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ThisWorkbook" autoCompressPictures="0"/>
  <mc:AlternateContent xmlns:mc="http://schemas.openxmlformats.org/markup-compatibility/2006">
    <mc:Choice Requires="x15">
      <x15ac:absPath xmlns:x15ac="http://schemas.microsoft.com/office/spreadsheetml/2010/11/ac" url="https://ged.sonceboz.com/management/entites/HSE/Demandes clients conformit produit/"/>
    </mc:Choice>
  </mc:AlternateContent>
  <xr:revisionPtr revIDLastSave="0" documentId="13_ncr:1_{EAEBB43A-DDA2-4034-89C2-82353038236B}" xr6:coauthVersionLast="36"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8800" windowHeight="11505"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List'!$A$4:$Q$2503</definedName>
    <definedName name="_xlnm._FilterDatabase" localSheetId="7" hidden="1">'Smelter Look-up'!$A$4:$I$602</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E4" i="8" l="1"/>
  <c r="C7" i="5" s="1"/>
  <c r="G438" i="5"/>
  <c r="E438" i="5"/>
  <c r="D438" i="5"/>
  <c r="B438" i="5"/>
  <c r="G437" i="5"/>
  <c r="E437" i="5"/>
  <c r="D437" i="5"/>
  <c r="B437" i="5"/>
  <c r="G436" i="5"/>
  <c r="E436" i="5"/>
  <c r="D436" i="5"/>
  <c r="V436" i="5" s="1"/>
  <c r="B436" i="5"/>
  <c r="G435" i="5"/>
  <c r="E435" i="5"/>
  <c r="D435" i="5"/>
  <c r="V435" i="5" s="1"/>
  <c r="B435" i="5"/>
  <c r="G434" i="5"/>
  <c r="E434" i="5"/>
  <c r="D434" i="5"/>
  <c r="V434" i="5" s="1"/>
  <c r="B434" i="5"/>
  <c r="G433" i="5"/>
  <c r="E433" i="5"/>
  <c r="D433" i="5"/>
  <c r="V433" i="5" s="1"/>
  <c r="B433" i="5"/>
  <c r="G432" i="5"/>
  <c r="E432" i="5"/>
  <c r="D432" i="5"/>
  <c r="V432" i="5" s="1"/>
  <c r="B432" i="5"/>
  <c r="G431" i="5"/>
  <c r="E431" i="5"/>
  <c r="D431" i="5"/>
  <c r="V431" i="5" s="1"/>
  <c r="B431" i="5"/>
  <c r="G430" i="5"/>
  <c r="E430" i="5"/>
  <c r="D430" i="5"/>
  <c r="V430" i="5" s="1"/>
  <c r="B430" i="5"/>
  <c r="G429" i="5"/>
  <c r="E429" i="5"/>
  <c r="D429" i="5"/>
  <c r="V429" i="5" s="1"/>
  <c r="B429" i="5"/>
  <c r="G428" i="5"/>
  <c r="E428" i="5"/>
  <c r="D428" i="5"/>
  <c r="V428" i="5" s="1"/>
  <c r="R428" i="5" s="1"/>
  <c r="B428" i="5"/>
  <c r="G427" i="5"/>
  <c r="E427" i="5"/>
  <c r="D427" i="5"/>
  <c r="V427" i="5" s="1"/>
  <c r="R427" i="5" s="1"/>
  <c r="B427" i="5"/>
  <c r="G426" i="5"/>
  <c r="E426" i="5"/>
  <c r="D426" i="5"/>
  <c r="V426" i="5" s="1"/>
  <c r="B426" i="5"/>
  <c r="G425" i="5"/>
  <c r="E425" i="5"/>
  <c r="D425" i="5"/>
  <c r="V425" i="5" s="1"/>
  <c r="B425" i="5"/>
  <c r="G424" i="5"/>
  <c r="E424" i="5"/>
  <c r="D424" i="5"/>
  <c r="B424" i="5"/>
  <c r="G423" i="5"/>
  <c r="E423" i="5"/>
  <c r="D423" i="5"/>
  <c r="B423" i="5"/>
  <c r="G422" i="5"/>
  <c r="E422" i="5"/>
  <c r="D422" i="5"/>
  <c r="V422" i="5" s="1"/>
  <c r="B422" i="5"/>
  <c r="G421" i="5"/>
  <c r="E421" i="5"/>
  <c r="D421" i="5"/>
  <c r="V421" i="5" s="1"/>
  <c r="B421" i="5"/>
  <c r="G420" i="5"/>
  <c r="E420" i="5"/>
  <c r="D420" i="5"/>
  <c r="B420" i="5"/>
  <c r="G419" i="5"/>
  <c r="E419" i="5"/>
  <c r="D419" i="5"/>
  <c r="B419" i="5"/>
  <c r="G418" i="5"/>
  <c r="E418" i="5"/>
  <c r="D418" i="5"/>
  <c r="V418" i="5" s="1"/>
  <c r="B418" i="5"/>
  <c r="G417" i="5"/>
  <c r="E417" i="5"/>
  <c r="D417" i="5"/>
  <c r="V417" i="5" s="1"/>
  <c r="B417" i="5"/>
  <c r="G416" i="5"/>
  <c r="E416" i="5"/>
  <c r="D416" i="5"/>
  <c r="V416" i="5" s="1"/>
  <c r="R416" i="5" s="1"/>
  <c r="B416" i="5"/>
  <c r="G415" i="5"/>
  <c r="E415" i="5"/>
  <c r="D415" i="5"/>
  <c r="B415" i="5"/>
  <c r="G414" i="5"/>
  <c r="E414" i="5"/>
  <c r="D414" i="5"/>
  <c r="V414" i="5" s="1"/>
  <c r="B414" i="5"/>
  <c r="G413" i="5"/>
  <c r="E413" i="5"/>
  <c r="D413" i="5"/>
  <c r="V413" i="5" s="1"/>
  <c r="B413" i="5"/>
  <c r="G412" i="5"/>
  <c r="E412" i="5"/>
  <c r="D412" i="5"/>
  <c r="B412" i="5"/>
  <c r="G411" i="5"/>
  <c r="E411" i="5"/>
  <c r="D411" i="5"/>
  <c r="B411" i="5"/>
  <c r="G410" i="5"/>
  <c r="E410" i="5"/>
  <c r="D410" i="5"/>
  <c r="V410" i="5" s="1"/>
  <c r="R410" i="5" s="1"/>
  <c r="B410" i="5"/>
  <c r="G409" i="5"/>
  <c r="E409" i="5"/>
  <c r="D409" i="5"/>
  <c r="V409" i="5" s="1"/>
  <c r="R409" i="5" s="1"/>
  <c r="B409" i="5"/>
  <c r="G408" i="5"/>
  <c r="E408" i="5"/>
  <c r="D408" i="5"/>
  <c r="B408" i="5"/>
  <c r="G407" i="5"/>
  <c r="E407" i="5"/>
  <c r="D407" i="5"/>
  <c r="B407" i="5"/>
  <c r="G406" i="5"/>
  <c r="E406" i="5"/>
  <c r="D406" i="5"/>
  <c r="V406" i="5" s="1"/>
  <c r="R406" i="5" s="1"/>
  <c r="B406" i="5"/>
  <c r="G405" i="5"/>
  <c r="E405" i="5"/>
  <c r="D405" i="5"/>
  <c r="V405" i="5" s="1"/>
  <c r="R405" i="5" s="1"/>
  <c r="B405" i="5"/>
  <c r="G404" i="5"/>
  <c r="E404" i="5"/>
  <c r="D404" i="5"/>
  <c r="B404" i="5"/>
  <c r="G403" i="5"/>
  <c r="E403" i="5"/>
  <c r="D403" i="5"/>
  <c r="B403" i="5"/>
  <c r="G402" i="5"/>
  <c r="E402" i="5"/>
  <c r="D402" i="5"/>
  <c r="V402" i="5" s="1"/>
  <c r="B402" i="5"/>
  <c r="G401" i="5"/>
  <c r="E401" i="5"/>
  <c r="D401" i="5"/>
  <c r="V401" i="5" s="1"/>
  <c r="R401" i="5" s="1"/>
  <c r="B401" i="5"/>
  <c r="G400" i="5"/>
  <c r="E400" i="5"/>
  <c r="D400" i="5"/>
  <c r="B400" i="5"/>
  <c r="G399" i="5"/>
  <c r="E399" i="5"/>
  <c r="D399" i="5"/>
  <c r="V399" i="5" s="1"/>
  <c r="R399" i="5" s="1"/>
  <c r="B399" i="5"/>
  <c r="G398" i="5"/>
  <c r="E398" i="5"/>
  <c r="D398" i="5"/>
  <c r="B398" i="5"/>
  <c r="G397" i="5"/>
  <c r="E397" i="5"/>
  <c r="D397" i="5"/>
  <c r="V397" i="5" s="1"/>
  <c r="B397" i="5"/>
  <c r="G396" i="5"/>
  <c r="E396" i="5"/>
  <c r="D396" i="5"/>
  <c r="V396" i="5" s="1"/>
  <c r="R396" i="5" s="1"/>
  <c r="B396" i="5"/>
  <c r="G395" i="5"/>
  <c r="E395" i="5"/>
  <c r="D395" i="5"/>
  <c r="B395" i="5"/>
  <c r="G394" i="5"/>
  <c r="E394" i="5"/>
  <c r="D394" i="5"/>
  <c r="V394" i="5" s="1"/>
  <c r="R394" i="5" s="1"/>
  <c r="B394" i="5"/>
  <c r="G393" i="5"/>
  <c r="E393" i="5"/>
  <c r="D393" i="5"/>
  <c r="V393" i="5" s="1"/>
  <c r="R393" i="5" s="1"/>
  <c r="B393" i="5"/>
  <c r="G392" i="5"/>
  <c r="E392" i="5"/>
  <c r="D392" i="5"/>
  <c r="V392" i="5" s="1"/>
  <c r="R392" i="5" s="1"/>
  <c r="B392" i="5"/>
  <c r="G391" i="5"/>
  <c r="E391" i="5"/>
  <c r="D391" i="5"/>
  <c r="V391" i="5" s="1"/>
  <c r="R391" i="5" s="1"/>
  <c r="B391" i="5"/>
  <c r="G390" i="5"/>
  <c r="E390" i="5"/>
  <c r="D390" i="5"/>
  <c r="V390" i="5" s="1"/>
  <c r="R390" i="5" s="1"/>
  <c r="B390" i="5"/>
  <c r="T390" i="5" s="1"/>
  <c r="G389" i="5"/>
  <c r="E389" i="5"/>
  <c r="D389" i="5"/>
  <c r="V389" i="5" s="1"/>
  <c r="R389" i="5" s="1"/>
  <c r="B389" i="5"/>
  <c r="T389" i="5" s="1"/>
  <c r="G388" i="5"/>
  <c r="E388" i="5"/>
  <c r="D388" i="5"/>
  <c r="B388" i="5"/>
  <c r="G387" i="5"/>
  <c r="E387" i="5"/>
  <c r="D387" i="5"/>
  <c r="B387" i="5"/>
  <c r="G386" i="5"/>
  <c r="E386" i="5"/>
  <c r="D386" i="5"/>
  <c r="V386" i="5" s="1"/>
  <c r="R386" i="5" s="1"/>
  <c r="B386" i="5"/>
  <c r="T386" i="5" s="1"/>
  <c r="G385" i="5"/>
  <c r="E385" i="5"/>
  <c r="D385" i="5"/>
  <c r="V385" i="5" s="1"/>
  <c r="B385" i="5"/>
  <c r="T385" i="5" s="1"/>
  <c r="G384" i="5"/>
  <c r="E384" i="5"/>
  <c r="D384" i="5"/>
  <c r="B384" i="5"/>
  <c r="J383" i="5"/>
  <c r="I383" i="5"/>
  <c r="G383" i="5"/>
  <c r="E383" i="5"/>
  <c r="D383" i="5"/>
  <c r="B383" i="5"/>
  <c r="T383" i="5" s="1"/>
  <c r="J382" i="5"/>
  <c r="I382" i="5"/>
  <c r="G382" i="5"/>
  <c r="E382" i="5"/>
  <c r="D382" i="5"/>
  <c r="V382" i="5" s="1"/>
  <c r="R382" i="5" s="1"/>
  <c r="B382" i="5"/>
  <c r="J381" i="5"/>
  <c r="I381" i="5"/>
  <c r="G381" i="5"/>
  <c r="E381" i="5"/>
  <c r="D381" i="5"/>
  <c r="B381" i="5"/>
  <c r="V381" i="5" s="1"/>
  <c r="J380" i="5"/>
  <c r="I380" i="5"/>
  <c r="G380" i="5"/>
  <c r="E380" i="5"/>
  <c r="D380" i="5"/>
  <c r="B380" i="5"/>
  <c r="J379" i="5"/>
  <c r="I379" i="5"/>
  <c r="G379" i="5"/>
  <c r="E379" i="5"/>
  <c r="D379" i="5"/>
  <c r="B379" i="5"/>
  <c r="AB379" i="5" s="1"/>
  <c r="D378" i="5"/>
  <c r="V13" i="5"/>
  <c r="V216" i="5"/>
  <c r="V255" i="5"/>
  <c r="T255" i="5"/>
  <c r="B269" i="5"/>
  <c r="V284" i="5"/>
  <c r="V334" i="5"/>
  <c r="V338" i="5"/>
  <c r="R338" i="5" s="1"/>
  <c r="V339" i="5"/>
  <c r="V356" i="5"/>
  <c r="V357" i="5"/>
  <c r="V358" i="5"/>
  <c r="V359" i="5"/>
  <c r="V360" i="5"/>
  <c r="V361" i="5"/>
  <c r="R361" i="5" s="1"/>
  <c r="V362" i="5"/>
  <c r="R362" i="5" s="1"/>
  <c r="V363" i="5"/>
  <c r="V364" i="5"/>
  <c r="V365" i="5"/>
  <c r="V366" i="5"/>
  <c r="R366" i="5" s="1"/>
  <c r="V367" i="5"/>
  <c r="T367" i="5"/>
  <c r="V368" i="5"/>
  <c r="R368" i="5" s="1"/>
  <c r="V369" i="5"/>
  <c r="R369" i="5" s="1"/>
  <c r="V370" i="5"/>
  <c r="S370" i="5"/>
  <c r="V371" i="5"/>
  <c r="R371" i="5" s="1"/>
  <c r="V372" i="5"/>
  <c r="R372" i="5" s="1"/>
  <c r="V373" i="5"/>
  <c r="V374" i="5"/>
  <c r="T374" i="5"/>
  <c r="V375" i="5"/>
  <c r="R375" i="5" s="1"/>
  <c r="T375" i="5"/>
  <c r="V376" i="5"/>
  <c r="R376" i="5" s="1"/>
  <c r="V377" i="5"/>
  <c r="T377" i="5"/>
  <c r="T384" i="5"/>
  <c r="T387" i="5"/>
  <c r="T388"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B439" i="5"/>
  <c r="T439" i="5" s="1"/>
  <c r="B440" i="5"/>
  <c r="T440" i="5"/>
  <c r="B441" i="5"/>
  <c r="T441" i="5" s="1"/>
  <c r="B442" i="5"/>
  <c r="T442" i="5" s="1"/>
  <c r="B443" i="5"/>
  <c r="T443" i="5" s="1"/>
  <c r="B444" i="5"/>
  <c r="T444" i="5" s="1"/>
  <c r="B445" i="5"/>
  <c r="T445" i="5" s="1"/>
  <c r="B446" i="5"/>
  <c r="B447" i="5"/>
  <c r="T447" i="5" s="1"/>
  <c r="B448" i="5"/>
  <c r="T448" i="5"/>
  <c r="B449" i="5"/>
  <c r="T449" i="5" s="1"/>
  <c r="B450" i="5"/>
  <c r="T450" i="5" s="1"/>
  <c r="B451" i="5"/>
  <c r="T451" i="5" s="1"/>
  <c r="B452" i="5"/>
  <c r="T452" i="5" s="1"/>
  <c r="B453" i="5"/>
  <c r="T453" i="5" s="1"/>
  <c r="B454" i="5"/>
  <c r="T454" i="5"/>
  <c r="B455" i="5"/>
  <c r="T455" i="5" s="1"/>
  <c r="B456" i="5"/>
  <c r="T456" i="5"/>
  <c r="B457" i="5"/>
  <c r="T457" i="5" s="1"/>
  <c r="B458" i="5"/>
  <c r="T458" i="5" s="1"/>
  <c r="B459" i="5"/>
  <c r="T459" i="5" s="1"/>
  <c r="B460" i="5"/>
  <c r="T460" i="5" s="1"/>
  <c r="B461" i="5"/>
  <c r="T461" i="5" s="1"/>
  <c r="B462" i="5"/>
  <c r="T462" i="5" s="1"/>
  <c r="B463" i="5"/>
  <c r="T463" i="5" s="1"/>
  <c r="B464" i="5"/>
  <c r="T464" i="5"/>
  <c r="B465" i="5"/>
  <c r="T465" i="5" s="1"/>
  <c r="B466" i="5"/>
  <c r="T466" i="5" s="1"/>
  <c r="B467" i="5"/>
  <c r="T467" i="5" s="1"/>
  <c r="B468" i="5"/>
  <c r="T468" i="5" s="1"/>
  <c r="B469" i="5"/>
  <c r="T469" i="5" s="1"/>
  <c r="B470" i="5"/>
  <c r="T470" i="5"/>
  <c r="B471" i="5"/>
  <c r="T471" i="5" s="1"/>
  <c r="B472" i="5"/>
  <c r="T472" i="5"/>
  <c r="B473" i="5"/>
  <c r="T473" i="5" s="1"/>
  <c r="B474" i="5"/>
  <c r="T474" i="5" s="1"/>
  <c r="B475" i="5"/>
  <c r="T475" i="5" s="1"/>
  <c r="B476" i="5"/>
  <c r="T476" i="5" s="1"/>
  <c r="B477" i="5"/>
  <c r="T477" i="5" s="1"/>
  <c r="B478" i="5"/>
  <c r="T478" i="5" s="1"/>
  <c r="B479" i="5"/>
  <c r="T479" i="5" s="1"/>
  <c r="B480" i="5"/>
  <c r="T480" i="5"/>
  <c r="B481" i="5"/>
  <c r="T481" i="5" s="1"/>
  <c r="B482" i="5"/>
  <c r="T482" i="5" s="1"/>
  <c r="B483" i="5"/>
  <c r="T483" i="5" s="1"/>
  <c r="B484" i="5"/>
  <c r="T484" i="5" s="1"/>
  <c r="B485" i="5"/>
  <c r="T485" i="5" s="1"/>
  <c r="B486" i="5"/>
  <c r="T486" i="5"/>
  <c r="B487" i="5"/>
  <c r="T487" i="5" s="1"/>
  <c r="B488" i="5"/>
  <c r="T488" i="5"/>
  <c r="B489" i="5"/>
  <c r="T489" i="5" s="1"/>
  <c r="B490" i="5"/>
  <c r="T490" i="5" s="1"/>
  <c r="B491" i="5"/>
  <c r="T491" i="5" s="1"/>
  <c r="B492" i="5"/>
  <c r="T492" i="5" s="1"/>
  <c r="B493" i="5"/>
  <c r="T493" i="5" s="1"/>
  <c r="B494" i="5"/>
  <c r="T494" i="5" s="1"/>
  <c r="B495" i="5"/>
  <c r="T495" i="5" s="1"/>
  <c r="B496" i="5"/>
  <c r="T496" i="5"/>
  <c r="B497" i="5"/>
  <c r="T497" i="5" s="1"/>
  <c r="B498" i="5"/>
  <c r="T498" i="5" s="1"/>
  <c r="B499" i="5"/>
  <c r="T499" i="5" s="1"/>
  <c r="B500" i="5"/>
  <c r="B501" i="5"/>
  <c r="T501" i="5" s="1"/>
  <c r="B502" i="5"/>
  <c r="T502" i="5"/>
  <c r="B503" i="5"/>
  <c r="T503" i="5" s="1"/>
  <c r="B504" i="5"/>
  <c r="T504" i="5"/>
  <c r="B505" i="5"/>
  <c r="T505" i="5" s="1"/>
  <c r="B506" i="5"/>
  <c r="T506" i="5" s="1"/>
  <c r="B507" i="5"/>
  <c r="T507" i="5" s="1"/>
  <c r="B508" i="5"/>
  <c r="T508" i="5" s="1"/>
  <c r="B509" i="5"/>
  <c r="T509" i="5" s="1"/>
  <c r="B510" i="5"/>
  <c r="T510" i="5" s="1"/>
  <c r="B511" i="5"/>
  <c r="T511" i="5" s="1"/>
  <c r="B512" i="5"/>
  <c r="T512" i="5"/>
  <c r="B513" i="5"/>
  <c r="T513" i="5" s="1"/>
  <c r="B514" i="5"/>
  <c r="T514" i="5" s="1"/>
  <c r="B515" i="5"/>
  <c r="T515" i="5" s="1"/>
  <c r="B516" i="5"/>
  <c r="T516" i="5" s="1"/>
  <c r="B517" i="5"/>
  <c r="T517" i="5" s="1"/>
  <c r="B518" i="5"/>
  <c r="T518" i="5"/>
  <c r="B519" i="5"/>
  <c r="T519" i="5" s="1"/>
  <c r="B520" i="5"/>
  <c r="T520" i="5"/>
  <c r="B521" i="5"/>
  <c r="T521" i="5" s="1"/>
  <c r="B522" i="5"/>
  <c r="T522" i="5" s="1"/>
  <c r="B523" i="5"/>
  <c r="T523" i="5" s="1"/>
  <c r="B524" i="5"/>
  <c r="T524" i="5" s="1"/>
  <c r="B525" i="5"/>
  <c r="T525" i="5" s="1"/>
  <c r="B526" i="5"/>
  <c r="T526" i="5" s="1"/>
  <c r="B527" i="5"/>
  <c r="T527" i="5" s="1"/>
  <c r="B528" i="5"/>
  <c r="T528" i="5"/>
  <c r="B529" i="5"/>
  <c r="T529" i="5" s="1"/>
  <c r="B530" i="5"/>
  <c r="T530" i="5" s="1"/>
  <c r="B531" i="5"/>
  <c r="T531" i="5" s="1"/>
  <c r="B532" i="5"/>
  <c r="T532" i="5" s="1"/>
  <c r="B533" i="5"/>
  <c r="T533" i="5" s="1"/>
  <c r="B534" i="5"/>
  <c r="T534" i="5"/>
  <c r="B535" i="5"/>
  <c r="T535" i="5" s="1"/>
  <c r="B536" i="5"/>
  <c r="T536" i="5"/>
  <c r="B537" i="5"/>
  <c r="T537" i="5" s="1"/>
  <c r="B538" i="5"/>
  <c r="T538" i="5" s="1"/>
  <c r="B539" i="5"/>
  <c r="T539" i="5" s="1"/>
  <c r="B540" i="5"/>
  <c r="T540" i="5" s="1"/>
  <c r="B541" i="5"/>
  <c r="T541" i="5" s="1"/>
  <c r="B542" i="5"/>
  <c r="T542" i="5" s="1"/>
  <c r="B543" i="5"/>
  <c r="T543" i="5" s="1"/>
  <c r="B544" i="5"/>
  <c r="T544" i="5"/>
  <c r="B545" i="5"/>
  <c r="T545" i="5" s="1"/>
  <c r="B546" i="5"/>
  <c r="T546" i="5" s="1"/>
  <c r="B547" i="5"/>
  <c r="T547" i="5" s="1"/>
  <c r="B548" i="5"/>
  <c r="T548" i="5" s="1"/>
  <c r="B549" i="5"/>
  <c r="T549" i="5" s="1"/>
  <c r="B550" i="5"/>
  <c r="T550" i="5"/>
  <c r="B551" i="5"/>
  <c r="T551" i="5" s="1"/>
  <c r="B552" i="5"/>
  <c r="T552" i="5"/>
  <c r="B553" i="5"/>
  <c r="T553" i="5" s="1"/>
  <c r="B554" i="5"/>
  <c r="T554" i="5" s="1"/>
  <c r="B555" i="5"/>
  <c r="T555" i="5" s="1"/>
  <c r="B556" i="5"/>
  <c r="T556" i="5" s="1"/>
  <c r="B557" i="5"/>
  <c r="T557" i="5" s="1"/>
  <c r="B558" i="5"/>
  <c r="B559" i="5"/>
  <c r="T559" i="5" s="1"/>
  <c r="B560" i="5"/>
  <c r="T560" i="5"/>
  <c r="B561" i="5"/>
  <c r="T561" i="5" s="1"/>
  <c r="B562" i="5"/>
  <c r="T562" i="5" s="1"/>
  <c r="B563" i="5"/>
  <c r="T563" i="5" s="1"/>
  <c r="B564" i="5"/>
  <c r="T564" i="5" s="1"/>
  <c r="B565" i="5"/>
  <c r="T565" i="5" s="1"/>
  <c r="B566" i="5"/>
  <c r="T566" i="5"/>
  <c r="B567" i="5"/>
  <c r="T567" i="5" s="1"/>
  <c r="B568" i="5"/>
  <c r="T568" i="5"/>
  <c r="B569" i="5"/>
  <c r="T569" i="5" s="1"/>
  <c r="B570" i="5"/>
  <c r="T570" i="5" s="1"/>
  <c r="B571" i="5"/>
  <c r="T571" i="5" s="1"/>
  <c r="B572" i="5"/>
  <c r="T572" i="5" s="1"/>
  <c r="B573" i="5"/>
  <c r="T573" i="5" s="1"/>
  <c r="B574" i="5"/>
  <c r="T574" i="5" s="1"/>
  <c r="B575" i="5"/>
  <c r="T575" i="5" s="1"/>
  <c r="B576" i="5"/>
  <c r="T576" i="5"/>
  <c r="B577" i="5"/>
  <c r="T577" i="5" s="1"/>
  <c r="B578" i="5"/>
  <c r="T578" i="5" s="1"/>
  <c r="B579" i="5"/>
  <c r="T579" i="5" s="1"/>
  <c r="B580" i="5"/>
  <c r="T580" i="5" s="1"/>
  <c r="B581" i="5"/>
  <c r="T581" i="5" s="1"/>
  <c r="B582" i="5"/>
  <c r="T582" i="5"/>
  <c r="B583" i="5"/>
  <c r="T583" i="5" s="1"/>
  <c r="B584" i="5"/>
  <c r="T584" i="5"/>
  <c r="B585" i="5"/>
  <c r="T585" i="5" s="1"/>
  <c r="B586" i="5"/>
  <c r="T586" i="5" s="1"/>
  <c r="B587" i="5"/>
  <c r="T587" i="5" s="1"/>
  <c r="B588" i="5"/>
  <c r="T588" i="5" s="1"/>
  <c r="B589" i="5"/>
  <c r="T589" i="5" s="1"/>
  <c r="B590" i="5"/>
  <c r="T590" i="5" s="1"/>
  <c r="B591" i="5"/>
  <c r="T591" i="5" s="1"/>
  <c r="B592" i="5"/>
  <c r="T592" i="5"/>
  <c r="B593" i="5"/>
  <c r="T593" i="5" s="1"/>
  <c r="B594" i="5"/>
  <c r="T594" i="5" s="1"/>
  <c r="B595" i="5"/>
  <c r="T595" i="5" s="1"/>
  <c r="B596" i="5"/>
  <c r="T596" i="5" s="1"/>
  <c r="B597" i="5"/>
  <c r="T597" i="5" s="1"/>
  <c r="B598" i="5"/>
  <c r="T598" i="5"/>
  <c r="B599" i="5"/>
  <c r="T599" i="5" s="1"/>
  <c r="B600" i="5"/>
  <c r="T600" i="5"/>
  <c r="B601" i="5"/>
  <c r="T601" i="5" s="1"/>
  <c r="B602" i="5"/>
  <c r="T602" i="5" s="1"/>
  <c r="B603" i="5"/>
  <c r="T603" i="5" s="1"/>
  <c r="B604" i="5"/>
  <c r="T604" i="5" s="1"/>
  <c r="B605" i="5"/>
  <c r="T605" i="5" s="1"/>
  <c r="B606" i="5"/>
  <c r="B607" i="5"/>
  <c r="T607" i="5" s="1"/>
  <c r="B608" i="5"/>
  <c r="T608" i="5"/>
  <c r="B609" i="5"/>
  <c r="T609" i="5" s="1"/>
  <c r="B610" i="5"/>
  <c r="T610" i="5"/>
  <c r="B611" i="5"/>
  <c r="T611" i="5" s="1"/>
  <c r="B612" i="5"/>
  <c r="T612" i="5"/>
  <c r="B613" i="5"/>
  <c r="T613" i="5" s="1"/>
  <c r="B614" i="5"/>
  <c r="T614" i="5"/>
  <c r="B615" i="5"/>
  <c r="T615" i="5" s="1"/>
  <c r="B616" i="5"/>
  <c r="T616" i="5"/>
  <c r="B617" i="5"/>
  <c r="T617" i="5" s="1"/>
  <c r="B618" i="5"/>
  <c r="T618" i="5"/>
  <c r="B619" i="5"/>
  <c r="T619" i="5" s="1"/>
  <c r="B620" i="5"/>
  <c r="T620" i="5"/>
  <c r="B621" i="5"/>
  <c r="T621" i="5" s="1"/>
  <c r="B622" i="5"/>
  <c r="T622" i="5"/>
  <c r="B623" i="5"/>
  <c r="T623" i="5" s="1"/>
  <c r="B624" i="5"/>
  <c r="T624" i="5"/>
  <c r="B625" i="5"/>
  <c r="T625" i="5" s="1"/>
  <c r="B626" i="5"/>
  <c r="T626" i="5"/>
  <c r="B627" i="5"/>
  <c r="T627" i="5" s="1"/>
  <c r="B628" i="5"/>
  <c r="T628" i="5"/>
  <c r="B629" i="5"/>
  <c r="T629" i="5" s="1"/>
  <c r="B630" i="5"/>
  <c r="T630" i="5"/>
  <c r="B631" i="5"/>
  <c r="T631" i="5" s="1"/>
  <c r="B632" i="5"/>
  <c r="T632" i="5"/>
  <c r="B633" i="5"/>
  <c r="T633" i="5" s="1"/>
  <c r="B634" i="5"/>
  <c r="T634" i="5"/>
  <c r="B635" i="5"/>
  <c r="T635" i="5" s="1"/>
  <c r="B636" i="5"/>
  <c r="T636" i="5"/>
  <c r="B637" i="5"/>
  <c r="T637" i="5" s="1"/>
  <c r="B638" i="5"/>
  <c r="T638" i="5"/>
  <c r="B639" i="5"/>
  <c r="T639" i="5" s="1"/>
  <c r="B640" i="5"/>
  <c r="T640" i="5"/>
  <c r="B641" i="5"/>
  <c r="T641" i="5" s="1"/>
  <c r="B642" i="5"/>
  <c r="T642" i="5"/>
  <c r="B643" i="5"/>
  <c r="T643" i="5" s="1"/>
  <c r="B644" i="5"/>
  <c r="T644" i="5"/>
  <c r="B645" i="5"/>
  <c r="T645" i="5" s="1"/>
  <c r="B646" i="5"/>
  <c r="T646" i="5"/>
  <c r="B647" i="5"/>
  <c r="T647" i="5" s="1"/>
  <c r="B648" i="5"/>
  <c r="T648" i="5"/>
  <c r="B649" i="5"/>
  <c r="T649" i="5" s="1"/>
  <c r="B650" i="5"/>
  <c r="T650" i="5"/>
  <c r="B651" i="5"/>
  <c r="T651" i="5" s="1"/>
  <c r="B652" i="5"/>
  <c r="T652" i="5"/>
  <c r="B653" i="5"/>
  <c r="T653" i="5" s="1"/>
  <c r="B654" i="5"/>
  <c r="T654" i="5"/>
  <c r="B655" i="5"/>
  <c r="T655" i="5" s="1"/>
  <c r="B656" i="5"/>
  <c r="T656" i="5"/>
  <c r="B657" i="5"/>
  <c r="T657" i="5" s="1"/>
  <c r="B658" i="5"/>
  <c r="T658" i="5"/>
  <c r="B659" i="5"/>
  <c r="T659" i="5" s="1"/>
  <c r="B660" i="5"/>
  <c r="T660" i="5"/>
  <c r="B661" i="5"/>
  <c r="T661" i="5" s="1"/>
  <c r="B662" i="5"/>
  <c r="T662" i="5"/>
  <c r="B663" i="5"/>
  <c r="T663" i="5" s="1"/>
  <c r="B664" i="5"/>
  <c r="T664" i="5"/>
  <c r="B665" i="5"/>
  <c r="T665" i="5" s="1"/>
  <c r="B666" i="5"/>
  <c r="T666" i="5"/>
  <c r="B667" i="5"/>
  <c r="T667" i="5" s="1"/>
  <c r="B668" i="5"/>
  <c r="T668" i="5"/>
  <c r="B669" i="5"/>
  <c r="T669" i="5" s="1"/>
  <c r="B670" i="5"/>
  <c r="T670" i="5"/>
  <c r="B671" i="5"/>
  <c r="T671" i="5" s="1"/>
  <c r="B672" i="5"/>
  <c r="T672" i="5"/>
  <c r="B673" i="5"/>
  <c r="T673" i="5" s="1"/>
  <c r="B674" i="5"/>
  <c r="T674" i="5"/>
  <c r="B675" i="5"/>
  <c r="T675" i="5" s="1"/>
  <c r="B676" i="5"/>
  <c r="T676" i="5"/>
  <c r="B677" i="5"/>
  <c r="T677" i="5" s="1"/>
  <c r="B678" i="5"/>
  <c r="T678" i="5"/>
  <c r="B679" i="5"/>
  <c r="T679" i="5" s="1"/>
  <c r="B680" i="5"/>
  <c r="T680" i="5"/>
  <c r="B681" i="5"/>
  <c r="T681" i="5" s="1"/>
  <c r="B682" i="5"/>
  <c r="T682" i="5"/>
  <c r="B683" i="5"/>
  <c r="T683" i="5" s="1"/>
  <c r="B684" i="5"/>
  <c r="T684" i="5"/>
  <c r="B685" i="5"/>
  <c r="T685" i="5" s="1"/>
  <c r="B686" i="5"/>
  <c r="T686" i="5"/>
  <c r="B687" i="5"/>
  <c r="T687" i="5" s="1"/>
  <c r="B688" i="5"/>
  <c r="T688" i="5"/>
  <c r="B689" i="5"/>
  <c r="T689" i="5" s="1"/>
  <c r="B690" i="5"/>
  <c r="T690" i="5"/>
  <c r="B691" i="5"/>
  <c r="B692" i="5"/>
  <c r="T692" i="5"/>
  <c r="B693" i="5"/>
  <c r="T693" i="5" s="1"/>
  <c r="B694" i="5"/>
  <c r="T694" i="5"/>
  <c r="B695" i="5"/>
  <c r="T695" i="5" s="1"/>
  <c r="B696" i="5"/>
  <c r="T696" i="5"/>
  <c r="B697" i="5"/>
  <c r="T697" i="5" s="1"/>
  <c r="B698" i="5"/>
  <c r="T698" i="5"/>
  <c r="B699" i="5"/>
  <c r="T699" i="5" s="1"/>
  <c r="B700" i="5"/>
  <c r="T700" i="5"/>
  <c r="B701" i="5"/>
  <c r="B702" i="5"/>
  <c r="T702" i="5"/>
  <c r="B703" i="5"/>
  <c r="T703" i="5" s="1"/>
  <c r="B704" i="5"/>
  <c r="T704" i="5"/>
  <c r="B705" i="5"/>
  <c r="T705" i="5" s="1"/>
  <c r="B706" i="5"/>
  <c r="T706" i="5"/>
  <c r="B707" i="5"/>
  <c r="T707" i="5" s="1"/>
  <c r="B708" i="5"/>
  <c r="T708" i="5"/>
  <c r="B709" i="5"/>
  <c r="T709" i="5" s="1"/>
  <c r="B710" i="5"/>
  <c r="T710" i="5"/>
  <c r="B711" i="5"/>
  <c r="T711" i="5" s="1"/>
  <c r="B712" i="5"/>
  <c r="T712" i="5"/>
  <c r="B713" i="5"/>
  <c r="T713" i="5" s="1"/>
  <c r="B714" i="5"/>
  <c r="T714" i="5"/>
  <c r="B715" i="5"/>
  <c r="T715" i="5" s="1"/>
  <c r="B716" i="5"/>
  <c r="T716" i="5"/>
  <c r="B717" i="5"/>
  <c r="B718" i="5"/>
  <c r="T718" i="5"/>
  <c r="B719" i="5"/>
  <c r="T719" i="5" s="1"/>
  <c r="B720" i="5"/>
  <c r="T720" i="5"/>
  <c r="B721" i="5"/>
  <c r="T721" i="5" s="1"/>
  <c r="B722" i="5"/>
  <c r="T722" i="5"/>
  <c r="B723" i="5"/>
  <c r="B724" i="5"/>
  <c r="T724" i="5"/>
  <c r="B725" i="5"/>
  <c r="T725" i="5" s="1"/>
  <c r="B726" i="5"/>
  <c r="T726" i="5"/>
  <c r="B727" i="5"/>
  <c r="T727" i="5" s="1"/>
  <c r="B728" i="5"/>
  <c r="T728" i="5"/>
  <c r="B729" i="5"/>
  <c r="T729" i="5" s="1"/>
  <c r="B730" i="5"/>
  <c r="T730" i="5"/>
  <c r="B731" i="5"/>
  <c r="T731" i="5" s="1"/>
  <c r="B732" i="5"/>
  <c r="T732" i="5"/>
  <c r="B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439" i="5"/>
  <c r="C440" i="5"/>
  <c r="C441" i="5"/>
  <c r="C442" i="5"/>
  <c r="V442" i="5" s="1"/>
  <c r="C443" i="5"/>
  <c r="C444" i="5"/>
  <c r="C445" i="5"/>
  <c r="C446" i="5"/>
  <c r="C447" i="5"/>
  <c r="C448" i="5"/>
  <c r="C449" i="5"/>
  <c r="C450" i="5"/>
  <c r="V450" i="5" s="1"/>
  <c r="E450" i="5" s="1"/>
  <c r="X450" i="5" s="1"/>
  <c r="C451" i="5"/>
  <c r="C452" i="5"/>
  <c r="C453" i="5"/>
  <c r="C454" i="5"/>
  <c r="V454" i="5" s="1"/>
  <c r="E454" i="5" s="1"/>
  <c r="X454" i="5" s="1"/>
  <c r="C455" i="5"/>
  <c r="C456" i="5"/>
  <c r="C457" i="5"/>
  <c r="C458" i="5"/>
  <c r="V458" i="5" s="1"/>
  <c r="E458" i="5" s="1"/>
  <c r="X458" i="5" s="1"/>
  <c r="C459" i="5"/>
  <c r="C460" i="5"/>
  <c r="C461" i="5"/>
  <c r="C462" i="5"/>
  <c r="C463" i="5"/>
  <c r="C464" i="5"/>
  <c r="C465" i="5"/>
  <c r="C466" i="5"/>
  <c r="V466" i="5" s="1"/>
  <c r="E466" i="5" s="1"/>
  <c r="X466" i="5" s="1"/>
  <c r="C467" i="5"/>
  <c r="C468" i="5"/>
  <c r="C469" i="5"/>
  <c r="C470" i="5"/>
  <c r="V470" i="5" s="1"/>
  <c r="C471" i="5"/>
  <c r="C472" i="5"/>
  <c r="C473" i="5"/>
  <c r="C474" i="5"/>
  <c r="V474" i="5" s="1"/>
  <c r="C475" i="5"/>
  <c r="C476" i="5"/>
  <c r="C477" i="5"/>
  <c r="V477" i="5" s="1"/>
  <c r="C478" i="5"/>
  <c r="C479" i="5"/>
  <c r="C480" i="5"/>
  <c r="C481" i="5"/>
  <c r="C482" i="5"/>
  <c r="V482" i="5" s="1"/>
  <c r="E482" i="5" s="1"/>
  <c r="X482" i="5" s="1"/>
  <c r="C483" i="5"/>
  <c r="C484" i="5"/>
  <c r="C485" i="5"/>
  <c r="C486" i="5"/>
  <c r="V486" i="5" s="1"/>
  <c r="E486" i="5" s="1"/>
  <c r="X486" i="5" s="1"/>
  <c r="C487" i="5"/>
  <c r="C488" i="5"/>
  <c r="C489" i="5"/>
  <c r="C490" i="5"/>
  <c r="V490" i="5" s="1"/>
  <c r="E490" i="5" s="1"/>
  <c r="X490" i="5" s="1"/>
  <c r="C491" i="5"/>
  <c r="C492" i="5"/>
  <c r="C493" i="5"/>
  <c r="C494" i="5"/>
  <c r="C495" i="5"/>
  <c r="C496" i="5"/>
  <c r="C497" i="5"/>
  <c r="C498" i="5"/>
  <c r="V498" i="5" s="1"/>
  <c r="E498" i="5" s="1"/>
  <c r="X498" i="5" s="1"/>
  <c r="C499" i="5"/>
  <c r="C500" i="5"/>
  <c r="C501" i="5"/>
  <c r="C502" i="5"/>
  <c r="V502" i="5" s="1"/>
  <c r="E502" i="5" s="1"/>
  <c r="X502" i="5" s="1"/>
  <c r="C503" i="5"/>
  <c r="C504" i="5"/>
  <c r="C505" i="5"/>
  <c r="V505" i="5" s="1"/>
  <c r="C506" i="5"/>
  <c r="C507" i="5"/>
  <c r="C508" i="5"/>
  <c r="C509" i="5"/>
  <c r="V509" i="5" s="1"/>
  <c r="C510" i="5"/>
  <c r="V510" i="5" s="1"/>
  <c r="E510" i="5" s="1"/>
  <c r="X510" i="5" s="1"/>
  <c r="C511" i="5"/>
  <c r="AB511" i="5" s="1"/>
  <c r="C512" i="5"/>
  <c r="C513" i="5"/>
  <c r="C514" i="5"/>
  <c r="V514" i="5" s="1"/>
  <c r="E514" i="5" s="1"/>
  <c r="X514" i="5" s="1"/>
  <c r="C515" i="5"/>
  <c r="C516" i="5"/>
  <c r="C517" i="5"/>
  <c r="C518" i="5"/>
  <c r="V518" i="5" s="1"/>
  <c r="E518" i="5" s="1"/>
  <c r="X518" i="5" s="1"/>
  <c r="C519" i="5"/>
  <c r="C520" i="5"/>
  <c r="C521" i="5"/>
  <c r="C522" i="5"/>
  <c r="C523" i="5"/>
  <c r="C524" i="5"/>
  <c r="C525" i="5"/>
  <c r="C526" i="5"/>
  <c r="V526" i="5" s="1"/>
  <c r="E526" i="5" s="1"/>
  <c r="X526" i="5" s="1"/>
  <c r="C527" i="5"/>
  <c r="AB527" i="5" s="1"/>
  <c r="C528" i="5"/>
  <c r="C529" i="5"/>
  <c r="C530" i="5"/>
  <c r="V530" i="5" s="1"/>
  <c r="E530" i="5" s="1"/>
  <c r="X530" i="5" s="1"/>
  <c r="C531" i="5"/>
  <c r="C532" i="5"/>
  <c r="C533" i="5"/>
  <c r="C534" i="5"/>
  <c r="V534" i="5" s="1"/>
  <c r="C535" i="5"/>
  <c r="C536" i="5"/>
  <c r="C537" i="5"/>
  <c r="V537" i="5" s="1"/>
  <c r="E537" i="5" s="1"/>
  <c r="X537" i="5" s="1"/>
  <c r="C538" i="5"/>
  <c r="C539" i="5"/>
  <c r="C540" i="5"/>
  <c r="C541" i="5"/>
  <c r="C542" i="5"/>
  <c r="V542" i="5" s="1"/>
  <c r="E542" i="5" s="1"/>
  <c r="X542" i="5" s="1"/>
  <c r="C543" i="5"/>
  <c r="C544" i="5"/>
  <c r="C545" i="5"/>
  <c r="C546" i="5"/>
  <c r="V546" i="5" s="1"/>
  <c r="E546" i="5" s="1"/>
  <c r="X546" i="5" s="1"/>
  <c r="C547" i="5"/>
  <c r="C548" i="5"/>
  <c r="C549" i="5"/>
  <c r="C550" i="5"/>
  <c r="V550" i="5" s="1"/>
  <c r="E550" i="5" s="1"/>
  <c r="X550" i="5" s="1"/>
  <c r="C551" i="5"/>
  <c r="AB551" i="5" s="1"/>
  <c r="C552" i="5"/>
  <c r="C553" i="5"/>
  <c r="V553" i="5" s="1"/>
  <c r="E553" i="5" s="1"/>
  <c r="X553" i="5" s="1"/>
  <c r="C554" i="5"/>
  <c r="C555" i="5"/>
  <c r="C556" i="5"/>
  <c r="C557" i="5"/>
  <c r="C558" i="5"/>
  <c r="V558" i="5" s="1"/>
  <c r="E558" i="5" s="1"/>
  <c r="X558" i="5" s="1"/>
  <c r="C559" i="5"/>
  <c r="C560" i="5"/>
  <c r="C561" i="5"/>
  <c r="C562" i="5"/>
  <c r="V562" i="5" s="1"/>
  <c r="E562" i="5" s="1"/>
  <c r="X562" i="5" s="1"/>
  <c r="C563" i="5"/>
  <c r="C564" i="5"/>
  <c r="C565" i="5"/>
  <c r="C566" i="5"/>
  <c r="V566" i="5" s="1"/>
  <c r="C567" i="5"/>
  <c r="C568" i="5"/>
  <c r="C569" i="5"/>
  <c r="C570" i="5"/>
  <c r="C571" i="5"/>
  <c r="C572" i="5"/>
  <c r="C573" i="5"/>
  <c r="C574" i="5"/>
  <c r="V574" i="5" s="1"/>
  <c r="E574" i="5" s="1"/>
  <c r="X574" i="5" s="1"/>
  <c r="C575" i="5"/>
  <c r="C576" i="5"/>
  <c r="C577" i="5"/>
  <c r="C578" i="5"/>
  <c r="V578" i="5" s="1"/>
  <c r="E578" i="5" s="1"/>
  <c r="X578" i="5" s="1"/>
  <c r="C579" i="5"/>
  <c r="C580" i="5"/>
  <c r="C581" i="5"/>
  <c r="C582" i="5"/>
  <c r="V582" i="5" s="1"/>
  <c r="E582" i="5" s="1"/>
  <c r="X582" i="5" s="1"/>
  <c r="C583" i="5"/>
  <c r="C584" i="5"/>
  <c r="C585" i="5"/>
  <c r="C586" i="5"/>
  <c r="C587" i="5"/>
  <c r="C588" i="5"/>
  <c r="C589" i="5"/>
  <c r="C590" i="5"/>
  <c r="V590" i="5" s="1"/>
  <c r="E590" i="5" s="1"/>
  <c r="X590" i="5" s="1"/>
  <c r="C591" i="5"/>
  <c r="C592" i="5"/>
  <c r="C593" i="5"/>
  <c r="C594" i="5"/>
  <c r="V594" i="5" s="1"/>
  <c r="E594" i="5" s="1"/>
  <c r="X594" i="5" s="1"/>
  <c r="C595" i="5"/>
  <c r="C596" i="5"/>
  <c r="C597" i="5"/>
  <c r="C598" i="5"/>
  <c r="V598" i="5" s="1"/>
  <c r="E598" i="5" s="1"/>
  <c r="X598" i="5" s="1"/>
  <c r="C599" i="5"/>
  <c r="C600" i="5"/>
  <c r="C601" i="5"/>
  <c r="C602" i="5"/>
  <c r="C603" i="5"/>
  <c r="C604" i="5"/>
  <c r="C605" i="5"/>
  <c r="C606" i="5"/>
  <c r="V606" i="5" s="1"/>
  <c r="E606" i="5" s="1"/>
  <c r="X606" i="5" s="1"/>
  <c r="C607" i="5"/>
  <c r="C608" i="5"/>
  <c r="C609" i="5"/>
  <c r="C610" i="5"/>
  <c r="V610" i="5" s="1"/>
  <c r="E610" i="5" s="1"/>
  <c r="X610" i="5" s="1"/>
  <c r="C611" i="5"/>
  <c r="C612" i="5"/>
  <c r="C613" i="5"/>
  <c r="C614" i="5"/>
  <c r="V614" i="5" s="1"/>
  <c r="E614" i="5" s="1"/>
  <c r="X614" i="5" s="1"/>
  <c r="C615" i="5"/>
  <c r="AB615" i="5" s="1"/>
  <c r="C616" i="5"/>
  <c r="C617" i="5"/>
  <c r="C618" i="5"/>
  <c r="C619" i="5"/>
  <c r="C620" i="5"/>
  <c r="C621" i="5"/>
  <c r="C622" i="5"/>
  <c r="V622" i="5" s="1"/>
  <c r="E622" i="5" s="1"/>
  <c r="X622" i="5" s="1"/>
  <c r="C623" i="5"/>
  <c r="C624" i="5"/>
  <c r="C625" i="5"/>
  <c r="C626" i="5"/>
  <c r="V626" i="5" s="1"/>
  <c r="E626" i="5" s="1"/>
  <c r="X626" i="5" s="1"/>
  <c r="C627" i="5"/>
  <c r="C628" i="5"/>
  <c r="C629" i="5"/>
  <c r="C630" i="5"/>
  <c r="V630" i="5" s="1"/>
  <c r="E630" i="5" s="1"/>
  <c r="X630" i="5" s="1"/>
  <c r="C631" i="5"/>
  <c r="C632" i="5"/>
  <c r="C633" i="5"/>
  <c r="C634" i="5"/>
  <c r="C635" i="5"/>
  <c r="C636" i="5"/>
  <c r="C637" i="5"/>
  <c r="C638" i="5"/>
  <c r="V638" i="5" s="1"/>
  <c r="E638" i="5" s="1"/>
  <c r="X638" i="5" s="1"/>
  <c r="C639" i="5"/>
  <c r="AB639" i="5" s="1"/>
  <c r="C640" i="5"/>
  <c r="C641" i="5"/>
  <c r="C642" i="5"/>
  <c r="V642" i="5" s="1"/>
  <c r="E642" i="5" s="1"/>
  <c r="X642" i="5" s="1"/>
  <c r="C643" i="5"/>
  <c r="C644" i="5"/>
  <c r="C645" i="5"/>
  <c r="C646" i="5"/>
  <c r="V646" i="5" s="1"/>
  <c r="E646" i="5" s="1"/>
  <c r="X646" i="5" s="1"/>
  <c r="C647" i="5"/>
  <c r="C648" i="5"/>
  <c r="C649" i="5"/>
  <c r="C650" i="5"/>
  <c r="C651" i="5"/>
  <c r="C652" i="5"/>
  <c r="C653" i="5"/>
  <c r="V653" i="5" s="1"/>
  <c r="C654" i="5"/>
  <c r="V654" i="5" s="1"/>
  <c r="E654" i="5" s="1"/>
  <c r="X654" i="5" s="1"/>
  <c r="C655" i="5"/>
  <c r="C656" i="5"/>
  <c r="C657" i="5"/>
  <c r="C658" i="5"/>
  <c r="V658" i="5" s="1"/>
  <c r="E658" i="5" s="1"/>
  <c r="X658" i="5" s="1"/>
  <c r="C659" i="5"/>
  <c r="C660" i="5"/>
  <c r="C661" i="5"/>
  <c r="C662" i="5"/>
  <c r="V662" i="5" s="1"/>
  <c r="E662" i="5" s="1"/>
  <c r="X662" i="5" s="1"/>
  <c r="C663" i="5"/>
  <c r="C664" i="5"/>
  <c r="C665" i="5"/>
  <c r="V665" i="5" s="1"/>
  <c r="C666" i="5"/>
  <c r="C667" i="5"/>
  <c r="C668" i="5"/>
  <c r="C669" i="5"/>
  <c r="C670" i="5"/>
  <c r="C671" i="5"/>
  <c r="C672" i="5"/>
  <c r="C673" i="5"/>
  <c r="C674" i="5"/>
  <c r="V674" i="5" s="1"/>
  <c r="E674" i="5" s="1"/>
  <c r="X674" i="5" s="1"/>
  <c r="C675" i="5"/>
  <c r="C676" i="5"/>
  <c r="C677" i="5"/>
  <c r="C678" i="5"/>
  <c r="V678" i="5" s="1"/>
  <c r="E678" i="5" s="1"/>
  <c r="X678" i="5" s="1"/>
  <c r="C679" i="5"/>
  <c r="C680" i="5"/>
  <c r="C681" i="5"/>
  <c r="V681" i="5" s="1"/>
  <c r="C682" i="5"/>
  <c r="V682" i="5" s="1"/>
  <c r="E682" i="5" s="1"/>
  <c r="X682" i="5" s="1"/>
  <c r="C683" i="5"/>
  <c r="C684" i="5"/>
  <c r="C685" i="5"/>
  <c r="C686" i="5"/>
  <c r="V686" i="5" s="1"/>
  <c r="E686" i="5" s="1"/>
  <c r="X686" i="5" s="1"/>
  <c r="C687" i="5"/>
  <c r="C688" i="5"/>
  <c r="C689" i="5"/>
  <c r="C690" i="5"/>
  <c r="V690" i="5" s="1"/>
  <c r="E690" i="5" s="1"/>
  <c r="X690" i="5" s="1"/>
  <c r="C691" i="5"/>
  <c r="C692" i="5"/>
  <c r="C693" i="5"/>
  <c r="V693" i="5" s="1"/>
  <c r="E693" i="5" s="1"/>
  <c r="X693" i="5" s="1"/>
  <c r="C694" i="5"/>
  <c r="C695" i="5"/>
  <c r="C696" i="5"/>
  <c r="C697" i="5"/>
  <c r="C698" i="5"/>
  <c r="V698" i="5" s="1"/>
  <c r="E698" i="5" s="1"/>
  <c r="X698" i="5" s="1"/>
  <c r="C699" i="5"/>
  <c r="C700" i="5"/>
  <c r="C701" i="5"/>
  <c r="C702" i="5"/>
  <c r="C703" i="5"/>
  <c r="C704" i="5"/>
  <c r="C705" i="5"/>
  <c r="C706" i="5"/>
  <c r="V706" i="5" s="1"/>
  <c r="C707" i="5"/>
  <c r="C708" i="5"/>
  <c r="C709" i="5"/>
  <c r="C710" i="5"/>
  <c r="V710" i="5" s="1"/>
  <c r="E710" i="5" s="1"/>
  <c r="X710" i="5" s="1"/>
  <c r="C711" i="5"/>
  <c r="C712" i="5"/>
  <c r="C713" i="5"/>
  <c r="C714" i="5"/>
  <c r="C715" i="5"/>
  <c r="C716" i="5"/>
  <c r="C717" i="5"/>
  <c r="C718" i="5"/>
  <c r="V718" i="5" s="1"/>
  <c r="E718" i="5" s="1"/>
  <c r="X718" i="5" s="1"/>
  <c r="C719" i="5"/>
  <c r="C720" i="5"/>
  <c r="C721" i="5"/>
  <c r="C722" i="5"/>
  <c r="V722" i="5" s="1"/>
  <c r="E722" i="5" s="1"/>
  <c r="X722" i="5" s="1"/>
  <c r="C723" i="5"/>
  <c r="C724" i="5"/>
  <c r="C725" i="5"/>
  <c r="C726" i="5"/>
  <c r="V726" i="5" s="1"/>
  <c r="E726" i="5" s="1"/>
  <c r="X726" i="5" s="1"/>
  <c r="C727" i="5"/>
  <c r="C728" i="5"/>
  <c r="C729" i="5"/>
  <c r="V729" i="5" s="1"/>
  <c r="C730" i="5"/>
  <c r="C731" i="5"/>
  <c r="AB731" i="5" s="1"/>
  <c r="C732" i="5"/>
  <c r="C733" i="5"/>
  <c r="V733" i="5" s="1"/>
  <c r="E733" i="5" s="1"/>
  <c r="X733" i="5" s="1"/>
  <c r="C734" i="5"/>
  <c r="V734" i="5" s="1"/>
  <c r="E734" i="5" s="1"/>
  <c r="X734" i="5" s="1"/>
  <c r="C735" i="5"/>
  <c r="C736" i="5"/>
  <c r="C737" i="5"/>
  <c r="C738" i="5"/>
  <c r="V738" i="5" s="1"/>
  <c r="E738" i="5" s="1"/>
  <c r="X738" i="5" s="1"/>
  <c r="C739" i="5"/>
  <c r="C740" i="5"/>
  <c r="C741" i="5"/>
  <c r="C742" i="5"/>
  <c r="V742" i="5" s="1"/>
  <c r="E742" i="5" s="1"/>
  <c r="X742" i="5" s="1"/>
  <c r="C743" i="5"/>
  <c r="C744" i="5"/>
  <c r="C745" i="5"/>
  <c r="C746" i="5"/>
  <c r="C747" i="5"/>
  <c r="C748" i="5"/>
  <c r="C749" i="5"/>
  <c r="C750" i="5"/>
  <c r="V750" i="5" s="1"/>
  <c r="E750" i="5" s="1"/>
  <c r="X750" i="5" s="1"/>
  <c r="C751" i="5"/>
  <c r="C752" i="5"/>
  <c r="C753" i="5"/>
  <c r="C754" i="5"/>
  <c r="V754" i="5" s="1"/>
  <c r="E754" i="5" s="1"/>
  <c r="X754" i="5" s="1"/>
  <c r="C755" i="5"/>
  <c r="C756" i="5"/>
  <c r="C757" i="5"/>
  <c r="C758" i="5"/>
  <c r="V758" i="5" s="1"/>
  <c r="C759" i="5"/>
  <c r="C760" i="5"/>
  <c r="C761" i="5"/>
  <c r="C762" i="5"/>
  <c r="V762" i="5" s="1"/>
  <c r="E762" i="5" s="1"/>
  <c r="X762" i="5" s="1"/>
  <c r="C763" i="5"/>
  <c r="C764" i="5"/>
  <c r="C765" i="5"/>
  <c r="C766" i="5"/>
  <c r="V766" i="5" s="1"/>
  <c r="C767" i="5"/>
  <c r="C768" i="5"/>
  <c r="C769" i="5"/>
  <c r="C770" i="5"/>
  <c r="V770" i="5" s="1"/>
  <c r="C771" i="5"/>
  <c r="C772" i="5"/>
  <c r="C773" i="5"/>
  <c r="C774" i="5"/>
  <c r="V774" i="5" s="1"/>
  <c r="E774" i="5" s="1"/>
  <c r="X774" i="5" s="1"/>
  <c r="C775" i="5"/>
  <c r="C776" i="5"/>
  <c r="C777" i="5"/>
  <c r="C778" i="5"/>
  <c r="V778" i="5" s="1"/>
  <c r="E778" i="5" s="1"/>
  <c r="X778" i="5" s="1"/>
  <c r="C779" i="5"/>
  <c r="C780" i="5"/>
  <c r="C781" i="5"/>
  <c r="C782" i="5"/>
  <c r="C783" i="5"/>
  <c r="C784" i="5"/>
  <c r="C785" i="5"/>
  <c r="C786" i="5"/>
  <c r="V786" i="5" s="1"/>
  <c r="E786" i="5" s="1"/>
  <c r="X786" i="5" s="1"/>
  <c r="C787" i="5"/>
  <c r="C788" i="5"/>
  <c r="C789" i="5"/>
  <c r="C790" i="5"/>
  <c r="C791" i="5"/>
  <c r="C792" i="5"/>
  <c r="C793" i="5"/>
  <c r="C794" i="5"/>
  <c r="V794" i="5" s="1"/>
  <c r="E794" i="5" s="1"/>
  <c r="X794" i="5" s="1"/>
  <c r="C795" i="5"/>
  <c r="C796" i="5"/>
  <c r="C797" i="5"/>
  <c r="C798" i="5"/>
  <c r="C799" i="5"/>
  <c r="C800" i="5"/>
  <c r="C801" i="5"/>
  <c r="C802" i="5"/>
  <c r="V802" i="5" s="1"/>
  <c r="E802" i="5" s="1"/>
  <c r="X802" i="5" s="1"/>
  <c r="C803" i="5"/>
  <c r="C804" i="5"/>
  <c r="C805" i="5"/>
  <c r="C806" i="5"/>
  <c r="V806" i="5" s="1"/>
  <c r="E806" i="5" s="1"/>
  <c r="X806" i="5" s="1"/>
  <c r="C807" i="5"/>
  <c r="AB807" i="5" s="1"/>
  <c r="C808" i="5"/>
  <c r="C809" i="5"/>
  <c r="C810" i="5"/>
  <c r="V810" i="5" s="1"/>
  <c r="E810" i="5" s="1"/>
  <c r="X810" i="5" s="1"/>
  <c r="C811" i="5"/>
  <c r="C812" i="5"/>
  <c r="C813" i="5"/>
  <c r="C814" i="5"/>
  <c r="C815" i="5"/>
  <c r="C816" i="5"/>
  <c r="C817" i="5"/>
  <c r="C818" i="5"/>
  <c r="V818" i="5" s="1"/>
  <c r="E818" i="5" s="1"/>
  <c r="X818" i="5" s="1"/>
  <c r="C819" i="5"/>
  <c r="C820" i="5"/>
  <c r="C821" i="5"/>
  <c r="V821" i="5" s="1"/>
  <c r="E821" i="5" s="1"/>
  <c r="X821" i="5" s="1"/>
  <c r="C822" i="5"/>
  <c r="V822" i="5" s="1"/>
  <c r="C823" i="5"/>
  <c r="C824" i="5"/>
  <c r="C825" i="5"/>
  <c r="V825" i="5" s="1"/>
  <c r="C826" i="5"/>
  <c r="C827" i="5"/>
  <c r="C828" i="5"/>
  <c r="C829" i="5"/>
  <c r="V829" i="5" s="1"/>
  <c r="E829" i="5" s="1"/>
  <c r="X829" i="5" s="1"/>
  <c r="C830" i="5"/>
  <c r="C831" i="5"/>
  <c r="AB831" i="5" s="1"/>
  <c r="C832" i="5"/>
  <c r="C833" i="5"/>
  <c r="C834" i="5"/>
  <c r="V834" i="5" s="1"/>
  <c r="C835" i="5"/>
  <c r="C836" i="5"/>
  <c r="C837" i="5"/>
  <c r="C838" i="5"/>
  <c r="V838" i="5" s="1"/>
  <c r="E838" i="5" s="1"/>
  <c r="X838" i="5" s="1"/>
  <c r="C839" i="5"/>
  <c r="C840" i="5"/>
  <c r="C841" i="5"/>
  <c r="V841" i="5" s="1"/>
  <c r="E841" i="5" s="1"/>
  <c r="X841" i="5" s="1"/>
  <c r="C842" i="5"/>
  <c r="V842" i="5" s="1"/>
  <c r="E842" i="5" s="1"/>
  <c r="X842" i="5" s="1"/>
  <c r="C843" i="5"/>
  <c r="C844" i="5"/>
  <c r="C845" i="5"/>
  <c r="C846" i="5"/>
  <c r="V846" i="5" s="1"/>
  <c r="E846" i="5" s="1"/>
  <c r="X846" i="5" s="1"/>
  <c r="C847" i="5"/>
  <c r="AB847" i="5" s="1"/>
  <c r="C848" i="5"/>
  <c r="C849" i="5"/>
  <c r="C850" i="5"/>
  <c r="C851" i="5"/>
  <c r="C852" i="5"/>
  <c r="C853" i="5"/>
  <c r="V853" i="5" s="1"/>
  <c r="E853" i="5" s="1"/>
  <c r="X853" i="5" s="1"/>
  <c r="C854" i="5"/>
  <c r="V854" i="5" s="1"/>
  <c r="E854" i="5" s="1"/>
  <c r="X854" i="5" s="1"/>
  <c r="C855" i="5"/>
  <c r="C856" i="5"/>
  <c r="C857" i="5"/>
  <c r="V857" i="5" s="1"/>
  <c r="E857" i="5" s="1"/>
  <c r="X857" i="5" s="1"/>
  <c r="C858" i="5"/>
  <c r="V858" i="5" s="1"/>
  <c r="E858" i="5" s="1"/>
  <c r="X858" i="5" s="1"/>
  <c r="C859" i="5"/>
  <c r="C860" i="5"/>
  <c r="C861" i="5"/>
  <c r="C862" i="5"/>
  <c r="V862" i="5" s="1"/>
  <c r="E862" i="5" s="1"/>
  <c r="X862" i="5" s="1"/>
  <c r="C863" i="5"/>
  <c r="C864" i="5"/>
  <c r="C865" i="5"/>
  <c r="C866" i="5"/>
  <c r="C867" i="5"/>
  <c r="C868" i="5"/>
  <c r="C869" i="5"/>
  <c r="AB869" i="5" s="1"/>
  <c r="C870" i="5"/>
  <c r="V870" i="5" s="1"/>
  <c r="E870" i="5" s="1"/>
  <c r="X870" i="5" s="1"/>
  <c r="C871" i="5"/>
  <c r="C872" i="5"/>
  <c r="C873" i="5"/>
  <c r="C874" i="5"/>
  <c r="V874" i="5" s="1"/>
  <c r="E874" i="5" s="1"/>
  <c r="X874" i="5" s="1"/>
  <c r="C875" i="5"/>
  <c r="AB875" i="5" s="1"/>
  <c r="C876" i="5"/>
  <c r="C877" i="5"/>
  <c r="C878" i="5"/>
  <c r="V878" i="5" s="1"/>
  <c r="E878" i="5" s="1"/>
  <c r="X878" i="5" s="1"/>
  <c r="C879" i="5"/>
  <c r="C880" i="5"/>
  <c r="C881" i="5"/>
  <c r="C882" i="5"/>
  <c r="C883" i="5"/>
  <c r="C884" i="5"/>
  <c r="C885" i="5"/>
  <c r="C886" i="5"/>
  <c r="C887" i="5"/>
  <c r="C888" i="5"/>
  <c r="C889" i="5"/>
  <c r="C890" i="5"/>
  <c r="V890" i="5" s="1"/>
  <c r="E890" i="5" s="1"/>
  <c r="X890" i="5" s="1"/>
  <c r="C891" i="5"/>
  <c r="C892" i="5"/>
  <c r="C893" i="5"/>
  <c r="C894" i="5"/>
  <c r="V894" i="5" s="1"/>
  <c r="C895" i="5"/>
  <c r="AB895" i="5" s="1"/>
  <c r="C896" i="5"/>
  <c r="C897" i="5"/>
  <c r="C898" i="5"/>
  <c r="V898" i="5" s="1"/>
  <c r="C899" i="5"/>
  <c r="C900" i="5"/>
  <c r="C901" i="5"/>
  <c r="C902" i="5"/>
  <c r="C903" i="5"/>
  <c r="C904" i="5"/>
  <c r="C905" i="5"/>
  <c r="C906" i="5"/>
  <c r="V906" i="5" s="1"/>
  <c r="C907" i="5"/>
  <c r="AB907" i="5" s="1"/>
  <c r="C908" i="5"/>
  <c r="C909" i="5"/>
  <c r="V909" i="5" s="1"/>
  <c r="C910" i="5"/>
  <c r="V910" i="5" s="1"/>
  <c r="E910" i="5" s="1"/>
  <c r="X910" i="5" s="1"/>
  <c r="C911" i="5"/>
  <c r="C912" i="5"/>
  <c r="C913" i="5"/>
  <c r="C914" i="5"/>
  <c r="V914" i="5" s="1"/>
  <c r="E914" i="5" s="1"/>
  <c r="X914" i="5" s="1"/>
  <c r="C915" i="5"/>
  <c r="C916" i="5"/>
  <c r="C917" i="5"/>
  <c r="C918" i="5"/>
  <c r="C919" i="5"/>
  <c r="C920" i="5"/>
  <c r="C921" i="5"/>
  <c r="C922" i="5"/>
  <c r="V922" i="5" s="1"/>
  <c r="E922" i="5" s="1"/>
  <c r="X922" i="5" s="1"/>
  <c r="C923" i="5"/>
  <c r="C924" i="5"/>
  <c r="C925" i="5"/>
  <c r="C926" i="5"/>
  <c r="V926" i="5" s="1"/>
  <c r="E926" i="5" s="1"/>
  <c r="X926" i="5" s="1"/>
  <c r="C927" i="5"/>
  <c r="C928" i="5"/>
  <c r="C929" i="5"/>
  <c r="C930" i="5"/>
  <c r="C931" i="5"/>
  <c r="AB931" i="5" s="1"/>
  <c r="C932" i="5"/>
  <c r="C933" i="5"/>
  <c r="C934" i="5"/>
  <c r="V934" i="5" s="1"/>
  <c r="E934" i="5" s="1"/>
  <c r="X934" i="5" s="1"/>
  <c r="C935" i="5"/>
  <c r="C936" i="5"/>
  <c r="C937" i="5"/>
  <c r="C938" i="5"/>
  <c r="V938" i="5" s="1"/>
  <c r="E938" i="5" s="1"/>
  <c r="X938" i="5" s="1"/>
  <c r="C939" i="5"/>
  <c r="C940" i="5"/>
  <c r="C941" i="5"/>
  <c r="C942" i="5"/>
  <c r="V942" i="5" s="1"/>
  <c r="E942" i="5" s="1"/>
  <c r="X942" i="5" s="1"/>
  <c r="C943" i="5"/>
  <c r="C944" i="5"/>
  <c r="C945" i="5"/>
  <c r="C946" i="5"/>
  <c r="C947" i="5"/>
  <c r="C948" i="5"/>
  <c r="C949" i="5"/>
  <c r="C950" i="5"/>
  <c r="V950" i="5" s="1"/>
  <c r="E950" i="5" s="1"/>
  <c r="X950" i="5" s="1"/>
  <c r="C951" i="5"/>
  <c r="C952" i="5"/>
  <c r="C953" i="5"/>
  <c r="C954" i="5"/>
  <c r="V954" i="5" s="1"/>
  <c r="E954" i="5" s="1"/>
  <c r="X954" i="5" s="1"/>
  <c r="C955" i="5"/>
  <c r="C956" i="5"/>
  <c r="C957" i="5"/>
  <c r="C958" i="5"/>
  <c r="C959" i="5"/>
  <c r="C960" i="5"/>
  <c r="C961" i="5"/>
  <c r="C962" i="5"/>
  <c r="V962" i="5" s="1"/>
  <c r="E962" i="5" s="1"/>
  <c r="X962" i="5" s="1"/>
  <c r="C963" i="5"/>
  <c r="C964" i="5"/>
  <c r="C965" i="5"/>
  <c r="C966" i="5"/>
  <c r="V966" i="5" s="1"/>
  <c r="E966" i="5" s="1"/>
  <c r="X966" i="5" s="1"/>
  <c r="C967" i="5"/>
  <c r="C968" i="5"/>
  <c r="C969" i="5"/>
  <c r="C970" i="5"/>
  <c r="V970" i="5" s="1"/>
  <c r="E970" i="5" s="1"/>
  <c r="X970" i="5" s="1"/>
  <c r="C971" i="5"/>
  <c r="AB971" i="5" s="1"/>
  <c r="C972" i="5"/>
  <c r="C973" i="5"/>
  <c r="C974" i="5"/>
  <c r="C975" i="5"/>
  <c r="C976" i="5"/>
  <c r="C977" i="5"/>
  <c r="C978" i="5"/>
  <c r="V978" i="5" s="1"/>
  <c r="E978" i="5" s="1"/>
  <c r="X978" i="5" s="1"/>
  <c r="C979" i="5"/>
  <c r="C980" i="5"/>
  <c r="C981" i="5"/>
  <c r="V981" i="5" s="1"/>
  <c r="E981" i="5" s="1"/>
  <c r="X981" i="5" s="1"/>
  <c r="C982" i="5"/>
  <c r="V982" i="5" s="1"/>
  <c r="E982" i="5" s="1"/>
  <c r="X982" i="5" s="1"/>
  <c r="C983" i="5"/>
  <c r="AB983" i="5" s="1"/>
  <c r="C984" i="5"/>
  <c r="C985" i="5"/>
  <c r="C986" i="5"/>
  <c r="C987" i="5"/>
  <c r="C988" i="5"/>
  <c r="C989" i="5"/>
  <c r="C990" i="5"/>
  <c r="V990" i="5" s="1"/>
  <c r="E990" i="5" s="1"/>
  <c r="X990" i="5" s="1"/>
  <c r="C991" i="5"/>
  <c r="C992" i="5"/>
  <c r="C993" i="5"/>
  <c r="C994" i="5"/>
  <c r="V994" i="5" s="1"/>
  <c r="E994" i="5" s="1"/>
  <c r="X994" i="5" s="1"/>
  <c r="C995" i="5"/>
  <c r="C996" i="5"/>
  <c r="C997" i="5"/>
  <c r="C998" i="5"/>
  <c r="V998" i="5" s="1"/>
  <c r="E998" i="5" s="1"/>
  <c r="X998" i="5" s="1"/>
  <c r="C999" i="5"/>
  <c r="C1000" i="5"/>
  <c r="C1001" i="5"/>
  <c r="C1002" i="5"/>
  <c r="C1003" i="5"/>
  <c r="C1004" i="5"/>
  <c r="C1005" i="5"/>
  <c r="C1006" i="5"/>
  <c r="V1006" i="5" s="1"/>
  <c r="C1007" i="5"/>
  <c r="C1008" i="5"/>
  <c r="C1009" i="5"/>
  <c r="C1010" i="5"/>
  <c r="C1011" i="5"/>
  <c r="C1012" i="5"/>
  <c r="C1013" i="5"/>
  <c r="C1014" i="5"/>
  <c r="V1014" i="5" s="1"/>
  <c r="E1014" i="5" s="1"/>
  <c r="X1014" i="5" s="1"/>
  <c r="C1015" i="5"/>
  <c r="C1016" i="5"/>
  <c r="C1017" i="5"/>
  <c r="C1018" i="5"/>
  <c r="V1018" i="5" s="1"/>
  <c r="E1018" i="5" s="1"/>
  <c r="X1018" i="5" s="1"/>
  <c r="C1019" i="5"/>
  <c r="AB1019" i="5" s="1"/>
  <c r="C1020" i="5"/>
  <c r="C1021" i="5"/>
  <c r="C1022" i="5"/>
  <c r="C1023" i="5"/>
  <c r="C1024" i="5"/>
  <c r="C1025" i="5"/>
  <c r="V1025" i="5" s="1"/>
  <c r="I1025" i="5" s="1"/>
  <c r="C1026" i="5"/>
  <c r="C1027" i="5"/>
  <c r="C1028" i="5"/>
  <c r="C1029" i="5"/>
  <c r="C1030" i="5"/>
  <c r="V1030" i="5" s="1"/>
  <c r="E1030" i="5" s="1"/>
  <c r="X1030" i="5" s="1"/>
  <c r="C1031" i="5"/>
  <c r="C1032" i="5"/>
  <c r="C1033" i="5"/>
  <c r="C1034" i="5"/>
  <c r="V1034" i="5" s="1"/>
  <c r="E1034" i="5" s="1"/>
  <c r="X1034" i="5" s="1"/>
  <c r="C1035" i="5"/>
  <c r="C1036" i="5"/>
  <c r="C1037" i="5"/>
  <c r="V1037" i="5" s="1"/>
  <c r="C1038" i="5"/>
  <c r="V1038" i="5" s="1"/>
  <c r="C1039" i="5"/>
  <c r="C1040" i="5"/>
  <c r="C1041" i="5"/>
  <c r="V1041" i="5" s="1"/>
  <c r="E1041" i="5" s="1"/>
  <c r="X1041" i="5" s="1"/>
  <c r="C1042" i="5"/>
  <c r="V1042" i="5" s="1"/>
  <c r="C1043" i="5"/>
  <c r="C1044" i="5"/>
  <c r="C1045" i="5"/>
  <c r="C1046" i="5"/>
  <c r="V1046" i="5" s="1"/>
  <c r="E1046" i="5" s="1"/>
  <c r="X1046" i="5" s="1"/>
  <c r="C1047" i="5"/>
  <c r="C1048" i="5"/>
  <c r="C1049" i="5"/>
  <c r="C1050" i="5"/>
  <c r="V1050" i="5" s="1"/>
  <c r="C1051" i="5"/>
  <c r="C1052" i="5"/>
  <c r="C1053" i="5"/>
  <c r="V1053" i="5" s="1"/>
  <c r="E1053" i="5" s="1"/>
  <c r="X1053" i="5" s="1"/>
  <c r="C1054" i="5"/>
  <c r="C1055" i="5"/>
  <c r="C1056" i="5"/>
  <c r="C1057" i="5"/>
  <c r="C1058" i="5"/>
  <c r="V1058" i="5" s="1"/>
  <c r="C1059" i="5"/>
  <c r="C1060" i="5"/>
  <c r="C1061" i="5"/>
  <c r="C1062" i="5"/>
  <c r="V1062" i="5" s="1"/>
  <c r="E1062" i="5" s="1"/>
  <c r="X1062" i="5" s="1"/>
  <c r="C1063" i="5"/>
  <c r="C1064" i="5"/>
  <c r="C1065" i="5"/>
  <c r="C1066" i="5"/>
  <c r="V1066" i="5" s="1"/>
  <c r="C1067" i="5"/>
  <c r="C1068" i="5"/>
  <c r="C1069" i="5"/>
  <c r="C1070" i="5"/>
  <c r="V1070" i="5" s="1"/>
  <c r="E1070" i="5" s="1"/>
  <c r="X1070" i="5" s="1"/>
  <c r="C1071" i="5"/>
  <c r="C1072" i="5"/>
  <c r="C1073" i="5"/>
  <c r="C1074" i="5"/>
  <c r="V1074" i="5" s="1"/>
  <c r="C1075" i="5"/>
  <c r="C1076" i="5"/>
  <c r="C1077" i="5"/>
  <c r="C1078" i="5"/>
  <c r="V1078" i="5" s="1"/>
  <c r="E1078" i="5" s="1"/>
  <c r="X1078" i="5" s="1"/>
  <c r="C1079" i="5"/>
  <c r="C1080" i="5"/>
  <c r="C1081" i="5"/>
  <c r="C1082" i="5"/>
  <c r="V1082" i="5" s="1"/>
  <c r="C1083" i="5"/>
  <c r="C1084" i="5"/>
  <c r="C1085" i="5"/>
  <c r="C1086" i="5"/>
  <c r="V1086" i="5" s="1"/>
  <c r="E1086" i="5" s="1"/>
  <c r="X1086" i="5" s="1"/>
  <c r="C1087" i="5"/>
  <c r="C1088" i="5"/>
  <c r="C1089" i="5"/>
  <c r="C1090" i="5"/>
  <c r="V1090" i="5" s="1"/>
  <c r="C1091" i="5"/>
  <c r="C1092" i="5"/>
  <c r="C1093" i="5"/>
  <c r="C1094" i="5"/>
  <c r="V1094" i="5" s="1"/>
  <c r="E1094" i="5" s="1"/>
  <c r="X1094" i="5" s="1"/>
  <c r="C1095" i="5"/>
  <c r="C1096" i="5"/>
  <c r="C1097" i="5"/>
  <c r="C1098" i="5"/>
  <c r="C1099" i="5"/>
  <c r="C1100" i="5"/>
  <c r="C1101" i="5"/>
  <c r="V1101" i="5" s="1"/>
  <c r="C1102" i="5"/>
  <c r="V1102" i="5" s="1"/>
  <c r="E1102" i="5" s="1"/>
  <c r="X1102" i="5" s="1"/>
  <c r="C1103" i="5"/>
  <c r="C1104" i="5"/>
  <c r="C1105" i="5"/>
  <c r="C1106" i="5"/>
  <c r="C1107" i="5"/>
  <c r="C1108" i="5"/>
  <c r="C1109" i="5"/>
  <c r="C1110" i="5"/>
  <c r="C1111" i="5"/>
  <c r="C1112" i="5"/>
  <c r="C1113" i="5"/>
  <c r="C1114" i="5"/>
  <c r="V1114" i="5" s="1"/>
  <c r="E1114" i="5" s="1"/>
  <c r="X1114" i="5" s="1"/>
  <c r="C1115" i="5"/>
  <c r="C1116" i="5"/>
  <c r="C1117" i="5"/>
  <c r="C1118" i="5"/>
  <c r="V1118" i="5" s="1"/>
  <c r="E1118" i="5" s="1"/>
  <c r="X1118" i="5" s="1"/>
  <c r="C1119" i="5"/>
  <c r="C1120" i="5"/>
  <c r="C1121" i="5"/>
  <c r="C1122" i="5"/>
  <c r="V1122" i="5" s="1"/>
  <c r="E1122" i="5" s="1"/>
  <c r="X1122" i="5" s="1"/>
  <c r="C1123" i="5"/>
  <c r="C1124" i="5"/>
  <c r="C1125" i="5"/>
  <c r="C1126" i="5"/>
  <c r="C1127" i="5"/>
  <c r="C1128" i="5"/>
  <c r="C1129" i="5"/>
  <c r="C1130" i="5"/>
  <c r="C1131" i="5"/>
  <c r="C1132" i="5"/>
  <c r="C1133" i="5"/>
  <c r="C1134" i="5"/>
  <c r="V1134" i="5" s="1"/>
  <c r="E1134" i="5" s="1"/>
  <c r="X1134" i="5" s="1"/>
  <c r="C1135" i="5"/>
  <c r="C1136" i="5"/>
  <c r="C1137" i="5"/>
  <c r="C1138" i="5"/>
  <c r="V1138" i="5" s="1"/>
  <c r="E1138" i="5" s="1"/>
  <c r="X1138" i="5" s="1"/>
  <c r="C1139" i="5"/>
  <c r="C1140" i="5"/>
  <c r="C1141" i="5"/>
  <c r="C1142" i="5"/>
  <c r="V1142" i="5" s="1"/>
  <c r="E1142" i="5" s="1"/>
  <c r="X1142" i="5" s="1"/>
  <c r="C1143" i="5"/>
  <c r="AB1143" i="5" s="1"/>
  <c r="C1144" i="5"/>
  <c r="C1145" i="5"/>
  <c r="C1146" i="5"/>
  <c r="C1147" i="5"/>
  <c r="C1148" i="5"/>
  <c r="C1149" i="5"/>
  <c r="C1150" i="5"/>
  <c r="V1150" i="5" s="1"/>
  <c r="E1150" i="5" s="1"/>
  <c r="X1150" i="5" s="1"/>
  <c r="C1151" i="5"/>
  <c r="C1152" i="5"/>
  <c r="C1153" i="5"/>
  <c r="C1154" i="5"/>
  <c r="C1155" i="5"/>
  <c r="C1156" i="5"/>
  <c r="C1157" i="5"/>
  <c r="C1158" i="5"/>
  <c r="V1158" i="5" s="1"/>
  <c r="E1158" i="5" s="1"/>
  <c r="X1158" i="5" s="1"/>
  <c r="C1159" i="5"/>
  <c r="C1160" i="5"/>
  <c r="C1161" i="5"/>
  <c r="C1162" i="5"/>
  <c r="V1162" i="5" s="1"/>
  <c r="E1162" i="5" s="1"/>
  <c r="X1162" i="5" s="1"/>
  <c r="C1163" i="5"/>
  <c r="C1164" i="5"/>
  <c r="C1165" i="5"/>
  <c r="C1166" i="5"/>
  <c r="V1166" i="5" s="1"/>
  <c r="E1166" i="5" s="1"/>
  <c r="X1166" i="5" s="1"/>
  <c r="C1167" i="5"/>
  <c r="C1168" i="5"/>
  <c r="C1169" i="5"/>
  <c r="C1170" i="5"/>
  <c r="V1170" i="5" s="1"/>
  <c r="E1170" i="5" s="1"/>
  <c r="X1170" i="5" s="1"/>
  <c r="C1171" i="5"/>
  <c r="C1172" i="5"/>
  <c r="C1173" i="5"/>
  <c r="C1174" i="5"/>
  <c r="V1174" i="5" s="1"/>
  <c r="E1174" i="5" s="1"/>
  <c r="X1174" i="5" s="1"/>
  <c r="C1175" i="5"/>
  <c r="AB1175" i="5" s="1"/>
  <c r="C1176" i="5"/>
  <c r="C1177" i="5"/>
  <c r="C1178" i="5"/>
  <c r="V1178" i="5" s="1"/>
  <c r="E1178" i="5" s="1"/>
  <c r="X1178" i="5" s="1"/>
  <c r="C1179" i="5"/>
  <c r="C1180" i="5"/>
  <c r="C1181" i="5"/>
  <c r="C1182" i="5"/>
  <c r="C1183" i="5"/>
  <c r="C1184" i="5"/>
  <c r="C1185" i="5"/>
  <c r="C1186" i="5"/>
  <c r="C1187" i="5"/>
  <c r="C1188" i="5"/>
  <c r="C1189" i="5"/>
  <c r="C1190" i="5"/>
  <c r="V1190" i="5" s="1"/>
  <c r="E1190" i="5" s="1"/>
  <c r="X1190" i="5" s="1"/>
  <c r="C1191" i="5"/>
  <c r="C1192" i="5"/>
  <c r="C1193" i="5"/>
  <c r="C1194" i="5"/>
  <c r="C1195" i="5"/>
  <c r="C1196" i="5"/>
  <c r="C1197" i="5"/>
  <c r="C1198" i="5"/>
  <c r="V1198" i="5" s="1"/>
  <c r="E1198" i="5" s="1"/>
  <c r="X1198" i="5" s="1"/>
  <c r="C1199" i="5"/>
  <c r="C1200" i="5"/>
  <c r="C1201" i="5"/>
  <c r="C1202" i="5"/>
  <c r="V1202" i="5" s="1"/>
  <c r="E1202" i="5" s="1"/>
  <c r="X1202" i="5" s="1"/>
  <c r="C1203" i="5"/>
  <c r="AB1203" i="5" s="1"/>
  <c r="C1204" i="5"/>
  <c r="C1205" i="5"/>
  <c r="C1206" i="5"/>
  <c r="C1207" i="5"/>
  <c r="C1208" i="5"/>
  <c r="C1209" i="5"/>
  <c r="C1210" i="5"/>
  <c r="C1211" i="5"/>
  <c r="C1212" i="5"/>
  <c r="C1213" i="5"/>
  <c r="C1214" i="5"/>
  <c r="V1214" i="5" s="1"/>
  <c r="E1214" i="5" s="1"/>
  <c r="X1214" i="5" s="1"/>
  <c r="C1215" i="5"/>
  <c r="C1216" i="5"/>
  <c r="C1217" i="5"/>
  <c r="C1218" i="5"/>
  <c r="V1218" i="5" s="1"/>
  <c r="C1219" i="5"/>
  <c r="C1220" i="5"/>
  <c r="C1221" i="5"/>
  <c r="C1222" i="5"/>
  <c r="C1223" i="5"/>
  <c r="C1224" i="5"/>
  <c r="C1225" i="5"/>
  <c r="C1226" i="5"/>
  <c r="V1226" i="5" s="1"/>
  <c r="E1226" i="5" s="1"/>
  <c r="X1226" i="5" s="1"/>
  <c r="C1227" i="5"/>
  <c r="C1228" i="5"/>
  <c r="C1229" i="5"/>
  <c r="C1230" i="5"/>
  <c r="V1230" i="5" s="1"/>
  <c r="E1230" i="5" s="1"/>
  <c r="X1230" i="5" s="1"/>
  <c r="C1231" i="5"/>
  <c r="C1232" i="5"/>
  <c r="C1233" i="5"/>
  <c r="C1234" i="5"/>
  <c r="C1235" i="5"/>
  <c r="C1236" i="5"/>
  <c r="C1237" i="5"/>
  <c r="C1238" i="5"/>
  <c r="V1238" i="5" s="1"/>
  <c r="E1238" i="5" s="1"/>
  <c r="X1238" i="5" s="1"/>
  <c r="C1239" i="5"/>
  <c r="AB1239" i="5" s="1"/>
  <c r="C1240" i="5"/>
  <c r="C1241" i="5"/>
  <c r="C1242" i="5"/>
  <c r="V1242" i="5" s="1"/>
  <c r="C1243" i="5"/>
  <c r="C1244" i="5"/>
  <c r="C1245" i="5"/>
  <c r="C1246" i="5"/>
  <c r="V1246" i="5" s="1"/>
  <c r="E1246" i="5" s="1"/>
  <c r="X1246" i="5" s="1"/>
  <c r="C1247" i="5"/>
  <c r="C1248" i="5"/>
  <c r="C1249" i="5"/>
  <c r="V1249" i="5" s="1"/>
  <c r="C1250" i="5"/>
  <c r="C1251" i="5"/>
  <c r="AB1251" i="5" s="1"/>
  <c r="C1252" i="5"/>
  <c r="C1253" i="5"/>
  <c r="C1254" i="5"/>
  <c r="V1254" i="5" s="1"/>
  <c r="E1254" i="5" s="1"/>
  <c r="X1254" i="5" s="1"/>
  <c r="C1255" i="5"/>
  <c r="C1256" i="5"/>
  <c r="C1257" i="5"/>
  <c r="V1257" i="5" s="1"/>
  <c r="E1257" i="5" s="1"/>
  <c r="X1257" i="5" s="1"/>
  <c r="C1258" i="5"/>
  <c r="C1259" i="5"/>
  <c r="C1260" i="5"/>
  <c r="C1261" i="5"/>
  <c r="C1262" i="5"/>
  <c r="V1262" i="5" s="1"/>
  <c r="E1262" i="5" s="1"/>
  <c r="X1262" i="5" s="1"/>
  <c r="C1263" i="5"/>
  <c r="C1264" i="5"/>
  <c r="C1265" i="5"/>
  <c r="V1265" i="5" s="1"/>
  <c r="E1265" i="5" s="1"/>
  <c r="X1265" i="5" s="1"/>
  <c r="C1266" i="5"/>
  <c r="C1267" i="5"/>
  <c r="C1268" i="5"/>
  <c r="C1269" i="5"/>
  <c r="C1270" i="5"/>
  <c r="V1270" i="5" s="1"/>
  <c r="E1270" i="5" s="1"/>
  <c r="X1270" i="5" s="1"/>
  <c r="C1271" i="5"/>
  <c r="C1272" i="5"/>
  <c r="C1273" i="5"/>
  <c r="C1274" i="5"/>
  <c r="C1275" i="5"/>
  <c r="C1276" i="5"/>
  <c r="C1277" i="5"/>
  <c r="V1277" i="5" s="1"/>
  <c r="E1277" i="5" s="1"/>
  <c r="X1277" i="5" s="1"/>
  <c r="C1278" i="5"/>
  <c r="C1279" i="5"/>
  <c r="C1280" i="5"/>
  <c r="C1281" i="5"/>
  <c r="C1282" i="5"/>
  <c r="C1283" i="5"/>
  <c r="C1284" i="5"/>
  <c r="C1285" i="5"/>
  <c r="V1285" i="5" s="1"/>
  <c r="C1286" i="5"/>
  <c r="V1286" i="5" s="1"/>
  <c r="E1286" i="5" s="1"/>
  <c r="X1286" i="5" s="1"/>
  <c r="C1287" i="5"/>
  <c r="C1288" i="5"/>
  <c r="C1289" i="5"/>
  <c r="C1290" i="5"/>
  <c r="V1290" i="5" s="1"/>
  <c r="E1290" i="5" s="1"/>
  <c r="X1290" i="5" s="1"/>
  <c r="C1291" i="5"/>
  <c r="C1292" i="5"/>
  <c r="C1293" i="5"/>
  <c r="V1293" i="5" s="1"/>
  <c r="E1293" i="5" s="1"/>
  <c r="X1293" i="5" s="1"/>
  <c r="C1294" i="5"/>
  <c r="C1295" i="5"/>
  <c r="C1296" i="5"/>
  <c r="C1297" i="5"/>
  <c r="C1298" i="5"/>
  <c r="C1299" i="5"/>
  <c r="AB1299" i="5" s="1"/>
  <c r="C1300" i="5"/>
  <c r="C1301" i="5"/>
  <c r="C1302" i="5"/>
  <c r="V1302" i="5" s="1"/>
  <c r="E1302" i="5" s="1"/>
  <c r="X1302" i="5" s="1"/>
  <c r="C1303" i="5"/>
  <c r="C1304" i="5"/>
  <c r="C1305" i="5"/>
  <c r="C1306" i="5"/>
  <c r="C1307" i="5"/>
  <c r="AB1307" i="5" s="1"/>
  <c r="C1308" i="5"/>
  <c r="C1309" i="5"/>
  <c r="C1310" i="5"/>
  <c r="V1310" i="5" s="1"/>
  <c r="E1310" i="5" s="1"/>
  <c r="X1310" i="5" s="1"/>
  <c r="C1311" i="5"/>
  <c r="C1312" i="5"/>
  <c r="C1313" i="5"/>
  <c r="C1314" i="5"/>
  <c r="C1315" i="5"/>
  <c r="C1316" i="5"/>
  <c r="C1317" i="5"/>
  <c r="C1318" i="5"/>
  <c r="V1318" i="5" s="1"/>
  <c r="E1318" i="5" s="1"/>
  <c r="X1318" i="5" s="1"/>
  <c r="C1319" i="5"/>
  <c r="C1320" i="5"/>
  <c r="C1321" i="5"/>
  <c r="C1322" i="5"/>
  <c r="V1322" i="5" s="1"/>
  <c r="J1322" i="5" s="1"/>
  <c r="C1323" i="5"/>
  <c r="C1324" i="5"/>
  <c r="C1325" i="5"/>
  <c r="C1326" i="5"/>
  <c r="V1326" i="5" s="1"/>
  <c r="E1326" i="5" s="1"/>
  <c r="X1326" i="5" s="1"/>
  <c r="C1327" i="5"/>
  <c r="C1328" i="5"/>
  <c r="C1329" i="5"/>
  <c r="C1330" i="5"/>
  <c r="V1330" i="5" s="1"/>
  <c r="E1330" i="5" s="1"/>
  <c r="X1330" i="5" s="1"/>
  <c r="C1331" i="5"/>
  <c r="C1332" i="5"/>
  <c r="C1333" i="5"/>
  <c r="C1334" i="5"/>
  <c r="V1334" i="5" s="1"/>
  <c r="E1334" i="5" s="1"/>
  <c r="X1334" i="5" s="1"/>
  <c r="C1335" i="5"/>
  <c r="C1336" i="5"/>
  <c r="C1337" i="5"/>
  <c r="C1338" i="5"/>
  <c r="V1338" i="5" s="1"/>
  <c r="E1338" i="5" s="1"/>
  <c r="X1338" i="5" s="1"/>
  <c r="C1339" i="5"/>
  <c r="C1340" i="5"/>
  <c r="C1341" i="5"/>
  <c r="C1342" i="5"/>
  <c r="V1342" i="5" s="1"/>
  <c r="E1342" i="5" s="1"/>
  <c r="X1342" i="5" s="1"/>
  <c r="C1343" i="5"/>
  <c r="C1344" i="5"/>
  <c r="C1345" i="5"/>
  <c r="C1346" i="5"/>
  <c r="C1347" i="5"/>
  <c r="C1348" i="5"/>
  <c r="C1349" i="5"/>
  <c r="C1350" i="5"/>
  <c r="V1350" i="5" s="1"/>
  <c r="E1350" i="5" s="1"/>
  <c r="X1350" i="5" s="1"/>
  <c r="C1351" i="5"/>
  <c r="C1352" i="5"/>
  <c r="C1353" i="5"/>
  <c r="C1354" i="5"/>
  <c r="V1354" i="5" s="1"/>
  <c r="E1354" i="5" s="1"/>
  <c r="X1354" i="5" s="1"/>
  <c r="C1355" i="5"/>
  <c r="C1356" i="5"/>
  <c r="C1357" i="5"/>
  <c r="C1358" i="5"/>
  <c r="V1358" i="5" s="1"/>
  <c r="E1358" i="5" s="1"/>
  <c r="X1358" i="5" s="1"/>
  <c r="C1359" i="5"/>
  <c r="C1360" i="5"/>
  <c r="C1361" i="5"/>
  <c r="C1362" i="5"/>
  <c r="C1363" i="5"/>
  <c r="AB1363" i="5" s="1"/>
  <c r="C1364" i="5"/>
  <c r="C1365" i="5"/>
  <c r="C1366" i="5"/>
  <c r="V1366" i="5" s="1"/>
  <c r="E1366" i="5" s="1"/>
  <c r="X1366" i="5" s="1"/>
  <c r="C1367" i="5"/>
  <c r="C1368" i="5"/>
  <c r="C1369" i="5"/>
  <c r="C1370" i="5"/>
  <c r="C1371" i="5"/>
  <c r="C1372" i="5"/>
  <c r="C1373" i="5"/>
  <c r="C1374" i="5"/>
  <c r="V1374" i="5" s="1"/>
  <c r="E1374" i="5" s="1"/>
  <c r="X1374" i="5" s="1"/>
  <c r="C1375" i="5"/>
  <c r="C1376" i="5"/>
  <c r="C1377" i="5"/>
  <c r="C1378" i="5"/>
  <c r="V1378" i="5" s="1"/>
  <c r="C1379" i="5"/>
  <c r="C1380" i="5"/>
  <c r="C1381" i="5"/>
  <c r="C1382" i="5"/>
  <c r="V1382" i="5" s="1"/>
  <c r="E1382" i="5" s="1"/>
  <c r="X1382" i="5" s="1"/>
  <c r="C1383" i="5"/>
  <c r="C1384" i="5"/>
  <c r="C1385" i="5"/>
  <c r="C1386" i="5"/>
  <c r="C1387" i="5"/>
  <c r="C1388" i="5"/>
  <c r="C1389" i="5"/>
  <c r="C1390" i="5"/>
  <c r="V1390" i="5" s="1"/>
  <c r="E1390" i="5" s="1"/>
  <c r="X1390" i="5" s="1"/>
  <c r="C1391" i="5"/>
  <c r="AB1391" i="5" s="1"/>
  <c r="C1392" i="5"/>
  <c r="C1393" i="5"/>
  <c r="C1394" i="5"/>
  <c r="V1394" i="5" s="1"/>
  <c r="E1394" i="5" s="1"/>
  <c r="X1394" i="5" s="1"/>
  <c r="C1395" i="5"/>
  <c r="C1396" i="5"/>
  <c r="C1397" i="5"/>
  <c r="C1398" i="5"/>
  <c r="V1398" i="5" s="1"/>
  <c r="E1398" i="5" s="1"/>
  <c r="X1398" i="5" s="1"/>
  <c r="C1399" i="5"/>
  <c r="AB1399" i="5" s="1"/>
  <c r="C1400" i="5"/>
  <c r="C1401" i="5"/>
  <c r="C1402" i="5"/>
  <c r="V1402" i="5" s="1"/>
  <c r="C1403" i="5"/>
  <c r="C1404" i="5"/>
  <c r="C1405" i="5"/>
  <c r="C1406" i="5"/>
  <c r="V1406" i="5" s="1"/>
  <c r="E1406" i="5" s="1"/>
  <c r="X1406" i="5" s="1"/>
  <c r="C1407" i="5"/>
  <c r="C1408" i="5"/>
  <c r="C1409" i="5"/>
  <c r="V1409" i="5" s="1"/>
  <c r="C1410" i="5"/>
  <c r="C1411" i="5"/>
  <c r="C1412" i="5"/>
  <c r="C1413" i="5"/>
  <c r="C1414" i="5"/>
  <c r="V1414" i="5" s="1"/>
  <c r="E1414" i="5" s="1"/>
  <c r="X1414" i="5" s="1"/>
  <c r="C1415" i="5"/>
  <c r="C1416" i="5"/>
  <c r="C1417" i="5"/>
  <c r="C1418" i="5"/>
  <c r="V1418" i="5" s="1"/>
  <c r="E1418" i="5" s="1"/>
  <c r="X1418" i="5" s="1"/>
  <c r="C1419" i="5"/>
  <c r="C1420" i="5"/>
  <c r="C1421" i="5"/>
  <c r="V1421" i="5" s="1"/>
  <c r="C1422" i="5"/>
  <c r="V1422" i="5" s="1"/>
  <c r="E1422" i="5" s="1"/>
  <c r="X1422" i="5" s="1"/>
  <c r="C1423" i="5"/>
  <c r="C1424" i="5"/>
  <c r="C1425" i="5"/>
  <c r="C1426" i="5"/>
  <c r="V1426" i="5" s="1"/>
  <c r="E1426" i="5" s="1"/>
  <c r="X1426" i="5" s="1"/>
  <c r="C1427" i="5"/>
  <c r="AB1427" i="5" s="1"/>
  <c r="C1428" i="5"/>
  <c r="C1429" i="5"/>
  <c r="V1429" i="5" s="1"/>
  <c r="E1429" i="5" s="1"/>
  <c r="X1429" i="5" s="1"/>
  <c r="C1430" i="5"/>
  <c r="V1430" i="5" s="1"/>
  <c r="E1430" i="5" s="1"/>
  <c r="X1430" i="5" s="1"/>
  <c r="C1431" i="5"/>
  <c r="C1432" i="5"/>
  <c r="C1433" i="5"/>
  <c r="V1433" i="5" s="1"/>
  <c r="E1433" i="5" s="1"/>
  <c r="X1433" i="5" s="1"/>
  <c r="C1434" i="5"/>
  <c r="V1434" i="5" s="1"/>
  <c r="E1434" i="5" s="1"/>
  <c r="X1434" i="5" s="1"/>
  <c r="C1435" i="5"/>
  <c r="C1436" i="5"/>
  <c r="C1437" i="5"/>
  <c r="C1438" i="5"/>
  <c r="V1438" i="5" s="1"/>
  <c r="E1438" i="5" s="1"/>
  <c r="X1438" i="5" s="1"/>
  <c r="C1439" i="5"/>
  <c r="AB1439" i="5" s="1"/>
  <c r="C1440" i="5"/>
  <c r="C1441" i="5"/>
  <c r="C1442" i="5"/>
  <c r="C1443" i="5"/>
  <c r="C1444" i="5"/>
  <c r="C1445" i="5"/>
  <c r="C1446" i="5"/>
  <c r="V1446" i="5" s="1"/>
  <c r="E1446" i="5" s="1"/>
  <c r="X1446" i="5" s="1"/>
  <c r="C1447" i="5"/>
  <c r="C1448" i="5"/>
  <c r="C1449" i="5"/>
  <c r="C1450" i="5"/>
  <c r="C1451" i="5"/>
  <c r="V1451" i="5" s="1"/>
  <c r="F1451" i="5" s="1"/>
  <c r="C1452" i="5"/>
  <c r="C1453" i="5"/>
  <c r="C1454" i="5"/>
  <c r="V1454" i="5" s="1"/>
  <c r="E1454" i="5" s="1"/>
  <c r="X1454" i="5" s="1"/>
  <c r="C1455" i="5"/>
  <c r="C1456" i="5"/>
  <c r="C1457" i="5"/>
  <c r="V1457" i="5" s="1"/>
  <c r="E1457" i="5" s="1"/>
  <c r="X1457" i="5" s="1"/>
  <c r="C1458" i="5"/>
  <c r="V1458" i="5" s="1"/>
  <c r="E1458" i="5" s="1"/>
  <c r="X1458" i="5" s="1"/>
  <c r="C1459" i="5"/>
  <c r="V1459" i="5" s="1"/>
  <c r="E1459" i="5" s="1"/>
  <c r="X1459" i="5" s="1"/>
  <c r="C1460" i="5"/>
  <c r="C1461" i="5"/>
  <c r="C1462" i="5"/>
  <c r="V1462" i="5" s="1"/>
  <c r="E1462" i="5" s="1"/>
  <c r="X1462" i="5" s="1"/>
  <c r="C1463" i="5"/>
  <c r="C1464" i="5"/>
  <c r="C1465" i="5"/>
  <c r="C1466" i="5"/>
  <c r="V1466" i="5" s="1"/>
  <c r="E1466" i="5" s="1"/>
  <c r="X1466" i="5" s="1"/>
  <c r="C1467" i="5"/>
  <c r="C1468" i="5"/>
  <c r="C1469" i="5"/>
  <c r="V1469" i="5" s="1"/>
  <c r="C1470" i="5"/>
  <c r="V1470" i="5" s="1"/>
  <c r="E1470" i="5" s="1"/>
  <c r="X1470" i="5" s="1"/>
  <c r="C1471" i="5"/>
  <c r="C1472" i="5"/>
  <c r="C1473" i="5"/>
  <c r="V1473" i="5" s="1"/>
  <c r="C1474" i="5"/>
  <c r="V1474" i="5" s="1"/>
  <c r="E1474" i="5" s="1"/>
  <c r="X1474" i="5" s="1"/>
  <c r="C1475" i="5"/>
  <c r="C1476" i="5"/>
  <c r="C1477" i="5"/>
  <c r="C1478" i="5"/>
  <c r="V1478" i="5" s="1"/>
  <c r="E1478" i="5" s="1"/>
  <c r="X1478" i="5" s="1"/>
  <c r="C1479" i="5"/>
  <c r="C1480" i="5"/>
  <c r="C1481" i="5"/>
  <c r="C1482" i="5"/>
  <c r="V1482" i="5" s="1"/>
  <c r="E1482" i="5" s="1"/>
  <c r="X1482" i="5" s="1"/>
  <c r="C1483" i="5"/>
  <c r="C1484" i="5"/>
  <c r="C1485" i="5"/>
  <c r="C1486" i="5"/>
  <c r="V1486" i="5" s="1"/>
  <c r="E1486" i="5" s="1"/>
  <c r="X1486" i="5" s="1"/>
  <c r="C1487" i="5"/>
  <c r="C1488" i="5"/>
  <c r="C1489" i="5"/>
  <c r="C1490" i="5"/>
  <c r="V1490" i="5" s="1"/>
  <c r="E1490" i="5" s="1"/>
  <c r="X1490" i="5" s="1"/>
  <c r="C1491" i="5"/>
  <c r="AB1491" i="5" s="1"/>
  <c r="C1492" i="5"/>
  <c r="C1493" i="5"/>
  <c r="C1494" i="5"/>
  <c r="V1494" i="5" s="1"/>
  <c r="E1494" i="5" s="1"/>
  <c r="X1494" i="5" s="1"/>
  <c r="C1495" i="5"/>
  <c r="C1496" i="5"/>
  <c r="C1497" i="5"/>
  <c r="C1498" i="5"/>
  <c r="V1498" i="5" s="1"/>
  <c r="E1498" i="5" s="1"/>
  <c r="X1498" i="5" s="1"/>
  <c r="C1499" i="5"/>
  <c r="C1500" i="5"/>
  <c r="C1501" i="5"/>
  <c r="C1502" i="5"/>
  <c r="V1502" i="5" s="1"/>
  <c r="E1502" i="5" s="1"/>
  <c r="X1502" i="5" s="1"/>
  <c r="C1503" i="5"/>
  <c r="C1504" i="5"/>
  <c r="C1505" i="5"/>
  <c r="V1505" i="5" s="1"/>
  <c r="C1506" i="5"/>
  <c r="V1506" i="5" s="1"/>
  <c r="E1506" i="5" s="1"/>
  <c r="X1506" i="5" s="1"/>
  <c r="C1507" i="5"/>
  <c r="C1508" i="5"/>
  <c r="C1509" i="5"/>
  <c r="C1510" i="5"/>
  <c r="V1510" i="5" s="1"/>
  <c r="E1510" i="5" s="1"/>
  <c r="X1510" i="5" s="1"/>
  <c r="C1511" i="5"/>
  <c r="AB1511" i="5" s="1"/>
  <c r="C1512" i="5"/>
  <c r="C1513" i="5"/>
  <c r="C1514" i="5"/>
  <c r="V1514" i="5" s="1"/>
  <c r="E1514" i="5" s="1"/>
  <c r="X1514" i="5" s="1"/>
  <c r="C1515" i="5"/>
  <c r="C1516" i="5"/>
  <c r="C1517" i="5"/>
  <c r="C1518" i="5"/>
  <c r="V1518" i="5" s="1"/>
  <c r="E1518" i="5" s="1"/>
  <c r="X1518" i="5" s="1"/>
  <c r="C1519" i="5"/>
  <c r="C1520" i="5"/>
  <c r="C1521" i="5"/>
  <c r="C1522" i="5"/>
  <c r="V1522" i="5" s="1"/>
  <c r="E1522" i="5" s="1"/>
  <c r="X1522" i="5" s="1"/>
  <c r="C1523" i="5"/>
  <c r="AB1523" i="5" s="1"/>
  <c r="C1524" i="5"/>
  <c r="C1525" i="5"/>
  <c r="C1526" i="5"/>
  <c r="V1526" i="5" s="1"/>
  <c r="E1526" i="5" s="1"/>
  <c r="X1526" i="5" s="1"/>
  <c r="C1527" i="5"/>
  <c r="AB1527" i="5" s="1"/>
  <c r="C1528" i="5"/>
  <c r="C1529" i="5"/>
  <c r="C1530" i="5"/>
  <c r="V1530" i="5" s="1"/>
  <c r="E1530" i="5" s="1"/>
  <c r="X1530" i="5" s="1"/>
  <c r="C1531" i="5"/>
  <c r="C1532" i="5"/>
  <c r="C1533" i="5"/>
  <c r="C1534" i="5"/>
  <c r="V1534" i="5" s="1"/>
  <c r="E1534" i="5" s="1"/>
  <c r="X1534" i="5" s="1"/>
  <c r="C1535" i="5"/>
  <c r="C1536" i="5"/>
  <c r="C1537" i="5"/>
  <c r="C1538" i="5"/>
  <c r="V1538" i="5" s="1"/>
  <c r="E1538" i="5" s="1"/>
  <c r="X1538" i="5" s="1"/>
  <c r="C1539" i="5"/>
  <c r="C1540" i="5"/>
  <c r="C1541" i="5"/>
  <c r="C1542" i="5"/>
  <c r="V1542" i="5" s="1"/>
  <c r="E1542" i="5" s="1"/>
  <c r="X1542" i="5" s="1"/>
  <c r="C1543" i="5"/>
  <c r="C1544" i="5"/>
  <c r="C1545" i="5"/>
  <c r="C1546" i="5"/>
  <c r="V1546" i="5" s="1"/>
  <c r="E1546" i="5" s="1"/>
  <c r="X1546" i="5" s="1"/>
  <c r="C1547" i="5"/>
  <c r="C1548" i="5"/>
  <c r="C1549" i="5"/>
  <c r="C1550" i="5"/>
  <c r="V1550" i="5" s="1"/>
  <c r="E1550" i="5" s="1"/>
  <c r="X1550" i="5" s="1"/>
  <c r="C1551" i="5"/>
  <c r="AB1551" i="5" s="1"/>
  <c r="C1552" i="5"/>
  <c r="C1553" i="5"/>
  <c r="C1554" i="5"/>
  <c r="V1554" i="5" s="1"/>
  <c r="E1554" i="5" s="1"/>
  <c r="X1554" i="5" s="1"/>
  <c r="C1555" i="5"/>
  <c r="C1556" i="5"/>
  <c r="C1557" i="5"/>
  <c r="C1558" i="5"/>
  <c r="V1558" i="5" s="1"/>
  <c r="E1558" i="5" s="1"/>
  <c r="X1558" i="5" s="1"/>
  <c r="C1559" i="5"/>
  <c r="C1560" i="5"/>
  <c r="C1561" i="5"/>
  <c r="C1562" i="5"/>
  <c r="V1562" i="5" s="1"/>
  <c r="E1562" i="5" s="1"/>
  <c r="X1562" i="5" s="1"/>
  <c r="C1563" i="5"/>
  <c r="C1564" i="5"/>
  <c r="C1565" i="5"/>
  <c r="C1566" i="5"/>
  <c r="V1566" i="5" s="1"/>
  <c r="E1566" i="5" s="1"/>
  <c r="X1566" i="5" s="1"/>
  <c r="C1567" i="5"/>
  <c r="C1568" i="5"/>
  <c r="C1569" i="5"/>
  <c r="V1569" i="5" s="1"/>
  <c r="E1569" i="5" s="1"/>
  <c r="X1569" i="5" s="1"/>
  <c r="C1570" i="5"/>
  <c r="V1570" i="5" s="1"/>
  <c r="E1570" i="5" s="1"/>
  <c r="X1570" i="5" s="1"/>
  <c r="C1571" i="5"/>
  <c r="C1572" i="5"/>
  <c r="C1573" i="5"/>
  <c r="C1574" i="5"/>
  <c r="V1574" i="5" s="1"/>
  <c r="E1574" i="5" s="1"/>
  <c r="X1574" i="5" s="1"/>
  <c r="C1575" i="5"/>
  <c r="AB1575" i="5" s="1"/>
  <c r="C1576" i="5"/>
  <c r="C1577" i="5"/>
  <c r="C1578" i="5"/>
  <c r="V1578" i="5" s="1"/>
  <c r="E1578" i="5" s="1"/>
  <c r="X1578" i="5" s="1"/>
  <c r="C1579" i="5"/>
  <c r="C1580" i="5"/>
  <c r="C1581" i="5"/>
  <c r="C1582" i="5"/>
  <c r="V1582" i="5" s="1"/>
  <c r="E1582" i="5" s="1"/>
  <c r="X1582" i="5" s="1"/>
  <c r="C1583" i="5"/>
  <c r="C1584" i="5"/>
  <c r="C1585" i="5"/>
  <c r="C1586" i="5"/>
  <c r="V1586" i="5" s="1"/>
  <c r="E1586" i="5" s="1"/>
  <c r="X1586" i="5" s="1"/>
  <c r="C1587" i="5"/>
  <c r="C1588" i="5"/>
  <c r="C1589" i="5"/>
  <c r="C1590" i="5"/>
  <c r="V1590" i="5" s="1"/>
  <c r="E1590" i="5" s="1"/>
  <c r="X1590" i="5" s="1"/>
  <c r="C1591" i="5"/>
  <c r="AB1591" i="5" s="1"/>
  <c r="C1592" i="5"/>
  <c r="C1593" i="5"/>
  <c r="C1594" i="5"/>
  <c r="V1594" i="5" s="1"/>
  <c r="E1594" i="5" s="1"/>
  <c r="X1594" i="5" s="1"/>
  <c r="C1595" i="5"/>
  <c r="C1596" i="5"/>
  <c r="C1597" i="5"/>
  <c r="C1598" i="5"/>
  <c r="V1598" i="5" s="1"/>
  <c r="E1598" i="5" s="1"/>
  <c r="X1598" i="5" s="1"/>
  <c r="C1599" i="5"/>
  <c r="C1600" i="5"/>
  <c r="C1601" i="5"/>
  <c r="C1602" i="5"/>
  <c r="V1602" i="5" s="1"/>
  <c r="E1602" i="5" s="1"/>
  <c r="X1602" i="5" s="1"/>
  <c r="C1603" i="5"/>
  <c r="AB1603" i="5" s="1"/>
  <c r="C1604" i="5"/>
  <c r="C1605" i="5"/>
  <c r="C1606" i="5"/>
  <c r="V1606" i="5" s="1"/>
  <c r="E1606" i="5" s="1"/>
  <c r="X1606" i="5" s="1"/>
  <c r="C1607" i="5"/>
  <c r="AB1607" i="5" s="1"/>
  <c r="C1608" i="5"/>
  <c r="C1609" i="5"/>
  <c r="C1610" i="5"/>
  <c r="V1610" i="5" s="1"/>
  <c r="E1610" i="5" s="1"/>
  <c r="X1610" i="5" s="1"/>
  <c r="C1611" i="5"/>
  <c r="C1612" i="5"/>
  <c r="C1613" i="5"/>
  <c r="C1614" i="5"/>
  <c r="V1614" i="5" s="1"/>
  <c r="E1614" i="5" s="1"/>
  <c r="X1614" i="5" s="1"/>
  <c r="C1615" i="5"/>
  <c r="AB1615" i="5" s="1"/>
  <c r="C1616" i="5"/>
  <c r="C1617" i="5"/>
  <c r="C1618" i="5"/>
  <c r="V1618" i="5" s="1"/>
  <c r="E1618" i="5" s="1"/>
  <c r="X1618" i="5" s="1"/>
  <c r="C1619" i="5"/>
  <c r="C1620" i="5"/>
  <c r="C1621" i="5"/>
  <c r="C1622" i="5"/>
  <c r="V1622" i="5" s="1"/>
  <c r="E1622" i="5" s="1"/>
  <c r="X1622" i="5" s="1"/>
  <c r="C1623" i="5"/>
  <c r="C1624" i="5"/>
  <c r="C1625" i="5"/>
  <c r="C1626" i="5"/>
  <c r="V1626" i="5" s="1"/>
  <c r="E1626" i="5" s="1"/>
  <c r="X1626" i="5" s="1"/>
  <c r="C1627" i="5"/>
  <c r="C1628" i="5"/>
  <c r="C1629" i="5"/>
  <c r="C1630" i="5"/>
  <c r="V1630" i="5" s="1"/>
  <c r="E1630" i="5" s="1"/>
  <c r="X1630" i="5" s="1"/>
  <c r="C1631" i="5"/>
  <c r="C1632" i="5"/>
  <c r="C1633" i="5"/>
  <c r="V1633" i="5" s="1"/>
  <c r="E1633" i="5" s="1"/>
  <c r="X1633" i="5" s="1"/>
  <c r="C1634" i="5"/>
  <c r="V1634" i="5" s="1"/>
  <c r="E1634" i="5" s="1"/>
  <c r="X1634" i="5" s="1"/>
  <c r="C1635" i="5"/>
  <c r="C1636" i="5"/>
  <c r="C1637" i="5"/>
  <c r="V1637" i="5" s="1"/>
  <c r="E1637" i="5" s="1"/>
  <c r="X1637" i="5" s="1"/>
  <c r="C1638" i="5"/>
  <c r="V1638" i="5" s="1"/>
  <c r="E1638" i="5" s="1"/>
  <c r="X1638" i="5" s="1"/>
  <c r="C1639" i="5"/>
  <c r="C1640" i="5"/>
  <c r="C1641" i="5"/>
  <c r="C1642" i="5"/>
  <c r="V1642" i="5" s="1"/>
  <c r="E1642" i="5" s="1"/>
  <c r="X1642" i="5" s="1"/>
  <c r="C1643" i="5"/>
  <c r="C1644" i="5"/>
  <c r="C1645" i="5"/>
  <c r="C1646" i="5"/>
  <c r="V1646" i="5" s="1"/>
  <c r="E1646" i="5" s="1"/>
  <c r="X1646" i="5" s="1"/>
  <c r="C1647" i="5"/>
  <c r="C1648" i="5"/>
  <c r="C1649" i="5"/>
  <c r="C1650" i="5"/>
  <c r="C1651" i="5"/>
  <c r="C1652" i="5"/>
  <c r="C1653" i="5"/>
  <c r="C1654" i="5"/>
  <c r="V1654" i="5" s="1"/>
  <c r="E1654" i="5" s="1"/>
  <c r="X1654" i="5" s="1"/>
  <c r="C1655" i="5"/>
  <c r="C1656" i="5"/>
  <c r="C1657" i="5"/>
  <c r="C1658" i="5"/>
  <c r="V1658" i="5" s="1"/>
  <c r="E1658" i="5" s="1"/>
  <c r="X1658" i="5" s="1"/>
  <c r="C1659" i="5"/>
  <c r="C1660" i="5"/>
  <c r="C1661" i="5"/>
  <c r="C1662" i="5"/>
  <c r="V1662" i="5" s="1"/>
  <c r="E1662" i="5" s="1"/>
  <c r="X1662" i="5" s="1"/>
  <c r="C1663" i="5"/>
  <c r="C1664" i="5"/>
  <c r="C1665" i="5"/>
  <c r="V1665" i="5" s="1"/>
  <c r="E1665" i="5" s="1"/>
  <c r="X1665" i="5" s="1"/>
  <c r="C1666" i="5"/>
  <c r="C1667" i="5"/>
  <c r="C1668" i="5"/>
  <c r="C1669" i="5"/>
  <c r="V1669" i="5" s="1"/>
  <c r="E1669" i="5" s="1"/>
  <c r="X1669" i="5" s="1"/>
  <c r="C1670" i="5"/>
  <c r="V1670" i="5" s="1"/>
  <c r="E1670" i="5" s="1"/>
  <c r="X1670" i="5" s="1"/>
  <c r="C1671" i="5"/>
  <c r="C1672" i="5"/>
  <c r="C1673" i="5"/>
  <c r="C1674" i="5"/>
  <c r="V1674" i="5" s="1"/>
  <c r="E1674" i="5" s="1"/>
  <c r="X1674" i="5" s="1"/>
  <c r="C1675" i="5"/>
  <c r="C1676" i="5"/>
  <c r="C1677" i="5"/>
  <c r="C1678" i="5"/>
  <c r="V1678" i="5" s="1"/>
  <c r="E1678" i="5" s="1"/>
  <c r="X1678" i="5" s="1"/>
  <c r="C1679" i="5"/>
  <c r="C1680" i="5"/>
  <c r="C1681" i="5"/>
  <c r="V1681" i="5" s="1"/>
  <c r="E1681" i="5" s="1"/>
  <c r="X1681" i="5" s="1"/>
  <c r="C1682" i="5"/>
  <c r="V1682" i="5" s="1"/>
  <c r="E1682" i="5" s="1"/>
  <c r="X1682" i="5" s="1"/>
  <c r="C1683" i="5"/>
  <c r="C1684" i="5"/>
  <c r="C1685" i="5"/>
  <c r="V1685" i="5" s="1"/>
  <c r="E1685" i="5" s="1"/>
  <c r="X1685" i="5" s="1"/>
  <c r="C1686" i="5"/>
  <c r="V1686" i="5" s="1"/>
  <c r="E1686" i="5" s="1"/>
  <c r="X1686" i="5" s="1"/>
  <c r="C1687" i="5"/>
  <c r="C1688" i="5"/>
  <c r="C1689" i="5"/>
  <c r="V1689" i="5" s="1"/>
  <c r="E1689" i="5" s="1"/>
  <c r="X1689" i="5" s="1"/>
  <c r="C1690" i="5"/>
  <c r="V1690" i="5" s="1"/>
  <c r="E1690" i="5" s="1"/>
  <c r="X1690" i="5" s="1"/>
  <c r="C1691" i="5"/>
  <c r="C1692" i="5"/>
  <c r="C1693" i="5"/>
  <c r="C1694" i="5"/>
  <c r="V1694" i="5" s="1"/>
  <c r="E1694" i="5" s="1"/>
  <c r="X1694" i="5" s="1"/>
  <c r="C1695" i="5"/>
  <c r="C1696" i="5"/>
  <c r="C1697" i="5"/>
  <c r="C1698" i="5"/>
  <c r="V1698" i="5" s="1"/>
  <c r="E1698" i="5" s="1"/>
  <c r="X1698" i="5" s="1"/>
  <c r="C1699" i="5"/>
  <c r="C1700" i="5"/>
  <c r="C1701" i="5"/>
  <c r="C1702" i="5"/>
  <c r="V1702" i="5" s="1"/>
  <c r="E1702" i="5" s="1"/>
  <c r="X1702" i="5" s="1"/>
  <c r="C1703" i="5"/>
  <c r="C1704" i="5"/>
  <c r="C1705" i="5"/>
  <c r="V1705" i="5" s="1"/>
  <c r="E1705" i="5" s="1"/>
  <c r="X1705" i="5" s="1"/>
  <c r="C1706" i="5"/>
  <c r="C1707" i="5"/>
  <c r="AB1707" i="5" s="1"/>
  <c r="C1708" i="5"/>
  <c r="C1709" i="5"/>
  <c r="C1710" i="5"/>
  <c r="V1710" i="5" s="1"/>
  <c r="E1710" i="5" s="1"/>
  <c r="X1710" i="5" s="1"/>
  <c r="C1711" i="5"/>
  <c r="C1712" i="5"/>
  <c r="C1713" i="5"/>
  <c r="C1714" i="5"/>
  <c r="V1714" i="5" s="1"/>
  <c r="E1714" i="5" s="1"/>
  <c r="X1714" i="5" s="1"/>
  <c r="C1715" i="5"/>
  <c r="C1716" i="5"/>
  <c r="C1717" i="5"/>
  <c r="C1718" i="5"/>
  <c r="V1718" i="5" s="1"/>
  <c r="E1718" i="5" s="1"/>
  <c r="X1718" i="5" s="1"/>
  <c r="C1719" i="5"/>
  <c r="C1720" i="5"/>
  <c r="C1721" i="5"/>
  <c r="C1722" i="5"/>
  <c r="V1722" i="5" s="1"/>
  <c r="E1722" i="5" s="1"/>
  <c r="X1722" i="5" s="1"/>
  <c r="C1723" i="5"/>
  <c r="C1724" i="5"/>
  <c r="C1725" i="5"/>
  <c r="V1725" i="5" s="1"/>
  <c r="E1725" i="5" s="1"/>
  <c r="X1725" i="5" s="1"/>
  <c r="C1726" i="5"/>
  <c r="V1726" i="5" s="1"/>
  <c r="E1726" i="5" s="1"/>
  <c r="X1726" i="5" s="1"/>
  <c r="C1727" i="5"/>
  <c r="C1728" i="5"/>
  <c r="C1729" i="5"/>
  <c r="C1730" i="5"/>
  <c r="C1731" i="5"/>
  <c r="AB1731" i="5" s="1"/>
  <c r="C1732" i="5"/>
  <c r="C1733" i="5"/>
  <c r="C1734" i="5"/>
  <c r="V1734" i="5" s="1"/>
  <c r="E1734" i="5" s="1"/>
  <c r="X1734" i="5" s="1"/>
  <c r="C1735" i="5"/>
  <c r="AB1735" i="5" s="1"/>
  <c r="C1736" i="5"/>
  <c r="C1737" i="5"/>
  <c r="C1738" i="5"/>
  <c r="V1738" i="5" s="1"/>
  <c r="E1738" i="5" s="1"/>
  <c r="X1738" i="5" s="1"/>
  <c r="C1739" i="5"/>
  <c r="C1740" i="5"/>
  <c r="C1741" i="5"/>
  <c r="C1742" i="5"/>
  <c r="V1742" i="5" s="1"/>
  <c r="E1742" i="5" s="1"/>
  <c r="X1742" i="5" s="1"/>
  <c r="C1743" i="5"/>
  <c r="C1744" i="5"/>
  <c r="C1745" i="5"/>
  <c r="C1746" i="5"/>
  <c r="C1747" i="5"/>
  <c r="C1748" i="5"/>
  <c r="C1749" i="5"/>
  <c r="C1750" i="5"/>
  <c r="V1750" i="5" s="1"/>
  <c r="E1750" i="5" s="1"/>
  <c r="X1750" i="5" s="1"/>
  <c r="C1751" i="5"/>
  <c r="C1752" i="5"/>
  <c r="C1753" i="5"/>
  <c r="V1753" i="5" s="1"/>
  <c r="C1754" i="5"/>
  <c r="V1754" i="5" s="1"/>
  <c r="E1754" i="5" s="1"/>
  <c r="X1754" i="5" s="1"/>
  <c r="C1755" i="5"/>
  <c r="C1756" i="5"/>
  <c r="C1757" i="5"/>
  <c r="V1757" i="5" s="1"/>
  <c r="E1757" i="5" s="1"/>
  <c r="X1757" i="5" s="1"/>
  <c r="C1758" i="5"/>
  <c r="V1758" i="5" s="1"/>
  <c r="E1758" i="5" s="1"/>
  <c r="X1758" i="5" s="1"/>
  <c r="C1759" i="5"/>
  <c r="AB1759" i="5" s="1"/>
  <c r="C1760" i="5"/>
  <c r="C1761" i="5"/>
  <c r="C1762" i="5"/>
  <c r="V1762" i="5" s="1"/>
  <c r="E1762" i="5" s="1"/>
  <c r="X1762" i="5" s="1"/>
  <c r="C1763" i="5"/>
  <c r="C1764" i="5"/>
  <c r="C1765" i="5"/>
  <c r="V1765" i="5" s="1"/>
  <c r="E1765" i="5" s="1"/>
  <c r="X1765" i="5" s="1"/>
  <c r="C1766" i="5"/>
  <c r="V1766" i="5" s="1"/>
  <c r="E1766" i="5" s="1"/>
  <c r="X1766" i="5" s="1"/>
  <c r="C1767" i="5"/>
  <c r="C1768" i="5"/>
  <c r="C1769" i="5"/>
  <c r="C1770" i="5"/>
  <c r="C1771" i="5"/>
  <c r="AB1771" i="5" s="1"/>
  <c r="C1772" i="5"/>
  <c r="C1773" i="5"/>
  <c r="C1774" i="5"/>
  <c r="V1774" i="5" s="1"/>
  <c r="E1774" i="5" s="1"/>
  <c r="X1774" i="5" s="1"/>
  <c r="C1775" i="5"/>
  <c r="C1776" i="5"/>
  <c r="C1777" i="5"/>
  <c r="C1778" i="5"/>
  <c r="V1778" i="5" s="1"/>
  <c r="E1778" i="5" s="1"/>
  <c r="X1778" i="5" s="1"/>
  <c r="C1779" i="5"/>
  <c r="AB1779" i="5" s="1"/>
  <c r="C1780" i="5"/>
  <c r="C1781" i="5"/>
  <c r="C1782" i="5"/>
  <c r="V1782" i="5" s="1"/>
  <c r="E1782" i="5" s="1"/>
  <c r="X1782" i="5" s="1"/>
  <c r="C1783" i="5"/>
  <c r="AB1783" i="5" s="1"/>
  <c r="C1784" i="5"/>
  <c r="C1785" i="5"/>
  <c r="V1785" i="5" s="1"/>
  <c r="E1785" i="5" s="1"/>
  <c r="X1785" i="5" s="1"/>
  <c r="C1786" i="5"/>
  <c r="V1786" i="5" s="1"/>
  <c r="E1786" i="5" s="1"/>
  <c r="X1786" i="5" s="1"/>
  <c r="C1787" i="5"/>
  <c r="C1788" i="5"/>
  <c r="C1789" i="5"/>
  <c r="AB1789" i="5" s="1"/>
  <c r="C1790" i="5"/>
  <c r="V1790" i="5" s="1"/>
  <c r="E1790" i="5" s="1"/>
  <c r="X1790" i="5" s="1"/>
  <c r="C1791" i="5"/>
  <c r="AB1791" i="5" s="1"/>
  <c r="C1792" i="5"/>
  <c r="C1793" i="5"/>
  <c r="V1793" i="5" s="1"/>
  <c r="E1793" i="5" s="1"/>
  <c r="X1793" i="5" s="1"/>
  <c r="C1794" i="5"/>
  <c r="V1794" i="5" s="1"/>
  <c r="E1794" i="5" s="1"/>
  <c r="X1794" i="5" s="1"/>
  <c r="C1795" i="5"/>
  <c r="C1796" i="5"/>
  <c r="C1797" i="5"/>
  <c r="V1797" i="5" s="1"/>
  <c r="E1797" i="5" s="1"/>
  <c r="X1797" i="5" s="1"/>
  <c r="C1798" i="5"/>
  <c r="V1798" i="5" s="1"/>
  <c r="E1798" i="5" s="1"/>
  <c r="X1798" i="5" s="1"/>
  <c r="C1799" i="5"/>
  <c r="AB1799" i="5" s="1"/>
  <c r="C1800" i="5"/>
  <c r="C1801" i="5"/>
  <c r="C1802" i="5"/>
  <c r="C1803" i="5"/>
  <c r="C1804" i="5"/>
  <c r="C1805" i="5"/>
  <c r="C1806" i="5"/>
  <c r="V1806" i="5" s="1"/>
  <c r="E1806" i="5" s="1"/>
  <c r="X1806" i="5" s="1"/>
  <c r="C1807" i="5"/>
  <c r="C1808" i="5"/>
  <c r="C1809" i="5"/>
  <c r="C1810" i="5"/>
  <c r="C1811" i="5"/>
  <c r="C1812" i="5"/>
  <c r="C1813" i="5"/>
  <c r="C1814" i="5"/>
  <c r="V1814" i="5" s="1"/>
  <c r="E1814" i="5" s="1"/>
  <c r="X1814" i="5" s="1"/>
  <c r="C1815" i="5"/>
  <c r="C1816" i="5"/>
  <c r="C1817" i="5"/>
  <c r="C1818" i="5"/>
  <c r="V1818" i="5" s="1"/>
  <c r="E1818" i="5" s="1"/>
  <c r="X1818" i="5" s="1"/>
  <c r="C1819" i="5"/>
  <c r="C1820" i="5"/>
  <c r="C1821" i="5"/>
  <c r="C1822" i="5"/>
  <c r="V1822" i="5" s="1"/>
  <c r="E1822" i="5" s="1"/>
  <c r="X1822" i="5" s="1"/>
  <c r="C1823" i="5"/>
  <c r="C1824" i="5"/>
  <c r="C1825" i="5"/>
  <c r="C1826" i="5"/>
  <c r="V1826" i="5" s="1"/>
  <c r="E1826" i="5" s="1"/>
  <c r="X1826" i="5" s="1"/>
  <c r="C1827" i="5"/>
  <c r="C1828" i="5"/>
  <c r="C1829" i="5"/>
  <c r="C1830" i="5"/>
  <c r="V1830" i="5" s="1"/>
  <c r="E1830" i="5" s="1"/>
  <c r="X1830" i="5" s="1"/>
  <c r="C1831" i="5"/>
  <c r="C1832" i="5"/>
  <c r="C1833" i="5"/>
  <c r="C1834" i="5"/>
  <c r="V1834" i="5" s="1"/>
  <c r="E1834" i="5" s="1"/>
  <c r="X1834" i="5" s="1"/>
  <c r="C1835" i="5"/>
  <c r="C1836" i="5"/>
  <c r="C1837" i="5"/>
  <c r="C1838" i="5"/>
  <c r="V1838" i="5" s="1"/>
  <c r="E1838" i="5" s="1"/>
  <c r="X1838" i="5" s="1"/>
  <c r="C1839" i="5"/>
  <c r="AB1839" i="5" s="1"/>
  <c r="C1840" i="5"/>
  <c r="C1841" i="5"/>
  <c r="C1842" i="5"/>
  <c r="V1842" i="5" s="1"/>
  <c r="E1842" i="5" s="1"/>
  <c r="X1842" i="5" s="1"/>
  <c r="C1843" i="5"/>
  <c r="C1844" i="5"/>
  <c r="C1845" i="5"/>
  <c r="C1846" i="5"/>
  <c r="V1846" i="5" s="1"/>
  <c r="E1846" i="5" s="1"/>
  <c r="X1846" i="5" s="1"/>
  <c r="C1847" i="5"/>
  <c r="C1848" i="5"/>
  <c r="C1849" i="5"/>
  <c r="C1850" i="5"/>
  <c r="V1850" i="5" s="1"/>
  <c r="E1850" i="5" s="1"/>
  <c r="X1850" i="5" s="1"/>
  <c r="C1851" i="5"/>
  <c r="C1852" i="5"/>
  <c r="C1853" i="5"/>
  <c r="C1854" i="5"/>
  <c r="V1854" i="5" s="1"/>
  <c r="E1854" i="5" s="1"/>
  <c r="X1854" i="5" s="1"/>
  <c r="C1855" i="5"/>
  <c r="C1856" i="5"/>
  <c r="C1857" i="5"/>
  <c r="V1857" i="5" s="1"/>
  <c r="E1857" i="5" s="1"/>
  <c r="X1857" i="5" s="1"/>
  <c r="C1858" i="5"/>
  <c r="C1859" i="5"/>
  <c r="C1860" i="5"/>
  <c r="C1861" i="5"/>
  <c r="C1862" i="5"/>
  <c r="V1862" i="5" s="1"/>
  <c r="E1862" i="5" s="1"/>
  <c r="X1862" i="5" s="1"/>
  <c r="C1863" i="5"/>
  <c r="C1864" i="5"/>
  <c r="C1865" i="5"/>
  <c r="C1866" i="5"/>
  <c r="V1866" i="5" s="1"/>
  <c r="E1866" i="5" s="1"/>
  <c r="X1866" i="5" s="1"/>
  <c r="C1867" i="5"/>
  <c r="C1868" i="5"/>
  <c r="C1869" i="5"/>
  <c r="C1870" i="5"/>
  <c r="V1870" i="5" s="1"/>
  <c r="E1870" i="5" s="1"/>
  <c r="X1870" i="5" s="1"/>
  <c r="C1871" i="5"/>
  <c r="C1872" i="5"/>
  <c r="C1873" i="5"/>
  <c r="V1873" i="5" s="1"/>
  <c r="C1874" i="5"/>
  <c r="V1874" i="5" s="1"/>
  <c r="C1875" i="5"/>
  <c r="C1876" i="5"/>
  <c r="C1877" i="5"/>
  <c r="C1878" i="5"/>
  <c r="V1878" i="5" s="1"/>
  <c r="E1878" i="5" s="1"/>
  <c r="X1878" i="5" s="1"/>
  <c r="C1879" i="5"/>
  <c r="C1880" i="5"/>
  <c r="C1881" i="5"/>
  <c r="C1882" i="5"/>
  <c r="C1883" i="5"/>
  <c r="C1884" i="5"/>
  <c r="C1885" i="5"/>
  <c r="C1886" i="5"/>
  <c r="V1886" i="5" s="1"/>
  <c r="E1886" i="5" s="1"/>
  <c r="X1886" i="5" s="1"/>
  <c r="C1887" i="5"/>
  <c r="C1888" i="5"/>
  <c r="C1889" i="5"/>
  <c r="C1890" i="5"/>
  <c r="V1890" i="5" s="1"/>
  <c r="E1890" i="5" s="1"/>
  <c r="X1890" i="5" s="1"/>
  <c r="C1891" i="5"/>
  <c r="C1892" i="5"/>
  <c r="C1893" i="5"/>
  <c r="C1894" i="5"/>
  <c r="V1894" i="5" s="1"/>
  <c r="E1894" i="5" s="1"/>
  <c r="X1894" i="5" s="1"/>
  <c r="C1895" i="5"/>
  <c r="C1896" i="5"/>
  <c r="C1897" i="5"/>
  <c r="C1898" i="5"/>
  <c r="V1898" i="5" s="1"/>
  <c r="E1898" i="5" s="1"/>
  <c r="X1898" i="5" s="1"/>
  <c r="C1899" i="5"/>
  <c r="AB1899" i="5" s="1"/>
  <c r="C1900" i="5"/>
  <c r="C1901" i="5"/>
  <c r="C1902" i="5"/>
  <c r="V1902" i="5" s="1"/>
  <c r="E1902" i="5" s="1"/>
  <c r="X1902" i="5" s="1"/>
  <c r="C1903" i="5"/>
  <c r="C1904" i="5"/>
  <c r="C1905" i="5"/>
  <c r="C1906" i="5"/>
  <c r="C1907" i="5"/>
  <c r="C1908" i="5"/>
  <c r="C1909" i="5"/>
  <c r="C1910" i="5"/>
  <c r="V1910" i="5" s="1"/>
  <c r="E1910" i="5" s="1"/>
  <c r="X1910" i="5" s="1"/>
  <c r="C1911" i="5"/>
  <c r="C1912" i="5"/>
  <c r="C1913" i="5"/>
  <c r="C1914" i="5"/>
  <c r="V1914" i="5" s="1"/>
  <c r="E1914" i="5" s="1"/>
  <c r="X1914" i="5" s="1"/>
  <c r="C1915" i="5"/>
  <c r="AB1915" i="5" s="1"/>
  <c r="C1916" i="5"/>
  <c r="C1917" i="5"/>
  <c r="C1918" i="5"/>
  <c r="V1918" i="5" s="1"/>
  <c r="E1918" i="5" s="1"/>
  <c r="X1918" i="5" s="1"/>
  <c r="C1919" i="5"/>
  <c r="AB1919" i="5" s="1"/>
  <c r="C1920" i="5"/>
  <c r="C1921" i="5"/>
  <c r="C1922" i="5"/>
  <c r="V1922" i="5" s="1"/>
  <c r="E1922" i="5" s="1"/>
  <c r="X1922" i="5" s="1"/>
  <c r="C1923" i="5"/>
  <c r="AB1923" i="5" s="1"/>
  <c r="C1924" i="5"/>
  <c r="C1925" i="5"/>
  <c r="C1926" i="5"/>
  <c r="V1926" i="5" s="1"/>
  <c r="E1926" i="5" s="1"/>
  <c r="X1926" i="5" s="1"/>
  <c r="C1927" i="5"/>
  <c r="C1928" i="5"/>
  <c r="C1929" i="5"/>
  <c r="V1929" i="5" s="1"/>
  <c r="E1929" i="5" s="1"/>
  <c r="X1929" i="5" s="1"/>
  <c r="C1930" i="5"/>
  <c r="C1931" i="5"/>
  <c r="C1932" i="5"/>
  <c r="C1933" i="5"/>
  <c r="C1934" i="5"/>
  <c r="V1934" i="5" s="1"/>
  <c r="E1934" i="5" s="1"/>
  <c r="X1934" i="5" s="1"/>
  <c r="C1935" i="5"/>
  <c r="C1936" i="5"/>
  <c r="C1937" i="5"/>
  <c r="C1938" i="5"/>
  <c r="C1939" i="5"/>
  <c r="C1940" i="5"/>
  <c r="C1941" i="5"/>
  <c r="C1942" i="5"/>
  <c r="V1942" i="5" s="1"/>
  <c r="E1942" i="5" s="1"/>
  <c r="X1942" i="5" s="1"/>
  <c r="C1943" i="5"/>
  <c r="C1944" i="5"/>
  <c r="C1945" i="5"/>
  <c r="V1945" i="5" s="1"/>
  <c r="E1945" i="5" s="1"/>
  <c r="X1945" i="5" s="1"/>
  <c r="C1946" i="5"/>
  <c r="V1946" i="5" s="1"/>
  <c r="C1947" i="5"/>
  <c r="C1948" i="5"/>
  <c r="C1949" i="5"/>
  <c r="C1950" i="5"/>
  <c r="V1950" i="5" s="1"/>
  <c r="E1950" i="5" s="1"/>
  <c r="X1950" i="5" s="1"/>
  <c r="C1951" i="5"/>
  <c r="C1952" i="5"/>
  <c r="C1953" i="5"/>
  <c r="C1954" i="5"/>
  <c r="C1955" i="5"/>
  <c r="V1955" i="5" s="1"/>
  <c r="C1956" i="5"/>
  <c r="C1957" i="5"/>
  <c r="C1958" i="5"/>
  <c r="V1958" i="5" s="1"/>
  <c r="E1958" i="5" s="1"/>
  <c r="X1958" i="5" s="1"/>
  <c r="C1959" i="5"/>
  <c r="AB1959" i="5" s="1"/>
  <c r="C1960" i="5"/>
  <c r="C1961" i="5"/>
  <c r="C1962" i="5"/>
  <c r="V1962" i="5" s="1"/>
  <c r="C1963" i="5"/>
  <c r="C1964" i="5"/>
  <c r="C1965" i="5"/>
  <c r="C1966" i="5"/>
  <c r="V1966" i="5" s="1"/>
  <c r="E1966" i="5" s="1"/>
  <c r="X1966" i="5" s="1"/>
  <c r="C1967" i="5"/>
  <c r="C1968" i="5"/>
  <c r="C1969" i="5"/>
  <c r="C1970" i="5"/>
  <c r="V1970" i="5" s="1"/>
  <c r="E1970" i="5" s="1"/>
  <c r="X1970" i="5" s="1"/>
  <c r="C1971" i="5"/>
  <c r="C1972" i="5"/>
  <c r="C1973" i="5"/>
  <c r="C1974" i="5"/>
  <c r="V1974" i="5" s="1"/>
  <c r="E1974" i="5" s="1"/>
  <c r="X1974" i="5" s="1"/>
  <c r="C1975" i="5"/>
  <c r="AB1975" i="5" s="1"/>
  <c r="C1976" i="5"/>
  <c r="C1977" i="5"/>
  <c r="V1977" i="5" s="1"/>
  <c r="E1977" i="5" s="1"/>
  <c r="X1977" i="5" s="1"/>
  <c r="C1978" i="5"/>
  <c r="V1978" i="5" s="1"/>
  <c r="E1978" i="5" s="1"/>
  <c r="X1978" i="5" s="1"/>
  <c r="C1979" i="5"/>
  <c r="AB1979" i="5" s="1"/>
  <c r="C1980" i="5"/>
  <c r="C1981" i="5"/>
  <c r="C1982" i="5"/>
  <c r="V1982" i="5" s="1"/>
  <c r="E1982" i="5" s="1"/>
  <c r="X1982" i="5" s="1"/>
  <c r="C1983" i="5"/>
  <c r="C1984" i="5"/>
  <c r="C1985" i="5"/>
  <c r="C1986" i="5"/>
  <c r="V1986" i="5" s="1"/>
  <c r="E1986" i="5" s="1"/>
  <c r="X1986" i="5" s="1"/>
  <c r="C1987" i="5"/>
  <c r="C1988" i="5"/>
  <c r="C1989" i="5"/>
  <c r="C1990" i="5"/>
  <c r="V1990" i="5" s="1"/>
  <c r="E1990" i="5" s="1"/>
  <c r="X1990" i="5" s="1"/>
  <c r="C1991" i="5"/>
  <c r="C1992" i="5"/>
  <c r="C1993" i="5"/>
  <c r="V1993" i="5" s="1"/>
  <c r="E1993" i="5" s="1"/>
  <c r="X1993" i="5" s="1"/>
  <c r="C1994" i="5"/>
  <c r="V1994" i="5" s="1"/>
  <c r="E1994" i="5" s="1"/>
  <c r="X1994" i="5" s="1"/>
  <c r="C1995" i="5"/>
  <c r="C1996" i="5"/>
  <c r="C1997" i="5"/>
  <c r="AB1997" i="5" s="1"/>
  <c r="C1998" i="5"/>
  <c r="V1998" i="5" s="1"/>
  <c r="E1998" i="5" s="1"/>
  <c r="X1998" i="5" s="1"/>
  <c r="C1999" i="5"/>
  <c r="C2000" i="5"/>
  <c r="C2001" i="5"/>
  <c r="C2002" i="5"/>
  <c r="V2002" i="5" s="1"/>
  <c r="C2003" i="5"/>
  <c r="C2004" i="5"/>
  <c r="C2005" i="5"/>
  <c r="C2006" i="5"/>
  <c r="V2006" i="5" s="1"/>
  <c r="E2006" i="5" s="1"/>
  <c r="X2006" i="5" s="1"/>
  <c r="C2007" i="5"/>
  <c r="C2008" i="5"/>
  <c r="C2009" i="5"/>
  <c r="C2010" i="5"/>
  <c r="V2010" i="5" s="1"/>
  <c r="E2010" i="5" s="1"/>
  <c r="X2010" i="5" s="1"/>
  <c r="C2011" i="5"/>
  <c r="C2012" i="5"/>
  <c r="C2013" i="5"/>
  <c r="C2014" i="5"/>
  <c r="V2014" i="5" s="1"/>
  <c r="E2014" i="5" s="1"/>
  <c r="X2014" i="5" s="1"/>
  <c r="C2015" i="5"/>
  <c r="C2016" i="5"/>
  <c r="C2017" i="5"/>
  <c r="C2018" i="5"/>
  <c r="V2018" i="5" s="1"/>
  <c r="E2018" i="5" s="1"/>
  <c r="X2018" i="5" s="1"/>
  <c r="C2019" i="5"/>
  <c r="AB2019" i="5" s="1"/>
  <c r="C2020" i="5"/>
  <c r="C2021" i="5"/>
  <c r="C2022" i="5"/>
  <c r="V2022" i="5" s="1"/>
  <c r="E2022" i="5" s="1"/>
  <c r="X2022" i="5" s="1"/>
  <c r="C2023" i="5"/>
  <c r="C2024" i="5"/>
  <c r="C2025" i="5"/>
  <c r="C2026" i="5"/>
  <c r="V2026" i="5" s="1"/>
  <c r="E2026" i="5" s="1"/>
  <c r="X2026" i="5" s="1"/>
  <c r="C2027" i="5"/>
  <c r="C2028" i="5"/>
  <c r="C2029" i="5"/>
  <c r="C2030" i="5"/>
  <c r="V2030" i="5" s="1"/>
  <c r="E2030" i="5" s="1"/>
  <c r="X2030" i="5" s="1"/>
  <c r="C2031" i="5"/>
  <c r="C2032" i="5"/>
  <c r="C2033" i="5"/>
  <c r="V2033" i="5" s="1"/>
  <c r="E2033" i="5" s="1"/>
  <c r="X2033" i="5" s="1"/>
  <c r="C2034" i="5"/>
  <c r="C2035" i="5"/>
  <c r="C2036" i="5"/>
  <c r="C2037" i="5"/>
  <c r="V2037" i="5" s="1"/>
  <c r="E2037" i="5" s="1"/>
  <c r="X2037" i="5" s="1"/>
  <c r="C2038" i="5"/>
  <c r="V2038" i="5" s="1"/>
  <c r="E2038" i="5" s="1"/>
  <c r="X2038" i="5" s="1"/>
  <c r="C2039" i="5"/>
  <c r="C2040" i="5"/>
  <c r="C2041" i="5"/>
  <c r="C2042" i="5"/>
  <c r="V2042" i="5" s="1"/>
  <c r="E2042" i="5" s="1"/>
  <c r="X2042" i="5" s="1"/>
  <c r="C2043" i="5"/>
  <c r="C2044" i="5"/>
  <c r="C2045" i="5"/>
  <c r="C2046" i="5"/>
  <c r="V2046" i="5" s="1"/>
  <c r="E2046" i="5" s="1"/>
  <c r="X2046" i="5" s="1"/>
  <c r="C2047" i="5"/>
  <c r="C2048" i="5"/>
  <c r="C2049" i="5"/>
  <c r="C2050" i="5"/>
  <c r="C2051" i="5"/>
  <c r="C2052" i="5"/>
  <c r="C2053" i="5"/>
  <c r="C2054" i="5"/>
  <c r="V2054" i="5" s="1"/>
  <c r="E2054" i="5" s="1"/>
  <c r="X2054" i="5" s="1"/>
  <c r="C2055" i="5"/>
  <c r="C2056" i="5"/>
  <c r="C2057" i="5"/>
  <c r="C2058" i="5"/>
  <c r="V2058" i="5" s="1"/>
  <c r="E2058" i="5" s="1"/>
  <c r="X2058" i="5" s="1"/>
  <c r="C2059" i="5"/>
  <c r="AB2059" i="5" s="1"/>
  <c r="C2060" i="5"/>
  <c r="C2061" i="5"/>
  <c r="C2062" i="5"/>
  <c r="V2062" i="5" s="1"/>
  <c r="E2062" i="5" s="1"/>
  <c r="X2062" i="5" s="1"/>
  <c r="C2063" i="5"/>
  <c r="C2064" i="5"/>
  <c r="C2065" i="5"/>
  <c r="C2066" i="5"/>
  <c r="V2066" i="5" s="1"/>
  <c r="E2066" i="5" s="1"/>
  <c r="X2066" i="5" s="1"/>
  <c r="C2067" i="5"/>
  <c r="C2068" i="5"/>
  <c r="C2069" i="5"/>
  <c r="C2070" i="5"/>
  <c r="V2070" i="5" s="1"/>
  <c r="E2070" i="5" s="1"/>
  <c r="X2070" i="5" s="1"/>
  <c r="C2071" i="5"/>
  <c r="C2072" i="5"/>
  <c r="C2073" i="5"/>
  <c r="C2074" i="5"/>
  <c r="C2075" i="5"/>
  <c r="C2076" i="5"/>
  <c r="C2077" i="5"/>
  <c r="C2078" i="5"/>
  <c r="V2078" i="5" s="1"/>
  <c r="E2078" i="5" s="1"/>
  <c r="X2078" i="5" s="1"/>
  <c r="C2079" i="5"/>
  <c r="C2080" i="5"/>
  <c r="C2081" i="5"/>
  <c r="C2082" i="5"/>
  <c r="V2082" i="5" s="1"/>
  <c r="E2082" i="5" s="1"/>
  <c r="X2082" i="5" s="1"/>
  <c r="C2083" i="5"/>
  <c r="C2084" i="5"/>
  <c r="C2085" i="5"/>
  <c r="C2086" i="5"/>
  <c r="V2086" i="5" s="1"/>
  <c r="E2086" i="5" s="1"/>
  <c r="X2086" i="5" s="1"/>
  <c r="C2087" i="5"/>
  <c r="C2088" i="5"/>
  <c r="C2089" i="5"/>
  <c r="C2090" i="5"/>
  <c r="C2091" i="5"/>
  <c r="C2092" i="5"/>
  <c r="C2093" i="5"/>
  <c r="C2094" i="5"/>
  <c r="V2094" i="5" s="1"/>
  <c r="E2094" i="5" s="1"/>
  <c r="X2094" i="5" s="1"/>
  <c r="C2095" i="5"/>
  <c r="C2096" i="5"/>
  <c r="C2097" i="5"/>
  <c r="C2098" i="5"/>
  <c r="V2098" i="5" s="1"/>
  <c r="E2098" i="5" s="1"/>
  <c r="X2098" i="5" s="1"/>
  <c r="C2099" i="5"/>
  <c r="C2100" i="5"/>
  <c r="C2101" i="5"/>
  <c r="C2102" i="5"/>
  <c r="V2102" i="5" s="1"/>
  <c r="E2102" i="5" s="1"/>
  <c r="X2102" i="5" s="1"/>
  <c r="C2103" i="5"/>
  <c r="C2104" i="5"/>
  <c r="C2105" i="5"/>
  <c r="C2106" i="5"/>
  <c r="C2107" i="5"/>
  <c r="AB2107" i="5" s="1"/>
  <c r="C2108" i="5"/>
  <c r="C2109" i="5"/>
  <c r="C2110" i="5"/>
  <c r="V2110" i="5" s="1"/>
  <c r="E2110" i="5" s="1"/>
  <c r="X2110" i="5" s="1"/>
  <c r="C2111" i="5"/>
  <c r="C2112" i="5"/>
  <c r="C2113" i="5"/>
  <c r="C2114" i="5"/>
  <c r="V2114" i="5" s="1"/>
  <c r="E2114" i="5" s="1"/>
  <c r="X2114" i="5" s="1"/>
  <c r="C2115" i="5"/>
  <c r="C2116" i="5"/>
  <c r="C2117" i="5"/>
  <c r="C2118" i="5"/>
  <c r="V2118" i="5" s="1"/>
  <c r="E2118" i="5" s="1"/>
  <c r="X2118" i="5" s="1"/>
  <c r="C2119" i="5"/>
  <c r="C2120" i="5"/>
  <c r="C2121" i="5"/>
  <c r="V2121" i="5" s="1"/>
  <c r="C2122" i="5"/>
  <c r="C2123" i="5"/>
  <c r="AB2123" i="5" s="1"/>
  <c r="C2124" i="5"/>
  <c r="C2125" i="5"/>
  <c r="C2126" i="5"/>
  <c r="V2126" i="5" s="1"/>
  <c r="E2126" i="5" s="1"/>
  <c r="X2126" i="5" s="1"/>
  <c r="C2127" i="5"/>
  <c r="C2128" i="5"/>
  <c r="C2129" i="5"/>
  <c r="C2130" i="5"/>
  <c r="V2130" i="5" s="1"/>
  <c r="E2130" i="5" s="1"/>
  <c r="X2130" i="5" s="1"/>
  <c r="C2131" i="5"/>
  <c r="AB2131" i="5" s="1"/>
  <c r="C2132" i="5"/>
  <c r="C2133" i="5"/>
  <c r="C2134" i="5"/>
  <c r="V2134" i="5" s="1"/>
  <c r="E2134" i="5" s="1"/>
  <c r="X2134" i="5" s="1"/>
  <c r="C2135" i="5"/>
  <c r="C2136" i="5"/>
  <c r="C2137" i="5"/>
  <c r="V2137" i="5" s="1"/>
  <c r="E2137" i="5" s="1"/>
  <c r="X2137" i="5" s="1"/>
  <c r="C2138" i="5"/>
  <c r="C2139" i="5"/>
  <c r="AB2139" i="5" s="1"/>
  <c r="C2140" i="5"/>
  <c r="C2141" i="5"/>
  <c r="C2142" i="5"/>
  <c r="V2142" i="5" s="1"/>
  <c r="E2142" i="5" s="1"/>
  <c r="X2142" i="5" s="1"/>
  <c r="C2143" i="5"/>
  <c r="AB2143" i="5" s="1"/>
  <c r="C2144" i="5"/>
  <c r="C2145" i="5"/>
  <c r="C2146" i="5"/>
  <c r="V2146" i="5" s="1"/>
  <c r="E2146" i="5" s="1"/>
  <c r="X2146" i="5" s="1"/>
  <c r="C2147" i="5"/>
  <c r="C2148" i="5"/>
  <c r="C2149" i="5"/>
  <c r="C2150" i="5"/>
  <c r="V2150" i="5" s="1"/>
  <c r="E2150" i="5" s="1"/>
  <c r="X2150" i="5" s="1"/>
  <c r="C2151" i="5"/>
  <c r="C2152" i="5"/>
  <c r="C2153" i="5"/>
  <c r="C2154" i="5"/>
  <c r="C2155" i="5"/>
  <c r="C2156" i="5"/>
  <c r="C2157" i="5"/>
  <c r="C2158" i="5"/>
  <c r="V2158" i="5" s="1"/>
  <c r="E2158" i="5" s="1"/>
  <c r="X2158" i="5" s="1"/>
  <c r="C2159" i="5"/>
  <c r="C2160" i="5"/>
  <c r="C2161" i="5"/>
  <c r="C2162" i="5"/>
  <c r="V2162" i="5" s="1"/>
  <c r="E2162" i="5" s="1"/>
  <c r="X2162" i="5" s="1"/>
  <c r="C2163" i="5"/>
  <c r="C2164" i="5"/>
  <c r="C2165" i="5"/>
  <c r="C2166" i="5"/>
  <c r="V2166" i="5" s="1"/>
  <c r="E2166" i="5" s="1"/>
  <c r="X2166" i="5" s="1"/>
  <c r="C2167" i="5"/>
  <c r="AB2167" i="5" s="1"/>
  <c r="C2168" i="5"/>
  <c r="C2169" i="5"/>
  <c r="C2170" i="5"/>
  <c r="V2170" i="5" s="1"/>
  <c r="E2170" i="5" s="1"/>
  <c r="X2170" i="5" s="1"/>
  <c r="C2171" i="5"/>
  <c r="C2172" i="5"/>
  <c r="C2173" i="5"/>
  <c r="C2174" i="5"/>
  <c r="V2174" i="5" s="1"/>
  <c r="E2174" i="5" s="1"/>
  <c r="X2174" i="5" s="1"/>
  <c r="C2175" i="5"/>
  <c r="C2176" i="5"/>
  <c r="C2177" i="5"/>
  <c r="C2178" i="5"/>
  <c r="V2178" i="5" s="1"/>
  <c r="E2178" i="5" s="1"/>
  <c r="X2178" i="5" s="1"/>
  <c r="C2179" i="5"/>
  <c r="AB2179" i="5" s="1"/>
  <c r="C2180" i="5"/>
  <c r="C2181" i="5"/>
  <c r="V2181" i="5" s="1"/>
  <c r="E2181" i="5" s="1"/>
  <c r="X2181" i="5" s="1"/>
  <c r="C2182" i="5"/>
  <c r="V2182" i="5" s="1"/>
  <c r="E2182" i="5" s="1"/>
  <c r="X2182" i="5" s="1"/>
  <c r="C2183" i="5"/>
  <c r="C2184" i="5"/>
  <c r="C2185" i="5"/>
  <c r="C2186" i="5"/>
  <c r="V2186" i="5" s="1"/>
  <c r="E2186" i="5" s="1"/>
  <c r="X2186" i="5" s="1"/>
  <c r="C2187" i="5"/>
  <c r="C2188" i="5"/>
  <c r="C2189" i="5"/>
  <c r="C2190" i="5"/>
  <c r="V2190" i="5" s="1"/>
  <c r="E2190" i="5" s="1"/>
  <c r="X2190" i="5" s="1"/>
  <c r="C2191" i="5"/>
  <c r="C2192" i="5"/>
  <c r="C2193" i="5"/>
  <c r="C2194" i="5"/>
  <c r="V2194" i="5" s="1"/>
  <c r="E2194" i="5" s="1"/>
  <c r="X2194" i="5" s="1"/>
  <c r="C2195" i="5"/>
  <c r="C2196" i="5"/>
  <c r="C2197" i="5"/>
  <c r="C2198" i="5"/>
  <c r="V2198" i="5" s="1"/>
  <c r="E2198" i="5" s="1"/>
  <c r="X2198" i="5" s="1"/>
  <c r="C2199" i="5"/>
  <c r="C2200" i="5"/>
  <c r="C2201" i="5"/>
  <c r="C2202" i="5"/>
  <c r="C2203" i="5"/>
  <c r="C2204" i="5"/>
  <c r="C2205" i="5"/>
  <c r="C2206" i="5"/>
  <c r="V2206" i="5" s="1"/>
  <c r="E2206" i="5" s="1"/>
  <c r="X2206" i="5" s="1"/>
  <c r="C2207" i="5"/>
  <c r="C2208" i="5"/>
  <c r="C2209" i="5"/>
  <c r="C2210" i="5"/>
  <c r="V2210" i="5" s="1"/>
  <c r="E2210" i="5" s="1"/>
  <c r="X2210" i="5" s="1"/>
  <c r="C2211" i="5"/>
  <c r="C2212" i="5"/>
  <c r="C2213" i="5"/>
  <c r="C2214" i="5"/>
  <c r="V2214" i="5" s="1"/>
  <c r="E2214" i="5" s="1"/>
  <c r="X2214" i="5" s="1"/>
  <c r="C2215" i="5"/>
  <c r="C2216" i="5"/>
  <c r="C2217" i="5"/>
  <c r="C2218" i="5"/>
  <c r="V2218" i="5" s="1"/>
  <c r="C2219" i="5"/>
  <c r="C2220" i="5"/>
  <c r="C2221" i="5"/>
  <c r="C2222" i="5"/>
  <c r="V2222" i="5" s="1"/>
  <c r="E2222" i="5" s="1"/>
  <c r="X2222" i="5" s="1"/>
  <c r="C2223" i="5"/>
  <c r="AB2223" i="5" s="1"/>
  <c r="C2224" i="5"/>
  <c r="C2225" i="5"/>
  <c r="C2226" i="5"/>
  <c r="C2227" i="5"/>
  <c r="C2228" i="5"/>
  <c r="C2229" i="5"/>
  <c r="C2230" i="5"/>
  <c r="V2230" i="5" s="1"/>
  <c r="E2230" i="5" s="1"/>
  <c r="X2230" i="5" s="1"/>
  <c r="C2231" i="5"/>
  <c r="C2232" i="5"/>
  <c r="C2233" i="5"/>
  <c r="C2234" i="5"/>
  <c r="V2234" i="5" s="1"/>
  <c r="E2234" i="5" s="1"/>
  <c r="X2234" i="5" s="1"/>
  <c r="C2235" i="5"/>
  <c r="C2236" i="5"/>
  <c r="C2237" i="5"/>
  <c r="C2238" i="5"/>
  <c r="V2238" i="5" s="1"/>
  <c r="E2238" i="5" s="1"/>
  <c r="X2238" i="5" s="1"/>
  <c r="C2239" i="5"/>
  <c r="C2240" i="5"/>
  <c r="C2241" i="5"/>
  <c r="C2242" i="5"/>
  <c r="V2242" i="5" s="1"/>
  <c r="F2242" i="5" s="1"/>
  <c r="C2243" i="5"/>
  <c r="C2244" i="5"/>
  <c r="C2245" i="5"/>
  <c r="C2246" i="5"/>
  <c r="V2246" i="5" s="1"/>
  <c r="E2246" i="5" s="1"/>
  <c r="X2246" i="5" s="1"/>
  <c r="C2247" i="5"/>
  <c r="C2248" i="5"/>
  <c r="C2249" i="5"/>
  <c r="C2250" i="5"/>
  <c r="V2250" i="5" s="1"/>
  <c r="E2250" i="5" s="1"/>
  <c r="X2250" i="5" s="1"/>
  <c r="C2251" i="5"/>
  <c r="C2252" i="5"/>
  <c r="C2253" i="5"/>
  <c r="C2254" i="5"/>
  <c r="V2254" i="5" s="1"/>
  <c r="E2254" i="5" s="1"/>
  <c r="X2254" i="5" s="1"/>
  <c r="C2255" i="5"/>
  <c r="C2256" i="5"/>
  <c r="C2257" i="5"/>
  <c r="V2257" i="5" s="1"/>
  <c r="E2257" i="5" s="1"/>
  <c r="X2257" i="5" s="1"/>
  <c r="C2258" i="5"/>
  <c r="C2259" i="5"/>
  <c r="C2260" i="5"/>
  <c r="C2261" i="5"/>
  <c r="C2262" i="5"/>
  <c r="V2262" i="5" s="1"/>
  <c r="E2262" i="5" s="1"/>
  <c r="X2262" i="5" s="1"/>
  <c r="C2263" i="5"/>
  <c r="C2264" i="5"/>
  <c r="C2265" i="5"/>
  <c r="C2266" i="5"/>
  <c r="V2266" i="5" s="1"/>
  <c r="G2266" i="5" s="1"/>
  <c r="C2267" i="5"/>
  <c r="AB2267" i="5" s="1"/>
  <c r="C2268" i="5"/>
  <c r="C2269" i="5"/>
  <c r="C2270" i="5"/>
  <c r="V2270" i="5" s="1"/>
  <c r="E2270" i="5" s="1"/>
  <c r="X2270" i="5" s="1"/>
  <c r="C2271" i="5"/>
  <c r="C2272" i="5"/>
  <c r="C2273" i="5"/>
  <c r="C2274" i="5"/>
  <c r="C2275" i="5"/>
  <c r="C2276" i="5"/>
  <c r="C2277" i="5"/>
  <c r="C2278" i="5"/>
  <c r="V2278" i="5" s="1"/>
  <c r="E2278" i="5" s="1"/>
  <c r="X2278" i="5" s="1"/>
  <c r="C2279" i="5"/>
  <c r="C2280" i="5"/>
  <c r="C2281" i="5"/>
  <c r="C2282" i="5"/>
  <c r="C2283" i="5"/>
  <c r="AB2283" i="5" s="1"/>
  <c r="C2284" i="5"/>
  <c r="C2285" i="5"/>
  <c r="C2286" i="5"/>
  <c r="V2286" i="5" s="1"/>
  <c r="E2286" i="5" s="1"/>
  <c r="X2286" i="5" s="1"/>
  <c r="C2287" i="5"/>
  <c r="C2288" i="5"/>
  <c r="C2289" i="5"/>
  <c r="C2290" i="5"/>
  <c r="C2291" i="5"/>
  <c r="C2292" i="5"/>
  <c r="C2293" i="5"/>
  <c r="C2294" i="5"/>
  <c r="V2294" i="5" s="1"/>
  <c r="C2295" i="5"/>
  <c r="C2296" i="5"/>
  <c r="C2297" i="5"/>
  <c r="C2298" i="5"/>
  <c r="V2298" i="5" s="1"/>
  <c r="J2298" i="5" s="1"/>
  <c r="C2299" i="5"/>
  <c r="C2300" i="5"/>
  <c r="C2301" i="5"/>
  <c r="C2302" i="5"/>
  <c r="C2303" i="5"/>
  <c r="C2304" i="5"/>
  <c r="C2305" i="5"/>
  <c r="C2306" i="5"/>
  <c r="V2306" i="5" s="1"/>
  <c r="C2307" i="5"/>
  <c r="C2308" i="5"/>
  <c r="C2309" i="5"/>
  <c r="C2310" i="5"/>
  <c r="V2310" i="5" s="1"/>
  <c r="E2310" i="5" s="1"/>
  <c r="X2310" i="5" s="1"/>
  <c r="C2311" i="5"/>
  <c r="C2312" i="5"/>
  <c r="C2313" i="5"/>
  <c r="C2314" i="5"/>
  <c r="V2314" i="5" s="1"/>
  <c r="C2315" i="5"/>
  <c r="C2316" i="5"/>
  <c r="C2317" i="5"/>
  <c r="C2318" i="5"/>
  <c r="AB2318" i="5" s="1"/>
  <c r="C2319" i="5"/>
  <c r="AB2319" i="5" s="1"/>
  <c r="C2320" i="5"/>
  <c r="C2321" i="5"/>
  <c r="C2322" i="5"/>
  <c r="C2323" i="5"/>
  <c r="C2324" i="5"/>
  <c r="C2325" i="5"/>
  <c r="C2326" i="5"/>
  <c r="V2326" i="5" s="1"/>
  <c r="E2326" i="5" s="1"/>
  <c r="X2326" i="5" s="1"/>
  <c r="C2327" i="5"/>
  <c r="C2328" i="5"/>
  <c r="C2329" i="5"/>
  <c r="C2330" i="5"/>
  <c r="V2330" i="5" s="1"/>
  <c r="C2331" i="5"/>
  <c r="AB2331" i="5" s="1"/>
  <c r="C2332" i="5"/>
  <c r="C2333" i="5"/>
  <c r="C2334" i="5"/>
  <c r="C2335" i="5"/>
  <c r="C2336" i="5"/>
  <c r="C2337" i="5"/>
  <c r="C2338" i="5"/>
  <c r="V2338" i="5" s="1"/>
  <c r="C2339" i="5"/>
  <c r="C2340" i="5"/>
  <c r="C2341" i="5"/>
  <c r="C2342" i="5"/>
  <c r="V2342" i="5" s="1"/>
  <c r="C2343" i="5"/>
  <c r="C2344" i="5"/>
  <c r="C2345" i="5"/>
  <c r="C2346" i="5"/>
  <c r="V2346" i="5" s="1"/>
  <c r="E2346" i="5" s="1"/>
  <c r="X2346" i="5" s="1"/>
  <c r="C2347" i="5"/>
  <c r="C2348" i="5"/>
  <c r="C2349" i="5"/>
  <c r="C2350" i="5"/>
  <c r="C2351" i="5"/>
  <c r="V2351" i="5" s="1"/>
  <c r="I2351" i="5" s="1"/>
  <c r="C2352" i="5"/>
  <c r="C2353" i="5"/>
  <c r="C2354" i="5"/>
  <c r="V2354" i="5" s="1"/>
  <c r="F2354" i="5" s="1"/>
  <c r="C2355" i="5"/>
  <c r="AB2355" i="5" s="1"/>
  <c r="C2356" i="5"/>
  <c r="C2357" i="5"/>
  <c r="C2358" i="5"/>
  <c r="C2359" i="5"/>
  <c r="C2360" i="5"/>
  <c r="C2361" i="5"/>
  <c r="C2362" i="5"/>
  <c r="C2363" i="5"/>
  <c r="AB2363" i="5" s="1"/>
  <c r="C2364" i="5"/>
  <c r="C2365" i="5"/>
  <c r="C2366" i="5"/>
  <c r="V2366" i="5" s="1"/>
  <c r="E2366" i="5" s="1"/>
  <c r="X2366" i="5" s="1"/>
  <c r="C2367" i="5"/>
  <c r="C2368" i="5"/>
  <c r="C2369" i="5"/>
  <c r="C2370" i="5"/>
  <c r="V2370" i="5" s="1"/>
  <c r="C2371" i="5"/>
  <c r="AB2371" i="5" s="1"/>
  <c r="C2372" i="5"/>
  <c r="C2373" i="5"/>
  <c r="C2374" i="5"/>
  <c r="V2374" i="5" s="1"/>
  <c r="E2374" i="5" s="1"/>
  <c r="X2374" i="5" s="1"/>
  <c r="C2375" i="5"/>
  <c r="C2376" i="5"/>
  <c r="C2377" i="5"/>
  <c r="V2377" i="5" s="1"/>
  <c r="E2377" i="5" s="1"/>
  <c r="X2377" i="5" s="1"/>
  <c r="C2378" i="5"/>
  <c r="AB2378" i="5" s="1"/>
  <c r="C2379" i="5"/>
  <c r="AB2379" i="5" s="1"/>
  <c r="C2380" i="5"/>
  <c r="C2381" i="5"/>
  <c r="V2381" i="5" s="1"/>
  <c r="C2382" i="5"/>
  <c r="V2382" i="5" s="1"/>
  <c r="E2382" i="5" s="1"/>
  <c r="X2382" i="5" s="1"/>
  <c r="C2383" i="5"/>
  <c r="C2384" i="5"/>
  <c r="C2385" i="5"/>
  <c r="C2386" i="5"/>
  <c r="V2386" i="5" s="1"/>
  <c r="C2387" i="5"/>
  <c r="C2388" i="5"/>
  <c r="C2389" i="5"/>
  <c r="V2389" i="5" s="1"/>
  <c r="C2390" i="5"/>
  <c r="C2391" i="5"/>
  <c r="C2392" i="5"/>
  <c r="C2393" i="5"/>
  <c r="C2394" i="5"/>
  <c r="V2394" i="5" s="1"/>
  <c r="E2394" i="5" s="1"/>
  <c r="X2394" i="5" s="1"/>
  <c r="C2395" i="5"/>
  <c r="C2396" i="5"/>
  <c r="C2397" i="5"/>
  <c r="C2398" i="5"/>
  <c r="V2398" i="5" s="1"/>
  <c r="E2398" i="5" s="1"/>
  <c r="X2398" i="5" s="1"/>
  <c r="C2399" i="5"/>
  <c r="AB2399" i="5" s="1"/>
  <c r="C2400" i="5"/>
  <c r="C2401" i="5"/>
  <c r="C2402" i="5"/>
  <c r="V2402" i="5" s="1"/>
  <c r="C2403" i="5"/>
  <c r="C2404" i="5"/>
  <c r="C2405" i="5"/>
  <c r="C2406" i="5"/>
  <c r="V2406" i="5" s="1"/>
  <c r="C2407" i="5"/>
  <c r="C2408" i="5"/>
  <c r="C2409" i="5"/>
  <c r="C2410" i="5"/>
  <c r="C2411" i="5"/>
  <c r="AB2411" i="5" s="1"/>
  <c r="C2412" i="5"/>
  <c r="C2413" i="5"/>
  <c r="C2414" i="5"/>
  <c r="V2414" i="5" s="1"/>
  <c r="E2414" i="5" s="1"/>
  <c r="X2414" i="5" s="1"/>
  <c r="C2415" i="5"/>
  <c r="AB2415" i="5" s="1"/>
  <c r="C2416" i="5"/>
  <c r="C2417" i="5"/>
  <c r="C2418" i="5"/>
  <c r="C2419" i="5"/>
  <c r="C2420" i="5"/>
  <c r="C2421" i="5"/>
  <c r="C2422" i="5"/>
  <c r="V2422" i="5" s="1"/>
  <c r="C2423" i="5"/>
  <c r="AB2423" i="5" s="1"/>
  <c r="C2424" i="5"/>
  <c r="C2425" i="5"/>
  <c r="C2426" i="5"/>
  <c r="V2426" i="5" s="1"/>
  <c r="E2426" i="5" s="1"/>
  <c r="X2426" i="5" s="1"/>
  <c r="C2427" i="5"/>
  <c r="C2428" i="5"/>
  <c r="C2429" i="5"/>
  <c r="C2430" i="5"/>
  <c r="C2431" i="5"/>
  <c r="AB2431" i="5" s="1"/>
  <c r="C2432" i="5"/>
  <c r="C2433" i="5"/>
  <c r="C2434" i="5"/>
  <c r="V2434" i="5" s="1"/>
  <c r="C2435" i="5"/>
  <c r="C2436" i="5"/>
  <c r="C2437" i="5"/>
  <c r="C2438" i="5"/>
  <c r="V2438" i="5" s="1"/>
  <c r="E2438" i="5" s="1"/>
  <c r="X2438" i="5" s="1"/>
  <c r="C2439" i="5"/>
  <c r="C2440" i="5"/>
  <c r="C2441" i="5"/>
  <c r="C2442" i="5"/>
  <c r="C2443" i="5"/>
  <c r="AB2443" i="5" s="1"/>
  <c r="C2444" i="5"/>
  <c r="C2445" i="5"/>
  <c r="C2446" i="5"/>
  <c r="V2446" i="5" s="1"/>
  <c r="C2447" i="5"/>
  <c r="C2448" i="5"/>
  <c r="C2449" i="5"/>
  <c r="C2450" i="5"/>
  <c r="C2451" i="5"/>
  <c r="C2452" i="5"/>
  <c r="C2453" i="5"/>
  <c r="C2454" i="5"/>
  <c r="C2455" i="5"/>
  <c r="C2456" i="5"/>
  <c r="C2457" i="5"/>
  <c r="C2458" i="5"/>
  <c r="V2458" i="5" s="1"/>
  <c r="C2459" i="5"/>
  <c r="C2460" i="5"/>
  <c r="C2461" i="5"/>
  <c r="C2462" i="5"/>
  <c r="C2463" i="5"/>
  <c r="C2464" i="5"/>
  <c r="C2465" i="5"/>
  <c r="C2466" i="5"/>
  <c r="V2466" i="5" s="1"/>
  <c r="C2467" i="5"/>
  <c r="AB2467" i="5" s="1"/>
  <c r="C2468" i="5"/>
  <c r="C2469" i="5"/>
  <c r="C2470" i="5"/>
  <c r="V2470" i="5" s="1"/>
  <c r="C2471" i="5"/>
  <c r="C2472" i="5"/>
  <c r="C2473" i="5"/>
  <c r="C2474" i="5"/>
  <c r="V2474" i="5" s="1"/>
  <c r="E2474" i="5" s="1"/>
  <c r="X2474" i="5" s="1"/>
  <c r="C2475" i="5"/>
  <c r="C2476" i="5"/>
  <c r="C2477" i="5"/>
  <c r="V2477" i="5" s="1"/>
  <c r="E2477" i="5" s="1"/>
  <c r="X2477" i="5" s="1"/>
  <c r="C2478" i="5"/>
  <c r="C2479" i="5"/>
  <c r="V2479" i="5" s="1"/>
  <c r="E2479" i="5" s="1"/>
  <c r="X2479" i="5" s="1"/>
  <c r="C2480" i="5"/>
  <c r="C2481" i="5"/>
  <c r="V2481" i="5" s="1"/>
  <c r="E2481" i="5" s="1"/>
  <c r="X2481" i="5" s="1"/>
  <c r="C2482" i="5"/>
  <c r="C2483" i="5"/>
  <c r="C2484" i="5"/>
  <c r="C2485" i="5"/>
  <c r="C2486" i="5"/>
  <c r="C2487" i="5"/>
  <c r="C2488" i="5"/>
  <c r="C2489" i="5"/>
  <c r="V2489" i="5" s="1"/>
  <c r="E2489" i="5" s="1"/>
  <c r="X2489" i="5" s="1"/>
  <c r="C2490" i="5"/>
  <c r="V2490" i="5" s="1"/>
  <c r="E2490" i="5" s="1"/>
  <c r="X2490" i="5" s="1"/>
  <c r="C2491" i="5"/>
  <c r="C2492" i="5"/>
  <c r="C2493" i="5"/>
  <c r="V2493" i="5" s="1"/>
  <c r="C2494" i="5"/>
  <c r="V2494" i="5" s="1"/>
  <c r="E2494" i="5" s="1"/>
  <c r="C2495" i="5"/>
  <c r="C2496" i="5"/>
  <c r="C2497" i="5"/>
  <c r="V2497" i="5" s="1"/>
  <c r="E2497" i="5" s="1"/>
  <c r="C2498" i="5"/>
  <c r="V2498" i="5" s="1"/>
  <c r="G2498" i="5" s="1"/>
  <c r="C2499" i="5"/>
  <c r="C2500" i="5"/>
  <c r="C2501" i="5"/>
  <c r="C2502" i="5"/>
  <c r="C2503" i="5"/>
  <c r="D4" i="5"/>
  <c r="E4" i="5"/>
  <c r="V283" i="5"/>
  <c r="R283" i="5" s="1"/>
  <c r="V379" i="5"/>
  <c r="R379" i="5" s="1"/>
  <c r="V437" i="5"/>
  <c r="V438" i="5"/>
  <c r="V440" i="5"/>
  <c r="E440" i="5"/>
  <c r="X440" i="5" s="1"/>
  <c r="E442" i="5"/>
  <c r="X442" i="5" s="1"/>
  <c r="V444" i="5"/>
  <c r="E444" i="5" s="1"/>
  <c r="X444" i="5" s="1"/>
  <c r="V448" i="5"/>
  <c r="V452" i="5"/>
  <c r="V456" i="5"/>
  <c r="V457" i="5"/>
  <c r="E457" i="5" s="1"/>
  <c r="X457" i="5" s="1"/>
  <c r="V460" i="5"/>
  <c r="J460" i="5" s="1"/>
  <c r="V464" i="5"/>
  <c r="E464" i="5"/>
  <c r="X464" i="5" s="1"/>
  <c r="V468" i="5"/>
  <c r="E470" i="5"/>
  <c r="X470" i="5" s="1"/>
  <c r="V472" i="5"/>
  <c r="E472" i="5" s="1"/>
  <c r="X472" i="5" s="1"/>
  <c r="V473" i="5"/>
  <c r="E473" i="5" s="1"/>
  <c r="X473" i="5" s="1"/>
  <c r="E474" i="5"/>
  <c r="X474" i="5" s="1"/>
  <c r="V476" i="5"/>
  <c r="V480" i="5"/>
  <c r="E480" i="5"/>
  <c r="X480" i="5" s="1"/>
  <c r="V484" i="5"/>
  <c r="V485" i="5"/>
  <c r="E485" i="5" s="1"/>
  <c r="V488" i="5"/>
  <c r="E488" i="5"/>
  <c r="X488" i="5" s="1"/>
  <c r="V492" i="5"/>
  <c r="V493" i="5"/>
  <c r="V496" i="5"/>
  <c r="E496" i="5" s="1"/>
  <c r="X496" i="5" s="1"/>
  <c r="V497" i="5"/>
  <c r="V500" i="5"/>
  <c r="V504" i="5"/>
  <c r="V508" i="5"/>
  <c r="E508" i="5" s="1"/>
  <c r="X508" i="5" s="1"/>
  <c r="V512" i="5"/>
  <c r="G512" i="5" s="1"/>
  <c r="E512" i="5"/>
  <c r="X512" i="5" s="1"/>
  <c r="V516" i="5"/>
  <c r="E516" i="5" s="1"/>
  <c r="X516" i="5" s="1"/>
  <c r="V520" i="5"/>
  <c r="E520" i="5" s="1"/>
  <c r="X520" i="5" s="1"/>
  <c r="V524" i="5"/>
  <c r="V528" i="5"/>
  <c r="E528" i="5" s="1"/>
  <c r="X528" i="5" s="1"/>
  <c r="V532" i="5"/>
  <c r="E532" i="5"/>
  <c r="X532" i="5" s="1"/>
  <c r="E534" i="5"/>
  <c r="X534" i="5" s="1"/>
  <c r="V536" i="5"/>
  <c r="E536" i="5" s="1"/>
  <c r="X536" i="5" s="1"/>
  <c r="V540" i="5"/>
  <c r="G540" i="5" s="1"/>
  <c r="E540" i="5"/>
  <c r="X540" i="5" s="1"/>
  <c r="V544" i="5"/>
  <c r="V548" i="5"/>
  <c r="E548" i="5"/>
  <c r="X548" i="5" s="1"/>
  <c r="V552" i="5"/>
  <c r="V556" i="5"/>
  <c r="E556" i="5" s="1"/>
  <c r="X556" i="5" s="1"/>
  <c r="V560" i="5"/>
  <c r="E560" i="5"/>
  <c r="X560" i="5" s="1"/>
  <c r="V561" i="5"/>
  <c r="V564" i="5"/>
  <c r="E564" i="5" s="1"/>
  <c r="X564" i="5" s="1"/>
  <c r="E566" i="5"/>
  <c r="X566" i="5" s="1"/>
  <c r="V568" i="5"/>
  <c r="E568" i="5" s="1"/>
  <c r="X568" i="5" s="1"/>
  <c r="V572" i="5"/>
  <c r="V576" i="5"/>
  <c r="V577" i="5"/>
  <c r="E577" i="5" s="1"/>
  <c r="X577" i="5" s="1"/>
  <c r="V580" i="5"/>
  <c r="E580" i="5" s="1"/>
  <c r="X580" i="5" s="1"/>
  <c r="V584" i="5"/>
  <c r="V585" i="5"/>
  <c r="V588" i="5"/>
  <c r="E588" i="5"/>
  <c r="X588" i="5" s="1"/>
  <c r="V592" i="5"/>
  <c r="E592" i="5" s="1"/>
  <c r="X592" i="5" s="1"/>
  <c r="V596" i="5"/>
  <c r="V600" i="5"/>
  <c r="E600" i="5" s="1"/>
  <c r="X600" i="5" s="1"/>
  <c r="V604" i="5"/>
  <c r="V608" i="5"/>
  <c r="E608" i="5" s="1"/>
  <c r="X608" i="5" s="1"/>
  <c r="V612" i="5"/>
  <c r="E612" i="5" s="1"/>
  <c r="X612" i="5" s="1"/>
  <c r="V616" i="5"/>
  <c r="G616" i="5" s="1"/>
  <c r="E616" i="5"/>
  <c r="X616" i="5" s="1"/>
  <c r="V620" i="5"/>
  <c r="E620" i="5"/>
  <c r="X620" i="5" s="1"/>
  <c r="V624" i="5"/>
  <c r="V628" i="5"/>
  <c r="E628" i="5" s="1"/>
  <c r="X628" i="5" s="1"/>
  <c r="V632" i="5"/>
  <c r="E632" i="5"/>
  <c r="X632" i="5" s="1"/>
  <c r="V636" i="5"/>
  <c r="E636" i="5" s="1"/>
  <c r="X636" i="5" s="1"/>
  <c r="V640" i="5"/>
  <c r="E640" i="5"/>
  <c r="X640" i="5" s="1"/>
  <c r="V644" i="5"/>
  <c r="E644" i="5" s="1"/>
  <c r="X644" i="5" s="1"/>
  <c r="V648" i="5"/>
  <c r="E648" i="5" s="1"/>
  <c r="X648" i="5" s="1"/>
  <c r="V652" i="5"/>
  <c r="E652" i="5"/>
  <c r="X652" i="5" s="1"/>
  <c r="V656" i="5"/>
  <c r="V660" i="5"/>
  <c r="E660" i="5" s="1"/>
  <c r="X660" i="5" s="1"/>
  <c r="V664" i="5"/>
  <c r="E664" i="5" s="1"/>
  <c r="X664" i="5" s="1"/>
  <c r="V668" i="5"/>
  <c r="E668" i="5" s="1"/>
  <c r="X668" i="5" s="1"/>
  <c r="V670" i="5"/>
  <c r="E670" i="5" s="1"/>
  <c r="X670" i="5" s="1"/>
  <c r="V672" i="5"/>
  <c r="E672" i="5" s="1"/>
  <c r="X672" i="5" s="1"/>
  <c r="V676" i="5"/>
  <c r="E676" i="5"/>
  <c r="X676" i="5" s="1"/>
  <c r="V680" i="5"/>
  <c r="V684" i="5"/>
  <c r="V688" i="5"/>
  <c r="E688" i="5" s="1"/>
  <c r="X688" i="5" s="1"/>
  <c r="V689" i="5"/>
  <c r="V692" i="5"/>
  <c r="E692" i="5"/>
  <c r="X692" i="5" s="1"/>
  <c r="V694" i="5"/>
  <c r="V696" i="5"/>
  <c r="V700" i="5"/>
  <c r="V702" i="5"/>
  <c r="V704" i="5"/>
  <c r="E704" i="5" s="1"/>
  <c r="X704" i="5" s="1"/>
  <c r="V708" i="5"/>
  <c r="E708" i="5"/>
  <c r="X708" i="5" s="1"/>
  <c r="V712" i="5"/>
  <c r="E712" i="5" s="1"/>
  <c r="X712" i="5" s="1"/>
  <c r="V716" i="5"/>
  <c r="E716" i="5" s="1"/>
  <c r="X716" i="5" s="1"/>
  <c r="V720" i="5"/>
  <c r="V724" i="5"/>
  <c r="V728" i="5"/>
  <c r="V732" i="5"/>
  <c r="V736" i="5"/>
  <c r="V740" i="5"/>
  <c r="E740" i="5"/>
  <c r="X740" i="5" s="1"/>
  <c r="V744" i="5"/>
  <c r="F744" i="5" s="1"/>
  <c r="V748" i="5"/>
  <c r="E748" i="5" s="1"/>
  <c r="X748" i="5" s="1"/>
  <c r="V752" i="5"/>
  <c r="E752" i="5"/>
  <c r="X752" i="5" s="1"/>
  <c r="V756" i="5"/>
  <c r="E756" i="5" s="1"/>
  <c r="X756" i="5" s="1"/>
  <c r="V760" i="5"/>
  <c r="E760" i="5" s="1"/>
  <c r="X760" i="5" s="1"/>
  <c r="V764" i="5"/>
  <c r="E764" i="5" s="1"/>
  <c r="X764" i="5" s="1"/>
  <c r="V768" i="5"/>
  <c r="V772" i="5"/>
  <c r="E772" i="5" s="1"/>
  <c r="X772" i="5" s="1"/>
  <c r="V776" i="5"/>
  <c r="E776" i="5" s="1"/>
  <c r="X776" i="5" s="1"/>
  <c r="V780" i="5"/>
  <c r="E780" i="5"/>
  <c r="X780" i="5" s="1"/>
  <c r="V784" i="5"/>
  <c r="E784" i="5" s="1"/>
  <c r="X784" i="5" s="1"/>
  <c r="V788" i="5"/>
  <c r="E788" i="5" s="1"/>
  <c r="X788" i="5" s="1"/>
  <c r="V790" i="5"/>
  <c r="E790" i="5" s="1"/>
  <c r="X790" i="5" s="1"/>
  <c r="V792" i="5"/>
  <c r="V796" i="5"/>
  <c r="E796" i="5"/>
  <c r="X796" i="5" s="1"/>
  <c r="V800" i="5"/>
  <c r="V804" i="5"/>
  <c r="E804" i="5" s="1"/>
  <c r="X804" i="5" s="1"/>
  <c r="V808" i="5"/>
  <c r="E808" i="5" s="1"/>
  <c r="X808" i="5" s="1"/>
  <c r="V812" i="5"/>
  <c r="J812" i="5" s="1"/>
  <c r="V816" i="5"/>
  <c r="V820" i="5"/>
  <c r="E820" i="5"/>
  <c r="X820" i="5" s="1"/>
  <c r="V824" i="5"/>
  <c r="V828" i="5"/>
  <c r="V830" i="5"/>
  <c r="F830" i="5" s="1"/>
  <c r="V832" i="5"/>
  <c r="E832" i="5" s="1"/>
  <c r="X832" i="5" s="1"/>
  <c r="V836" i="5"/>
  <c r="G836" i="5" s="1"/>
  <c r="E836" i="5"/>
  <c r="X836" i="5" s="1"/>
  <c r="V840" i="5"/>
  <c r="V844" i="5"/>
  <c r="E844" i="5"/>
  <c r="X844" i="5" s="1"/>
  <c r="V848" i="5"/>
  <c r="E848" i="5" s="1"/>
  <c r="X848" i="5" s="1"/>
  <c r="V852" i="5"/>
  <c r="V856" i="5"/>
  <c r="V860" i="5"/>
  <c r="E860" i="5" s="1"/>
  <c r="X860" i="5" s="1"/>
  <c r="V864" i="5"/>
  <c r="V868" i="5"/>
  <c r="E868" i="5" s="1"/>
  <c r="X868" i="5" s="1"/>
  <c r="V872" i="5"/>
  <c r="E872" i="5" s="1"/>
  <c r="X872" i="5" s="1"/>
  <c r="V876" i="5"/>
  <c r="V880" i="5"/>
  <c r="V884" i="5"/>
  <c r="E884" i="5"/>
  <c r="X884" i="5" s="1"/>
  <c r="V886" i="5"/>
  <c r="V888" i="5"/>
  <c r="E888" i="5"/>
  <c r="X888" i="5" s="1"/>
  <c r="V892" i="5"/>
  <c r="E892" i="5" s="1"/>
  <c r="X892" i="5" s="1"/>
  <c r="V896" i="5"/>
  <c r="E896" i="5" s="1"/>
  <c r="X896" i="5" s="1"/>
  <c r="V900" i="5"/>
  <c r="V904" i="5"/>
  <c r="E906" i="5"/>
  <c r="X906" i="5" s="1"/>
  <c r="V908" i="5"/>
  <c r="E908" i="5" s="1"/>
  <c r="X908" i="5" s="1"/>
  <c r="V912" i="5"/>
  <c r="V916" i="5"/>
  <c r="E916" i="5" s="1"/>
  <c r="X916" i="5" s="1"/>
  <c r="V920" i="5"/>
  <c r="V924" i="5"/>
  <c r="E924" i="5" s="1"/>
  <c r="X924" i="5" s="1"/>
  <c r="V925" i="5"/>
  <c r="V928" i="5"/>
  <c r="E928" i="5" s="1"/>
  <c r="X928" i="5" s="1"/>
  <c r="V932" i="5"/>
  <c r="V936" i="5"/>
  <c r="V940" i="5"/>
  <c r="V944" i="5"/>
  <c r="E944" i="5" s="1"/>
  <c r="X944" i="5" s="1"/>
  <c r="V948" i="5"/>
  <c r="E948" i="5" s="1"/>
  <c r="X948" i="5" s="1"/>
  <c r="V952" i="5"/>
  <c r="V956" i="5"/>
  <c r="V960" i="5"/>
  <c r="E960" i="5" s="1"/>
  <c r="X960" i="5" s="1"/>
  <c r="V964" i="5"/>
  <c r="V968" i="5"/>
  <c r="E968" i="5" s="1"/>
  <c r="X968" i="5" s="1"/>
  <c r="V972" i="5"/>
  <c r="V976" i="5"/>
  <c r="E976" i="5" s="1"/>
  <c r="X976" i="5" s="1"/>
  <c r="V980" i="5"/>
  <c r="E980" i="5" s="1"/>
  <c r="X980" i="5" s="1"/>
  <c r="V984" i="5"/>
  <c r="V988" i="5"/>
  <c r="E988" i="5" s="1"/>
  <c r="X988" i="5" s="1"/>
  <c r="V992" i="5"/>
  <c r="V996" i="5"/>
  <c r="E996" i="5" s="1"/>
  <c r="X996" i="5" s="1"/>
  <c r="V1000" i="5"/>
  <c r="E1000" i="5" s="1"/>
  <c r="X1000" i="5" s="1"/>
  <c r="V1004" i="5"/>
  <c r="V1008" i="5"/>
  <c r="E1008" i="5" s="1"/>
  <c r="X1008" i="5" s="1"/>
  <c r="V1010" i="5"/>
  <c r="V1012" i="5"/>
  <c r="V1016" i="5"/>
  <c r="E1016" i="5" s="1"/>
  <c r="X1016" i="5" s="1"/>
  <c r="V1020" i="5"/>
  <c r="E1020" i="5" s="1"/>
  <c r="X1020" i="5" s="1"/>
  <c r="V1022" i="5"/>
  <c r="E1022" i="5" s="1"/>
  <c r="X1022" i="5" s="1"/>
  <c r="V1024" i="5"/>
  <c r="V1026" i="5"/>
  <c r="G1026" i="5" s="1"/>
  <c r="V1028" i="5"/>
  <c r="V1032" i="5"/>
  <c r="E1032" i="5" s="1"/>
  <c r="X1032" i="5" s="1"/>
  <c r="V1036" i="5"/>
  <c r="V1040" i="5"/>
  <c r="E1040" i="5" s="1"/>
  <c r="X1040" i="5" s="1"/>
  <c r="V1044" i="5"/>
  <c r="V1048" i="5"/>
  <c r="V1052" i="5"/>
  <c r="V1056" i="5"/>
  <c r="E1056" i="5" s="1"/>
  <c r="X1056" i="5" s="1"/>
  <c r="V1060" i="5"/>
  <c r="E1060" i="5" s="1"/>
  <c r="X1060" i="5" s="1"/>
  <c r="V1064" i="5"/>
  <c r="E1064" i="5" s="1"/>
  <c r="X1064" i="5" s="1"/>
  <c r="V1068" i="5"/>
  <c r="V1072" i="5"/>
  <c r="E1072" i="5" s="1"/>
  <c r="X1072" i="5" s="1"/>
  <c r="V1076" i="5"/>
  <c r="V1080" i="5"/>
  <c r="E1080" i="5" s="1"/>
  <c r="X1080" i="5" s="1"/>
  <c r="V1084" i="5"/>
  <c r="E1084" i="5" s="1"/>
  <c r="X1084" i="5" s="1"/>
  <c r="V1088" i="5"/>
  <c r="V1092" i="5"/>
  <c r="E1092" i="5" s="1"/>
  <c r="X1092" i="5" s="1"/>
  <c r="V1096" i="5"/>
  <c r="E1096" i="5" s="1"/>
  <c r="X1096" i="5" s="1"/>
  <c r="V1100" i="5"/>
  <c r="V1104" i="5"/>
  <c r="E1104" i="5" s="1"/>
  <c r="X1104" i="5" s="1"/>
  <c r="V1106" i="5"/>
  <c r="V1108" i="5"/>
  <c r="V1112" i="5"/>
  <c r="V1116" i="5"/>
  <c r="V1120" i="5"/>
  <c r="E1120" i="5" s="1"/>
  <c r="X1120" i="5" s="1"/>
  <c r="V1124" i="5"/>
  <c r="E1124" i="5" s="1"/>
  <c r="X1124" i="5" s="1"/>
  <c r="V1128" i="5"/>
  <c r="E1128" i="5" s="1"/>
  <c r="X1128" i="5" s="1"/>
  <c r="V1130" i="5"/>
  <c r="E1130" i="5" s="1"/>
  <c r="X1130" i="5" s="1"/>
  <c r="V1132" i="5"/>
  <c r="V1136" i="5"/>
  <c r="E1136" i="5" s="1"/>
  <c r="X1136" i="5" s="1"/>
  <c r="V1140" i="5"/>
  <c r="V1144" i="5"/>
  <c r="V1146" i="5"/>
  <c r="V1148" i="5"/>
  <c r="E1148" i="5" s="1"/>
  <c r="X1148" i="5" s="1"/>
  <c r="V1152" i="5"/>
  <c r="E1152" i="5" s="1"/>
  <c r="X1152" i="5" s="1"/>
  <c r="V1154" i="5"/>
  <c r="E1154" i="5" s="1"/>
  <c r="X1154" i="5" s="1"/>
  <c r="V1156" i="5"/>
  <c r="E1156" i="5" s="1"/>
  <c r="X1156" i="5" s="1"/>
  <c r="V1160" i="5"/>
  <c r="V1164" i="5"/>
  <c r="E1164" i="5" s="1"/>
  <c r="X1164" i="5" s="1"/>
  <c r="V1168" i="5"/>
  <c r="E1168" i="5" s="1"/>
  <c r="X1168" i="5" s="1"/>
  <c r="V1172" i="5"/>
  <c r="V1176" i="5"/>
  <c r="V1180" i="5"/>
  <c r="E1180" i="5" s="1"/>
  <c r="X1180" i="5" s="1"/>
  <c r="V1184" i="5"/>
  <c r="E1184" i="5" s="1"/>
  <c r="X1184" i="5" s="1"/>
  <c r="V1186" i="5"/>
  <c r="E1186" i="5" s="1"/>
  <c r="X1186" i="5" s="1"/>
  <c r="V1188" i="5"/>
  <c r="E1188" i="5" s="1"/>
  <c r="X1188" i="5" s="1"/>
  <c r="V1192" i="5"/>
  <c r="E1192" i="5" s="1"/>
  <c r="X1192" i="5" s="1"/>
  <c r="V1194" i="5"/>
  <c r="V1196" i="5"/>
  <c r="V1200" i="5"/>
  <c r="E1200" i="5" s="1"/>
  <c r="X1200" i="5" s="1"/>
  <c r="V1204" i="5"/>
  <c r="V1208" i="5"/>
  <c r="E1208" i="5" s="1"/>
  <c r="X1208" i="5" s="1"/>
  <c r="V1210" i="5"/>
  <c r="E1210" i="5" s="1"/>
  <c r="X1210" i="5" s="1"/>
  <c r="V1212" i="5"/>
  <c r="V1216" i="5"/>
  <c r="E1216" i="5" s="1"/>
  <c r="X1216" i="5" s="1"/>
  <c r="V1220" i="5"/>
  <c r="V1224" i="5"/>
  <c r="V1228" i="5"/>
  <c r="V1232" i="5"/>
  <c r="E1232" i="5" s="1"/>
  <c r="X1232" i="5" s="1"/>
  <c r="V1234" i="5"/>
  <c r="E1234" i="5" s="1"/>
  <c r="X1234" i="5" s="1"/>
  <c r="V1236" i="5"/>
  <c r="V1240" i="5"/>
  <c r="V1244" i="5"/>
  <c r="V1245" i="5"/>
  <c r="R1245" i="5" s="1"/>
  <c r="V1248" i="5"/>
  <c r="E1248" i="5" s="1"/>
  <c r="X1248" i="5" s="1"/>
  <c r="V1250" i="5"/>
  <c r="E1250" i="5" s="1"/>
  <c r="X1250" i="5" s="1"/>
  <c r="V1252" i="5"/>
  <c r="E1252" i="5" s="1"/>
  <c r="X1252" i="5" s="1"/>
  <c r="V1256" i="5"/>
  <c r="V1258" i="5"/>
  <c r="E1258" i="5" s="1"/>
  <c r="X1258" i="5" s="1"/>
  <c r="V1260" i="5"/>
  <c r="E1260" i="5" s="1"/>
  <c r="X1260" i="5" s="1"/>
  <c r="V1264" i="5"/>
  <c r="V1268" i="5"/>
  <c r="V1272" i="5"/>
  <c r="V1274" i="5"/>
  <c r="E1274" i="5" s="1"/>
  <c r="X1274" i="5" s="1"/>
  <c r="V1276" i="5"/>
  <c r="E1276" i="5" s="1"/>
  <c r="X1276" i="5" s="1"/>
  <c r="V1280" i="5"/>
  <c r="V1282" i="5"/>
  <c r="E1282" i="5" s="1"/>
  <c r="X1282" i="5" s="1"/>
  <c r="V1284" i="5"/>
  <c r="E1284" i="5" s="1"/>
  <c r="X1284" i="5" s="1"/>
  <c r="V1288" i="5"/>
  <c r="V1289" i="5"/>
  <c r="E1289" i="5" s="1"/>
  <c r="X1289" i="5" s="1"/>
  <c r="V1292" i="5"/>
  <c r="V1296" i="5"/>
  <c r="E1296" i="5" s="1"/>
  <c r="X1296" i="5" s="1"/>
  <c r="V1298" i="5"/>
  <c r="V1300" i="5"/>
  <c r="V1304" i="5"/>
  <c r="E1304" i="5" s="1"/>
  <c r="X1304" i="5" s="1"/>
  <c r="V1305" i="5"/>
  <c r="E1305" i="5" s="1"/>
  <c r="X1305" i="5" s="1"/>
  <c r="V1306" i="5"/>
  <c r="E1306" i="5" s="1"/>
  <c r="X1306" i="5" s="1"/>
  <c r="V1308" i="5"/>
  <c r="E1308" i="5" s="1"/>
  <c r="X1308" i="5" s="1"/>
  <c r="V1312" i="5"/>
  <c r="E1312" i="5" s="1"/>
  <c r="X1312" i="5" s="1"/>
  <c r="V1313" i="5"/>
  <c r="E1313" i="5" s="1"/>
  <c r="X1313" i="5" s="1"/>
  <c r="V1314" i="5"/>
  <c r="V1316" i="5"/>
  <c r="E1316" i="5" s="1"/>
  <c r="X1316" i="5" s="1"/>
  <c r="V1320" i="5"/>
  <c r="E1320" i="5" s="1"/>
  <c r="X1320" i="5" s="1"/>
  <c r="V1324" i="5"/>
  <c r="V1328" i="5"/>
  <c r="E1328" i="5" s="1"/>
  <c r="X1328" i="5" s="1"/>
  <c r="V1329" i="5"/>
  <c r="E1329" i="5" s="1"/>
  <c r="X1329" i="5" s="1"/>
  <c r="V1332" i="5"/>
  <c r="V1333" i="5"/>
  <c r="E1333" i="5" s="1"/>
  <c r="X1333" i="5" s="1"/>
  <c r="V1336" i="5"/>
  <c r="V1340" i="5"/>
  <c r="V1344" i="5"/>
  <c r="E1344" i="5" s="1"/>
  <c r="X1344" i="5" s="1"/>
  <c r="V1346" i="5"/>
  <c r="V1348" i="5"/>
  <c r="V1352" i="5"/>
  <c r="V1356" i="5"/>
  <c r="V1360" i="5"/>
  <c r="E1360" i="5" s="1"/>
  <c r="X1360" i="5" s="1"/>
  <c r="V1362" i="5"/>
  <c r="V1364" i="5"/>
  <c r="F1364" i="5" s="1"/>
  <c r="V1368" i="5"/>
  <c r="V1370" i="5"/>
  <c r="V1372" i="5"/>
  <c r="E1372" i="5" s="1"/>
  <c r="X1372" i="5" s="1"/>
  <c r="V1376" i="5"/>
  <c r="V1380" i="5"/>
  <c r="E1380" i="5" s="1"/>
  <c r="X1380" i="5" s="1"/>
  <c r="V1384" i="5"/>
  <c r="E1384" i="5" s="1"/>
  <c r="X1384" i="5" s="1"/>
  <c r="V1386" i="5"/>
  <c r="V1388" i="5"/>
  <c r="V1392" i="5"/>
  <c r="E1392" i="5" s="1"/>
  <c r="X1392" i="5" s="1"/>
  <c r="V1396" i="5"/>
  <c r="V1397" i="5"/>
  <c r="E1397" i="5" s="1"/>
  <c r="X1397" i="5" s="1"/>
  <c r="V1400" i="5"/>
  <c r="V1404" i="5"/>
  <c r="V1405" i="5"/>
  <c r="V1408" i="5"/>
  <c r="E1408" i="5" s="1"/>
  <c r="X1408" i="5" s="1"/>
  <c r="V1410" i="5"/>
  <c r="G1410" i="5" s="1"/>
  <c r="V1412" i="5"/>
  <c r="E1412" i="5" s="1"/>
  <c r="X1412" i="5" s="1"/>
  <c r="V1416" i="5"/>
  <c r="E1416" i="5" s="1"/>
  <c r="X1416" i="5" s="1"/>
  <c r="V1420" i="5"/>
  <c r="E1420" i="5" s="1"/>
  <c r="X1420" i="5" s="1"/>
  <c r="V1424" i="5"/>
  <c r="E1424" i="5" s="1"/>
  <c r="X1424" i="5" s="1"/>
  <c r="V1428" i="5"/>
  <c r="V1432" i="5"/>
  <c r="V1436" i="5"/>
  <c r="E1436" i="5" s="1"/>
  <c r="X1436" i="5" s="1"/>
  <c r="V1440" i="5"/>
  <c r="E1440" i="5" s="1"/>
  <c r="X1440" i="5" s="1"/>
  <c r="V1442" i="5"/>
  <c r="E1442" i="5" s="1"/>
  <c r="X1442" i="5" s="1"/>
  <c r="V1444" i="5"/>
  <c r="E1444" i="5" s="1"/>
  <c r="X1444" i="5" s="1"/>
  <c r="V1448" i="5"/>
  <c r="E1448" i="5" s="1"/>
  <c r="X1448" i="5" s="1"/>
  <c r="V1450" i="5"/>
  <c r="J1450" i="5" s="1"/>
  <c r="V1452" i="5"/>
  <c r="E1452" i="5" s="1"/>
  <c r="X1452" i="5" s="1"/>
  <c r="V1456" i="5"/>
  <c r="E1456" i="5" s="1"/>
  <c r="X1456" i="5" s="1"/>
  <c r="V1460" i="5"/>
  <c r="V1464" i="5"/>
  <c r="I1464" i="5" s="1"/>
  <c r="V1468" i="5"/>
  <c r="E1468" i="5" s="1"/>
  <c r="X1468" i="5" s="1"/>
  <c r="V1472" i="5"/>
  <c r="E1472" i="5" s="1"/>
  <c r="X1472" i="5" s="1"/>
  <c r="V1476" i="5"/>
  <c r="V1480" i="5"/>
  <c r="V1484" i="5"/>
  <c r="E1484" i="5" s="1"/>
  <c r="X1484" i="5" s="1"/>
  <c r="V1488" i="5"/>
  <c r="E1488" i="5" s="1"/>
  <c r="X1488" i="5" s="1"/>
  <c r="V1492" i="5"/>
  <c r="E1492" i="5" s="1"/>
  <c r="X1492" i="5" s="1"/>
  <c r="V1496" i="5"/>
  <c r="E1496" i="5" s="1"/>
  <c r="X1496" i="5" s="1"/>
  <c r="V1500" i="5"/>
  <c r="E1500" i="5" s="1"/>
  <c r="X1500" i="5" s="1"/>
  <c r="V1504" i="5"/>
  <c r="E1504" i="5" s="1"/>
  <c r="X1504" i="5" s="1"/>
  <c r="V1508" i="5"/>
  <c r="V1512" i="5"/>
  <c r="V1516" i="5"/>
  <c r="E1516" i="5" s="1"/>
  <c r="X1516" i="5" s="1"/>
  <c r="V1520" i="5"/>
  <c r="E1520" i="5" s="1"/>
  <c r="X1520" i="5" s="1"/>
  <c r="V1524" i="5"/>
  <c r="V1528" i="5"/>
  <c r="V1532" i="5"/>
  <c r="E1532" i="5" s="1"/>
  <c r="X1532" i="5" s="1"/>
  <c r="V1536" i="5"/>
  <c r="E1536" i="5" s="1"/>
  <c r="X1536" i="5" s="1"/>
  <c r="V1540" i="5"/>
  <c r="V1544" i="5"/>
  <c r="E1544" i="5" s="1"/>
  <c r="X1544" i="5" s="1"/>
  <c r="V1548" i="5"/>
  <c r="E1548" i="5" s="1"/>
  <c r="X1548" i="5" s="1"/>
  <c r="V1552" i="5"/>
  <c r="V1556" i="5"/>
  <c r="V1560" i="5"/>
  <c r="V1564" i="5"/>
  <c r="E1564" i="5" s="1"/>
  <c r="X1564" i="5" s="1"/>
  <c r="V1568" i="5"/>
  <c r="E1568" i="5" s="1"/>
  <c r="X1568" i="5" s="1"/>
  <c r="V1572" i="5"/>
  <c r="V1576" i="5"/>
  <c r="V1580" i="5"/>
  <c r="V1584" i="5"/>
  <c r="E1584" i="5" s="1"/>
  <c r="X1584" i="5" s="1"/>
  <c r="V1588" i="5"/>
  <c r="V1592" i="5"/>
  <c r="E1592" i="5" s="1"/>
  <c r="X1592" i="5" s="1"/>
  <c r="V1596" i="5"/>
  <c r="E1596" i="5" s="1"/>
  <c r="X1596" i="5" s="1"/>
  <c r="V1600" i="5"/>
  <c r="E1600" i="5" s="1"/>
  <c r="X1600" i="5" s="1"/>
  <c r="V1604" i="5"/>
  <c r="E1604" i="5" s="1"/>
  <c r="X1604" i="5" s="1"/>
  <c r="V1608" i="5"/>
  <c r="V1612" i="5"/>
  <c r="E1612" i="5" s="1"/>
  <c r="X1612" i="5" s="1"/>
  <c r="V1616" i="5"/>
  <c r="E1616" i="5" s="1"/>
  <c r="X1616" i="5" s="1"/>
  <c r="V1620" i="5"/>
  <c r="E1620" i="5" s="1"/>
  <c r="X1620" i="5" s="1"/>
  <c r="V1624" i="5"/>
  <c r="V1628" i="5"/>
  <c r="V1632" i="5"/>
  <c r="E1632" i="5" s="1"/>
  <c r="X1632" i="5" s="1"/>
  <c r="V1636" i="5"/>
  <c r="V1640" i="5"/>
  <c r="E1640" i="5" s="1"/>
  <c r="X1640" i="5" s="1"/>
  <c r="V1644" i="5"/>
  <c r="V1648" i="5"/>
  <c r="E1648" i="5" s="1"/>
  <c r="X1648" i="5" s="1"/>
  <c r="V1650" i="5"/>
  <c r="E1650" i="5" s="1"/>
  <c r="X1650" i="5" s="1"/>
  <c r="V1652" i="5"/>
  <c r="V1656" i="5"/>
  <c r="E1656" i="5" s="1"/>
  <c r="X1656" i="5" s="1"/>
  <c r="V1660" i="5"/>
  <c r="E1660" i="5" s="1"/>
  <c r="X1660" i="5" s="1"/>
  <c r="V1664" i="5"/>
  <c r="E1664" i="5" s="1"/>
  <c r="X1664" i="5" s="1"/>
  <c r="V1666" i="5"/>
  <c r="E1666" i="5" s="1"/>
  <c r="X1666" i="5" s="1"/>
  <c r="V1668" i="5"/>
  <c r="E1668" i="5" s="1"/>
  <c r="X1668" i="5" s="1"/>
  <c r="V1672" i="5"/>
  <c r="E1672" i="5" s="1"/>
  <c r="X1672" i="5" s="1"/>
  <c r="V1676" i="5"/>
  <c r="V1680" i="5"/>
  <c r="V1684" i="5"/>
  <c r="E1684" i="5" s="1"/>
  <c r="X1684" i="5" s="1"/>
  <c r="V1688" i="5"/>
  <c r="V1692" i="5"/>
  <c r="V1696" i="5"/>
  <c r="E1696" i="5" s="1"/>
  <c r="X1696" i="5" s="1"/>
  <c r="V1700" i="5"/>
  <c r="E1700" i="5" s="1"/>
  <c r="X1700" i="5" s="1"/>
  <c r="V1704" i="5"/>
  <c r="E1704" i="5" s="1"/>
  <c r="X1704" i="5" s="1"/>
  <c r="V1706" i="5"/>
  <c r="V1708" i="5"/>
  <c r="V1712" i="5"/>
  <c r="E1712" i="5" s="1"/>
  <c r="X1712" i="5" s="1"/>
  <c r="V1716" i="5"/>
  <c r="E1716" i="5" s="1"/>
  <c r="X1716" i="5" s="1"/>
  <c r="V1720" i="5"/>
  <c r="E1720" i="5" s="1"/>
  <c r="X1720" i="5" s="1"/>
  <c r="V1724" i="5"/>
  <c r="E1724" i="5" s="1"/>
  <c r="X1724" i="5" s="1"/>
  <c r="V1728" i="5"/>
  <c r="V1730" i="5"/>
  <c r="E1730" i="5" s="1"/>
  <c r="X1730" i="5" s="1"/>
  <c r="V1732" i="5"/>
  <c r="E1732" i="5" s="1"/>
  <c r="X1732" i="5" s="1"/>
  <c r="V1736" i="5"/>
  <c r="E1736" i="5" s="1"/>
  <c r="X1736" i="5" s="1"/>
  <c r="V1740" i="5"/>
  <c r="E1740" i="5" s="1"/>
  <c r="X1740" i="5" s="1"/>
  <c r="V1744" i="5"/>
  <c r="E1744" i="5" s="1"/>
  <c r="X1744" i="5" s="1"/>
  <c r="V1746" i="5"/>
  <c r="V1748" i="5"/>
  <c r="E1748" i="5" s="1"/>
  <c r="X1748" i="5" s="1"/>
  <c r="V1752" i="5"/>
  <c r="E1752" i="5" s="1"/>
  <c r="X1752" i="5" s="1"/>
  <c r="V1756" i="5"/>
  <c r="E1756" i="5" s="1"/>
  <c r="X1756" i="5" s="1"/>
  <c r="V1760" i="5"/>
  <c r="V1764" i="5"/>
  <c r="E1764" i="5" s="1"/>
  <c r="X1764" i="5" s="1"/>
  <c r="V1768" i="5"/>
  <c r="E1768" i="5" s="1"/>
  <c r="X1768" i="5" s="1"/>
  <c r="V1770" i="5"/>
  <c r="E1770" i="5" s="1"/>
  <c r="X1770" i="5" s="1"/>
  <c r="V1772" i="5"/>
  <c r="E1772" i="5" s="1"/>
  <c r="X1772" i="5" s="1"/>
  <c r="V1776" i="5"/>
  <c r="V1780" i="5"/>
  <c r="V1784" i="5"/>
  <c r="E1784" i="5" s="1"/>
  <c r="X1784" i="5" s="1"/>
  <c r="V1788" i="5"/>
  <c r="V1792" i="5"/>
  <c r="V1796" i="5"/>
  <c r="E1796" i="5" s="1"/>
  <c r="X1796" i="5" s="1"/>
  <c r="V1800" i="5"/>
  <c r="E1800" i="5" s="1"/>
  <c r="X1800" i="5" s="1"/>
  <c r="V1802" i="5"/>
  <c r="V1804" i="5"/>
  <c r="V1808" i="5"/>
  <c r="E1808" i="5" s="1"/>
  <c r="X1808" i="5" s="1"/>
  <c r="V1810" i="5"/>
  <c r="E1810" i="5" s="1"/>
  <c r="X1810" i="5" s="1"/>
  <c r="V1812" i="5"/>
  <c r="V1816" i="5"/>
  <c r="E1816" i="5" s="1"/>
  <c r="X1816" i="5" s="1"/>
  <c r="V1820" i="5"/>
  <c r="E1820" i="5" s="1"/>
  <c r="X1820" i="5" s="1"/>
  <c r="V1824" i="5"/>
  <c r="V1828" i="5"/>
  <c r="V1832" i="5"/>
  <c r="E1832" i="5" s="1"/>
  <c r="X1832" i="5" s="1"/>
  <c r="V1836" i="5"/>
  <c r="E1836" i="5" s="1"/>
  <c r="X1836" i="5" s="1"/>
  <c r="V1840" i="5"/>
  <c r="E1840" i="5" s="1"/>
  <c r="X1840" i="5" s="1"/>
  <c r="V1844" i="5"/>
  <c r="V1848" i="5"/>
  <c r="E1848" i="5" s="1"/>
  <c r="X1848" i="5" s="1"/>
  <c r="V1852" i="5"/>
  <c r="E1852" i="5" s="1"/>
  <c r="X1852" i="5" s="1"/>
  <c r="V1856" i="5"/>
  <c r="V1858" i="5"/>
  <c r="V1860" i="5"/>
  <c r="E1860" i="5" s="1"/>
  <c r="X1860" i="5" s="1"/>
  <c r="V1864" i="5"/>
  <c r="E1864" i="5" s="1"/>
  <c r="X1864" i="5" s="1"/>
  <c r="V1868" i="5"/>
  <c r="E1868" i="5" s="1"/>
  <c r="X1868" i="5" s="1"/>
  <c r="V1872" i="5"/>
  <c r="V1876" i="5"/>
  <c r="V1880" i="5"/>
  <c r="V1882" i="5"/>
  <c r="E1882" i="5" s="1"/>
  <c r="X1882" i="5" s="1"/>
  <c r="V1884" i="5"/>
  <c r="E1884" i="5" s="1"/>
  <c r="X1884" i="5" s="1"/>
  <c r="V1888" i="5"/>
  <c r="I1888" i="5" s="1"/>
  <c r="V1892" i="5"/>
  <c r="E1892" i="5" s="1"/>
  <c r="X1892" i="5" s="1"/>
  <c r="V1896" i="5"/>
  <c r="E1896" i="5" s="1"/>
  <c r="X1896" i="5" s="1"/>
  <c r="V1900" i="5"/>
  <c r="V1904" i="5"/>
  <c r="E1904" i="5" s="1"/>
  <c r="X1904" i="5" s="1"/>
  <c r="V1906" i="5"/>
  <c r="E1906" i="5" s="1"/>
  <c r="X1906" i="5" s="1"/>
  <c r="V1908" i="5"/>
  <c r="E1908" i="5" s="1"/>
  <c r="X1908" i="5" s="1"/>
  <c r="V1912" i="5"/>
  <c r="R1912" i="5" s="1"/>
  <c r="V1916" i="5"/>
  <c r="V1920" i="5"/>
  <c r="V1924" i="5"/>
  <c r="E1924" i="5" s="1"/>
  <c r="X1924" i="5" s="1"/>
  <c r="V1928" i="5"/>
  <c r="E1928" i="5" s="1"/>
  <c r="X1928" i="5" s="1"/>
  <c r="V1930" i="5"/>
  <c r="V1932" i="5"/>
  <c r="V1936" i="5"/>
  <c r="V1938" i="5"/>
  <c r="E1938" i="5" s="1"/>
  <c r="X1938" i="5" s="1"/>
  <c r="V1940" i="5"/>
  <c r="V1944" i="5"/>
  <c r="E1944" i="5" s="1"/>
  <c r="X1944" i="5" s="1"/>
  <c r="V1948" i="5"/>
  <c r="E1948" i="5" s="1"/>
  <c r="X1948" i="5" s="1"/>
  <c r="V1952" i="5"/>
  <c r="V1954" i="5"/>
  <c r="V1956" i="5"/>
  <c r="E1956" i="5" s="1"/>
  <c r="X1956" i="5" s="1"/>
  <c r="V1960" i="5"/>
  <c r="G1960" i="5" s="1"/>
  <c r="V1964" i="5"/>
  <c r="V1968" i="5"/>
  <c r="V1972" i="5"/>
  <c r="E1972" i="5" s="1"/>
  <c r="X1972" i="5" s="1"/>
  <c r="V1976" i="5"/>
  <c r="E1976" i="5" s="1"/>
  <c r="X1976" i="5" s="1"/>
  <c r="V1980" i="5"/>
  <c r="V1984" i="5"/>
  <c r="V1988" i="5"/>
  <c r="E1988" i="5" s="1"/>
  <c r="X1988" i="5" s="1"/>
  <c r="V1992" i="5"/>
  <c r="V1996" i="5"/>
  <c r="V2000" i="5"/>
  <c r="E2000" i="5" s="1"/>
  <c r="X2000" i="5" s="1"/>
  <c r="V2004" i="5"/>
  <c r="E2004" i="5" s="1"/>
  <c r="X2004" i="5" s="1"/>
  <c r="V2008" i="5"/>
  <c r="G2008" i="5" s="1"/>
  <c r="V2012" i="5"/>
  <c r="V2016" i="5"/>
  <c r="V2020" i="5"/>
  <c r="E2020" i="5" s="1"/>
  <c r="X2020" i="5" s="1"/>
  <c r="V2024" i="5"/>
  <c r="E2024" i="5" s="1"/>
  <c r="X2024" i="5" s="1"/>
  <c r="V2028" i="5"/>
  <c r="V2032" i="5"/>
  <c r="E2032" i="5" s="1"/>
  <c r="X2032" i="5" s="1"/>
  <c r="V2034" i="5"/>
  <c r="E2034" i="5" s="1"/>
  <c r="X2034" i="5" s="1"/>
  <c r="V2036" i="5"/>
  <c r="V2040" i="5"/>
  <c r="E2040" i="5" s="1"/>
  <c r="X2040" i="5" s="1"/>
  <c r="V2044" i="5"/>
  <c r="V2048" i="5"/>
  <c r="V2050" i="5"/>
  <c r="E2050" i="5" s="1"/>
  <c r="X2050" i="5" s="1"/>
  <c r="V2052" i="5"/>
  <c r="E2052" i="5" s="1"/>
  <c r="X2052" i="5" s="1"/>
  <c r="V2056" i="5"/>
  <c r="V2060" i="5"/>
  <c r="E2060" i="5" s="1"/>
  <c r="X2060" i="5" s="1"/>
  <c r="V2064" i="5"/>
  <c r="V2068" i="5"/>
  <c r="V2072" i="5"/>
  <c r="E2072" i="5" s="1"/>
  <c r="X2072" i="5" s="1"/>
  <c r="V2074" i="5"/>
  <c r="E2074" i="5" s="1"/>
  <c r="X2074" i="5" s="1"/>
  <c r="V2076" i="5"/>
  <c r="E2076" i="5" s="1"/>
  <c r="X2076" i="5" s="1"/>
  <c r="V2080" i="5"/>
  <c r="V2084" i="5"/>
  <c r="V2088" i="5"/>
  <c r="E2088" i="5" s="1"/>
  <c r="X2088" i="5" s="1"/>
  <c r="V2090" i="5"/>
  <c r="E2090" i="5" s="1"/>
  <c r="X2090" i="5" s="1"/>
  <c r="V2092" i="5"/>
  <c r="E2092" i="5" s="1"/>
  <c r="X2092" i="5" s="1"/>
  <c r="V2096" i="5"/>
  <c r="E2096" i="5" s="1"/>
  <c r="X2096" i="5" s="1"/>
  <c r="V2100" i="5"/>
  <c r="V2104" i="5"/>
  <c r="E2104" i="5" s="1"/>
  <c r="X2104" i="5" s="1"/>
  <c r="V2106" i="5"/>
  <c r="E2106" i="5" s="1"/>
  <c r="X2106" i="5" s="1"/>
  <c r="V2108" i="5"/>
  <c r="E2108" i="5" s="1"/>
  <c r="X2108" i="5" s="1"/>
  <c r="V2112" i="5"/>
  <c r="V2113" i="5"/>
  <c r="E2113" i="5" s="1"/>
  <c r="X2113" i="5" s="1"/>
  <c r="V2116" i="5"/>
  <c r="G2116" i="5" s="1"/>
  <c r="V2120" i="5"/>
  <c r="V2122" i="5"/>
  <c r="V2124" i="5"/>
  <c r="E2124" i="5" s="1"/>
  <c r="X2124" i="5" s="1"/>
  <c r="V2128" i="5"/>
  <c r="G2128" i="5" s="1"/>
  <c r="V2132" i="5"/>
  <c r="E2132" i="5" s="1"/>
  <c r="X2132" i="5" s="1"/>
  <c r="V2136" i="5"/>
  <c r="E2136" i="5" s="1"/>
  <c r="X2136" i="5" s="1"/>
  <c r="V2138" i="5"/>
  <c r="E2138" i="5" s="1"/>
  <c r="X2138" i="5" s="1"/>
  <c r="V2140" i="5"/>
  <c r="E2140" i="5" s="1"/>
  <c r="X2140" i="5" s="1"/>
  <c r="V2144" i="5"/>
  <c r="I2144" i="5" s="1"/>
  <c r="V2148" i="5"/>
  <c r="E2148" i="5" s="1"/>
  <c r="X2148" i="5" s="1"/>
  <c r="V2152" i="5"/>
  <c r="V2154" i="5"/>
  <c r="E2154" i="5" s="1"/>
  <c r="X2154" i="5" s="1"/>
  <c r="V2156" i="5"/>
  <c r="E2156" i="5" s="1"/>
  <c r="X2156" i="5" s="1"/>
  <c r="V2160" i="5"/>
  <c r="E2160" i="5" s="1"/>
  <c r="X2160" i="5" s="1"/>
  <c r="V2164" i="5"/>
  <c r="E2164" i="5" s="1"/>
  <c r="X2164" i="5" s="1"/>
  <c r="V2168" i="5"/>
  <c r="V2172" i="5"/>
  <c r="E2172" i="5" s="1"/>
  <c r="X2172" i="5" s="1"/>
  <c r="V2176" i="5"/>
  <c r="V2180" i="5"/>
  <c r="V2184" i="5"/>
  <c r="H2184" i="5" s="1"/>
  <c r="V2188" i="5"/>
  <c r="V2192" i="5"/>
  <c r="E2192" i="5" s="1"/>
  <c r="X2192" i="5" s="1"/>
  <c r="V2196" i="5"/>
  <c r="E2196" i="5" s="1"/>
  <c r="X2196" i="5" s="1"/>
  <c r="V2200" i="5"/>
  <c r="E2200" i="5" s="1"/>
  <c r="X2200" i="5" s="1"/>
  <c r="V2202" i="5"/>
  <c r="E2202" i="5" s="1"/>
  <c r="X2202" i="5" s="1"/>
  <c r="V2204" i="5"/>
  <c r="E2204" i="5" s="1"/>
  <c r="X2204" i="5" s="1"/>
  <c r="V2208" i="5"/>
  <c r="V2212" i="5"/>
  <c r="E2212" i="5" s="1"/>
  <c r="X2212" i="5" s="1"/>
  <c r="V2216" i="5"/>
  <c r="E2216" i="5" s="1"/>
  <c r="X2216" i="5" s="1"/>
  <c r="V2220" i="5"/>
  <c r="E2220" i="5" s="1"/>
  <c r="X2220" i="5" s="1"/>
  <c r="V2224" i="5"/>
  <c r="E2224" i="5" s="1"/>
  <c r="X2224" i="5" s="1"/>
  <c r="V2226" i="5"/>
  <c r="E2226" i="5" s="1"/>
  <c r="X2226" i="5" s="1"/>
  <c r="V2228" i="5"/>
  <c r="E2228" i="5" s="1"/>
  <c r="X2228" i="5" s="1"/>
  <c r="V2232" i="5"/>
  <c r="V2236" i="5"/>
  <c r="E2236" i="5" s="1"/>
  <c r="X2236" i="5" s="1"/>
  <c r="V2240" i="5"/>
  <c r="V2244" i="5"/>
  <c r="E2244" i="5" s="1"/>
  <c r="X2244" i="5" s="1"/>
  <c r="V2248" i="5"/>
  <c r="F2248" i="5" s="1"/>
  <c r="V2252" i="5"/>
  <c r="E2252" i="5" s="1"/>
  <c r="X2252" i="5" s="1"/>
  <c r="V2256" i="5"/>
  <c r="E2256" i="5" s="1"/>
  <c r="X2256" i="5" s="1"/>
  <c r="V2258" i="5"/>
  <c r="E2258" i="5" s="1"/>
  <c r="X2258" i="5" s="1"/>
  <c r="V2260" i="5"/>
  <c r="I2260" i="5" s="1"/>
  <c r="V2264" i="5"/>
  <c r="E2264" i="5" s="1"/>
  <c r="X2264" i="5" s="1"/>
  <c r="V2268" i="5"/>
  <c r="E2268" i="5" s="1"/>
  <c r="X2268" i="5" s="1"/>
  <c r="V2272" i="5"/>
  <c r="V2274" i="5"/>
  <c r="E2274" i="5" s="1"/>
  <c r="X2274" i="5" s="1"/>
  <c r="V2276" i="5"/>
  <c r="V2280" i="5"/>
  <c r="E2280" i="5" s="1"/>
  <c r="X2280" i="5" s="1"/>
  <c r="V2282" i="5"/>
  <c r="V2284" i="5"/>
  <c r="E2284" i="5" s="1"/>
  <c r="X2284" i="5" s="1"/>
  <c r="V2288" i="5"/>
  <c r="E2288" i="5" s="1"/>
  <c r="X2288" i="5" s="1"/>
  <c r="V2290" i="5"/>
  <c r="V2292" i="5"/>
  <c r="E2294" i="5"/>
  <c r="X2294" i="5" s="1"/>
  <c r="V2296" i="5"/>
  <c r="E2296" i="5" s="1"/>
  <c r="X2296" i="5" s="1"/>
  <c r="V2300" i="5"/>
  <c r="E2300" i="5"/>
  <c r="X2300" i="5" s="1"/>
  <c r="V2302" i="5"/>
  <c r="E2302" i="5" s="1"/>
  <c r="X2302" i="5" s="1"/>
  <c r="V2304" i="5"/>
  <c r="V2308" i="5"/>
  <c r="G2308" i="5" s="1"/>
  <c r="E2308" i="5"/>
  <c r="X2308" i="5" s="1"/>
  <c r="V2312" i="5"/>
  <c r="E2312" i="5" s="1"/>
  <c r="X2312" i="5" s="1"/>
  <c r="V2316" i="5"/>
  <c r="E2316" i="5"/>
  <c r="X2316" i="5" s="1"/>
  <c r="V2318" i="5"/>
  <c r="E2318" i="5" s="1"/>
  <c r="X2318" i="5" s="1"/>
  <c r="V2320" i="5"/>
  <c r="E2320" i="5" s="1"/>
  <c r="X2320" i="5" s="1"/>
  <c r="V2322" i="5"/>
  <c r="V2324" i="5"/>
  <c r="V2328" i="5"/>
  <c r="F2328" i="5" s="1"/>
  <c r="E2328" i="5"/>
  <c r="X2328" i="5" s="1"/>
  <c r="V2332" i="5"/>
  <c r="E2332" i="5"/>
  <c r="X2332" i="5" s="1"/>
  <c r="V2334" i="5"/>
  <c r="V2336" i="5"/>
  <c r="V2340" i="5"/>
  <c r="G2340" i="5" s="1"/>
  <c r="E2340" i="5"/>
  <c r="X2340" i="5" s="1"/>
  <c r="E2342" i="5"/>
  <c r="X2342" i="5" s="1"/>
  <c r="V2344" i="5"/>
  <c r="V2348" i="5"/>
  <c r="E2348" i="5" s="1"/>
  <c r="X2348" i="5" s="1"/>
  <c r="V2350" i="5"/>
  <c r="V2352" i="5"/>
  <c r="G2352" i="5" s="1"/>
  <c r="V2356" i="5"/>
  <c r="E2356" i="5" s="1"/>
  <c r="X2356" i="5" s="1"/>
  <c r="V2358" i="5"/>
  <c r="V2360" i="5"/>
  <c r="E2360" i="5" s="1"/>
  <c r="X2360" i="5" s="1"/>
  <c r="V2362" i="5"/>
  <c r="E2362" i="5" s="1"/>
  <c r="X2362" i="5" s="1"/>
  <c r="V2364" i="5"/>
  <c r="H2364" i="5" s="1"/>
  <c r="V2368" i="5"/>
  <c r="E2368" i="5"/>
  <c r="X2368" i="5" s="1"/>
  <c r="V2372" i="5"/>
  <c r="E2372" i="5" s="1"/>
  <c r="X2372" i="5" s="1"/>
  <c r="V2376" i="5"/>
  <c r="V2378" i="5"/>
  <c r="E2378" i="5" s="1"/>
  <c r="X2378" i="5" s="1"/>
  <c r="V2380" i="5"/>
  <c r="V2384" i="5"/>
  <c r="V2388" i="5"/>
  <c r="G2388" i="5" s="1"/>
  <c r="V2390" i="5"/>
  <c r="E2390" i="5" s="1"/>
  <c r="X2390" i="5" s="1"/>
  <c r="V2392" i="5"/>
  <c r="E2392" i="5"/>
  <c r="X2392" i="5" s="1"/>
  <c r="V2396" i="5"/>
  <c r="G2396" i="5" s="1"/>
  <c r="E2396" i="5"/>
  <c r="X2396" i="5" s="1"/>
  <c r="V2400" i="5"/>
  <c r="V2404" i="5"/>
  <c r="E2404" i="5"/>
  <c r="X2404" i="5" s="1"/>
  <c r="E2406" i="5"/>
  <c r="X2406" i="5" s="1"/>
  <c r="V2408" i="5"/>
  <c r="E2408" i="5"/>
  <c r="X2408" i="5" s="1"/>
  <c r="V2410" i="5"/>
  <c r="E2410" i="5" s="1"/>
  <c r="X2410" i="5" s="1"/>
  <c r="V2412" i="5"/>
  <c r="V2416" i="5"/>
  <c r="E2416" i="5" s="1"/>
  <c r="X2416" i="5" s="1"/>
  <c r="V2418" i="5"/>
  <c r="F2418" i="5" s="1"/>
  <c r="V2420" i="5"/>
  <c r="E2420" i="5" s="1"/>
  <c r="X2420" i="5" s="1"/>
  <c r="E2422" i="5"/>
  <c r="X2422" i="5" s="1"/>
  <c r="V2424" i="5"/>
  <c r="F2424" i="5" s="1"/>
  <c r="E2424" i="5"/>
  <c r="X2424" i="5" s="1"/>
  <c r="V2428" i="5"/>
  <c r="E2428" i="5"/>
  <c r="X2428" i="5" s="1"/>
  <c r="V2430" i="5"/>
  <c r="V2432" i="5"/>
  <c r="V2436" i="5"/>
  <c r="E2436" i="5"/>
  <c r="X2436" i="5" s="1"/>
  <c r="V2440" i="5"/>
  <c r="V2442" i="5"/>
  <c r="V2444" i="5"/>
  <c r="E2444" i="5"/>
  <c r="X2444" i="5" s="1"/>
  <c r="V2448" i="5"/>
  <c r="E2448" i="5" s="1"/>
  <c r="X2448" i="5" s="1"/>
  <c r="V2450" i="5"/>
  <c r="F2450" i="5" s="1"/>
  <c r="V2452" i="5"/>
  <c r="V2454" i="5"/>
  <c r="V2456" i="5"/>
  <c r="F2456" i="5" s="1"/>
  <c r="E2456" i="5"/>
  <c r="X2456" i="5" s="1"/>
  <c r="V2460" i="5"/>
  <c r="E2460" i="5"/>
  <c r="X2460" i="5" s="1"/>
  <c r="V2462" i="5"/>
  <c r="E2462" i="5" s="1"/>
  <c r="X2462" i="5" s="1"/>
  <c r="V2464" i="5"/>
  <c r="E2464" i="5" s="1"/>
  <c r="X2464" i="5" s="1"/>
  <c r="V2468" i="5"/>
  <c r="E2470" i="5"/>
  <c r="X2470" i="5" s="1"/>
  <c r="V2472" i="5"/>
  <c r="E2472" i="5" s="1"/>
  <c r="X2472" i="5" s="1"/>
  <c r="V2476" i="5"/>
  <c r="E2476" i="5"/>
  <c r="X2476" i="5" s="1"/>
  <c r="V2478" i="5"/>
  <c r="E2478" i="5" s="1"/>
  <c r="X2478" i="5" s="1"/>
  <c r="V2480" i="5"/>
  <c r="E2480" i="5"/>
  <c r="X2480" i="5" s="1"/>
  <c r="V2482" i="5"/>
  <c r="V2484" i="5"/>
  <c r="E2484" i="5"/>
  <c r="X2484" i="5" s="1"/>
  <c r="V2486" i="5"/>
  <c r="E2486" i="5" s="1"/>
  <c r="X2486" i="5" s="1"/>
  <c r="V2488" i="5"/>
  <c r="V2492" i="5"/>
  <c r="E2492" i="5"/>
  <c r="V2496" i="5"/>
  <c r="I2496" i="5" s="1"/>
  <c r="V2500" i="5"/>
  <c r="E2500" i="5"/>
  <c r="V2502" i="5"/>
  <c r="G440" i="5"/>
  <c r="G442" i="5"/>
  <c r="G444" i="5"/>
  <c r="G450" i="5"/>
  <c r="G454" i="5"/>
  <c r="G456" i="5"/>
  <c r="G458" i="5"/>
  <c r="G464" i="5"/>
  <c r="G466" i="5"/>
  <c r="G470" i="5"/>
  <c r="G472" i="5"/>
  <c r="G474" i="5"/>
  <c r="G477" i="5"/>
  <c r="G480" i="5"/>
  <c r="G482" i="5"/>
  <c r="G486" i="5"/>
  <c r="G488" i="5"/>
  <c r="G490" i="5"/>
  <c r="G496" i="5"/>
  <c r="G498" i="5"/>
  <c r="G502" i="5"/>
  <c r="G508" i="5"/>
  <c r="G509" i="5"/>
  <c r="G510" i="5"/>
  <c r="G514" i="5"/>
  <c r="G516" i="5"/>
  <c r="G518" i="5"/>
  <c r="G520" i="5"/>
  <c r="G526" i="5"/>
  <c r="G530" i="5"/>
  <c r="G532" i="5"/>
  <c r="G534" i="5"/>
  <c r="G536" i="5"/>
  <c r="G537" i="5"/>
  <c r="G542" i="5"/>
  <c r="G546" i="5"/>
  <c r="G548" i="5"/>
  <c r="G550" i="5"/>
  <c r="G556" i="5"/>
  <c r="G558" i="5"/>
  <c r="G560" i="5"/>
  <c r="G562" i="5"/>
  <c r="G564" i="5"/>
  <c r="G566" i="5"/>
  <c r="G574" i="5"/>
  <c r="G578" i="5"/>
  <c r="G580" i="5"/>
  <c r="G582" i="5"/>
  <c r="G588" i="5"/>
  <c r="G590" i="5"/>
  <c r="G592" i="5"/>
  <c r="G594" i="5"/>
  <c r="G598" i="5"/>
  <c r="G600" i="5"/>
  <c r="G606" i="5"/>
  <c r="G608" i="5"/>
  <c r="G610" i="5"/>
  <c r="G612" i="5"/>
  <c r="G614" i="5"/>
  <c r="G620" i="5"/>
  <c r="G622" i="5"/>
  <c r="G626" i="5"/>
  <c r="G630" i="5"/>
  <c r="G632" i="5"/>
  <c r="G636" i="5"/>
  <c r="G638" i="5"/>
  <c r="G640" i="5"/>
  <c r="G642" i="5"/>
  <c r="G644" i="5"/>
  <c r="G646" i="5"/>
  <c r="G648" i="5"/>
  <c r="G652" i="5"/>
  <c r="G653" i="5"/>
  <c r="G654" i="5"/>
  <c r="G658" i="5"/>
  <c r="G660" i="5"/>
  <c r="G662" i="5"/>
  <c r="G664" i="5"/>
  <c r="G668" i="5"/>
  <c r="G670" i="5"/>
  <c r="G672" i="5"/>
  <c r="G674" i="5"/>
  <c r="G676" i="5"/>
  <c r="G678" i="5"/>
  <c r="G682" i="5"/>
  <c r="G686" i="5"/>
  <c r="G688" i="5"/>
  <c r="G690" i="5"/>
  <c r="G692" i="5"/>
  <c r="G698" i="5"/>
  <c r="G700" i="5"/>
  <c r="G708" i="5"/>
  <c r="G710" i="5"/>
  <c r="G712" i="5"/>
  <c r="G718" i="5"/>
  <c r="G722" i="5"/>
  <c r="G724" i="5"/>
  <c r="G726" i="5"/>
  <c r="G729" i="5"/>
  <c r="G732" i="5"/>
  <c r="G733" i="5"/>
  <c r="G734" i="5"/>
  <c r="G738" i="5"/>
  <c r="G740" i="5"/>
  <c r="G742" i="5"/>
  <c r="G748" i="5"/>
  <c r="G750" i="5"/>
  <c r="G752" i="5"/>
  <c r="G754" i="5"/>
  <c r="G760" i="5"/>
  <c r="G762" i="5"/>
  <c r="G764" i="5"/>
  <c r="G774" i="5"/>
  <c r="G778" i="5"/>
  <c r="G780" i="5"/>
  <c r="G784" i="5"/>
  <c r="G786" i="5"/>
  <c r="G788" i="5"/>
  <c r="G790" i="5"/>
  <c r="G794" i="5"/>
  <c r="G796" i="5"/>
  <c r="G800" i="5"/>
  <c r="G802" i="5"/>
  <c r="G804" i="5"/>
  <c r="G806" i="5"/>
  <c r="G808" i="5"/>
  <c r="G810" i="5"/>
  <c r="G818" i="5"/>
  <c r="G820" i="5"/>
  <c r="G821" i="5"/>
  <c r="G825" i="5"/>
  <c r="G828" i="5"/>
  <c r="G829" i="5"/>
  <c r="G838" i="5"/>
  <c r="G841" i="5"/>
  <c r="G842" i="5"/>
  <c r="G844" i="5"/>
  <c r="G846" i="5"/>
  <c r="G848" i="5"/>
  <c r="G854" i="5"/>
  <c r="G858" i="5"/>
  <c r="G860" i="5"/>
  <c r="G862" i="5"/>
  <c r="G868" i="5"/>
  <c r="G870" i="5"/>
  <c r="G872" i="5"/>
  <c r="G874" i="5"/>
  <c r="G878" i="5"/>
  <c r="G880" i="5"/>
  <c r="G884" i="5"/>
  <c r="G888" i="5"/>
  <c r="G890" i="5"/>
  <c r="G892" i="5"/>
  <c r="G896" i="5"/>
  <c r="G900" i="5"/>
  <c r="G906" i="5"/>
  <c r="G908" i="5"/>
  <c r="G910" i="5"/>
  <c r="G914" i="5"/>
  <c r="G916" i="5"/>
  <c r="G922" i="5"/>
  <c r="G924" i="5"/>
  <c r="G926" i="5"/>
  <c r="G928" i="5"/>
  <c r="G932" i="5"/>
  <c r="G934" i="5"/>
  <c r="G938" i="5"/>
  <c r="G942" i="5"/>
  <c r="G944" i="5"/>
  <c r="G950" i="5"/>
  <c r="G954" i="5"/>
  <c r="G956" i="5"/>
  <c r="G960" i="5"/>
  <c r="G962" i="5"/>
  <c r="G966" i="5"/>
  <c r="G968" i="5"/>
  <c r="G970" i="5"/>
  <c r="G976" i="5"/>
  <c r="G978" i="5"/>
  <c r="G982" i="5"/>
  <c r="G988" i="5"/>
  <c r="G990" i="5"/>
  <c r="G994" i="5"/>
  <c r="G996" i="5"/>
  <c r="G998" i="5"/>
  <c r="G1000" i="5"/>
  <c r="G1008" i="5"/>
  <c r="G1014" i="5"/>
  <c r="G1016" i="5"/>
  <c r="G1018" i="5"/>
  <c r="G1020" i="5"/>
  <c r="G1022" i="5"/>
  <c r="G1024" i="5"/>
  <c r="G1030" i="5"/>
  <c r="G1032" i="5"/>
  <c r="G1034" i="5"/>
  <c r="G1037" i="5"/>
  <c r="G1040" i="5"/>
  <c r="G1041" i="5"/>
  <c r="G1046" i="5"/>
  <c r="G1056" i="5"/>
  <c r="G1060" i="5"/>
  <c r="G1062" i="5"/>
  <c r="G1064" i="5"/>
  <c r="G1070" i="5"/>
  <c r="G1072" i="5"/>
  <c r="G1078" i="5"/>
  <c r="G1080" i="5"/>
  <c r="G1084" i="5"/>
  <c r="G1086" i="5"/>
  <c r="G1092" i="5"/>
  <c r="G1094" i="5"/>
  <c r="G1096" i="5"/>
  <c r="G1102" i="5"/>
  <c r="G1104" i="5"/>
  <c r="G1106" i="5"/>
  <c r="G1114" i="5"/>
  <c r="G1118" i="5"/>
  <c r="G1120" i="5"/>
  <c r="G1122" i="5"/>
  <c r="G1124" i="5"/>
  <c r="G1128" i="5"/>
  <c r="G1134" i="5"/>
  <c r="G1142" i="5"/>
  <c r="G1148" i="5"/>
  <c r="G1150" i="5"/>
  <c r="G1152" i="5"/>
  <c r="G1156" i="5"/>
  <c r="G1158" i="5"/>
  <c r="G1162" i="5"/>
  <c r="G1164" i="5"/>
  <c r="G1166" i="5"/>
  <c r="G1168" i="5"/>
  <c r="G1174" i="5"/>
  <c r="G1178" i="5"/>
  <c r="G1180" i="5"/>
  <c r="G1184" i="5"/>
  <c r="G1186" i="5"/>
  <c r="G1190" i="5"/>
  <c r="G1192" i="5"/>
  <c r="G1196" i="5"/>
  <c r="G1198" i="5"/>
  <c r="G1200" i="5"/>
  <c r="G1208" i="5"/>
  <c r="G1214" i="5"/>
  <c r="G1216" i="5"/>
  <c r="G1224" i="5"/>
  <c r="G1226" i="5"/>
  <c r="G1230" i="5"/>
  <c r="G1232" i="5"/>
  <c r="G1234" i="5"/>
  <c r="G1238" i="5"/>
  <c r="G1246" i="5"/>
  <c r="G1248" i="5"/>
  <c r="G1252" i="5"/>
  <c r="G1258" i="5"/>
  <c r="G1260" i="5"/>
  <c r="G1262" i="5"/>
  <c r="G1270" i="5"/>
  <c r="G1274" i="5"/>
  <c r="G1276" i="5"/>
  <c r="G1277" i="5"/>
  <c r="G1284" i="5"/>
  <c r="G1286" i="5"/>
  <c r="G1290" i="5"/>
  <c r="G1292" i="5"/>
  <c r="G1296" i="5"/>
  <c r="G1302" i="5"/>
  <c r="G1304" i="5"/>
  <c r="G1312" i="5"/>
  <c r="G1316" i="5"/>
  <c r="G1318" i="5"/>
  <c r="G1320" i="5"/>
  <c r="G1326" i="5"/>
  <c r="G1328" i="5"/>
  <c r="G1334" i="5"/>
  <c r="G1338" i="5"/>
  <c r="G1344" i="5"/>
  <c r="G1348" i="5"/>
  <c r="G1350" i="5"/>
  <c r="G1354" i="5"/>
  <c r="G1356" i="5"/>
  <c r="G1360" i="5"/>
  <c r="G1366" i="5"/>
  <c r="G1368" i="5"/>
  <c r="G1372" i="5"/>
  <c r="G1374" i="5"/>
  <c r="G1378" i="5"/>
  <c r="G1380" i="5"/>
  <c r="G1382" i="5"/>
  <c r="G1384" i="5"/>
  <c r="G1390" i="5"/>
  <c r="G1392" i="5"/>
  <c r="G1394" i="5"/>
  <c r="G1406" i="5"/>
  <c r="G1408" i="5"/>
  <c r="G1412" i="5"/>
  <c r="G1416" i="5"/>
  <c r="G1418" i="5"/>
  <c r="G1420" i="5"/>
  <c r="G1421" i="5"/>
  <c r="G1422" i="5"/>
  <c r="G1424" i="5"/>
  <c r="G1426" i="5"/>
  <c r="G1429" i="5"/>
  <c r="G1430" i="5"/>
  <c r="G1433" i="5"/>
  <c r="G1434" i="5"/>
  <c r="G1436" i="5"/>
  <c r="G1438" i="5"/>
  <c r="G1440" i="5"/>
  <c r="G1446" i="5"/>
  <c r="G1448" i="5"/>
  <c r="G1452" i="5"/>
  <c r="G1457" i="5"/>
  <c r="G1458" i="5"/>
  <c r="G1462" i="5"/>
  <c r="G1468" i="5"/>
  <c r="G1470" i="5"/>
  <c r="G1472" i="5"/>
  <c r="G1474" i="5"/>
  <c r="G1482" i="5"/>
  <c r="G1484" i="5"/>
  <c r="G1486" i="5"/>
  <c r="G1490" i="5"/>
  <c r="G1492" i="5"/>
  <c r="G1496" i="5"/>
  <c r="G1498" i="5"/>
  <c r="G1500" i="5"/>
  <c r="G1502" i="5"/>
  <c r="G1504" i="5"/>
  <c r="G1510" i="5"/>
  <c r="G1514" i="5"/>
  <c r="G1516" i="5"/>
  <c r="G1518" i="5"/>
  <c r="G1520" i="5"/>
  <c r="G1524" i="5"/>
  <c r="G1526" i="5"/>
  <c r="G1530" i="5"/>
  <c r="G1532" i="5"/>
  <c r="G1534" i="5"/>
  <c r="G1542" i="5"/>
  <c r="G1544" i="5"/>
  <c r="G1546" i="5"/>
  <c r="G1548" i="5"/>
  <c r="G1550" i="5"/>
  <c r="G1552" i="5"/>
  <c r="G1558" i="5"/>
  <c r="G1562" i="5"/>
  <c r="G1564" i="5"/>
  <c r="G1566" i="5"/>
  <c r="G1568" i="5"/>
  <c r="G1569" i="5"/>
  <c r="G1574" i="5"/>
  <c r="G1578" i="5"/>
  <c r="G1582" i="5"/>
  <c r="G1584" i="5"/>
  <c r="G1590" i="5"/>
  <c r="G1592" i="5"/>
  <c r="G1594" i="5"/>
  <c r="G1596" i="5"/>
  <c r="G1598" i="5"/>
  <c r="G1600" i="5"/>
  <c r="G1604" i="5"/>
  <c r="G1606" i="5"/>
  <c r="G1610" i="5"/>
  <c r="G1612" i="5"/>
  <c r="G1614" i="5"/>
  <c r="G1616" i="5"/>
  <c r="G1620" i="5"/>
  <c r="G1622" i="5"/>
  <c r="G1626" i="5"/>
  <c r="G1628" i="5"/>
  <c r="G1630" i="5"/>
  <c r="G1638" i="5"/>
  <c r="G1640" i="5"/>
  <c r="G1642" i="5"/>
  <c r="G1644" i="5"/>
  <c r="G1646" i="5"/>
  <c r="G1648" i="5"/>
  <c r="G1654" i="5"/>
  <c r="G1656" i="5"/>
  <c r="G1658" i="5"/>
  <c r="G1662" i="5"/>
  <c r="G1664" i="5"/>
  <c r="G1668" i="5"/>
  <c r="G1670" i="5"/>
  <c r="G1672" i="5"/>
  <c r="G1674" i="5"/>
  <c r="G1678" i="5"/>
  <c r="G1684" i="5"/>
  <c r="G1686" i="5"/>
  <c r="G1690" i="5"/>
  <c r="G1694" i="5"/>
  <c r="G1696" i="5"/>
  <c r="G1700" i="5"/>
  <c r="G1702" i="5"/>
  <c r="G1704" i="5"/>
  <c r="G1712" i="5"/>
  <c r="G1714" i="5"/>
  <c r="G1718" i="5"/>
  <c r="G1720" i="5"/>
  <c r="G1722" i="5"/>
  <c r="G1724" i="5"/>
  <c r="G1730" i="5"/>
  <c r="G1732" i="5"/>
  <c r="G1734" i="5"/>
  <c r="G1736" i="5"/>
  <c r="G1740" i="5"/>
  <c r="G1742" i="5"/>
  <c r="G1744" i="5"/>
  <c r="G1748" i="5"/>
  <c r="G1750" i="5"/>
  <c r="G1752" i="5"/>
  <c r="G1758" i="5"/>
  <c r="G1762" i="5"/>
  <c r="G1764" i="5"/>
  <c r="G1768" i="5"/>
  <c r="G1770" i="5"/>
  <c r="G1772" i="5"/>
  <c r="G1774" i="5"/>
  <c r="G1776" i="5"/>
  <c r="G1778" i="5"/>
  <c r="G1784" i="5"/>
  <c r="G1786" i="5"/>
  <c r="G1790" i="5"/>
  <c r="G1796" i="5"/>
  <c r="G1798" i="5"/>
  <c r="G1800" i="5"/>
  <c r="G1804" i="5"/>
  <c r="G1806" i="5"/>
  <c r="G1808" i="5"/>
  <c r="G1814" i="5"/>
  <c r="G1816" i="5"/>
  <c r="G1818" i="5"/>
  <c r="G1820" i="5"/>
  <c r="G1822" i="5"/>
  <c r="G1826" i="5"/>
  <c r="G1830" i="5"/>
  <c r="G1832" i="5"/>
  <c r="G1834" i="5"/>
  <c r="G1836" i="5"/>
  <c r="G1840" i="5"/>
  <c r="G1842" i="5"/>
  <c r="G1846" i="5"/>
  <c r="G1848" i="5"/>
  <c r="G1850" i="5"/>
  <c r="G1852" i="5"/>
  <c r="G1857" i="5"/>
  <c r="G1860" i="5"/>
  <c r="G1862" i="5"/>
  <c r="G1864" i="5"/>
  <c r="G1870" i="5"/>
  <c r="G1872" i="5"/>
  <c r="G1873" i="5"/>
  <c r="G1878" i="5"/>
  <c r="G1880" i="5"/>
  <c r="G1884" i="5"/>
  <c r="G1886" i="5"/>
  <c r="G1890" i="5"/>
  <c r="G1892" i="5"/>
  <c r="G1896" i="5"/>
  <c r="G1898" i="5"/>
  <c r="G1902" i="5"/>
  <c r="G1906" i="5"/>
  <c r="G1908" i="5"/>
  <c r="G1912" i="5"/>
  <c r="G1914" i="5"/>
  <c r="G1918" i="5"/>
  <c r="G1924" i="5"/>
  <c r="G1926" i="5"/>
  <c r="G1928" i="5"/>
  <c r="G1932" i="5"/>
  <c r="G1934" i="5"/>
  <c r="G1936" i="5"/>
  <c r="G1942" i="5"/>
  <c r="G1944" i="5"/>
  <c r="G1948" i="5"/>
  <c r="G1950" i="5"/>
  <c r="G1956" i="5"/>
  <c r="G1958" i="5"/>
  <c r="G1966" i="5"/>
  <c r="G1970" i="5"/>
  <c r="G1972" i="5"/>
  <c r="G1974" i="5"/>
  <c r="G1976" i="5"/>
  <c r="G1977" i="5"/>
  <c r="G1982" i="5"/>
  <c r="G1986" i="5"/>
  <c r="G1988" i="5"/>
  <c r="G1993" i="5"/>
  <c r="G1994" i="5"/>
  <c r="G1998" i="5"/>
  <c r="G2000" i="5"/>
  <c r="G2004" i="5"/>
  <c r="G2010" i="5"/>
  <c r="G2012" i="5"/>
  <c r="G2014" i="5"/>
  <c r="G2020" i="5"/>
  <c r="G2022" i="5"/>
  <c r="G2024" i="5"/>
  <c r="G2026" i="5"/>
  <c r="G2030" i="5"/>
  <c r="G2032" i="5"/>
  <c r="G2036" i="5"/>
  <c r="G2038" i="5"/>
  <c r="G2040" i="5"/>
  <c r="G2042" i="5"/>
  <c r="G2046" i="5"/>
  <c r="G2052" i="5"/>
  <c r="G2054" i="5"/>
  <c r="G2058" i="5"/>
  <c r="G2060" i="5"/>
  <c r="G2064" i="5"/>
  <c r="G2066" i="5"/>
  <c r="G2070" i="5"/>
  <c r="G2072" i="5"/>
  <c r="G2074" i="5"/>
  <c r="G2076" i="5"/>
  <c r="G2082" i="5"/>
  <c r="G2084" i="5"/>
  <c r="G2086" i="5"/>
  <c r="G2088" i="5"/>
  <c r="G2092" i="5"/>
  <c r="G2094" i="5"/>
  <c r="G2096" i="5"/>
  <c r="G2098" i="5"/>
  <c r="G2102" i="5"/>
  <c r="G2108" i="5"/>
  <c r="G2110" i="5"/>
  <c r="G2114" i="5"/>
  <c r="G2121" i="5"/>
  <c r="G2124" i="5"/>
  <c r="G2126" i="5"/>
  <c r="G2130" i="5"/>
  <c r="G2132" i="5"/>
  <c r="G2136" i="5"/>
  <c r="G2137" i="5"/>
  <c r="G2138" i="5"/>
  <c r="G2140" i="5"/>
  <c r="G2142" i="5"/>
  <c r="G2148" i="5"/>
  <c r="G2150" i="5"/>
  <c r="G2154" i="5"/>
  <c r="G2156" i="5"/>
  <c r="G2158" i="5"/>
  <c r="G2160" i="5"/>
  <c r="G2164" i="5"/>
  <c r="G2166" i="5"/>
  <c r="G2170" i="5"/>
  <c r="G2172" i="5"/>
  <c r="G2174" i="5"/>
  <c r="G2178" i="5"/>
  <c r="G2181" i="5"/>
  <c r="G2182" i="5"/>
  <c r="G2184" i="5"/>
  <c r="G2186" i="5"/>
  <c r="G2192" i="5"/>
  <c r="G2194" i="5"/>
  <c r="G2196" i="5"/>
  <c r="G2198" i="5"/>
  <c r="G2200" i="5"/>
  <c r="G2202" i="5"/>
  <c r="G2204" i="5"/>
  <c r="G2210" i="5"/>
  <c r="G2212" i="5"/>
  <c r="G2214" i="5"/>
  <c r="G2222" i="5"/>
  <c r="G2226" i="5"/>
  <c r="G2228" i="5"/>
  <c r="G2234" i="5"/>
  <c r="G2238" i="5"/>
  <c r="G2246" i="5"/>
  <c r="G2250" i="5"/>
  <c r="G2254" i="5"/>
  <c r="G2256" i="5"/>
  <c r="G2257" i="5"/>
  <c r="G2260" i="5"/>
  <c r="G2262" i="5"/>
  <c r="G2268" i="5"/>
  <c r="G2270" i="5"/>
  <c r="G2278" i="5"/>
  <c r="G2280" i="5"/>
  <c r="G2284" i="5"/>
  <c r="G2292" i="5"/>
  <c r="G2294" i="5"/>
  <c r="G2296" i="5"/>
  <c r="G2300" i="5"/>
  <c r="G2316" i="5"/>
  <c r="G2328" i="5"/>
  <c r="G2332" i="5"/>
  <c r="G2336" i="5"/>
  <c r="G2342" i="5"/>
  <c r="G2346" i="5"/>
  <c r="G2348" i="5"/>
  <c r="G2356" i="5"/>
  <c r="G2358" i="5"/>
  <c r="G2360" i="5"/>
  <c r="G2366" i="5"/>
  <c r="G2368" i="5"/>
  <c r="G2377" i="5"/>
  <c r="G2378" i="5"/>
  <c r="G2382" i="5"/>
  <c r="G2384" i="5"/>
  <c r="G2390" i="5"/>
  <c r="G2392" i="5"/>
  <c r="G2394" i="5"/>
  <c r="G2398" i="5"/>
  <c r="G2404" i="5"/>
  <c r="G2406" i="5"/>
  <c r="G2408" i="5"/>
  <c r="G2410" i="5"/>
  <c r="G2412" i="5"/>
  <c r="G2416" i="5"/>
  <c r="G2420" i="5"/>
  <c r="G2422" i="5"/>
  <c r="G2424" i="5"/>
  <c r="G2428" i="5"/>
  <c r="G2436" i="5"/>
  <c r="G2444" i="5"/>
  <c r="G2448" i="5"/>
  <c r="G2452" i="5"/>
  <c r="G2460" i="5"/>
  <c r="G2462" i="5"/>
  <c r="G2464" i="5"/>
  <c r="G2470" i="5"/>
  <c r="G2472" i="5"/>
  <c r="G2474" i="5"/>
  <c r="G2476" i="5"/>
  <c r="G2477" i="5"/>
  <c r="G2480" i="5"/>
  <c r="G2484" i="5"/>
  <c r="G2492" i="5"/>
  <c r="G2493" i="5"/>
  <c r="G2494" i="5"/>
  <c r="G250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H63" i="6" s="1"/>
  <c r="D63" i="6" s="1"/>
  <c r="B62" i="6"/>
  <c r="G62" i="6" s="1"/>
  <c r="H62" i="6" s="1"/>
  <c r="D62" i="6" s="1"/>
  <c r="B60" i="6"/>
  <c r="G60" i="6" s="1"/>
  <c r="H60" i="6" s="1"/>
  <c r="D60" i="6" s="1"/>
  <c r="B59" i="6"/>
  <c r="G59" i="6"/>
  <c r="H59" i="6" s="1"/>
  <c r="D59" i="6" s="1"/>
  <c r="B58" i="6"/>
  <c r="G58" i="6" s="1"/>
  <c r="H58" i="6" s="1"/>
  <c r="D58" i="6" s="1"/>
  <c r="B57" i="6"/>
  <c r="G57" i="6" s="1"/>
  <c r="H57" i="6" s="1"/>
  <c r="D57" i="6" s="1"/>
  <c r="B56" i="6"/>
  <c r="G56" i="6" s="1"/>
  <c r="H56" i="6" s="1"/>
  <c r="D56" i="6" s="1"/>
  <c r="B55" i="6"/>
  <c r="G55" i="6" s="1"/>
  <c r="H55" i="6" s="1"/>
  <c r="B54" i="6"/>
  <c r="G54" i="6" s="1"/>
  <c r="H54" i="6" s="1"/>
  <c r="B17" i="6"/>
  <c r="B16" i="6"/>
  <c r="B15" i="6"/>
  <c r="B14" i="6"/>
  <c r="G14" i="6"/>
  <c r="H14" i="6"/>
  <c r="H13" i="6"/>
  <c r="B12" i="6"/>
  <c r="G12" i="6"/>
  <c r="H12" i="6"/>
  <c r="D12" i="6"/>
  <c r="B11" i="6"/>
  <c r="G11" i="6" s="1"/>
  <c r="H11" i="6"/>
  <c r="D11" i="6"/>
  <c r="G9" i="6"/>
  <c r="H9" i="6"/>
  <c r="B8" i="6"/>
  <c r="G8" i="6"/>
  <c r="H8" i="6"/>
  <c r="D8" i="6"/>
  <c r="B7" i="6"/>
  <c r="G7" i="6"/>
  <c r="H7" i="6"/>
  <c r="D7" i="6"/>
  <c r="B6" i="6"/>
  <c r="G6" i="6"/>
  <c r="B5" i="6"/>
  <c r="F6" i="6"/>
  <c r="B4" i="6"/>
  <c r="G4" i="6"/>
  <c r="H4" i="6"/>
  <c r="H2494" i="5"/>
  <c r="S2491" i="5"/>
  <c r="S2487" i="5"/>
  <c r="S2483" i="5"/>
  <c r="S2481" i="5"/>
  <c r="J2480" i="5"/>
  <c r="S2480" i="5"/>
  <c r="S2479" i="5"/>
  <c r="I2474" i="5"/>
  <c r="S2474" i="5"/>
  <c r="S2472" i="5"/>
  <c r="S2468" i="5"/>
  <c r="S2466" i="5"/>
  <c r="S2464" i="5"/>
  <c r="S2460" i="5"/>
  <c r="S2458" i="5"/>
  <c r="S2456" i="5"/>
  <c r="S2453" i="5"/>
  <c r="S2448" i="5"/>
  <c r="I2446" i="5"/>
  <c r="S2444" i="5"/>
  <c r="S2435" i="5"/>
  <c r="S2432" i="5"/>
  <c r="S2430" i="5"/>
  <c r="S2428" i="5"/>
  <c r="S2426" i="5"/>
  <c r="S2424" i="5"/>
  <c r="S2420" i="5"/>
  <c r="S2419" i="5"/>
  <c r="S2418" i="5"/>
  <c r="S2416" i="5"/>
  <c r="S2415" i="5"/>
  <c r="S2414" i="5"/>
  <c r="S2412" i="5"/>
  <c r="S2408" i="5"/>
  <c r="S2404" i="5"/>
  <c r="S2403" i="5"/>
  <c r="S2400" i="5"/>
  <c r="S2396" i="5"/>
  <c r="S2395" i="5"/>
  <c r="R2394" i="5"/>
  <c r="S2392" i="5"/>
  <c r="S2390" i="5"/>
  <c r="S2388" i="5"/>
  <c r="S2384" i="5"/>
  <c r="S2379" i="5"/>
  <c r="S2377" i="5"/>
  <c r="S2376" i="5"/>
  <c r="S2375" i="5"/>
  <c r="S2372" i="5"/>
  <c r="S2369" i="5"/>
  <c r="S2368" i="5"/>
  <c r="S2367" i="5"/>
  <c r="S2364" i="5"/>
  <c r="S2362" i="5"/>
  <c r="S2361" i="5"/>
  <c r="S2360" i="5"/>
  <c r="S2359" i="5"/>
  <c r="S2355" i="5"/>
  <c r="S2354" i="5"/>
  <c r="S2353" i="5"/>
  <c r="S2352" i="5"/>
  <c r="S2350" i="5"/>
  <c r="S2346" i="5"/>
  <c r="S2342" i="5"/>
  <c r="S2340" i="5"/>
  <c r="H2336" i="5"/>
  <c r="S2336" i="5"/>
  <c r="S2335" i="5"/>
  <c r="S2334" i="5"/>
  <c r="S2331" i="5"/>
  <c r="S2330" i="5"/>
  <c r="S2327" i="5"/>
  <c r="S2326" i="5"/>
  <c r="S2322" i="5"/>
  <c r="F2320" i="5"/>
  <c r="S2316" i="5"/>
  <c r="S2313" i="5"/>
  <c r="S2305" i="5"/>
  <c r="J2302" i="5"/>
  <c r="S2301" i="5"/>
  <c r="S2300" i="5"/>
  <c r="S2296" i="5"/>
  <c r="F2294" i="5"/>
  <c r="S2292" i="5"/>
  <c r="S2287" i="5"/>
  <c r="S2284" i="5"/>
  <c r="S2277" i="5"/>
  <c r="I2276" i="5"/>
  <c r="S2276" i="5"/>
  <c r="S2273" i="5"/>
  <c r="S2266" i="5"/>
  <c r="S2265" i="5"/>
  <c r="S2263" i="5"/>
  <c r="S2262" i="5"/>
  <c r="S2261" i="5"/>
  <c r="S2259" i="5"/>
  <c r="S2257" i="5"/>
  <c r="S2255" i="5"/>
  <c r="R2254" i="5"/>
  <c r="S2250" i="5"/>
  <c r="S2247" i="5"/>
  <c r="S2246" i="5"/>
  <c r="S2245" i="5"/>
  <c r="S2242" i="5"/>
  <c r="S2239" i="5"/>
  <c r="F2238" i="5"/>
  <c r="S2238" i="5"/>
  <c r="S2234" i="5"/>
  <c r="S2230" i="5"/>
  <c r="S2223" i="5"/>
  <c r="S2222" i="5"/>
  <c r="S2220" i="5"/>
  <c r="S2218" i="5"/>
  <c r="S2214" i="5"/>
  <c r="S2212" i="5"/>
  <c r="S2210" i="5"/>
  <c r="S2206" i="5"/>
  <c r="S2204" i="5"/>
  <c r="F2202" i="5"/>
  <c r="S2202" i="5"/>
  <c r="S2198" i="5"/>
  <c r="S2197" i="5"/>
  <c r="S2196" i="5"/>
  <c r="F2194" i="5"/>
  <c r="S2194" i="5"/>
  <c r="R2190" i="5"/>
  <c r="S2188" i="5"/>
  <c r="S2187" i="5"/>
  <c r="S2184" i="5"/>
  <c r="S2183" i="5"/>
  <c r="S2180" i="5"/>
  <c r="S2172" i="5"/>
  <c r="S2162" i="5"/>
  <c r="S2160" i="5"/>
  <c r="S2158" i="5"/>
  <c r="S2156" i="5"/>
  <c r="S2154" i="5"/>
  <c r="S2148" i="5"/>
  <c r="S2147" i="5"/>
  <c r="S2144" i="5"/>
  <c r="S2143" i="5"/>
  <c r="S2140" i="5"/>
  <c r="F2136" i="5"/>
  <c r="S2136" i="5"/>
  <c r="S2135" i="5"/>
  <c r="S2132" i="5"/>
  <c r="S2131" i="5"/>
  <c r="S2130" i="5"/>
  <c r="F2128" i="5"/>
  <c r="S2126" i="5"/>
  <c r="S2111" i="5"/>
  <c r="I2108" i="5"/>
  <c r="S2106" i="5"/>
  <c r="I2096" i="5"/>
  <c r="S2094" i="5"/>
  <c r="I2092" i="5"/>
  <c r="S2090" i="5"/>
  <c r="J2088" i="5"/>
  <c r="S2079" i="5"/>
  <c r="S2074" i="5"/>
  <c r="S2069" i="5"/>
  <c r="S2066" i="5"/>
  <c r="F2064" i="5"/>
  <c r="S2063" i="5"/>
  <c r="S2059" i="5"/>
  <c r="S2058" i="5"/>
  <c r="S2050" i="5"/>
  <c r="F2044" i="5"/>
  <c r="S2042" i="5"/>
  <c r="S2033" i="5"/>
  <c r="F2020" i="5"/>
  <c r="F2018" i="5"/>
  <c r="S2018" i="5"/>
  <c r="R2012" i="5"/>
  <c r="F2004" i="5"/>
  <c r="J2000" i="5"/>
  <c r="F1998" i="5"/>
  <c r="S1993" i="5"/>
  <c r="H1988" i="5"/>
  <c r="S1985" i="5"/>
  <c r="S1981" i="5"/>
  <c r="S1978" i="5"/>
  <c r="S1973" i="5"/>
  <c r="S1966" i="5"/>
  <c r="J1964" i="5"/>
  <c r="S1962" i="5"/>
  <c r="S1961" i="5"/>
  <c r="S1953" i="5"/>
  <c r="S1938" i="5"/>
  <c r="J1932" i="5"/>
  <c r="H1924" i="5"/>
  <c r="I1920" i="5"/>
  <c r="S1920" i="5"/>
  <c r="S1916" i="5"/>
  <c r="S1912" i="5"/>
  <c r="S1908" i="5"/>
  <c r="I1904" i="5"/>
  <c r="S1904" i="5"/>
  <c r="I1902" i="5"/>
  <c r="S1900" i="5"/>
  <c r="S1897" i="5"/>
  <c r="S1896" i="5"/>
  <c r="I1894" i="5"/>
  <c r="H1892" i="5"/>
  <c r="S1892" i="5"/>
  <c r="S1890" i="5"/>
  <c r="S1888" i="5"/>
  <c r="I1886" i="5"/>
  <c r="S1884" i="5"/>
  <c r="S1882" i="5"/>
  <c r="S1880" i="5"/>
  <c r="I1876" i="5"/>
  <c r="S1876" i="5"/>
  <c r="F1862" i="5"/>
  <c r="S1858" i="5"/>
  <c r="S1854" i="5"/>
  <c r="S1840" i="5"/>
  <c r="S1832" i="5"/>
  <c r="S1825" i="5"/>
  <c r="F1814" i="5"/>
  <c r="S1813" i="5"/>
  <c r="S1807" i="5"/>
  <c r="S1803" i="5"/>
  <c r="S1800" i="5"/>
  <c r="S1799" i="5"/>
  <c r="F1796" i="5"/>
  <c r="S1796" i="5"/>
  <c r="S1795" i="5"/>
  <c r="S1794" i="5"/>
  <c r="F1792" i="5"/>
  <c r="S1791" i="5"/>
  <c r="S1790" i="5"/>
  <c r="F1788" i="5"/>
  <c r="S1788" i="5"/>
  <c r="S1787" i="5"/>
  <c r="F1784" i="5"/>
  <c r="S1784" i="5"/>
  <c r="S1783" i="5"/>
  <c r="S1780" i="5"/>
  <c r="S1779" i="5"/>
  <c r="S1775" i="5"/>
  <c r="S1772" i="5"/>
  <c r="S1771" i="5"/>
  <c r="S1768" i="5"/>
  <c r="S1767" i="5"/>
  <c r="S1766" i="5"/>
  <c r="H1764" i="5"/>
  <c r="S1763" i="5"/>
  <c r="S1762" i="5"/>
  <c r="S1760" i="5"/>
  <c r="S1759" i="5"/>
  <c r="S1755" i="5"/>
  <c r="S1746" i="5"/>
  <c r="S1744" i="5"/>
  <c r="S1740" i="5"/>
  <c r="S1703" i="5"/>
  <c r="I1688" i="5"/>
  <c r="S1683" i="5"/>
  <c r="S1674" i="5"/>
  <c r="S1671" i="5"/>
  <c r="S1663" i="5"/>
  <c r="S1647" i="5"/>
  <c r="S1623" i="5"/>
  <c r="I1620" i="5"/>
  <c r="S1615" i="5"/>
  <c r="I1612" i="5"/>
  <c r="I1604" i="5"/>
  <c r="I1596" i="5"/>
  <c r="I1588" i="5"/>
  <c r="I1584" i="5"/>
  <c r="I1564" i="5"/>
  <c r="S1559" i="5"/>
  <c r="I1556" i="5"/>
  <c r="R1550" i="5"/>
  <c r="S1549" i="5"/>
  <c r="S1545" i="5"/>
  <c r="H1542" i="5"/>
  <c r="S1541" i="5"/>
  <c r="S1539" i="5"/>
  <c r="H1538" i="5"/>
  <c r="S1537" i="5"/>
  <c r="S1535" i="5"/>
  <c r="I1534" i="5"/>
  <c r="F1528" i="5"/>
  <c r="S1527" i="5"/>
  <c r="S1523" i="5"/>
  <c r="I1522" i="5"/>
  <c r="I1518" i="5"/>
  <c r="S1518" i="5"/>
  <c r="S1515" i="5"/>
  <c r="S1511" i="5"/>
  <c r="H1510" i="5"/>
  <c r="I1508" i="5"/>
  <c r="S1504" i="5"/>
  <c r="I1502" i="5"/>
  <c r="S1500" i="5"/>
  <c r="J1498" i="5"/>
  <c r="S1495" i="5"/>
  <c r="S1491" i="5"/>
  <c r="J1490" i="5"/>
  <c r="S1490" i="5"/>
  <c r="S1488" i="5"/>
  <c r="J1486" i="5"/>
  <c r="S1484" i="5"/>
  <c r="S1483" i="5"/>
  <c r="S1482" i="5"/>
  <c r="S1479" i="5"/>
  <c r="I1478" i="5"/>
  <c r="S1478" i="5"/>
  <c r="S1475" i="5"/>
  <c r="S1474" i="5"/>
  <c r="S1469" i="5"/>
  <c r="J1466" i="5"/>
  <c r="S1465" i="5"/>
  <c r="S1463" i="5"/>
  <c r="S1459" i="5"/>
  <c r="J1454" i="5"/>
  <c r="I1452" i="5"/>
  <c r="S1447" i="5"/>
  <c r="I1446" i="5"/>
  <c r="S1443" i="5"/>
  <c r="I1442" i="5"/>
  <c r="H1438" i="5"/>
  <c r="S1438" i="5"/>
  <c r="S1434" i="5"/>
  <c r="H1430" i="5"/>
  <c r="S1430" i="5"/>
  <c r="S1429" i="5"/>
  <c r="J1426" i="5"/>
  <c r="S1426" i="5"/>
  <c r="H1422" i="5"/>
  <c r="S1421" i="5"/>
  <c r="J1418" i="5"/>
  <c r="S1414" i="5"/>
  <c r="S1413" i="5"/>
  <c r="J1410" i="5"/>
  <c r="S1409" i="5"/>
  <c r="S1408" i="5"/>
  <c r="S1406" i="5"/>
  <c r="S1405" i="5"/>
  <c r="S1404" i="5"/>
  <c r="R1394" i="5"/>
  <c r="S1394" i="5"/>
  <c r="S1391" i="5"/>
  <c r="S1390" i="5"/>
  <c r="S1382" i="5"/>
  <c r="S1378" i="5"/>
  <c r="S1377" i="5"/>
  <c r="S1375" i="5"/>
  <c r="S1374" i="5"/>
  <c r="F1366" i="5"/>
  <c r="S1363" i="5"/>
  <c r="S1362" i="5"/>
  <c r="S1358" i="5"/>
  <c r="F1354" i="5"/>
  <c r="S1351" i="5"/>
  <c r="F1350" i="5"/>
  <c r="S1350" i="5"/>
  <c r="S1347" i="5"/>
  <c r="S1345" i="5"/>
  <c r="S1344" i="5"/>
  <c r="S1336" i="5"/>
  <c r="S1335" i="5"/>
  <c r="S1326" i="5"/>
  <c r="S1320" i="5"/>
  <c r="S1315" i="5"/>
  <c r="S1314" i="5"/>
  <c r="S1311" i="5"/>
  <c r="S1308" i="5"/>
  <c r="J1304" i="5"/>
  <c r="S1299" i="5"/>
  <c r="S1294" i="5"/>
  <c r="S1288" i="5"/>
  <c r="S1284" i="5"/>
  <c r="S1282" i="5"/>
  <c r="S1258" i="5"/>
  <c r="S1256" i="5"/>
  <c r="S1248" i="5"/>
  <c r="S1243" i="5"/>
  <c r="S1242" i="5"/>
  <c r="R1240" i="5"/>
  <c r="F1236" i="5"/>
  <c r="S1235" i="5"/>
  <c r="S1234" i="5"/>
  <c r="S1232" i="5"/>
  <c r="S1231" i="5"/>
  <c r="S1230" i="5"/>
  <c r="S1226" i="5"/>
  <c r="H1224" i="5"/>
  <c r="J1216" i="5"/>
  <c r="S1213" i="5"/>
  <c r="I1212" i="5"/>
  <c r="S1212" i="5"/>
  <c r="S1211" i="5"/>
  <c r="S1210" i="5"/>
  <c r="H1204" i="5"/>
  <c r="S1202" i="5"/>
  <c r="S1198" i="5"/>
  <c r="S1194" i="5"/>
  <c r="F1186" i="5"/>
  <c r="S1181" i="5"/>
  <c r="S1178" i="5"/>
  <c r="J1172" i="5"/>
  <c r="S1170" i="5"/>
  <c r="S1166" i="5"/>
  <c r="S1162" i="5"/>
  <c r="F1154" i="5"/>
  <c r="S1152" i="5"/>
  <c r="S1151" i="5"/>
  <c r="H1150" i="5"/>
  <c r="S1149" i="5"/>
  <c r="S1148" i="5"/>
  <c r="S1147" i="5"/>
  <c r="S1143" i="5"/>
  <c r="S1138" i="5"/>
  <c r="S1136" i="5"/>
  <c r="S1134" i="5"/>
  <c r="S1133" i="5"/>
  <c r="S1132" i="5"/>
  <c r="R1124" i="5"/>
  <c r="S1120" i="5"/>
  <c r="S1116" i="5"/>
  <c r="R1108" i="5"/>
  <c r="S1106" i="5"/>
  <c r="S1104" i="5"/>
  <c r="S1100" i="5"/>
  <c r="S1097" i="5"/>
  <c r="R1092" i="5"/>
  <c r="S1088" i="5"/>
  <c r="S1084" i="5"/>
  <c r="S1077" i="5"/>
  <c r="R1076" i="5"/>
  <c r="S1072" i="5"/>
  <c r="S1068" i="5"/>
  <c r="S1061" i="5"/>
  <c r="R1060" i="5"/>
  <c r="S1056" i="5"/>
  <c r="S1052" i="5"/>
  <c r="S1049" i="5"/>
  <c r="R1044" i="5"/>
  <c r="S1040" i="5"/>
  <c r="S1037" i="5"/>
  <c r="S1036" i="5"/>
  <c r="S1033" i="5"/>
  <c r="H1025" i="5"/>
  <c r="S1024" i="5"/>
  <c r="S1020" i="5"/>
  <c r="R1012" i="5"/>
  <c r="S1008" i="5"/>
  <c r="S1004" i="5"/>
  <c r="F1000" i="5"/>
  <c r="R996" i="5"/>
  <c r="S996" i="5"/>
  <c r="S992" i="5"/>
  <c r="H990" i="5"/>
  <c r="S981" i="5"/>
  <c r="S980" i="5"/>
  <c r="S976" i="5"/>
  <c r="R972" i="5"/>
  <c r="S972" i="5"/>
  <c r="S960" i="5"/>
  <c r="S956" i="5"/>
  <c r="H954" i="5"/>
  <c r="S945" i="5"/>
  <c r="S933" i="5"/>
  <c r="S925" i="5"/>
  <c r="F896" i="5"/>
  <c r="S893" i="5"/>
  <c r="J892" i="5"/>
  <c r="J888" i="5"/>
  <c r="J886" i="5"/>
  <c r="S885" i="5"/>
  <c r="J872" i="5"/>
  <c r="R864" i="5"/>
  <c r="J860" i="5"/>
  <c r="J856" i="5"/>
  <c r="J854" i="5"/>
  <c r="S851" i="5"/>
  <c r="S845" i="5"/>
  <c r="S843" i="5"/>
  <c r="F842" i="5"/>
  <c r="S841" i="5"/>
  <c r="S835" i="5"/>
  <c r="H834" i="5"/>
  <c r="S829" i="5"/>
  <c r="S828" i="5"/>
  <c r="S825" i="5"/>
  <c r="S824" i="5"/>
  <c r="S823" i="5"/>
  <c r="S821" i="5"/>
  <c r="J820" i="5"/>
  <c r="R818" i="5"/>
  <c r="S817" i="5"/>
  <c r="S815" i="5"/>
  <c r="S813" i="5"/>
  <c r="S811" i="5"/>
  <c r="S809" i="5"/>
  <c r="I808" i="5"/>
  <c r="S807" i="5"/>
  <c r="F806" i="5"/>
  <c r="S802" i="5"/>
  <c r="S801" i="5"/>
  <c r="S799" i="5"/>
  <c r="S798" i="5"/>
  <c r="R796" i="5"/>
  <c r="S794" i="5"/>
  <c r="S791" i="5"/>
  <c r="R788" i="5"/>
  <c r="S787" i="5"/>
  <c r="R786" i="5"/>
  <c r="S785" i="5"/>
  <c r="S783" i="5"/>
  <c r="R780" i="5"/>
  <c r="R778" i="5"/>
  <c r="R776" i="5"/>
  <c r="S775" i="5"/>
  <c r="R772" i="5"/>
  <c r="R770" i="5"/>
  <c r="S767" i="5"/>
  <c r="S765" i="5"/>
  <c r="R764" i="5"/>
  <c r="S763" i="5"/>
  <c r="R762" i="5"/>
  <c r="R760" i="5"/>
  <c r="S759" i="5"/>
  <c r="R758" i="5"/>
  <c r="S758" i="5"/>
  <c r="S757" i="5"/>
  <c r="R754" i="5"/>
  <c r="R752" i="5"/>
  <c r="S751" i="5"/>
  <c r="R750" i="5"/>
  <c r="S750" i="5"/>
  <c r="S747" i="5"/>
  <c r="S743" i="5"/>
  <c r="R740" i="5"/>
  <c r="S739" i="5"/>
  <c r="R738" i="5"/>
  <c r="R736" i="5"/>
  <c r="S735" i="5"/>
  <c r="R734" i="5"/>
  <c r="S731" i="5"/>
  <c r="S729" i="5"/>
  <c r="S727" i="5"/>
  <c r="R722" i="5"/>
  <c r="S719" i="5"/>
  <c r="R718" i="5"/>
  <c r="S711" i="5"/>
  <c r="H708" i="5"/>
  <c r="S707" i="5"/>
  <c r="R706" i="5"/>
  <c r="R704" i="5"/>
  <c r="S699" i="5"/>
  <c r="R696" i="5"/>
  <c r="S695" i="5"/>
  <c r="R688" i="5"/>
  <c r="S687" i="5"/>
  <c r="S683" i="5"/>
  <c r="S679" i="5"/>
  <c r="S656" i="5"/>
  <c r="S644" i="5"/>
  <c r="S630" i="5"/>
  <c r="S614" i="5"/>
  <c r="I562" i="5"/>
  <c r="I558" i="5"/>
  <c r="I546" i="5"/>
  <c r="I534" i="5"/>
  <c r="H526" i="5"/>
  <c r="I518" i="5"/>
  <c r="I510" i="5"/>
  <c r="I502" i="5"/>
  <c r="I490" i="5"/>
  <c r="H456" i="5"/>
  <c r="F444" i="5"/>
  <c r="R440" i="5"/>
  <c r="X436" i="5"/>
  <c r="R432" i="5"/>
  <c r="R431" i="5"/>
  <c r="X376" i="5"/>
  <c r="R255" i="5"/>
  <c r="B90" i="4"/>
  <c r="H67" i="4"/>
  <c r="P47" i="4"/>
  <c r="P46" i="4"/>
  <c r="P45" i="4"/>
  <c r="P44" i="4"/>
  <c r="P43" i="4"/>
  <c r="Q43" i="4"/>
  <c r="P41" i="4"/>
  <c r="P40" i="4"/>
  <c r="P39" i="4"/>
  <c r="P38" i="4"/>
  <c r="P37" i="4"/>
  <c r="Q37" i="4"/>
  <c r="P35" i="4"/>
  <c r="P34" i="4"/>
  <c r="P33" i="4"/>
  <c r="P32" i="4"/>
  <c r="P31" i="4"/>
  <c r="Q31" i="4"/>
  <c r="P29" i="4"/>
  <c r="P28" i="4"/>
  <c r="P27" i="4"/>
  <c r="P26" i="4"/>
  <c r="D11" i="4"/>
  <c r="A5" i="4"/>
  <c r="Q4" i="5"/>
  <c r="S2014" i="5"/>
  <c r="S1769" i="5"/>
  <c r="S1476" i="5"/>
  <c r="AB2464" i="5"/>
  <c r="AB840" i="5"/>
  <c r="AB1756" i="5"/>
  <c r="AB857" i="5"/>
  <c r="AB1690" i="5"/>
  <c r="AB1730" i="5"/>
  <c r="AB409" i="5"/>
  <c r="AB578" i="5"/>
  <c r="AB1292" i="5"/>
  <c r="AB1462" i="5"/>
  <c r="S2037" i="5"/>
  <c r="S852" i="5"/>
  <c r="AB2412" i="5"/>
  <c r="S777" i="5"/>
  <c r="S1397" i="5"/>
  <c r="AB1593" i="5"/>
  <c r="S857" i="5"/>
  <c r="AB1021" i="5"/>
  <c r="AB1400" i="5"/>
  <c r="S2139" i="5"/>
  <c r="AB1070" i="5"/>
  <c r="AB445" i="5"/>
  <c r="AB480" i="5"/>
  <c r="AB642" i="5"/>
  <c r="AB1436" i="5"/>
  <c r="S1595" i="5"/>
  <c r="S1747" i="5"/>
  <c r="S2427" i="5"/>
  <c r="S917" i="5"/>
  <c r="S999" i="5"/>
  <c r="AB1114" i="5"/>
  <c r="AB1352" i="5"/>
  <c r="S902" i="5"/>
  <c r="S1464" i="5"/>
  <c r="S2067" i="5"/>
  <c r="S1753" i="5"/>
  <c r="AB2068" i="5"/>
  <c r="AB2072" i="5"/>
  <c r="AB1078" i="5"/>
  <c r="J1478" i="5"/>
  <c r="S1898" i="5"/>
  <c r="H2498" i="5"/>
  <c r="S879" i="5"/>
  <c r="S898" i="5"/>
  <c r="AB902" i="5"/>
  <c r="S905" i="5"/>
  <c r="S924" i="5"/>
  <c r="S939" i="5"/>
  <c r="S1163" i="5"/>
  <c r="AB1648" i="5"/>
  <c r="S1834" i="5"/>
  <c r="AB1932" i="5"/>
  <c r="AB1986" i="5"/>
  <c r="S2329" i="5"/>
  <c r="AB383" i="5"/>
  <c r="AB492" i="5"/>
  <c r="AB586" i="5"/>
  <c r="S658" i="5"/>
  <c r="AB1276" i="5"/>
  <c r="S1454" i="5"/>
  <c r="S1761" i="5"/>
  <c r="S1820" i="5"/>
  <c r="S2046" i="5"/>
  <c r="S632" i="5"/>
  <c r="AB1592" i="5"/>
  <c r="S1695" i="5"/>
  <c r="S1748" i="5"/>
  <c r="S1751" i="5"/>
  <c r="S1765" i="5"/>
  <c r="S2021" i="5"/>
  <c r="S705" i="5"/>
  <c r="R896" i="5"/>
  <c r="S959" i="5"/>
  <c r="S1254" i="5"/>
  <c r="AB1368" i="5"/>
  <c r="S1385" i="5"/>
  <c r="S1436" i="5"/>
  <c r="I1486" i="5"/>
  <c r="S1918" i="5"/>
  <c r="AB2070" i="5"/>
  <c r="S2407" i="5"/>
  <c r="AB417" i="5"/>
  <c r="S728" i="5"/>
  <c r="AB1093" i="5"/>
  <c r="S1119" i="5"/>
  <c r="S1265" i="5"/>
  <c r="S1516" i="5"/>
  <c r="S1538" i="5"/>
  <c r="S1639" i="5"/>
  <c r="S1727" i="5"/>
  <c r="S1957" i="5"/>
  <c r="AB1969" i="5"/>
  <c r="AB2316" i="5"/>
  <c r="AB2404" i="5"/>
  <c r="AB2462" i="5"/>
  <c r="S725" i="5"/>
  <c r="S1010" i="5"/>
  <c r="AB1376" i="5"/>
  <c r="H1426" i="5"/>
  <c r="S1749" i="5"/>
  <c r="J1904" i="5"/>
  <c r="AB2060" i="5"/>
  <c r="S2211" i="5"/>
  <c r="F20" i="6"/>
  <c r="F21" i="6"/>
  <c r="H1752" i="5"/>
  <c r="AB364" i="5"/>
  <c r="AB2064" i="5"/>
  <c r="AB466" i="5"/>
  <c r="AB626" i="5"/>
  <c r="H842" i="5"/>
  <c r="AB1752" i="5"/>
  <c r="H2012" i="5"/>
  <c r="F2432" i="5"/>
  <c r="AB255" i="5"/>
  <c r="AB1164" i="5"/>
  <c r="AB1248" i="5"/>
  <c r="AB1272" i="5"/>
  <c r="AB1316" i="5"/>
  <c r="F1386" i="5"/>
  <c r="H1418" i="5"/>
  <c r="I1592" i="5"/>
  <c r="AB1914" i="5"/>
  <c r="AB2124" i="5"/>
  <c r="AB2272" i="5"/>
  <c r="H1442" i="5"/>
  <c r="AB372" i="5"/>
  <c r="AB375" i="5"/>
  <c r="AB982" i="5"/>
  <c r="AB1454" i="5"/>
  <c r="J1550" i="5"/>
  <c r="AB2088" i="5"/>
  <c r="AB468" i="5"/>
  <c r="AB472" i="5"/>
  <c r="AB1240" i="5"/>
  <c r="AB1530" i="5"/>
  <c r="AB1778" i="5"/>
  <c r="J2044" i="5"/>
  <c r="AB2052" i="5"/>
  <c r="AB2224" i="5"/>
  <c r="AB2228" i="5"/>
  <c r="AB2434" i="5"/>
  <c r="H1164" i="5"/>
  <c r="F1164" i="5"/>
  <c r="S1304" i="5"/>
  <c r="AB1742" i="5"/>
  <c r="S1742" i="5"/>
  <c r="F1908" i="5"/>
  <c r="R1908" i="5"/>
  <c r="H1908" i="5"/>
  <c r="AB437" i="5"/>
  <c r="AB458" i="5"/>
  <c r="S713" i="5"/>
  <c r="S716" i="5"/>
  <c r="H752" i="5"/>
  <c r="S816" i="5"/>
  <c r="AB912" i="5"/>
  <c r="AB914" i="5"/>
  <c r="AB928" i="5"/>
  <c r="S1078" i="5"/>
  <c r="AB1094" i="5"/>
  <c r="S1126" i="5"/>
  <c r="AB1196" i="5"/>
  <c r="S1216" i="5"/>
  <c r="S1275" i="5"/>
  <c r="S2439" i="5"/>
  <c r="S2213" i="5"/>
  <c r="S612" i="5"/>
  <c r="S749" i="5"/>
  <c r="S793" i="5"/>
  <c r="S837" i="5"/>
  <c r="S846" i="5"/>
  <c r="S914" i="5"/>
  <c r="S997" i="5"/>
  <c r="S1011" i="5"/>
  <c r="S1110" i="5"/>
  <c r="S1160" i="5"/>
  <c r="I1272" i="5"/>
  <c r="S1309" i="5"/>
  <c r="S1866" i="5"/>
  <c r="I2024" i="5"/>
  <c r="H2024" i="5"/>
  <c r="S2268" i="5"/>
  <c r="AB283" i="5"/>
  <c r="AB425" i="5"/>
  <c r="AB429" i="5"/>
  <c r="AB456" i="5"/>
  <c r="AB484" i="5"/>
  <c r="AB524" i="5"/>
  <c r="AB613" i="5"/>
  <c r="AB632" i="5"/>
  <c r="S686" i="5"/>
  <c r="AB853" i="5"/>
  <c r="S874" i="5"/>
  <c r="S948" i="5"/>
  <c r="S958" i="5"/>
  <c r="S991" i="5"/>
  <c r="S1027" i="5"/>
  <c r="S1051" i="5"/>
  <c r="AB1081" i="5"/>
  <c r="S1114" i="5"/>
  <c r="AB1160" i="5"/>
  <c r="F1204" i="5"/>
  <c r="R1236" i="5"/>
  <c r="J1236" i="5"/>
  <c r="S1286" i="5"/>
  <c r="S1373" i="5"/>
  <c r="S1514" i="5"/>
  <c r="S1869" i="5"/>
  <c r="S891" i="5"/>
  <c r="S909" i="5"/>
  <c r="S936" i="5"/>
  <c r="S995" i="5"/>
  <c r="AB1041" i="5"/>
  <c r="S1085" i="5"/>
  <c r="S1144" i="5"/>
  <c r="S1262" i="5"/>
  <c r="S1306" i="5"/>
  <c r="S2167" i="5"/>
  <c r="S2482" i="5"/>
  <c r="AB368" i="5"/>
  <c r="AB399" i="5"/>
  <c r="AB508" i="5"/>
  <c r="S670" i="5"/>
  <c r="AB844" i="5"/>
  <c r="S895" i="5"/>
  <c r="AB913" i="5"/>
  <c r="AB958" i="5"/>
  <c r="S971" i="5"/>
  <c r="AB1148" i="5"/>
  <c r="AB1176" i="5"/>
  <c r="S1283" i="5"/>
  <c r="S1643" i="5"/>
  <c r="S1792" i="5"/>
  <c r="AB1792" i="5"/>
  <c r="R2072" i="5"/>
  <c r="H2072" i="5"/>
  <c r="F2072" i="5"/>
  <c r="S2433" i="5"/>
  <c r="I2248" i="5"/>
  <c r="S620" i="5"/>
  <c r="S674" i="5"/>
  <c r="S709" i="5"/>
  <c r="S718" i="5"/>
  <c r="H738" i="5"/>
  <c r="S854" i="5"/>
  <c r="S875" i="5"/>
  <c r="S889" i="5"/>
  <c r="S904" i="5"/>
  <c r="S907" i="5"/>
  <c r="S913" i="5"/>
  <c r="S923" i="5"/>
  <c r="S1023" i="5"/>
  <c r="S1125" i="5"/>
  <c r="S1169" i="5"/>
  <c r="J1340" i="5"/>
  <c r="AB1470" i="5"/>
  <c r="S1470" i="5"/>
  <c r="AB1680" i="5"/>
  <c r="S1714" i="5"/>
  <c r="F1986" i="5"/>
  <c r="I2004" i="5"/>
  <c r="R2004" i="5"/>
  <c r="S2128" i="5"/>
  <c r="AB625" i="5"/>
  <c r="AB658" i="5"/>
  <c r="AB668" i="5"/>
  <c r="S681" i="5"/>
  <c r="S832" i="5"/>
  <c r="S943" i="5"/>
  <c r="AB1097" i="5"/>
  <c r="S1103" i="5"/>
  <c r="S1109" i="5"/>
  <c r="AB1526" i="5"/>
  <c r="S1841" i="5"/>
  <c r="I2220" i="5"/>
  <c r="J2220" i="5"/>
  <c r="AB1373" i="5"/>
  <c r="AB1942" i="5"/>
  <c r="S2065" i="5"/>
  <c r="S2073" i="5"/>
  <c r="S2083" i="5"/>
  <c r="S2297" i="5"/>
  <c r="AB2362" i="5"/>
  <c r="AB1340" i="5"/>
  <c r="AB1428" i="5"/>
  <c r="J1446" i="5"/>
  <c r="AB1478" i="5"/>
  <c r="AB1656" i="5"/>
  <c r="AB1770" i="5"/>
  <c r="AB1928" i="5"/>
  <c r="S2288" i="5"/>
  <c r="S1318" i="5"/>
  <c r="S1428" i="5"/>
  <c r="S1575" i="5"/>
  <c r="AB1640" i="5"/>
  <c r="I1684" i="5"/>
  <c r="S1687" i="5"/>
  <c r="S1698" i="5"/>
  <c r="S1711" i="5"/>
  <c r="S1805" i="5"/>
  <c r="AB1822" i="5"/>
  <c r="S1824" i="5"/>
  <c r="S1895" i="5"/>
  <c r="S1903" i="5"/>
  <c r="S1942" i="5"/>
  <c r="S2098" i="5"/>
  <c r="AB2154" i="5"/>
  <c r="AB2168" i="5"/>
  <c r="AB2324" i="5"/>
  <c r="S1420" i="5"/>
  <c r="S1551" i="5"/>
  <c r="AB1572" i="5"/>
  <c r="S2013" i="5"/>
  <c r="S2038" i="5"/>
  <c r="S2175" i="5"/>
  <c r="S2253" i="5"/>
  <c r="S2324" i="5"/>
  <c r="R2480" i="5"/>
  <c r="AB1260" i="5"/>
  <c r="S1325" i="5"/>
  <c r="S1339" i="5"/>
  <c r="S1400" i="5"/>
  <c r="AB1420" i="5"/>
  <c r="I1426" i="5"/>
  <c r="AB1573" i="5"/>
  <c r="S1591" i="5"/>
  <c r="AB1746" i="5"/>
  <c r="S1870" i="5"/>
  <c r="AB1902" i="5"/>
  <c r="I2000" i="5"/>
  <c r="S2005" i="5"/>
  <c r="AB2092" i="5"/>
  <c r="S2289" i="5"/>
  <c r="S2434" i="5"/>
  <c r="S1273" i="5"/>
  <c r="S1290" i="5"/>
  <c r="S1293" i="5"/>
  <c r="S1300" i="5"/>
  <c r="S1303" i="5"/>
  <c r="S1631" i="5"/>
  <c r="S1699" i="5"/>
  <c r="S1715" i="5"/>
  <c r="S1793" i="5"/>
  <c r="S1842" i="5"/>
  <c r="AB1940" i="5"/>
  <c r="R2000" i="5"/>
  <c r="AB2006" i="5"/>
  <c r="S2231" i="5"/>
  <c r="S2459" i="5"/>
  <c r="S1279" i="5"/>
  <c r="S1305" i="5"/>
  <c r="I1418" i="5"/>
  <c r="I1454" i="5"/>
  <c r="AB1621" i="5"/>
  <c r="S1655" i="5"/>
  <c r="S1658" i="5"/>
  <c r="AB1738" i="5"/>
  <c r="S1741" i="5"/>
  <c r="S1757" i="5"/>
  <c r="S1778" i="5"/>
  <c r="S1806" i="5"/>
  <c r="S1937" i="5"/>
  <c r="S1969" i="5"/>
  <c r="AB2062" i="5"/>
  <c r="AB2076" i="5"/>
  <c r="AB2232" i="5"/>
  <c r="AB2348" i="5"/>
  <c r="S2462" i="5"/>
  <c r="AB894" i="5"/>
  <c r="S894" i="5"/>
  <c r="AB1862" i="5"/>
  <c r="S1862" i="5"/>
  <c r="S737" i="5"/>
  <c r="S1496" i="5"/>
  <c r="F450" i="5"/>
  <c r="R452" i="5"/>
  <c r="J452" i="5"/>
  <c r="H452" i="5"/>
  <c r="AB1446" i="5"/>
  <c r="S1446" i="5"/>
  <c r="S640" i="5"/>
  <c r="F460" i="5"/>
  <c r="F454" i="5"/>
  <c r="AB453" i="5"/>
  <c r="I526" i="5"/>
  <c r="I542" i="5"/>
  <c r="AB594" i="5"/>
  <c r="S721" i="5"/>
  <c r="S831" i="5"/>
  <c r="AB874" i="5"/>
  <c r="AB906" i="5"/>
  <c r="S906" i="5"/>
  <c r="S918" i="5"/>
  <c r="AB989" i="5"/>
  <c r="S989" i="5"/>
  <c r="S1127" i="5"/>
  <c r="AB850" i="5"/>
  <c r="S915" i="5"/>
  <c r="S978" i="5"/>
  <c r="AB981" i="5"/>
  <c r="AB1025" i="5"/>
  <c r="S1025" i="5"/>
  <c r="AB1085" i="5"/>
  <c r="AB357" i="5"/>
  <c r="AB365" i="5"/>
  <c r="AB433" i="5"/>
  <c r="AB550" i="5"/>
  <c r="S712" i="5"/>
  <c r="S744" i="5"/>
  <c r="S881" i="5"/>
  <c r="S949" i="5"/>
  <c r="H1102" i="5"/>
  <c r="F1102" i="5"/>
  <c r="S638" i="5"/>
  <c r="S648" i="5"/>
  <c r="R684" i="5"/>
  <c r="H684" i="5"/>
  <c r="S732" i="5"/>
  <c r="S910" i="5"/>
  <c r="S926" i="5"/>
  <c r="S937" i="5"/>
  <c r="S975" i="5"/>
  <c r="AB1013" i="5"/>
  <c r="S1013" i="5"/>
  <c r="H1074" i="5"/>
  <c r="F1074" i="5"/>
  <c r="F1082" i="5"/>
  <c r="AB356" i="5"/>
  <c r="AB450" i="5"/>
  <c r="S710" i="5"/>
  <c r="S755" i="5"/>
  <c r="S822" i="5"/>
  <c r="S858" i="5"/>
  <c r="AB868" i="5"/>
  <c r="F868" i="5"/>
  <c r="S947" i="5"/>
  <c r="F1010" i="5"/>
  <c r="AB566" i="5"/>
  <c r="S689" i="5"/>
  <c r="AB395" i="5"/>
  <c r="AB403" i="5"/>
  <c r="AB413" i="5"/>
  <c r="AB421" i="5"/>
  <c r="AB457" i="5"/>
  <c r="F502" i="5"/>
  <c r="J700" i="5"/>
  <c r="AB908" i="5"/>
  <c r="S908" i="5"/>
  <c r="S921" i="5"/>
  <c r="S994" i="5"/>
  <c r="AB602" i="5"/>
  <c r="AB638" i="5"/>
  <c r="AB640" i="5"/>
  <c r="S781" i="5"/>
  <c r="S797" i="5"/>
  <c r="AB805" i="5"/>
  <c r="J808" i="5"/>
  <c r="AB822" i="5"/>
  <c r="AB824" i="5"/>
  <c r="S844" i="5"/>
  <c r="S855" i="5"/>
  <c r="S860" i="5"/>
  <c r="S862" i="5"/>
  <c r="AB910" i="5"/>
  <c r="AB926" i="5"/>
  <c r="AB929" i="5"/>
  <c r="S932" i="5"/>
  <c r="S941" i="5"/>
  <c r="AB944" i="5"/>
  <c r="S951" i="5"/>
  <c r="S963" i="5"/>
  <c r="S973" i="5"/>
  <c r="F1030" i="5"/>
  <c r="S1091" i="5"/>
  <c r="AB1106" i="5"/>
  <c r="S1111" i="5"/>
  <c r="F1168" i="5"/>
  <c r="I1168" i="5"/>
  <c r="AB1324" i="5"/>
  <c r="S1367" i="5"/>
  <c r="AB1704" i="5"/>
  <c r="H1716" i="5"/>
  <c r="AB808" i="5"/>
  <c r="S1089" i="5"/>
  <c r="F1118" i="5"/>
  <c r="H1118" i="5"/>
  <c r="S1195" i="5"/>
  <c r="J1292" i="5"/>
  <c r="S1437" i="5"/>
  <c r="AB600" i="5"/>
  <c r="AB648" i="5"/>
  <c r="AB892" i="5"/>
  <c r="AB930" i="5"/>
  <c r="AB1042" i="5"/>
  <c r="S1371" i="5"/>
  <c r="S1587" i="5"/>
  <c r="AB540" i="5"/>
  <c r="AB582" i="5"/>
  <c r="AB614" i="5"/>
  <c r="AB616" i="5"/>
  <c r="S693" i="5"/>
  <c r="H706" i="5"/>
  <c r="AB740" i="5"/>
  <c r="S753" i="5"/>
  <c r="S773" i="5"/>
  <c r="S834" i="5"/>
  <c r="S840" i="5"/>
  <c r="S861" i="5"/>
  <c r="S863" i="5"/>
  <c r="S872" i="5"/>
  <c r="F888" i="5"/>
  <c r="AB897" i="5"/>
  <c r="S930" i="5"/>
  <c r="S935" i="5"/>
  <c r="S987" i="5"/>
  <c r="S1073" i="5"/>
  <c r="S1083" i="5"/>
  <c r="S1095" i="5"/>
  <c r="H1101" i="5"/>
  <c r="J1142" i="5"/>
  <c r="I1142" i="5"/>
  <c r="H1142" i="5"/>
  <c r="AB1192" i="5"/>
  <c r="S1192" i="5"/>
  <c r="AB612" i="5"/>
  <c r="S616" i="5"/>
  <c r="AB620" i="5"/>
  <c r="S626" i="5"/>
  <c r="S628" i="5"/>
  <c r="AB646" i="5"/>
  <c r="S666" i="5"/>
  <c r="S704" i="5"/>
  <c r="AB804" i="5"/>
  <c r="J806" i="5"/>
  <c r="S859" i="5"/>
  <c r="S880" i="5"/>
  <c r="AB886" i="5"/>
  <c r="S890" i="5"/>
  <c r="S897" i="5"/>
  <c r="S911" i="5"/>
  <c r="S919" i="5"/>
  <c r="S922" i="5"/>
  <c r="S927" i="5"/>
  <c r="S940" i="5"/>
  <c r="S955" i="5"/>
  <c r="S962" i="5"/>
  <c r="S977" i="5"/>
  <c r="F1066" i="5"/>
  <c r="S1098" i="5"/>
  <c r="AB1102" i="5"/>
  <c r="AB1156" i="5"/>
  <c r="S1156" i="5"/>
  <c r="AB1232" i="5"/>
  <c r="J1368" i="5"/>
  <c r="R1368" i="5"/>
  <c r="AB1384" i="5"/>
  <c r="R1384" i="5"/>
  <c r="AB834" i="5"/>
  <c r="S888" i="5"/>
  <c r="AB985" i="5"/>
  <c r="S1140" i="5"/>
  <c r="H1156" i="5"/>
  <c r="AB608" i="5"/>
  <c r="S646" i="5"/>
  <c r="AB670" i="5"/>
  <c r="S702" i="5"/>
  <c r="S720" i="5"/>
  <c r="S736" i="5"/>
  <c r="AB832" i="5"/>
  <c r="AB880" i="5"/>
  <c r="AB889" i="5"/>
  <c r="AB898" i="5"/>
  <c r="S903" i="5"/>
  <c r="S1090" i="5"/>
  <c r="S1117" i="5"/>
  <c r="J1276" i="5"/>
  <c r="I1276" i="5"/>
  <c r="AB1416" i="5"/>
  <c r="S1416" i="5"/>
  <c r="AB1053" i="5"/>
  <c r="AB1161" i="5"/>
  <c r="S1185" i="5"/>
  <c r="AB1222" i="5"/>
  <c r="I1236" i="5"/>
  <c r="J1244" i="5"/>
  <c r="AB1312" i="5"/>
  <c r="AB1364" i="5"/>
  <c r="AB1474" i="5"/>
  <c r="F1496" i="5"/>
  <c r="J1538" i="5"/>
  <c r="I1538" i="5"/>
  <c r="S1627" i="5"/>
  <c r="F1660" i="5"/>
  <c r="J1888" i="5"/>
  <c r="S1177" i="5"/>
  <c r="S1387" i="5"/>
  <c r="S1818" i="5"/>
  <c r="S1018" i="5"/>
  <c r="S1031" i="5"/>
  <c r="S1053" i="5"/>
  <c r="S1062" i="5"/>
  <c r="S1070" i="5"/>
  <c r="S1075" i="5"/>
  <c r="AB1089" i="5"/>
  <c r="S1130" i="5"/>
  <c r="AB1144" i="5"/>
  <c r="AB1206" i="5"/>
  <c r="AB1236" i="5"/>
  <c r="AB1244" i="5"/>
  <c r="S1261" i="5"/>
  <c r="S1272" i="5"/>
  <c r="S1274" i="5"/>
  <c r="S1277" i="5"/>
  <c r="AB1304" i="5"/>
  <c r="S1307" i="5"/>
  <c r="S1312" i="5"/>
  <c r="S1322" i="5"/>
  <c r="S1346" i="5"/>
  <c r="S1349" i="5"/>
  <c r="J1354" i="5"/>
  <c r="S1361" i="5"/>
  <c r="AB1408" i="5"/>
  <c r="S1418" i="5"/>
  <c r="S1453" i="5"/>
  <c r="AB1458" i="5"/>
  <c r="J1494" i="5"/>
  <c r="H1494" i="5"/>
  <c r="I1506" i="5"/>
  <c r="H1506" i="5"/>
  <c r="S1512" i="5"/>
  <c r="H1522" i="5"/>
  <c r="S1536" i="5"/>
  <c r="S1544" i="5"/>
  <c r="AB1774" i="5"/>
  <c r="S1774" i="5"/>
  <c r="R1916" i="5"/>
  <c r="AB1922" i="5"/>
  <c r="S1922" i="5"/>
  <c r="S2025" i="5"/>
  <c r="AB1130" i="5"/>
  <c r="AB1193" i="5"/>
  <c r="S1208" i="5"/>
  <c r="S1251" i="5"/>
  <c r="S1268" i="5"/>
  <c r="S1271" i="5"/>
  <c r="AB1280" i="5"/>
  <c r="J1312" i="5"/>
  <c r="S1331" i="5"/>
  <c r="S1369" i="5"/>
  <c r="H1470" i="5"/>
  <c r="S1494" i="5"/>
  <c r="S1506" i="5"/>
  <c r="AB1510" i="5"/>
  <c r="J1522" i="5"/>
  <c r="S1530" i="5"/>
  <c r="S1563" i="5"/>
  <c r="AB1577" i="5"/>
  <c r="S1642" i="5"/>
  <c r="R1873" i="5"/>
  <c r="H1936" i="5"/>
  <c r="S2309" i="5"/>
  <c r="AB2380" i="5"/>
  <c r="AB1066" i="5"/>
  <c r="AB1121" i="5"/>
  <c r="AB1224" i="5"/>
  <c r="F1244" i="5"/>
  <c r="AB1252" i="5"/>
  <c r="F1304" i="5"/>
  <c r="AB1332" i="5"/>
  <c r="AB1372" i="5"/>
  <c r="S1450" i="5"/>
  <c r="I1510" i="5"/>
  <c r="AB1538" i="5"/>
  <c r="S1555" i="5"/>
  <c r="AB1560" i="5"/>
  <c r="S1607" i="5"/>
  <c r="AB1632" i="5"/>
  <c r="S1781" i="5"/>
  <c r="AB1850" i="5"/>
  <c r="R1956" i="5"/>
  <c r="I1956" i="5"/>
  <c r="J1956" i="5"/>
  <c r="I2036" i="5"/>
  <c r="H2036" i="5"/>
  <c r="F2036" i="5"/>
  <c r="J2036" i="5"/>
  <c r="S2205" i="5"/>
  <c r="S2235" i="5"/>
  <c r="AB1208" i="5"/>
  <c r="S1276" i="5"/>
  <c r="F1636" i="5"/>
  <c r="S1659" i="5"/>
  <c r="S1719" i="5"/>
  <c r="AB1734" i="5"/>
  <c r="R1734" i="5"/>
  <c r="I1846" i="5"/>
  <c r="F1926" i="5"/>
  <c r="S2071" i="5"/>
  <c r="S986" i="5"/>
  <c r="S1006" i="5"/>
  <c r="S1019" i="5"/>
  <c r="S1030" i="5"/>
  <c r="S1038" i="5"/>
  <c r="S1041" i="5"/>
  <c r="S1043" i="5"/>
  <c r="S1046" i="5"/>
  <c r="S1063" i="5"/>
  <c r="S1081" i="5"/>
  <c r="AB1146" i="5"/>
  <c r="AB1153" i="5"/>
  <c r="S1155" i="5"/>
  <c r="AB1172" i="5"/>
  <c r="AB1216" i="5"/>
  <c r="S1217" i="5"/>
  <c r="S1227" i="5"/>
  <c r="H1244" i="5"/>
  <c r="S1249" i="5"/>
  <c r="S1252" i="5"/>
  <c r="S1280" i="5"/>
  <c r="AB1300" i="5"/>
  <c r="I1304" i="5"/>
  <c r="AB1308" i="5"/>
  <c r="S1332" i="5"/>
  <c r="S1343" i="5"/>
  <c r="AB1348" i="5"/>
  <c r="AB1381" i="5"/>
  <c r="AB1392" i="5"/>
  <c r="AB1396" i="5"/>
  <c r="H1469" i="5"/>
  <c r="AB1490" i="5"/>
  <c r="S1510" i="5"/>
  <c r="J1518" i="5"/>
  <c r="AB1604" i="5"/>
  <c r="S1666" i="5"/>
  <c r="S1764" i="5"/>
  <c r="S1837" i="5"/>
  <c r="AB1613" i="5"/>
  <c r="AB1684" i="5"/>
  <c r="S1718" i="5"/>
  <c r="AB1720" i="5"/>
  <c r="AB1736" i="5"/>
  <c r="AB1744" i="5"/>
  <c r="S1758" i="5"/>
  <c r="AB1766" i="5"/>
  <c r="S1773" i="5"/>
  <c r="AB1790" i="5"/>
  <c r="S1822" i="5"/>
  <c r="S1838" i="5"/>
  <c r="S1849" i="5"/>
  <c r="S1887" i="5"/>
  <c r="S1906" i="5"/>
  <c r="S1926" i="5"/>
  <c r="J1988" i="5"/>
  <c r="I1988" i="5"/>
  <c r="F2008" i="5"/>
  <c r="F2052" i="5"/>
  <c r="R2064" i="5"/>
  <c r="H2064" i="5"/>
  <c r="F2256" i="5"/>
  <c r="AB1745" i="5"/>
  <c r="AB1818" i="5"/>
  <c r="I2020" i="5"/>
  <c r="R2020" i="5"/>
  <c r="S2251" i="5"/>
  <c r="S2341" i="5"/>
  <c r="S2378" i="5"/>
  <c r="AB2400" i="5"/>
  <c r="AB1550" i="5"/>
  <c r="AB1552" i="5"/>
  <c r="AB1636" i="5"/>
  <c r="AB1676" i="5"/>
  <c r="AB1870" i="5"/>
  <c r="S1873" i="5"/>
  <c r="S1902" i="5"/>
  <c r="S2009" i="5"/>
  <c r="F2184" i="5"/>
  <c r="S2351" i="5"/>
  <c r="R2452" i="5"/>
  <c r="AB1522" i="5"/>
  <c r="AB1624" i="5"/>
  <c r="S1670" i="5"/>
  <c r="I1672" i="5"/>
  <c r="AB1682" i="5"/>
  <c r="F1684" i="5"/>
  <c r="S1694" i="5"/>
  <c r="S1710" i="5"/>
  <c r="AB1760" i="5"/>
  <c r="AB1788" i="5"/>
  <c r="S1821" i="5"/>
  <c r="AB1874" i="5"/>
  <c r="S1879" i="5"/>
  <c r="S1886" i="5"/>
  <c r="S1910" i="5"/>
  <c r="S1930" i="5"/>
  <c r="AB1936" i="5"/>
  <c r="F1978" i="5"/>
  <c r="AB1569" i="5"/>
  <c r="F1752" i="5"/>
  <c r="S1777" i="5"/>
  <c r="AB1786" i="5"/>
  <c r="AB1897" i="5"/>
  <c r="F2080" i="5"/>
  <c r="AB2084" i="5"/>
  <c r="I2206" i="5"/>
  <c r="R2206" i="5"/>
  <c r="S2304" i="5"/>
  <c r="R2468" i="5"/>
  <c r="F2468" i="5"/>
  <c r="J1972" i="5"/>
  <c r="H1972" i="5"/>
  <c r="S2045" i="5"/>
  <c r="S2055" i="5"/>
  <c r="AB1830" i="5"/>
  <c r="S1833" i="5"/>
  <c r="S2017" i="5"/>
  <c r="S2030" i="5"/>
  <c r="S2034" i="5"/>
  <c r="I2244" i="5"/>
  <c r="R2244" i="5"/>
  <c r="J2244" i="5"/>
  <c r="H2244" i="5"/>
  <c r="F2244" i="5"/>
  <c r="I2272" i="5"/>
  <c r="S2370" i="5"/>
  <c r="AB2370" i="5"/>
  <c r="AB1962" i="5"/>
  <c r="AB2021" i="5"/>
  <c r="S2057" i="5"/>
  <c r="J2072" i="5"/>
  <c r="AB2101" i="5"/>
  <c r="S2103" i="5"/>
  <c r="S2115" i="5"/>
  <c r="AB2144" i="5"/>
  <c r="AB2157" i="5"/>
  <c r="AB2205" i="5"/>
  <c r="AB2225" i="5"/>
  <c r="S2325" i="5"/>
  <c r="S2328" i="5"/>
  <c r="AB2332" i="5"/>
  <c r="AB2392" i="5"/>
  <c r="AB2420" i="5"/>
  <c r="S2450" i="5"/>
  <c r="AB1998" i="5"/>
  <c r="AB2096" i="5"/>
  <c r="AB2102" i="5"/>
  <c r="S2122" i="5"/>
  <c r="AB2156" i="5"/>
  <c r="S2229" i="5"/>
  <c r="R2238" i="5"/>
  <c r="F2276" i="5"/>
  <c r="S2291" i="5"/>
  <c r="AB2296" i="5"/>
  <c r="S2317" i="5"/>
  <c r="AB2320" i="5"/>
  <c r="AB2328" i="5"/>
  <c r="AB2354" i="5"/>
  <c r="AB2388" i="5"/>
  <c r="AB2408" i="5"/>
  <c r="AB2416" i="5"/>
  <c r="AB2421" i="5"/>
  <c r="AB2438" i="5"/>
  <c r="S2078" i="5"/>
  <c r="S2099" i="5"/>
  <c r="S2171" i="5"/>
  <c r="S2219" i="5"/>
  <c r="S2221" i="5"/>
  <c r="S2249" i="5"/>
  <c r="S2307" i="5"/>
  <c r="S2320" i="5"/>
  <c r="S2333" i="5"/>
  <c r="S2391" i="5"/>
  <c r="S2406" i="5"/>
  <c r="S2411" i="5"/>
  <c r="S2431" i="5"/>
  <c r="S2463" i="5"/>
  <c r="AB1946" i="5"/>
  <c r="AB1958" i="5"/>
  <c r="H2004" i="5"/>
  <c r="AB2014" i="5"/>
  <c r="AB2056" i="5"/>
  <c r="S2075" i="5"/>
  <c r="S2102" i="5"/>
  <c r="AB2148" i="5"/>
  <c r="AB2288" i="5"/>
  <c r="AB2289" i="5"/>
  <c r="AB2428" i="5"/>
  <c r="S2461" i="5"/>
  <c r="AB2140" i="5"/>
  <c r="H2198" i="5"/>
  <c r="AB2281" i="5"/>
  <c r="S1986" i="5"/>
  <c r="AB2089" i="5"/>
  <c r="AB2106" i="5"/>
  <c r="AB2133" i="5"/>
  <c r="AB2172" i="5"/>
  <c r="R2214" i="5"/>
  <c r="S2217" i="5"/>
  <c r="AB2282" i="5"/>
  <c r="AB2297" i="5"/>
  <c r="S2332" i="5"/>
  <c r="AB2336" i="5"/>
  <c r="AB2340" i="5"/>
  <c r="H2381" i="5"/>
  <c r="I2404" i="5"/>
  <c r="S2465" i="5"/>
  <c r="R373" i="5"/>
  <c r="R360" i="5"/>
  <c r="R436" i="5"/>
  <c r="AB454" i="5"/>
  <c r="I456" i="5"/>
  <c r="R456" i="5"/>
  <c r="F456" i="5"/>
  <c r="R692" i="5"/>
  <c r="J692" i="5"/>
  <c r="H692" i="5"/>
  <c r="R698" i="5"/>
  <c r="H698" i="5"/>
  <c r="AB363" i="5"/>
  <c r="X431" i="5"/>
  <c r="X396" i="5"/>
  <c r="R356" i="5"/>
  <c r="AB394" i="5"/>
  <c r="I444" i="5"/>
  <c r="R444" i="5"/>
  <c r="J444" i="5"/>
  <c r="H444" i="5"/>
  <c r="AB866" i="5"/>
  <c r="S1002" i="5"/>
  <c r="AB1002" i="5"/>
  <c r="AB382" i="5"/>
  <c r="X432" i="5"/>
  <c r="AB470" i="5"/>
  <c r="AB476" i="5"/>
  <c r="AB528" i="5"/>
  <c r="X255" i="5"/>
  <c r="X283" i="5"/>
  <c r="AB380" i="5"/>
  <c r="X435" i="5"/>
  <c r="R435" i="5"/>
  <c r="R357" i="5"/>
  <c r="R364" i="5"/>
  <c r="H510" i="5"/>
  <c r="I440" i="5"/>
  <c r="J440" i="5"/>
  <c r="H440" i="5"/>
  <c r="F440" i="5"/>
  <c r="AB544" i="5"/>
  <c r="AB610" i="5"/>
  <c r="AB622" i="5"/>
  <c r="S622" i="5"/>
  <c r="S654" i="5"/>
  <c r="R665" i="5"/>
  <c r="F665" i="5"/>
  <c r="S703" i="5"/>
  <c r="I733" i="5"/>
  <c r="F733" i="5"/>
  <c r="AB848" i="5"/>
  <c r="S848" i="5"/>
  <c r="F1552" i="5"/>
  <c r="AB387" i="5"/>
  <c r="AB416" i="5"/>
  <c r="AB424" i="5"/>
  <c r="AB432" i="5"/>
  <c r="AB440" i="5"/>
  <c r="AB448" i="5"/>
  <c r="I450" i="5"/>
  <c r="AB488" i="5"/>
  <c r="AB504" i="5"/>
  <c r="AB512" i="5"/>
  <c r="AB520" i="5"/>
  <c r="AB536" i="5"/>
  <c r="H542" i="5"/>
  <c r="H562" i="5"/>
  <c r="F562" i="5"/>
  <c r="AB570" i="5"/>
  <c r="AB660" i="5"/>
  <c r="R682" i="5"/>
  <c r="H682" i="5"/>
  <c r="R900" i="5"/>
  <c r="F900" i="5"/>
  <c r="S931" i="5"/>
  <c r="AB378" i="5"/>
  <c r="AB406" i="5"/>
  <c r="AB414" i="5"/>
  <c r="AB422" i="5"/>
  <c r="AB423" i="5"/>
  <c r="AB430" i="5"/>
  <c r="AB431" i="5"/>
  <c r="AB438" i="5"/>
  <c r="AB460" i="5"/>
  <c r="I486" i="5"/>
  <c r="F486" i="5"/>
  <c r="H546" i="5"/>
  <c r="I550" i="5"/>
  <c r="H550" i="5"/>
  <c r="F550" i="5"/>
  <c r="AB562" i="5"/>
  <c r="AB630" i="5"/>
  <c r="I693" i="5"/>
  <c r="F693" i="5"/>
  <c r="R830" i="5"/>
  <c r="H830" i="5"/>
  <c r="I452" i="5"/>
  <c r="R690" i="5"/>
  <c r="H690" i="5"/>
  <c r="S883" i="5"/>
  <c r="AB970" i="5"/>
  <c r="S970" i="5"/>
  <c r="AB371" i="5"/>
  <c r="AB386" i="5"/>
  <c r="AB390" i="5"/>
  <c r="AB391" i="5"/>
  <c r="AB398" i="5"/>
  <c r="AB532" i="5"/>
  <c r="AB546" i="5"/>
  <c r="AB554" i="5"/>
  <c r="AB598" i="5"/>
  <c r="AB650" i="5"/>
  <c r="S650" i="5"/>
  <c r="AB676" i="5"/>
  <c r="S697" i="5"/>
  <c r="S715" i="5"/>
  <c r="S745" i="5"/>
  <c r="R932" i="5"/>
  <c r="AB954" i="5"/>
  <c r="S954" i="5"/>
  <c r="S961" i="5"/>
  <c r="AB966" i="5"/>
  <c r="J966" i="5"/>
  <c r="X361" i="5"/>
  <c r="AB412" i="5"/>
  <c r="AB420" i="5"/>
  <c r="AB428" i="5"/>
  <c r="AB436" i="5"/>
  <c r="AB444" i="5"/>
  <c r="I454" i="5"/>
  <c r="H490" i="5"/>
  <c r="F490" i="5"/>
  <c r="AB618" i="5"/>
  <c r="S618" i="5"/>
  <c r="AB748" i="5"/>
  <c r="AB756" i="5"/>
  <c r="S761" i="5"/>
  <c r="S812" i="5"/>
  <c r="AB812" i="5"/>
  <c r="S877" i="5"/>
  <c r="J898" i="5"/>
  <c r="AB402" i="5"/>
  <c r="AB410" i="5"/>
  <c r="AB418" i="5"/>
  <c r="AB419" i="5"/>
  <c r="AB426" i="5"/>
  <c r="AB427" i="5"/>
  <c r="AB434" i="5"/>
  <c r="AB435" i="5"/>
  <c r="AB442" i="5"/>
  <c r="AB496" i="5"/>
  <c r="AB634" i="5"/>
  <c r="S634" i="5"/>
  <c r="R653" i="5"/>
  <c r="F653" i="5"/>
  <c r="R766" i="5"/>
  <c r="S820" i="5"/>
  <c r="J825" i="5"/>
  <c r="F1058" i="5"/>
  <c r="J1058" i="5"/>
  <c r="H1058" i="5"/>
  <c r="AB644" i="5"/>
  <c r="AB654" i="5"/>
  <c r="S678" i="5"/>
  <c r="AB761" i="5"/>
  <c r="AB806" i="5"/>
  <c r="AB838" i="5"/>
  <c r="S838" i="5"/>
  <c r="AB842" i="5"/>
  <c r="S853" i="5"/>
  <c r="S869" i="5"/>
  <c r="AB890" i="5"/>
  <c r="J890" i="5"/>
  <c r="S899" i="5"/>
  <c r="F912" i="5"/>
  <c r="J938" i="5"/>
  <c r="H938" i="5"/>
  <c r="J970" i="5"/>
  <c r="S982" i="5"/>
  <c r="S1022" i="5"/>
  <c r="H1037" i="5"/>
  <c r="J1042" i="5"/>
  <c r="H1042" i="5"/>
  <c r="F1042" i="5"/>
  <c r="S1045" i="5"/>
  <c r="F1053" i="5"/>
  <c r="S1264" i="5"/>
  <c r="AB1264" i="5"/>
  <c r="AB628" i="5"/>
  <c r="AB649" i="5"/>
  <c r="AB666" i="5"/>
  <c r="AB672" i="5"/>
  <c r="AB724" i="5"/>
  <c r="AB732" i="5"/>
  <c r="AB741" i="5"/>
  <c r="S827" i="5"/>
  <c r="F834" i="5"/>
  <c r="F864" i="5"/>
  <c r="S867" i="5"/>
  <c r="AB884" i="5"/>
  <c r="S929" i="5"/>
  <c r="S942" i="5"/>
  <c r="S950" i="5"/>
  <c r="S957" i="5"/>
  <c r="R1008" i="5"/>
  <c r="F1008" i="5"/>
  <c r="S1026" i="5"/>
  <c r="J1090" i="5"/>
  <c r="F1090" i="5"/>
  <c r="J1184" i="5"/>
  <c r="AB678" i="5"/>
  <c r="S769" i="5"/>
  <c r="S789" i="5"/>
  <c r="S814" i="5"/>
  <c r="S836" i="5"/>
  <c r="S839" i="5"/>
  <c r="R884" i="5"/>
  <c r="J884" i="5"/>
  <c r="F884" i="5"/>
  <c r="AB934" i="5"/>
  <c r="S934" i="5"/>
  <c r="R952" i="5"/>
  <c r="F952" i="5"/>
  <c r="S1003" i="5"/>
  <c r="S1009" i="5"/>
  <c r="J1022" i="5"/>
  <c r="H1022" i="5"/>
  <c r="F1022" i="5"/>
  <c r="F1024" i="5"/>
  <c r="R1200" i="5"/>
  <c r="I1200" i="5"/>
  <c r="F1200" i="5"/>
  <c r="AB604" i="5"/>
  <c r="AB662" i="5"/>
  <c r="S680" i="5"/>
  <c r="J684" i="5"/>
  <c r="AB694" i="5"/>
  <c r="S742" i="5"/>
  <c r="AB769" i="5"/>
  <c r="S795" i="5"/>
  <c r="S819" i="5"/>
  <c r="S847" i="5"/>
  <c r="S856" i="5"/>
  <c r="AB864" i="5"/>
  <c r="S873" i="5"/>
  <c r="AB878" i="5"/>
  <c r="S878" i="5"/>
  <c r="R940" i="5"/>
  <c r="H940" i="5"/>
  <c r="AB946" i="5"/>
  <c r="S946" i="5"/>
  <c r="J950" i="5"/>
  <c r="H950" i="5"/>
  <c r="F950" i="5"/>
  <c r="S953" i="5"/>
  <c r="S965" i="5"/>
  <c r="S983" i="5"/>
  <c r="S998" i="5"/>
  <c r="I1006" i="5"/>
  <c r="S1021" i="5"/>
  <c r="AB1022" i="5"/>
  <c r="H1026" i="5"/>
  <c r="F1026" i="5"/>
  <c r="AB1029" i="5"/>
  <c r="S1029" i="5"/>
  <c r="J1046" i="5"/>
  <c r="H1046" i="5"/>
  <c r="H1062" i="5"/>
  <c r="J1062" i="5"/>
  <c r="F1062" i="5"/>
  <c r="S1086" i="5"/>
  <c r="AB1086" i="5"/>
  <c r="S1107" i="5"/>
  <c r="R1146" i="5"/>
  <c r="H1146" i="5"/>
  <c r="J1146" i="5"/>
  <c r="AB624" i="5"/>
  <c r="AB636" i="5"/>
  <c r="AB652" i="5"/>
  <c r="AB656" i="5"/>
  <c r="S662" i="5"/>
  <c r="S694" i="5"/>
  <c r="AB708" i="5"/>
  <c r="AB716" i="5"/>
  <c r="S771" i="5"/>
  <c r="AB773" i="5"/>
  <c r="AB797" i="5"/>
  <c r="S808" i="5"/>
  <c r="S842" i="5"/>
  <c r="S850" i="5"/>
  <c r="S865" i="5"/>
  <c r="S870" i="5"/>
  <c r="J909" i="5"/>
  <c r="R916" i="5"/>
  <c r="F916" i="5"/>
  <c r="H934" i="5"/>
  <c r="F934" i="5"/>
  <c r="AB950" i="5"/>
  <c r="R968" i="5"/>
  <c r="F968" i="5"/>
  <c r="J1018" i="5"/>
  <c r="H1018" i="5"/>
  <c r="F1018" i="5"/>
  <c r="AB1026" i="5"/>
  <c r="F1046" i="5"/>
  <c r="F1086" i="5"/>
  <c r="J1086" i="5"/>
  <c r="H1086" i="5"/>
  <c r="AB1118" i="5"/>
  <c r="S1118" i="5"/>
  <c r="R1138" i="5"/>
  <c r="AB617" i="5"/>
  <c r="S624" i="5"/>
  <c r="S636" i="5"/>
  <c r="S642" i="5"/>
  <c r="S652" i="5"/>
  <c r="AB664" i="5"/>
  <c r="AB674" i="5"/>
  <c r="S688" i="5"/>
  <c r="H700" i="5"/>
  <c r="AB713" i="5"/>
  <c r="H722" i="5"/>
  <c r="S726" i="5"/>
  <c r="S734" i="5"/>
  <c r="H740" i="5"/>
  <c r="S741" i="5"/>
  <c r="S779" i="5"/>
  <c r="AB833" i="5"/>
  <c r="S833" i="5"/>
  <c r="AB845" i="5"/>
  <c r="AB865" i="5"/>
  <c r="S871" i="5"/>
  <c r="F880" i="5"/>
  <c r="AB882" i="5"/>
  <c r="S901" i="5"/>
  <c r="F909" i="5"/>
  <c r="J916" i="5"/>
  <c r="J994" i="5"/>
  <c r="H994" i="5"/>
  <c r="F994" i="5"/>
  <c r="J998" i="5"/>
  <c r="H998" i="5"/>
  <c r="F998" i="5"/>
  <c r="AB1001" i="5"/>
  <c r="S1001" i="5"/>
  <c r="S1099" i="5"/>
  <c r="S1168" i="5"/>
  <c r="AB1168" i="5"/>
  <c r="S696" i="5"/>
  <c r="S803" i="5"/>
  <c r="H824" i="5"/>
  <c r="AB828" i="5"/>
  <c r="S886" i="5"/>
  <c r="J925" i="5"/>
  <c r="AB998" i="5"/>
  <c r="AB1005" i="5"/>
  <c r="S1007" i="5"/>
  <c r="S1042" i="5"/>
  <c r="S1058" i="5"/>
  <c r="AB1058" i="5"/>
  <c r="S1069" i="5"/>
  <c r="S1113" i="5"/>
  <c r="AB777" i="5"/>
  <c r="AB830" i="5"/>
  <c r="AB836" i="5"/>
  <c r="AB873" i="5"/>
  <c r="S887" i="5"/>
  <c r="AB940" i="5"/>
  <c r="AB942" i="5"/>
  <c r="AB961" i="5"/>
  <c r="AB962" i="5"/>
  <c r="AB965" i="5"/>
  <c r="S966" i="5"/>
  <c r="S985" i="5"/>
  <c r="J990" i="5"/>
  <c r="AB994" i="5"/>
  <c r="H1010" i="5"/>
  <c r="S1014" i="5"/>
  <c r="AB1018" i="5"/>
  <c r="H1030" i="5"/>
  <c r="S1034" i="5"/>
  <c r="S1047" i="5"/>
  <c r="S1054" i="5"/>
  <c r="S1059" i="5"/>
  <c r="S1065" i="5"/>
  <c r="S1079" i="5"/>
  <c r="S1082" i="5"/>
  <c r="S1087" i="5"/>
  <c r="F1101" i="5"/>
  <c r="S1121" i="5"/>
  <c r="S1122" i="5"/>
  <c r="S1171" i="5"/>
  <c r="S1172" i="5"/>
  <c r="S1179" i="5"/>
  <c r="S1180" i="5"/>
  <c r="S1184" i="5"/>
  <c r="S1188" i="5"/>
  <c r="S1201" i="5"/>
  <c r="S1204" i="5"/>
  <c r="AB1204" i="5"/>
  <c r="AB1212" i="5"/>
  <c r="R1228" i="5"/>
  <c r="H1228" i="5"/>
  <c r="F1228" i="5"/>
  <c r="S1310" i="5"/>
  <c r="S882" i="5"/>
  <c r="S938" i="5"/>
  <c r="F972" i="5"/>
  <c r="S974" i="5"/>
  <c r="AB978" i="5"/>
  <c r="S990" i="5"/>
  <c r="S1005" i="5"/>
  <c r="J1010" i="5"/>
  <c r="J1030" i="5"/>
  <c r="R1034" i="5"/>
  <c r="AB1038" i="5"/>
  <c r="S1050" i="5"/>
  <c r="S1093" i="5"/>
  <c r="S1101" i="5"/>
  <c r="S1102" i="5"/>
  <c r="AB1110" i="5"/>
  <c r="AB1122" i="5"/>
  <c r="S1164" i="5"/>
  <c r="R1204" i="5"/>
  <c r="J1204" i="5"/>
  <c r="I1204" i="5"/>
  <c r="AB849" i="5"/>
  <c r="AB938" i="5"/>
  <c r="AB1014" i="5"/>
  <c r="AB1034" i="5"/>
  <c r="AB1054" i="5"/>
  <c r="AB1082" i="5"/>
  <c r="R1094" i="5"/>
  <c r="J1102" i="5"/>
  <c r="S1123" i="5"/>
  <c r="AB1129" i="5"/>
  <c r="AB1180" i="5"/>
  <c r="AB1188" i="5"/>
  <c r="S1200" i="5"/>
  <c r="AB1200" i="5"/>
  <c r="R1212" i="5"/>
  <c r="H1212" i="5"/>
  <c r="F1212" i="5"/>
  <c r="S1220" i="5"/>
  <c r="AB1220" i="5"/>
  <c r="I1256" i="5"/>
  <c r="F1256" i="5"/>
  <c r="AB1486" i="5"/>
  <c r="S1486" i="5"/>
  <c r="S1520" i="5"/>
  <c r="S1827" i="5"/>
  <c r="AB1836" i="5"/>
  <c r="S1836" i="5"/>
  <c r="F956" i="5"/>
  <c r="AB974" i="5"/>
  <c r="AB990" i="5"/>
  <c r="AB1050" i="5"/>
  <c r="S1066" i="5"/>
  <c r="S1074" i="5"/>
  <c r="AB1132" i="5"/>
  <c r="R1132" i="5"/>
  <c r="R1164" i="5"/>
  <c r="J1164" i="5"/>
  <c r="R1172" i="5"/>
  <c r="I1172" i="5"/>
  <c r="AB1173" i="5"/>
  <c r="S1187" i="5"/>
  <c r="I1468" i="5"/>
  <c r="F1468" i="5"/>
  <c r="AB752" i="5"/>
  <c r="AB825" i="5"/>
  <c r="AB846" i="5"/>
  <c r="S849" i="5"/>
  <c r="AB852" i="5"/>
  <c r="S866" i="5"/>
  <c r="J914" i="5"/>
  <c r="AB918" i="5"/>
  <c r="S920" i="5"/>
  <c r="AB922" i="5"/>
  <c r="AB924" i="5"/>
  <c r="AB936" i="5"/>
  <c r="AB949" i="5"/>
  <c r="S969" i="5"/>
  <c r="S979" i="5"/>
  <c r="AB986" i="5"/>
  <c r="S993" i="5"/>
  <c r="AB1010" i="5"/>
  <c r="S1017" i="5"/>
  <c r="AB1030" i="5"/>
  <c r="S1039" i="5"/>
  <c r="S1057" i="5"/>
  <c r="S1067" i="5"/>
  <c r="S1071" i="5"/>
  <c r="J1074" i="5"/>
  <c r="AB1077" i="5"/>
  <c r="S1115" i="5"/>
  <c r="AB1126" i="5"/>
  <c r="F1142" i="5"/>
  <c r="AB1158" i="5"/>
  <c r="R1160" i="5"/>
  <c r="S1167" i="5"/>
  <c r="H1220" i="5"/>
  <c r="AB1238" i="5"/>
  <c r="S1238" i="5"/>
  <c r="S967" i="5"/>
  <c r="F990" i="5"/>
  <c r="AB1006" i="5"/>
  <c r="S1015" i="5"/>
  <c r="S1035" i="5"/>
  <c r="AB1046" i="5"/>
  <c r="S1055" i="5"/>
  <c r="AB1074" i="5"/>
  <c r="S1094" i="5"/>
  <c r="S1105" i="5"/>
  <c r="J1118" i="5"/>
  <c r="S1129" i="5"/>
  <c r="S1150" i="5"/>
  <c r="R1168" i="5"/>
  <c r="F1172" i="5"/>
  <c r="S1176" i="5"/>
  <c r="S1196" i="5"/>
  <c r="J1248" i="5"/>
  <c r="J1260" i="5"/>
  <c r="I1260" i="5"/>
  <c r="F1260" i="5"/>
  <c r="S1263" i="5"/>
  <c r="H1172" i="5"/>
  <c r="AB1184" i="5"/>
  <c r="H1188" i="5"/>
  <c r="F1188" i="5"/>
  <c r="H1196" i="5"/>
  <c r="F1196" i="5"/>
  <c r="S1228" i="5"/>
  <c r="AB1228" i="5"/>
  <c r="H1288" i="5"/>
  <c r="AB1442" i="5"/>
  <c r="S1442" i="5"/>
  <c r="I1224" i="5"/>
  <c r="S1295" i="5"/>
  <c r="S1327" i="5"/>
  <c r="J1348" i="5"/>
  <c r="H1348" i="5"/>
  <c r="S1353" i="5"/>
  <c r="J1356" i="5"/>
  <c r="F1448" i="5"/>
  <c r="S1532" i="5"/>
  <c r="S1547" i="5"/>
  <c r="AB1660" i="5"/>
  <c r="S1723" i="5"/>
  <c r="J2084" i="5"/>
  <c r="F2084" i="5"/>
  <c r="I2084" i="5"/>
  <c r="AB2112" i="5"/>
  <c r="AB1090" i="5"/>
  <c r="AB1190" i="5"/>
  <c r="S1209" i="5"/>
  <c r="H1236" i="5"/>
  <c r="S1241" i="5"/>
  <c r="J1280" i="5"/>
  <c r="AB1342" i="5"/>
  <c r="S1342" i="5"/>
  <c r="F1348" i="5"/>
  <c r="S1389" i="5"/>
  <c r="S1410" i="5"/>
  <c r="R1421" i="5"/>
  <c r="F1421" i="5"/>
  <c r="S1449" i="5"/>
  <c r="S1583" i="5"/>
  <c r="S1224" i="5"/>
  <c r="S1255" i="5"/>
  <c r="S1257" i="5"/>
  <c r="J1264" i="5"/>
  <c r="I1264" i="5"/>
  <c r="F1264" i="5"/>
  <c r="R1296" i="5"/>
  <c r="R1364" i="5"/>
  <c r="J1364" i="5"/>
  <c r="H1364" i="5"/>
  <c r="J1378" i="5"/>
  <c r="AB1393" i="5"/>
  <c r="S1393" i="5"/>
  <c r="S1466" i="5"/>
  <c r="S1233" i="5"/>
  <c r="S1240" i="5"/>
  <c r="S1260" i="5"/>
  <c r="S1269" i="5"/>
  <c r="S1297" i="5"/>
  <c r="J1300" i="5"/>
  <c r="I1300" i="5"/>
  <c r="J1320" i="5"/>
  <c r="I1320" i="5"/>
  <c r="F1320" i="5"/>
  <c r="S1329" i="5"/>
  <c r="J1332" i="5"/>
  <c r="I1332" i="5"/>
  <c r="AB1365" i="5"/>
  <c r="S1365" i="5"/>
  <c r="R1396" i="5"/>
  <c r="J1396" i="5"/>
  <c r="H1396" i="5"/>
  <c r="S1402" i="5"/>
  <c r="S1542" i="5"/>
  <c r="AB1542" i="5"/>
  <c r="S1571" i="5"/>
  <c r="AB1062" i="5"/>
  <c r="AB1098" i="5"/>
  <c r="S1203" i="5"/>
  <c r="AB1233" i="5"/>
  <c r="S1245" i="5"/>
  <c r="S1253" i="5"/>
  <c r="S1267" i="5"/>
  <c r="S1287" i="5"/>
  <c r="S1289" i="5"/>
  <c r="S1292" i="5"/>
  <c r="F1300" i="5"/>
  <c r="S1324" i="5"/>
  <c r="F1332" i="5"/>
  <c r="F1338" i="5"/>
  <c r="S1355" i="5"/>
  <c r="F1396" i="5"/>
  <c r="S1540" i="5"/>
  <c r="S1675" i="5"/>
  <c r="S1206" i="5"/>
  <c r="S1219" i="5"/>
  <c r="AB1268" i="5"/>
  <c r="S1270" i="5"/>
  <c r="S1278" i="5"/>
  <c r="AB1284" i="5"/>
  <c r="AB1380" i="5"/>
  <c r="S1383" i="5"/>
  <c r="AB1466" i="5"/>
  <c r="H1728" i="5"/>
  <c r="F1728" i="5"/>
  <c r="I1728" i="5"/>
  <c r="AB1296" i="5"/>
  <c r="S1316" i="5"/>
  <c r="AB1328" i="5"/>
  <c r="AB1409" i="5"/>
  <c r="AB1433" i="5"/>
  <c r="AB1564" i="5"/>
  <c r="S1579" i="5"/>
  <c r="AB1620" i="5"/>
  <c r="S1726" i="5"/>
  <c r="H1734" i="5"/>
  <c r="S1750" i="5"/>
  <c r="AB1773" i="5"/>
  <c r="S1776" i="5"/>
  <c r="AB1776" i="5"/>
  <c r="AB1802" i="5"/>
  <c r="S1802" i="5"/>
  <c r="F1810" i="5"/>
  <c r="S1814" i="5"/>
  <c r="S1830" i="5"/>
  <c r="AB1866" i="5"/>
  <c r="AB1256" i="5"/>
  <c r="H1284" i="5"/>
  <c r="AB1288" i="5"/>
  <c r="S1301" i="5"/>
  <c r="AB1320" i="5"/>
  <c r="S1333" i="5"/>
  <c r="S1381" i="5"/>
  <c r="AB1389" i="5"/>
  <c r="AB1404" i="5"/>
  <c r="AB1448" i="5"/>
  <c r="AB1506" i="5"/>
  <c r="AB1514" i="5"/>
  <c r="AB1524" i="5"/>
  <c r="S1524" i="5"/>
  <c r="AB1556" i="5"/>
  <c r="AB1576" i="5"/>
  <c r="I1576" i="5"/>
  <c r="S1691" i="5"/>
  <c r="AB1732" i="5"/>
  <c r="S1732" i="5"/>
  <c r="S1861" i="5"/>
  <c r="I1872" i="5"/>
  <c r="R1872" i="5"/>
  <c r="R1944" i="5"/>
  <c r="J1944" i="5"/>
  <c r="I1944" i="5"/>
  <c r="H1944" i="5"/>
  <c r="F1944" i="5"/>
  <c r="AB1450" i="5"/>
  <c r="J1514" i="5"/>
  <c r="AB1596" i="5"/>
  <c r="S1611" i="5"/>
  <c r="S1654" i="5"/>
  <c r="S1686" i="5"/>
  <c r="I1720" i="5"/>
  <c r="H1720" i="5"/>
  <c r="F1720" i="5"/>
  <c r="AB1800" i="5"/>
  <c r="F1800" i="5"/>
  <c r="AB1812" i="5"/>
  <c r="F1938" i="5"/>
  <c r="S1338" i="5"/>
  <c r="AB1480" i="5"/>
  <c r="S1480" i="5"/>
  <c r="H1490" i="5"/>
  <c r="S1498" i="5"/>
  <c r="S1522" i="5"/>
  <c r="I1524" i="5"/>
  <c r="AB1528" i="5"/>
  <c r="S1528" i="5"/>
  <c r="AB1568" i="5"/>
  <c r="H1624" i="5"/>
  <c r="H1628" i="5"/>
  <c r="F1628" i="5"/>
  <c r="AB1638" i="5"/>
  <c r="S1638" i="5"/>
  <c r="S1651" i="5"/>
  <c r="AB1668" i="5"/>
  <c r="H1688" i="5"/>
  <c r="AB1712" i="5"/>
  <c r="S1739" i="5"/>
  <c r="S1804" i="5"/>
  <c r="AB1804" i="5"/>
  <c r="F1812" i="5"/>
  <c r="S1236" i="5"/>
  <c r="S1244" i="5"/>
  <c r="S1259" i="5"/>
  <c r="S1291" i="5"/>
  <c r="I1292" i="5"/>
  <c r="S1296" i="5"/>
  <c r="S1302" i="5"/>
  <c r="S1321" i="5"/>
  <c r="S1323" i="5"/>
  <c r="S1328" i="5"/>
  <c r="S1334" i="5"/>
  <c r="S1337" i="5"/>
  <c r="F1340" i="5"/>
  <c r="S1341" i="5"/>
  <c r="AB1357" i="5"/>
  <c r="S1359" i="5"/>
  <c r="S1395" i="5"/>
  <c r="I1410" i="5"/>
  <c r="S1444" i="5"/>
  <c r="S1462" i="5"/>
  <c r="H1466" i="5"/>
  <c r="I1490" i="5"/>
  <c r="AB1492" i="5"/>
  <c r="AB1498" i="5"/>
  <c r="AB1588" i="5"/>
  <c r="AB1608" i="5"/>
  <c r="I1608" i="5"/>
  <c r="F1624" i="5"/>
  <c r="AB1628" i="5"/>
  <c r="AB1634" i="5"/>
  <c r="S1634" i="5"/>
  <c r="S1678" i="5"/>
  <c r="S1707" i="5"/>
  <c r="R1712" i="5"/>
  <c r="AB1785" i="5"/>
  <c r="S1785" i="5"/>
  <c r="R1892" i="5"/>
  <c r="F1892" i="5"/>
  <c r="J1892" i="5"/>
  <c r="I1892" i="5"/>
  <c r="S1266" i="5"/>
  <c r="S1285" i="5"/>
  <c r="S1298" i="5"/>
  <c r="S1317" i="5"/>
  <c r="S1319" i="5"/>
  <c r="S1330" i="5"/>
  <c r="S1357" i="5"/>
  <c r="S1379" i="5"/>
  <c r="AB1388" i="5"/>
  <c r="S1422" i="5"/>
  <c r="S1424" i="5"/>
  <c r="S1432" i="5"/>
  <c r="S1448" i="5"/>
  <c r="H1450" i="5"/>
  <c r="S1458" i="5"/>
  <c r="S1460" i="5"/>
  <c r="AB1482" i="5"/>
  <c r="AB1494" i="5"/>
  <c r="AB1504" i="5"/>
  <c r="AB1508" i="5"/>
  <c r="S1508" i="5"/>
  <c r="AB1585" i="5"/>
  <c r="S1603" i="5"/>
  <c r="AB1627" i="5"/>
  <c r="H1632" i="5"/>
  <c r="S1646" i="5"/>
  <c r="I1648" i="5"/>
  <c r="H1648" i="5"/>
  <c r="F1648" i="5"/>
  <c r="AB1798" i="5"/>
  <c r="S1798" i="5"/>
  <c r="I1842" i="5"/>
  <c r="H1842" i="5"/>
  <c r="F1276" i="5"/>
  <c r="S1281" i="5"/>
  <c r="F1308" i="5"/>
  <c r="S1313" i="5"/>
  <c r="AB1360" i="5"/>
  <c r="AB1424" i="5"/>
  <c r="AB1432" i="5"/>
  <c r="H1454" i="5"/>
  <c r="AB1464" i="5"/>
  <c r="S1492" i="5"/>
  <c r="I1494" i="5"/>
  <c r="AB1502" i="5"/>
  <c r="S1502" i="5"/>
  <c r="S1526" i="5"/>
  <c r="AB1534" i="5"/>
  <c r="S1534" i="5"/>
  <c r="AB1600" i="5"/>
  <c r="I1624" i="5"/>
  <c r="AB1692" i="5"/>
  <c r="AB1702" i="5"/>
  <c r="S1702" i="5"/>
  <c r="I1704" i="5"/>
  <c r="H1704" i="5"/>
  <c r="F1704" i="5"/>
  <c r="S1731" i="5"/>
  <c r="AB1753" i="5"/>
  <c r="S1789" i="5"/>
  <c r="AB1810" i="5"/>
  <c r="S1810" i="5"/>
  <c r="AB1512" i="5"/>
  <c r="AB1536" i="5"/>
  <c r="AB1580" i="5"/>
  <c r="AB1612" i="5"/>
  <c r="AB1670" i="5"/>
  <c r="AB1672" i="5"/>
  <c r="H1676" i="5"/>
  <c r="H1684" i="5"/>
  <c r="AB1688" i="5"/>
  <c r="J1696" i="5"/>
  <c r="I1708" i="5"/>
  <c r="I1716" i="5"/>
  <c r="AB1728" i="5"/>
  <c r="AB1740" i="5"/>
  <c r="J1752" i="5"/>
  <c r="R1760" i="5"/>
  <c r="AB1765" i="5"/>
  <c r="AB1796" i="5"/>
  <c r="AB1806" i="5"/>
  <c r="AB1808" i="5"/>
  <c r="AB1816" i="5"/>
  <c r="AB1828" i="5"/>
  <c r="S1828" i="5"/>
  <c r="S1845" i="5"/>
  <c r="R1876" i="5"/>
  <c r="J1876" i="5"/>
  <c r="H1876" i="5"/>
  <c r="F1876" i="5"/>
  <c r="AB1925" i="5"/>
  <c r="S1925" i="5"/>
  <c r="I1932" i="5"/>
  <c r="F1932" i="5"/>
  <c r="R1932" i="5"/>
  <c r="S1945" i="5"/>
  <c r="F1980" i="5"/>
  <c r="J1980" i="5"/>
  <c r="I1980" i="5"/>
  <c r="F2042" i="5"/>
  <c r="AB1696" i="5"/>
  <c r="S1752" i="5"/>
  <c r="S1853" i="5"/>
  <c r="J1960" i="5"/>
  <c r="I1960" i="5"/>
  <c r="H1960" i="5"/>
  <c r="J2028" i="5"/>
  <c r="I2028" i="5"/>
  <c r="R2028" i="5"/>
  <c r="H2028" i="5"/>
  <c r="F2028" i="5"/>
  <c r="S2107" i="5"/>
  <c r="AB1518" i="5"/>
  <c r="AB1650" i="5"/>
  <c r="AB1664" i="5"/>
  <c r="AB1708" i="5"/>
  <c r="AB1716" i="5"/>
  <c r="AB1722" i="5"/>
  <c r="AB1782" i="5"/>
  <c r="AB1846" i="5"/>
  <c r="AB1894" i="5"/>
  <c r="S2051" i="5"/>
  <c r="S1662" i="5"/>
  <c r="S1667" i="5"/>
  <c r="S1682" i="5"/>
  <c r="AB1826" i="5"/>
  <c r="S1826" i="5"/>
  <c r="S1857" i="5"/>
  <c r="S1865" i="5"/>
  <c r="S1889" i="5"/>
  <c r="I1896" i="5"/>
  <c r="R1896" i="5"/>
  <c r="R1900" i="5"/>
  <c r="J1900" i="5"/>
  <c r="I1900" i="5"/>
  <c r="F1900" i="5"/>
  <c r="R1948" i="5"/>
  <c r="J1948" i="5"/>
  <c r="I1948" i="5"/>
  <c r="H1948" i="5"/>
  <c r="F1948" i="5"/>
  <c r="F1966" i="5"/>
  <c r="AB1496" i="5"/>
  <c r="S1567" i="5"/>
  <c r="S1599" i="5"/>
  <c r="S1630" i="5"/>
  <c r="S1635" i="5"/>
  <c r="I1636" i="5"/>
  <c r="AB1644" i="5"/>
  <c r="S1650" i="5"/>
  <c r="AB1652" i="5"/>
  <c r="AB1658" i="5"/>
  <c r="I1660" i="5"/>
  <c r="S1679" i="5"/>
  <c r="AB1698" i="5"/>
  <c r="AB1700" i="5"/>
  <c r="S1706" i="5"/>
  <c r="S1722" i="5"/>
  <c r="AB1724" i="5"/>
  <c r="S1736" i="5"/>
  <c r="S1738" i="5"/>
  <c r="S1756" i="5"/>
  <c r="AB1757" i="5"/>
  <c r="AB1764" i="5"/>
  <c r="AB1768" i="5"/>
  <c r="AB1772" i="5"/>
  <c r="AB1780" i="5"/>
  <c r="S1782" i="5"/>
  <c r="AB1793" i="5"/>
  <c r="S1797" i="5"/>
  <c r="S1817" i="5"/>
  <c r="S1829" i="5"/>
  <c r="AB1854" i="5"/>
  <c r="F1854" i="5"/>
  <c r="I1880" i="5"/>
  <c r="J1880" i="5"/>
  <c r="J1896" i="5"/>
  <c r="H1900" i="5"/>
  <c r="H1920" i="5"/>
  <c r="F1920" i="5"/>
  <c r="R1920" i="5"/>
  <c r="J1920" i="5"/>
  <c r="I1928" i="5"/>
  <c r="H1928" i="5"/>
  <c r="F1928" i="5"/>
  <c r="R1928" i="5"/>
  <c r="J1968" i="5"/>
  <c r="I1968" i="5"/>
  <c r="H1968" i="5"/>
  <c r="I2032" i="5"/>
  <c r="F2032" i="5"/>
  <c r="R2032" i="5"/>
  <c r="J2032" i="5"/>
  <c r="H2032" i="5"/>
  <c r="R2040" i="5"/>
  <c r="H2040" i="5"/>
  <c r="J2040" i="5"/>
  <c r="I2040" i="5"/>
  <c r="F2040" i="5"/>
  <c r="AB1584" i="5"/>
  <c r="AB1616" i="5"/>
  <c r="S1619" i="5"/>
  <c r="AB1666" i="5"/>
  <c r="S1690" i="5"/>
  <c r="F1708" i="5"/>
  <c r="AB1710" i="5"/>
  <c r="F1716" i="5"/>
  <c r="S1730" i="5"/>
  <c r="S1754" i="5"/>
  <c r="S1770" i="5"/>
  <c r="AB1784" i="5"/>
  <c r="S1786" i="5"/>
  <c r="AB1794" i="5"/>
  <c r="AB1797" i="5"/>
  <c r="S1801" i="5"/>
  <c r="S1809" i="5"/>
  <c r="S1846" i="5"/>
  <c r="AB1858" i="5"/>
  <c r="S1881" i="5"/>
  <c r="R1884" i="5"/>
  <c r="J1884" i="5"/>
  <c r="I1884" i="5"/>
  <c r="H1884" i="5"/>
  <c r="F1884" i="5"/>
  <c r="S1894" i="5"/>
  <c r="AB1900" i="5"/>
  <c r="S1905" i="5"/>
  <c r="J1928" i="5"/>
  <c r="AB1934" i="5"/>
  <c r="S1934" i="5"/>
  <c r="J1976" i="5"/>
  <c r="R1976" i="5"/>
  <c r="I1976" i="5"/>
  <c r="H1976" i="5"/>
  <c r="F1976" i="5"/>
  <c r="J1984" i="5"/>
  <c r="I1984" i="5"/>
  <c r="F1984" i="5"/>
  <c r="R1996" i="5"/>
  <c r="J1996" i="5"/>
  <c r="I1996" i="5"/>
  <c r="H1996" i="5"/>
  <c r="F2022" i="5"/>
  <c r="I1912" i="5"/>
  <c r="H1912" i="5"/>
  <c r="F1912" i="5"/>
  <c r="R1924" i="5"/>
  <c r="J1924" i="5"/>
  <c r="I1924" i="5"/>
  <c r="F1924" i="5"/>
  <c r="I1964" i="5"/>
  <c r="H1964" i="5"/>
  <c r="F1964" i="5"/>
  <c r="R1964" i="5"/>
  <c r="S1977" i="5"/>
  <c r="S1831" i="5"/>
  <c r="AB1842" i="5"/>
  <c r="AB1884" i="5"/>
  <c r="R1888" i="5"/>
  <c r="R1904" i="5"/>
  <c r="I1908" i="5"/>
  <c r="AB1918" i="5"/>
  <c r="J1936" i="5"/>
  <c r="AB1938" i="5"/>
  <c r="F1956" i="5"/>
  <c r="F1958" i="5"/>
  <c r="I1972" i="5"/>
  <c r="AB1982" i="5"/>
  <c r="S1982" i="5"/>
  <c r="AB1993" i="5"/>
  <c r="S1997" i="5"/>
  <c r="AB2080" i="5"/>
  <c r="S2087" i="5"/>
  <c r="S2095" i="5"/>
  <c r="AB2100" i="5"/>
  <c r="I2121" i="5"/>
  <c r="I2140" i="5"/>
  <c r="F2140" i="5"/>
  <c r="S2241" i="5"/>
  <c r="AB1832" i="5"/>
  <c r="F1846" i="5"/>
  <c r="S1850" i="5"/>
  <c r="AB1878" i="5"/>
  <c r="AB1890" i="5"/>
  <c r="J1908" i="5"/>
  <c r="R1936" i="5"/>
  <c r="H1956" i="5"/>
  <c r="AB1970" i="5"/>
  <c r="AB1990" i="5"/>
  <c r="R2024" i="5"/>
  <c r="J2024" i="5"/>
  <c r="F2024" i="5"/>
  <c r="F2030" i="5"/>
  <c r="H2076" i="5"/>
  <c r="AB2090" i="5"/>
  <c r="AB2110" i="5"/>
  <c r="S2110" i="5"/>
  <c r="F1972" i="5"/>
  <c r="R1972" i="5"/>
  <c r="R2016" i="5"/>
  <c r="H2016" i="5"/>
  <c r="S2049" i="5"/>
  <c r="I2116" i="5"/>
  <c r="S2163" i="5"/>
  <c r="AB1892" i="5"/>
  <c r="AB1954" i="5"/>
  <c r="AB1978" i="5"/>
  <c r="R1992" i="5"/>
  <c r="AB1994" i="5"/>
  <c r="S1994" i="5"/>
  <c r="S2001" i="5"/>
  <c r="F2010" i="5"/>
  <c r="AB2022" i="5"/>
  <c r="S2022" i="5"/>
  <c r="R2044" i="5"/>
  <c r="I2044" i="5"/>
  <c r="H2044" i="5"/>
  <c r="H2128" i="5"/>
  <c r="S2233" i="5"/>
  <c r="S1878" i="5"/>
  <c r="AB1886" i="5"/>
  <c r="AB1898" i="5"/>
  <c r="S1950" i="5"/>
  <c r="S1954" i="5"/>
  <c r="S1965" i="5"/>
  <c r="S1970" i="5"/>
  <c r="S1990" i="5"/>
  <c r="J2012" i="5"/>
  <c r="I2012" i="5"/>
  <c r="S2077" i="5"/>
  <c r="H2080" i="5"/>
  <c r="J2080" i="5"/>
  <c r="I2080" i="5"/>
  <c r="S2091" i="5"/>
  <c r="H2116" i="5"/>
  <c r="S2120" i="5"/>
  <c r="AB2120" i="5"/>
  <c r="S2176" i="5"/>
  <c r="AB2176" i="5"/>
  <c r="S1874" i="5"/>
  <c r="AB1876" i="5"/>
  <c r="S1914" i="5"/>
  <c r="S1933" i="5"/>
  <c r="F1936" i="5"/>
  <c r="F1988" i="5"/>
  <c r="R1988" i="5"/>
  <c r="AB2002" i="5"/>
  <c r="S2002" i="5"/>
  <c r="S2006" i="5"/>
  <c r="AB2026" i="5"/>
  <c r="S2026" i="5"/>
  <c r="S2029" i="5"/>
  <c r="S2041" i="5"/>
  <c r="AB2094" i="5"/>
  <c r="AB2150" i="5"/>
  <c r="S2150" i="5"/>
  <c r="AB2164" i="5"/>
  <c r="S2243" i="5"/>
  <c r="AB1837" i="5"/>
  <c r="AB1882" i="5"/>
  <c r="AB1910" i="5"/>
  <c r="S1946" i="5"/>
  <c r="AB1953" i="5"/>
  <c r="S1958" i="5"/>
  <c r="AB1966" i="5"/>
  <c r="AB1974" i="5"/>
  <c r="S1974" i="5"/>
  <c r="S1989" i="5"/>
  <c r="S1998" i="5"/>
  <c r="H2000" i="5"/>
  <c r="F2000" i="5"/>
  <c r="J2004" i="5"/>
  <c r="H2020" i="5"/>
  <c r="J2020" i="5"/>
  <c r="AB2042" i="5"/>
  <c r="R2086" i="5"/>
  <c r="AB2153" i="5"/>
  <c r="S2168" i="5"/>
  <c r="I2176" i="5"/>
  <c r="H2176" i="5"/>
  <c r="F2176" i="5"/>
  <c r="S2237" i="5"/>
  <c r="AB2010" i="5"/>
  <c r="AB2038" i="5"/>
  <c r="I2064" i="5"/>
  <c r="I2072" i="5"/>
  <c r="AB2104" i="5"/>
  <c r="AB2128" i="5"/>
  <c r="S2159" i="5"/>
  <c r="S2155" i="5"/>
  <c r="H2168" i="5"/>
  <c r="R2228" i="5"/>
  <c r="J2228" i="5"/>
  <c r="H2228" i="5"/>
  <c r="F2228" i="5"/>
  <c r="S2123" i="5"/>
  <c r="H2136" i="5"/>
  <c r="I2240" i="5"/>
  <c r="R2240" i="5"/>
  <c r="J2240" i="5"/>
  <c r="H2240" i="5"/>
  <c r="F2240" i="5"/>
  <c r="S2280" i="5"/>
  <c r="I2352" i="5"/>
  <c r="S2447" i="5"/>
  <c r="S2010" i="5"/>
  <c r="AB2018" i="5"/>
  <c r="AB2046" i="5"/>
  <c r="AB2086" i="5"/>
  <c r="AB2098" i="5"/>
  <c r="AB2108" i="5"/>
  <c r="S2124" i="5"/>
  <c r="I2136" i="5"/>
  <c r="S2164" i="5"/>
  <c r="S2345" i="5"/>
  <c r="AB2034" i="5"/>
  <c r="AB2054" i="5"/>
  <c r="AB2069" i="5"/>
  <c r="AB2116" i="5"/>
  <c r="I2124" i="5"/>
  <c r="S2152" i="5"/>
  <c r="AB2152" i="5"/>
  <c r="S2227" i="5"/>
  <c r="S2271" i="5"/>
  <c r="AB2278" i="5"/>
  <c r="S2278" i="5"/>
  <c r="J2304" i="5"/>
  <c r="F2304" i="5"/>
  <c r="H2220" i="5"/>
  <c r="AB2236" i="5"/>
  <c r="AB2240" i="5"/>
  <c r="H2256" i="5"/>
  <c r="H2260" i="5"/>
  <c r="AB2286" i="5"/>
  <c r="AB2300" i="5"/>
  <c r="I2300" i="5"/>
  <c r="AB2304" i="5"/>
  <c r="AB2308" i="5"/>
  <c r="AB2313" i="5"/>
  <c r="R2392" i="5"/>
  <c r="H2392" i="5"/>
  <c r="F2392" i="5"/>
  <c r="J2392" i="5"/>
  <c r="I2392" i="5"/>
  <c r="AB2476" i="5"/>
  <c r="S2490" i="5"/>
  <c r="AB2129" i="5"/>
  <c r="AB2132" i="5"/>
  <c r="AB2186" i="5"/>
  <c r="S2193" i="5"/>
  <c r="S2201" i="5"/>
  <c r="S2209" i="5"/>
  <c r="R2220" i="5"/>
  <c r="R2260" i="5"/>
  <c r="S2306" i="5"/>
  <c r="F2476" i="5"/>
  <c r="J2476" i="5"/>
  <c r="I2476" i="5"/>
  <c r="AB2188" i="5"/>
  <c r="AB2217" i="5"/>
  <c r="J2308" i="5"/>
  <c r="J2350" i="5"/>
  <c r="I2350" i="5"/>
  <c r="F2350" i="5"/>
  <c r="AB2437" i="5"/>
  <c r="S2437" i="5"/>
  <c r="I2442" i="5"/>
  <c r="R2442" i="5"/>
  <c r="AB2136" i="5"/>
  <c r="F2156" i="5"/>
  <c r="S2179" i="5"/>
  <c r="S2182" i="5"/>
  <c r="S2186" i="5"/>
  <c r="AB2220" i="5"/>
  <c r="S2225" i="5"/>
  <c r="AB2256" i="5"/>
  <c r="AB2260" i="5"/>
  <c r="AB2264" i="5"/>
  <c r="AB2274" i="5"/>
  <c r="AB2306" i="5"/>
  <c r="H2350" i="5"/>
  <c r="AB2184" i="5"/>
  <c r="AB2196" i="5"/>
  <c r="AB2212" i="5"/>
  <c r="AB2252" i="5"/>
  <c r="S2269" i="5"/>
  <c r="AB2276" i="5"/>
  <c r="AB2292" i="5"/>
  <c r="S2295" i="5"/>
  <c r="F2308" i="5"/>
  <c r="S2314" i="5"/>
  <c r="S2321" i="5"/>
  <c r="AB2344" i="5"/>
  <c r="J2358" i="5"/>
  <c r="R2358" i="5"/>
  <c r="R2384" i="5"/>
  <c r="J2384" i="5"/>
  <c r="I2384" i="5"/>
  <c r="F2384" i="5"/>
  <c r="H2428" i="5"/>
  <c r="H2440" i="5"/>
  <c r="R2440" i="5"/>
  <c r="R2460" i="5"/>
  <c r="I2460" i="5"/>
  <c r="F2460" i="5"/>
  <c r="AB2126" i="5"/>
  <c r="S2127" i="5"/>
  <c r="S2151" i="5"/>
  <c r="AB2204" i="5"/>
  <c r="F2220" i="5"/>
  <c r="AB2248" i="5"/>
  <c r="F2260" i="5"/>
  <c r="S2279" i="5"/>
  <c r="S2282" i="5"/>
  <c r="S2293" i="5"/>
  <c r="S2299" i="5"/>
  <c r="S2308" i="5"/>
  <c r="S2312" i="5"/>
  <c r="F2316" i="5"/>
  <c r="AB2325" i="5"/>
  <c r="S2337" i="5"/>
  <c r="R2366" i="5"/>
  <c r="I2366" i="5"/>
  <c r="J2374" i="5"/>
  <c r="R2374" i="5"/>
  <c r="H2374" i="5"/>
  <c r="AB2409" i="5"/>
  <c r="F2428" i="5"/>
  <c r="H2460" i="5"/>
  <c r="AB2160" i="5"/>
  <c r="AB2180" i="5"/>
  <c r="AB2244" i="5"/>
  <c r="AB2312" i="5"/>
  <c r="H2332" i="5"/>
  <c r="S2344" i="5"/>
  <c r="I2374" i="5"/>
  <c r="S2380" i="5"/>
  <c r="S2423" i="5"/>
  <c r="AB2441" i="5"/>
  <c r="S2441" i="5"/>
  <c r="AB2460" i="5"/>
  <c r="I2364" i="5"/>
  <c r="I2381" i="5"/>
  <c r="H2480" i="5"/>
  <c r="AB2488" i="5"/>
  <c r="S2348" i="5"/>
  <c r="AB2384" i="5"/>
  <c r="AB2396" i="5"/>
  <c r="S2399" i="5"/>
  <c r="R2408" i="5"/>
  <c r="AB2444" i="5"/>
  <c r="AB2468" i="5"/>
  <c r="I2480" i="5"/>
  <c r="AB2482" i="5"/>
  <c r="AB2329" i="5"/>
  <c r="AB2338" i="5"/>
  <c r="AB2356" i="5"/>
  <c r="S2394" i="5"/>
  <c r="S2438" i="5"/>
  <c r="AB2317" i="5"/>
  <c r="S2338" i="5"/>
  <c r="S2349" i="5"/>
  <c r="AB2402" i="5"/>
  <c r="S2445" i="5"/>
  <c r="AB2450" i="5"/>
  <c r="AB2470" i="5"/>
  <c r="AB2472" i="5"/>
  <c r="S2473" i="5"/>
  <c r="I2432" i="5"/>
  <c r="H2468" i="5"/>
  <c r="S2471" i="5"/>
  <c r="AB2386" i="5"/>
  <c r="S2402" i="5"/>
  <c r="AB2413" i="5"/>
  <c r="AB2424" i="5"/>
  <c r="J2432" i="5"/>
  <c r="S2455" i="5"/>
  <c r="AB2456" i="5"/>
  <c r="S2457" i="5"/>
  <c r="I2468" i="5"/>
  <c r="S2470" i="5"/>
  <c r="F19" i="6"/>
  <c r="AB411" i="5"/>
  <c r="AB360" i="5"/>
  <c r="X371" i="5"/>
  <c r="AB358" i="5"/>
  <c r="AB407" i="5"/>
  <c r="AB284" i="5"/>
  <c r="X383" i="5"/>
  <c r="AB401" i="5"/>
  <c r="AB216" i="5"/>
  <c r="AB361" i="5"/>
  <c r="H493" i="5"/>
  <c r="F493" i="5"/>
  <c r="AB373" i="5"/>
  <c r="AB381" i="5"/>
  <c r="AB384" i="5"/>
  <c r="R470" i="5"/>
  <c r="J470" i="5"/>
  <c r="I470" i="5"/>
  <c r="H470" i="5"/>
  <c r="F470" i="5"/>
  <c r="R498" i="5"/>
  <c r="J498" i="5"/>
  <c r="I498" i="5"/>
  <c r="H498" i="5"/>
  <c r="F498" i="5"/>
  <c r="R530" i="5"/>
  <c r="J530" i="5"/>
  <c r="I530" i="5"/>
  <c r="H530" i="5"/>
  <c r="F530" i="5"/>
  <c r="AB362" i="5"/>
  <c r="AB388" i="5"/>
  <c r="R458" i="5"/>
  <c r="F458" i="5"/>
  <c r="J458" i="5"/>
  <c r="I458" i="5"/>
  <c r="H458" i="5"/>
  <c r="X368" i="5"/>
  <c r="AB374" i="5"/>
  <c r="AB385" i="5"/>
  <c r="AB392" i="5"/>
  <c r="I477" i="5"/>
  <c r="J477" i="5"/>
  <c r="AB367" i="5"/>
  <c r="AB376" i="5"/>
  <c r="X379" i="5"/>
  <c r="AB389" i="5"/>
  <c r="AB396" i="5"/>
  <c r="R482" i="5"/>
  <c r="J482" i="5"/>
  <c r="I482" i="5"/>
  <c r="H482" i="5"/>
  <c r="F482" i="5"/>
  <c r="I509" i="5"/>
  <c r="J509" i="5"/>
  <c r="AB338" i="5"/>
  <c r="AB366" i="5"/>
  <c r="AB393" i="5"/>
  <c r="AB400" i="5"/>
  <c r="AB415" i="5"/>
  <c r="R514" i="5"/>
  <c r="J514" i="5"/>
  <c r="I514" i="5"/>
  <c r="H514" i="5"/>
  <c r="F514" i="5"/>
  <c r="AB334" i="5"/>
  <c r="AB339" i="5"/>
  <c r="AB359" i="5"/>
  <c r="AB369" i="5"/>
  <c r="X372" i="5"/>
  <c r="AB377" i="5"/>
  <c r="AB397" i="5"/>
  <c r="AB404" i="5"/>
  <c r="AB408" i="5"/>
  <c r="R363" i="5"/>
  <c r="X364" i="5"/>
  <c r="AB370" i="5"/>
  <c r="AB405" i="5"/>
  <c r="H442" i="5"/>
  <c r="H450" i="5"/>
  <c r="H454" i="5"/>
  <c r="H460" i="5"/>
  <c r="R546" i="5"/>
  <c r="J546" i="5"/>
  <c r="AB552" i="5"/>
  <c r="AB584" i="5"/>
  <c r="AB596" i="5"/>
  <c r="AB482" i="5"/>
  <c r="AB498" i="5"/>
  <c r="AB514" i="5"/>
  <c r="F518" i="5"/>
  <c r="AB530" i="5"/>
  <c r="F534" i="5"/>
  <c r="AB557" i="5"/>
  <c r="R558" i="5"/>
  <c r="J558" i="5"/>
  <c r="AB572" i="5"/>
  <c r="J442" i="5"/>
  <c r="J450" i="5"/>
  <c r="J454" i="5"/>
  <c r="H486" i="5"/>
  <c r="H502" i="5"/>
  <c r="R510" i="5"/>
  <c r="J510" i="5"/>
  <c r="H518" i="5"/>
  <c r="R526" i="5"/>
  <c r="J526" i="5"/>
  <c r="H534" i="5"/>
  <c r="R542" i="5"/>
  <c r="J542" i="5"/>
  <c r="R442" i="5"/>
  <c r="R450" i="5"/>
  <c r="R454" i="5"/>
  <c r="AB478" i="5"/>
  <c r="AB494" i="5"/>
  <c r="AB505" i="5"/>
  <c r="AB542" i="5"/>
  <c r="F546" i="5"/>
  <c r="R550" i="5"/>
  <c r="J550" i="5"/>
  <c r="AB556" i="5"/>
  <c r="AB577" i="5"/>
  <c r="H681" i="5"/>
  <c r="I681" i="5"/>
  <c r="R490" i="5"/>
  <c r="J490" i="5"/>
  <c r="F558" i="5"/>
  <c r="AB561" i="5"/>
  <c r="R562" i="5"/>
  <c r="J562" i="5"/>
  <c r="AB568" i="5"/>
  <c r="AB474" i="5"/>
  <c r="AB490" i="5"/>
  <c r="AB506" i="5"/>
  <c r="F510" i="5"/>
  <c r="AB517" i="5"/>
  <c r="AB522" i="5"/>
  <c r="F526" i="5"/>
  <c r="AB538" i="5"/>
  <c r="F542" i="5"/>
  <c r="AB548" i="5"/>
  <c r="H558" i="5"/>
  <c r="AB588" i="5"/>
  <c r="J689" i="5"/>
  <c r="R486" i="5"/>
  <c r="J486" i="5"/>
  <c r="R502" i="5"/>
  <c r="J502" i="5"/>
  <c r="R518" i="5"/>
  <c r="J518" i="5"/>
  <c r="R534" i="5"/>
  <c r="J534" i="5"/>
  <c r="AB553" i="5"/>
  <c r="AB560" i="5"/>
  <c r="AB573" i="5"/>
  <c r="AB576" i="5"/>
  <c r="AB464" i="5"/>
  <c r="AB481" i="5"/>
  <c r="AB486" i="5"/>
  <c r="AB497" i="5"/>
  <c r="AB502" i="5"/>
  <c r="AB513" i="5"/>
  <c r="AB518" i="5"/>
  <c r="AB529" i="5"/>
  <c r="AB534" i="5"/>
  <c r="AB545" i="5"/>
  <c r="AB592" i="5"/>
  <c r="S617" i="5"/>
  <c r="S621" i="5"/>
  <c r="S625" i="5"/>
  <c r="S633" i="5"/>
  <c r="S637" i="5"/>
  <c r="S641" i="5"/>
  <c r="S649" i="5"/>
  <c r="S657" i="5"/>
  <c r="S665" i="5"/>
  <c r="S673" i="5"/>
  <c r="F684" i="5"/>
  <c r="I684" i="5"/>
  <c r="H688" i="5"/>
  <c r="AB690" i="5"/>
  <c r="F700" i="5"/>
  <c r="I700" i="5"/>
  <c r="H704" i="5"/>
  <c r="J706" i="5"/>
  <c r="I706" i="5"/>
  <c r="F706" i="5"/>
  <c r="AB710" i="5"/>
  <c r="S714" i="5"/>
  <c r="H718" i="5"/>
  <c r="J722" i="5"/>
  <c r="I722" i="5"/>
  <c r="F722" i="5"/>
  <c r="AB726" i="5"/>
  <c r="S730" i="5"/>
  <c r="H734" i="5"/>
  <c r="J738" i="5"/>
  <c r="I738" i="5"/>
  <c r="F738" i="5"/>
  <c r="AB742" i="5"/>
  <c r="S746" i="5"/>
  <c r="S756" i="5"/>
  <c r="AB758" i="5"/>
  <c r="H764" i="5"/>
  <c r="F764" i="5"/>
  <c r="J764" i="5"/>
  <c r="I764" i="5"/>
  <c r="J770" i="5"/>
  <c r="I770" i="5"/>
  <c r="H770" i="5"/>
  <c r="F770" i="5"/>
  <c r="H780" i="5"/>
  <c r="F780" i="5"/>
  <c r="J780" i="5"/>
  <c r="I780" i="5"/>
  <c r="J786" i="5"/>
  <c r="I786" i="5"/>
  <c r="H786" i="5"/>
  <c r="F786" i="5"/>
  <c r="AB680" i="5"/>
  <c r="S682" i="5"/>
  <c r="J688" i="5"/>
  <c r="F690" i="5"/>
  <c r="S692" i="5"/>
  <c r="AB696" i="5"/>
  <c r="S698" i="5"/>
  <c r="J704" i="5"/>
  <c r="F708" i="5"/>
  <c r="J708" i="5"/>
  <c r="I708" i="5"/>
  <c r="AB712"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S660" i="5"/>
  <c r="S664" i="5"/>
  <c r="S668" i="5"/>
  <c r="S672" i="5"/>
  <c r="S676" i="5"/>
  <c r="F680" i="5"/>
  <c r="I680" i="5"/>
  <c r="J682" i="5"/>
  <c r="I682" i="5"/>
  <c r="AB686" i="5"/>
  <c r="F696" i="5"/>
  <c r="I696" i="5"/>
  <c r="J698" i="5"/>
  <c r="I698" i="5"/>
  <c r="AB702" i="5"/>
  <c r="J710" i="5"/>
  <c r="I710" i="5"/>
  <c r="F710" i="5"/>
  <c r="AB714" i="5"/>
  <c r="J726" i="5"/>
  <c r="I726" i="5"/>
  <c r="F726" i="5"/>
  <c r="AB730" i="5"/>
  <c r="J742" i="5"/>
  <c r="I742" i="5"/>
  <c r="F742" i="5"/>
  <c r="AB746" i="5"/>
  <c r="H768" i="5"/>
  <c r="F768" i="5"/>
  <c r="J768" i="5"/>
  <c r="I768" i="5"/>
  <c r="H784" i="5"/>
  <c r="F784" i="5"/>
  <c r="J784" i="5"/>
  <c r="I784" i="5"/>
  <c r="J790" i="5"/>
  <c r="I790" i="5"/>
  <c r="H790" i="5"/>
  <c r="F790" i="5"/>
  <c r="AB692" i="5"/>
  <c r="F712" i="5"/>
  <c r="J712" i="5"/>
  <c r="I712" i="5"/>
  <c r="F728" i="5"/>
  <c r="J728" i="5"/>
  <c r="I728" i="5"/>
  <c r="I744" i="5"/>
  <c r="S752" i="5"/>
  <c r="AB754" i="5"/>
  <c r="S762" i="5"/>
  <c r="AB762" i="5"/>
  <c r="AB772" i="5"/>
  <c r="S772" i="5"/>
  <c r="S778" i="5"/>
  <c r="AB778" i="5"/>
  <c r="AB788" i="5"/>
  <c r="S788" i="5"/>
  <c r="R794" i="5"/>
  <c r="J794" i="5"/>
  <c r="I794" i="5"/>
  <c r="H794" i="5"/>
  <c r="F794" i="5"/>
  <c r="S603" i="5"/>
  <c r="S611" i="5"/>
  <c r="S615" i="5"/>
  <c r="S619" i="5"/>
  <c r="S623" i="5"/>
  <c r="S627" i="5"/>
  <c r="S631" i="5"/>
  <c r="S635" i="5"/>
  <c r="S639" i="5"/>
  <c r="S643" i="5"/>
  <c r="S647" i="5"/>
  <c r="S651" i="5"/>
  <c r="S655" i="5"/>
  <c r="S659" i="5"/>
  <c r="S663" i="5"/>
  <c r="H665" i="5"/>
  <c r="S667" i="5"/>
  <c r="S671" i="5"/>
  <c r="S675" i="5"/>
  <c r="H680" i="5"/>
  <c r="AB682" i="5"/>
  <c r="F692" i="5"/>
  <c r="I692" i="5"/>
  <c r="R693" i="5"/>
  <c r="H696" i="5"/>
  <c r="AB698" i="5"/>
  <c r="S706" i="5"/>
  <c r="R708" i="5"/>
  <c r="H710" i="5"/>
  <c r="AB718" i="5"/>
  <c r="S722" i="5"/>
  <c r="R724" i="5"/>
  <c r="H726" i="5"/>
  <c r="H733" i="5"/>
  <c r="AB734" i="5"/>
  <c r="S738" i="5"/>
  <c r="H742" i="5"/>
  <c r="F752" i="5"/>
  <c r="J752" i="5"/>
  <c r="I752" i="5"/>
  <c r="J754" i="5"/>
  <c r="I754" i="5"/>
  <c r="H754" i="5"/>
  <c r="F754" i="5"/>
  <c r="J762" i="5"/>
  <c r="I762" i="5"/>
  <c r="H762" i="5"/>
  <c r="F762" i="5"/>
  <c r="R768" i="5"/>
  <c r="I772" i="5"/>
  <c r="J778" i="5"/>
  <c r="I778" i="5"/>
  <c r="H778" i="5"/>
  <c r="F778" i="5"/>
  <c r="R784" i="5"/>
  <c r="H788" i="5"/>
  <c r="F788" i="5"/>
  <c r="J788" i="5"/>
  <c r="I788" i="5"/>
  <c r="R790" i="5"/>
  <c r="AB800" i="5"/>
  <c r="S800" i="5"/>
  <c r="H804" i="5"/>
  <c r="F804" i="5"/>
  <c r="R804" i="5"/>
  <c r="J804" i="5"/>
  <c r="I804" i="5"/>
  <c r="J680" i="5"/>
  <c r="F682" i="5"/>
  <c r="S684" i="5"/>
  <c r="AB688" i="5"/>
  <c r="S690" i="5"/>
  <c r="J696" i="5"/>
  <c r="F698" i="5"/>
  <c r="S700" i="5"/>
  <c r="AB704" i="5"/>
  <c r="S708" i="5"/>
  <c r="R710" i="5"/>
  <c r="H712" i="5"/>
  <c r="AB720" i="5"/>
  <c r="S724" i="5"/>
  <c r="R726" i="5"/>
  <c r="H728" i="5"/>
  <c r="F729" i="5"/>
  <c r="F732" i="5"/>
  <c r="AB736" i="5"/>
  <c r="S740" i="5"/>
  <c r="R742" i="5"/>
  <c r="AB750" i="5"/>
  <c r="AB760" i="5"/>
  <c r="S760" i="5"/>
  <c r="S766" i="5"/>
  <c r="AB766" i="5"/>
  <c r="AB776" i="5"/>
  <c r="S776" i="5"/>
  <c r="S782" i="5"/>
  <c r="AB782" i="5"/>
  <c r="AB792" i="5"/>
  <c r="S792" i="5"/>
  <c r="AB796" i="5"/>
  <c r="S796" i="5"/>
  <c r="H800" i="5"/>
  <c r="F800" i="5"/>
  <c r="J800" i="5"/>
  <c r="I800" i="5"/>
  <c r="R680" i="5"/>
  <c r="F688" i="5"/>
  <c r="I688" i="5"/>
  <c r="J690" i="5"/>
  <c r="I690" i="5"/>
  <c r="F704" i="5"/>
  <c r="I704" i="5"/>
  <c r="AB706" i="5"/>
  <c r="R712" i="5"/>
  <c r="J718" i="5"/>
  <c r="I718" i="5"/>
  <c r="F718" i="5"/>
  <c r="AB722" i="5"/>
  <c r="R728" i="5"/>
  <c r="J734" i="5"/>
  <c r="I734" i="5"/>
  <c r="F734" i="5"/>
  <c r="AB738" i="5"/>
  <c r="J750" i="5"/>
  <c r="I750" i="5"/>
  <c r="H750" i="5"/>
  <c r="F750" i="5"/>
  <c r="H760" i="5"/>
  <c r="F760" i="5"/>
  <c r="J760" i="5"/>
  <c r="I760" i="5"/>
  <c r="H776" i="5"/>
  <c r="F776" i="5"/>
  <c r="J776" i="5"/>
  <c r="I776" i="5"/>
  <c r="H792" i="5"/>
  <c r="F792" i="5"/>
  <c r="H796" i="5"/>
  <c r="F796" i="5"/>
  <c r="J796" i="5"/>
  <c r="I796" i="5"/>
  <c r="I841" i="5"/>
  <c r="R841" i="5"/>
  <c r="F841" i="5"/>
  <c r="AB684" i="5"/>
  <c r="AB689" i="5"/>
  <c r="AB700" i="5"/>
  <c r="AB705" i="5"/>
  <c r="J720" i="5"/>
  <c r="F736" i="5"/>
  <c r="J736" i="5"/>
  <c r="I736" i="5"/>
  <c r="S754" i="5"/>
  <c r="AB764" i="5"/>
  <c r="S764" i="5"/>
  <c r="S770" i="5"/>
  <c r="AB770" i="5"/>
  <c r="AB780" i="5"/>
  <c r="S780" i="5"/>
  <c r="S786" i="5"/>
  <c r="AB786" i="5"/>
  <c r="H821" i="5"/>
  <c r="J821" i="5"/>
  <c r="F821" i="5"/>
  <c r="S805" i="5"/>
  <c r="H806" i="5"/>
  <c r="H808" i="5"/>
  <c r="S810" i="5"/>
  <c r="H820" i="5"/>
  <c r="AB860" i="5"/>
  <c r="F872" i="5"/>
  <c r="S876" i="5"/>
  <c r="I888" i="5"/>
  <c r="R888" i="5"/>
  <c r="H888" i="5"/>
  <c r="J980" i="5"/>
  <c r="I980" i="5"/>
  <c r="H980" i="5"/>
  <c r="F980" i="5"/>
  <c r="R980" i="5"/>
  <c r="J1052" i="5"/>
  <c r="I1052" i="5"/>
  <c r="H1052" i="5"/>
  <c r="F1052" i="5"/>
  <c r="R1052" i="5"/>
  <c r="AB1092" i="5"/>
  <c r="S1092" i="5"/>
  <c r="I806" i="5"/>
  <c r="F812" i="5"/>
  <c r="R812" i="5"/>
  <c r="AB816" i="5"/>
  <c r="S818" i="5"/>
  <c r="R834" i="5"/>
  <c r="J834" i="5"/>
  <c r="I834" i="5"/>
  <c r="R842" i="5"/>
  <c r="J842" i="5"/>
  <c r="I842" i="5"/>
  <c r="S864" i="5"/>
  <c r="AB876" i="5"/>
  <c r="S892" i="5"/>
  <c r="R898" i="5"/>
  <c r="I898" i="5"/>
  <c r="F898" i="5"/>
  <c r="H898" i="5"/>
  <c r="I908" i="5"/>
  <c r="J908" i="5"/>
  <c r="H908" i="5"/>
  <c r="F908" i="5"/>
  <c r="R908" i="5"/>
  <c r="S928" i="5"/>
  <c r="AB952" i="5"/>
  <c r="S952" i="5"/>
  <c r="AB1044" i="5"/>
  <c r="S1044" i="5"/>
  <c r="J818" i="5"/>
  <c r="I920" i="5"/>
  <c r="F920" i="5"/>
  <c r="R920" i="5"/>
  <c r="H920" i="5"/>
  <c r="I928" i="5"/>
  <c r="R928" i="5"/>
  <c r="J928" i="5"/>
  <c r="H928" i="5"/>
  <c r="AB988" i="5"/>
  <c r="S988" i="5"/>
  <c r="J1084" i="5"/>
  <c r="I1084" i="5"/>
  <c r="H1084" i="5"/>
  <c r="F1084" i="5"/>
  <c r="R1084" i="5"/>
  <c r="AB794" i="5"/>
  <c r="AB798" i="5"/>
  <c r="AB802" i="5"/>
  <c r="S804" i="5"/>
  <c r="R806" i="5"/>
  <c r="AB810" i="5"/>
  <c r="AB813" i="5"/>
  <c r="AB818" i="5"/>
  <c r="S826" i="5"/>
  <c r="S896" i="5"/>
  <c r="J920" i="5"/>
  <c r="F928" i="5"/>
  <c r="I936" i="5"/>
  <c r="F936" i="5"/>
  <c r="R936" i="5"/>
  <c r="J936" i="5"/>
  <c r="H936" i="5"/>
  <c r="I944" i="5"/>
  <c r="R944" i="5"/>
  <c r="J944" i="5"/>
  <c r="F944" i="5"/>
  <c r="AB969" i="5"/>
  <c r="J992" i="5"/>
  <c r="I992" i="5"/>
  <c r="H992" i="5"/>
  <c r="F992" i="5"/>
  <c r="R992" i="5"/>
  <c r="J1036" i="5"/>
  <c r="I1036" i="5"/>
  <c r="H1036" i="5"/>
  <c r="F1036" i="5"/>
  <c r="R1036" i="5"/>
  <c r="AB1076" i="5"/>
  <c r="S1076" i="5"/>
  <c r="S806" i="5"/>
  <c r="S830" i="5"/>
  <c r="R854" i="5"/>
  <c r="I854" i="5"/>
  <c r="H854" i="5"/>
  <c r="F854" i="5"/>
  <c r="H944" i="5"/>
  <c r="J1116" i="5"/>
  <c r="I1116" i="5"/>
  <c r="H1116" i="5"/>
  <c r="F1116" i="5"/>
  <c r="R1116" i="5"/>
  <c r="R1176" i="5"/>
  <c r="J1176" i="5"/>
  <c r="I1176" i="5"/>
  <c r="H1176" i="5"/>
  <c r="F1176" i="5"/>
  <c r="F808" i="5"/>
  <c r="R808" i="5"/>
  <c r="I812" i="5"/>
  <c r="AB814" i="5"/>
  <c r="F818" i="5"/>
  <c r="AB820" i="5"/>
  <c r="R825" i="5"/>
  <c r="AB826" i="5"/>
  <c r="J830" i="5"/>
  <c r="I830" i="5"/>
  <c r="AB854" i="5"/>
  <c r="I860" i="5"/>
  <c r="H860" i="5"/>
  <c r="F860" i="5"/>
  <c r="R860" i="5"/>
  <c r="S868" i="5"/>
  <c r="AB896" i="5"/>
  <c r="I914" i="5"/>
  <c r="I924" i="5"/>
  <c r="J924" i="5"/>
  <c r="H924" i="5"/>
  <c r="F924" i="5"/>
  <c r="R924" i="5"/>
  <c r="I960" i="5"/>
  <c r="H960" i="5"/>
  <c r="J960" i="5"/>
  <c r="F960" i="5"/>
  <c r="R960" i="5"/>
  <c r="AB1028" i="5"/>
  <c r="S1028" i="5"/>
  <c r="J1068" i="5"/>
  <c r="I1068" i="5"/>
  <c r="H1068" i="5"/>
  <c r="F1068" i="5"/>
  <c r="R1068" i="5"/>
  <c r="AB1108" i="5"/>
  <c r="S1108" i="5"/>
  <c r="H818" i="5"/>
  <c r="F820" i="5"/>
  <c r="R820" i="5"/>
  <c r="I820" i="5"/>
  <c r="R829" i="5"/>
  <c r="I856" i="5"/>
  <c r="R856" i="5"/>
  <c r="H856" i="5"/>
  <c r="AB858" i="5"/>
  <c r="AB862" i="5"/>
  <c r="AB870" i="5"/>
  <c r="I876" i="5"/>
  <c r="H876" i="5"/>
  <c r="F876" i="5"/>
  <c r="R876" i="5"/>
  <c r="S884" i="5"/>
  <c r="R886" i="5"/>
  <c r="I886" i="5"/>
  <c r="H886" i="5"/>
  <c r="F886" i="5"/>
  <c r="I904" i="5"/>
  <c r="R904" i="5"/>
  <c r="S912" i="5"/>
  <c r="I948" i="5"/>
  <c r="R948" i="5"/>
  <c r="J948" i="5"/>
  <c r="H948" i="5"/>
  <c r="F948" i="5"/>
  <c r="I964" i="5"/>
  <c r="H964" i="5"/>
  <c r="F964" i="5"/>
  <c r="R964" i="5"/>
  <c r="J964" i="5"/>
  <c r="AB968" i="5"/>
  <c r="S968" i="5"/>
  <c r="AB1060" i="5"/>
  <c r="S1060" i="5"/>
  <c r="AB809" i="5"/>
  <c r="I818" i="5"/>
  <c r="F824" i="5"/>
  <c r="R824" i="5"/>
  <c r="I824" i="5"/>
  <c r="F856" i="5"/>
  <c r="I872" i="5"/>
  <c r="R872" i="5"/>
  <c r="H872" i="5"/>
  <c r="J876" i="5"/>
  <c r="I892" i="5"/>
  <c r="H892" i="5"/>
  <c r="F892" i="5"/>
  <c r="R892" i="5"/>
  <c r="R962" i="5"/>
  <c r="I962" i="5"/>
  <c r="J962" i="5"/>
  <c r="H962" i="5"/>
  <c r="F962" i="5"/>
  <c r="J1100" i="5"/>
  <c r="I1100" i="5"/>
  <c r="H1100" i="5"/>
  <c r="F1100" i="5"/>
  <c r="R1100" i="5"/>
  <c r="I864" i="5"/>
  <c r="I880" i="5"/>
  <c r="I896" i="5"/>
  <c r="I912" i="5"/>
  <c r="R950" i="5"/>
  <c r="I950" i="5"/>
  <c r="AB996" i="5"/>
  <c r="AB1124" i="5"/>
  <c r="S1124" i="5"/>
  <c r="AB1152" i="5"/>
  <c r="AB1354" i="5"/>
  <c r="S1354" i="5"/>
  <c r="H884" i="5"/>
  <c r="H900" i="5"/>
  <c r="H916" i="5"/>
  <c r="H932" i="5"/>
  <c r="I940" i="5"/>
  <c r="J940" i="5"/>
  <c r="F954" i="5"/>
  <c r="AB1012" i="5"/>
  <c r="J1025" i="5"/>
  <c r="F1025" i="5"/>
  <c r="AB1142" i="5"/>
  <c r="S1142" i="5"/>
  <c r="S1455" i="5"/>
  <c r="AB964" i="5"/>
  <c r="J1028" i="5"/>
  <c r="I1028" i="5"/>
  <c r="H1028" i="5"/>
  <c r="R1028" i="5"/>
  <c r="F1028" i="5"/>
  <c r="J1041" i="5"/>
  <c r="H1041" i="5"/>
  <c r="H1162" i="5"/>
  <c r="J1162" i="5"/>
  <c r="I1162" i="5"/>
  <c r="F1162" i="5"/>
  <c r="R1162" i="5"/>
  <c r="AB1182" i="5"/>
  <c r="S1182" i="5"/>
  <c r="H896" i="5"/>
  <c r="I909" i="5"/>
  <c r="R925" i="5"/>
  <c r="R938" i="5"/>
  <c r="I938" i="5"/>
  <c r="R942" i="5"/>
  <c r="I942" i="5"/>
  <c r="J952" i="5"/>
  <c r="I956" i="5"/>
  <c r="H956" i="5"/>
  <c r="R956" i="5"/>
  <c r="H966" i="5"/>
  <c r="J968" i="5"/>
  <c r="J972" i="5"/>
  <c r="J996" i="5"/>
  <c r="I996" i="5"/>
  <c r="H996" i="5"/>
  <c r="F996" i="5"/>
  <c r="AB1004" i="5"/>
  <c r="J1008" i="5"/>
  <c r="I1008" i="5"/>
  <c r="H1008" i="5"/>
  <c r="AB1020" i="5"/>
  <c r="J1024" i="5"/>
  <c r="I1024" i="5"/>
  <c r="H1024" i="5"/>
  <c r="AB1265" i="5"/>
  <c r="AB856" i="5"/>
  <c r="AB861" i="5"/>
  <c r="J864" i="5"/>
  <c r="AB872" i="5"/>
  <c r="J880" i="5"/>
  <c r="AB888" i="5"/>
  <c r="AB893" i="5"/>
  <c r="J896" i="5"/>
  <c r="S900" i="5"/>
  <c r="AB904" i="5"/>
  <c r="AB909" i="5"/>
  <c r="S916" i="5"/>
  <c r="AB920" i="5"/>
  <c r="AB925" i="5"/>
  <c r="F938" i="5"/>
  <c r="AB960" i="5"/>
  <c r="AB980" i="5"/>
  <c r="S1012" i="5"/>
  <c r="J1120" i="5"/>
  <c r="I1120" i="5"/>
  <c r="H1120" i="5"/>
  <c r="R1120" i="5"/>
  <c r="F1120" i="5"/>
  <c r="R1134" i="5"/>
  <c r="J1134" i="5"/>
  <c r="I1134" i="5"/>
  <c r="F1134" i="5"/>
  <c r="H1134" i="5"/>
  <c r="H1226" i="5"/>
  <c r="J1226" i="5"/>
  <c r="I1226" i="5"/>
  <c r="F1226" i="5"/>
  <c r="R1226" i="5"/>
  <c r="AB1261" i="5"/>
  <c r="R1512" i="5"/>
  <c r="J1512" i="5"/>
  <c r="H1512" i="5"/>
  <c r="I1512" i="5"/>
  <c r="F1512" i="5"/>
  <c r="I884" i="5"/>
  <c r="I900" i="5"/>
  <c r="I916" i="5"/>
  <c r="S944" i="5"/>
  <c r="I952" i="5"/>
  <c r="H952" i="5"/>
  <c r="R954" i="5"/>
  <c r="I954" i="5"/>
  <c r="J954" i="5"/>
  <c r="J1000" i="5"/>
  <c r="I1000" i="5"/>
  <c r="H1000" i="5"/>
  <c r="R1000" i="5"/>
  <c r="J1012" i="5"/>
  <c r="I1012" i="5"/>
  <c r="H1012" i="5"/>
  <c r="F1012" i="5"/>
  <c r="J1040" i="5"/>
  <c r="I1040" i="5"/>
  <c r="H1040" i="5"/>
  <c r="R1040" i="5"/>
  <c r="F1040" i="5"/>
  <c r="J1056" i="5"/>
  <c r="I1056" i="5"/>
  <c r="H1056" i="5"/>
  <c r="R1056" i="5"/>
  <c r="F1056" i="5"/>
  <c r="J1072" i="5"/>
  <c r="I1072" i="5"/>
  <c r="H1072" i="5"/>
  <c r="R1072" i="5"/>
  <c r="F1072" i="5"/>
  <c r="J1088" i="5"/>
  <c r="I1088" i="5"/>
  <c r="H1088" i="5"/>
  <c r="R1088" i="5"/>
  <c r="F1088" i="5"/>
  <c r="J1104" i="5"/>
  <c r="I1104" i="5"/>
  <c r="H1104" i="5"/>
  <c r="R1104" i="5"/>
  <c r="F1104" i="5"/>
  <c r="S1135" i="5"/>
  <c r="H1198" i="5"/>
  <c r="R1198" i="5"/>
  <c r="J1198" i="5"/>
  <c r="F1198" i="5"/>
  <c r="I1198" i="5"/>
  <c r="AB1257" i="5"/>
  <c r="S1417" i="5"/>
  <c r="AB1417" i="5"/>
  <c r="AB900" i="5"/>
  <c r="AB905" i="5"/>
  <c r="AB916" i="5"/>
  <c r="AB921" i="5"/>
  <c r="R934" i="5"/>
  <c r="I934" i="5"/>
  <c r="J934" i="5"/>
  <c r="AB956" i="5"/>
  <c r="S964" i="5"/>
  <c r="I968" i="5"/>
  <c r="H968" i="5"/>
  <c r="I972" i="5"/>
  <c r="H972" i="5"/>
  <c r="R981" i="5"/>
  <c r="AB1174" i="5"/>
  <c r="S1174" i="5"/>
  <c r="S1199" i="5"/>
  <c r="AB1237" i="5"/>
  <c r="AB984" i="5"/>
  <c r="AB1000" i="5"/>
  <c r="AB1016" i="5"/>
  <c r="AB1032" i="5"/>
  <c r="AB1048" i="5"/>
  <c r="AB1064" i="5"/>
  <c r="AB1080" i="5"/>
  <c r="AB1096" i="5"/>
  <c r="AB1112" i="5"/>
  <c r="AB1128" i="5"/>
  <c r="AB1145" i="5"/>
  <c r="R1156" i="5"/>
  <c r="J1156" i="5"/>
  <c r="I1156" i="5"/>
  <c r="R1220" i="5"/>
  <c r="J1220" i="5"/>
  <c r="I1220" i="5"/>
  <c r="S1239" i="5"/>
  <c r="I1344" i="5"/>
  <c r="H1344" i="5"/>
  <c r="F1344" i="5"/>
  <c r="R1344" i="5"/>
  <c r="I1382" i="5"/>
  <c r="H1382" i="5"/>
  <c r="R1382" i="5"/>
  <c r="J1382" i="5"/>
  <c r="F1382" i="5"/>
  <c r="S1467" i="5"/>
  <c r="AB1269" i="5"/>
  <c r="AB1277" i="5"/>
  <c r="AB1285" i="5"/>
  <c r="AB1293" i="5"/>
  <c r="AB1301" i="5"/>
  <c r="AB1309" i="5"/>
  <c r="AB1317" i="5"/>
  <c r="AB1325" i="5"/>
  <c r="AB1333" i="5"/>
  <c r="I1360" i="5"/>
  <c r="R1360" i="5"/>
  <c r="J1360" i="5"/>
  <c r="H1360" i="5"/>
  <c r="F1360" i="5"/>
  <c r="I1372" i="5"/>
  <c r="H1372" i="5"/>
  <c r="F1372" i="5"/>
  <c r="R1372" i="5"/>
  <c r="J1372" i="5"/>
  <c r="I1388" i="5"/>
  <c r="F1388" i="5"/>
  <c r="J1388" i="5"/>
  <c r="S1399" i="5"/>
  <c r="S1415" i="5"/>
  <c r="J1037" i="5"/>
  <c r="J1053" i="5"/>
  <c r="R1101" i="5"/>
  <c r="I1101" i="5"/>
  <c r="AB1136" i="5"/>
  <c r="J1138" i="5"/>
  <c r="I1138" i="5"/>
  <c r="H1138" i="5"/>
  <c r="F1138" i="5"/>
  <c r="R1148" i="5"/>
  <c r="J1148" i="5"/>
  <c r="I1148" i="5"/>
  <c r="H1154" i="5"/>
  <c r="R1154" i="5"/>
  <c r="J1154" i="5"/>
  <c r="I1154" i="5"/>
  <c r="AB1157" i="5"/>
  <c r="S1157" i="5"/>
  <c r="AB1181" i="5"/>
  <c r="R1184" i="5"/>
  <c r="I1184" i="5"/>
  <c r="H1184" i="5"/>
  <c r="F1184" i="5"/>
  <c r="AB1186" i="5"/>
  <c r="S1186" i="5"/>
  <c r="S1193" i="5"/>
  <c r="S1207" i="5"/>
  <c r="H1218" i="5"/>
  <c r="R1218" i="5"/>
  <c r="J1218" i="5"/>
  <c r="I1218" i="5"/>
  <c r="S1221" i="5"/>
  <c r="AB1412" i="5"/>
  <c r="S1412" i="5"/>
  <c r="R1536" i="5"/>
  <c r="J1536" i="5"/>
  <c r="I1536" i="5"/>
  <c r="H1536" i="5"/>
  <c r="F1536" i="5"/>
  <c r="R1544" i="5"/>
  <c r="J1544" i="5"/>
  <c r="I1544" i="5"/>
  <c r="H1544" i="5"/>
  <c r="F1544" i="5"/>
  <c r="AB932" i="5"/>
  <c r="AB948" i="5"/>
  <c r="AB972" i="5"/>
  <c r="AB976" i="5"/>
  <c r="S984" i="5"/>
  <c r="AB992" i="5"/>
  <c r="S1000" i="5"/>
  <c r="AB1008" i="5"/>
  <c r="S1016" i="5"/>
  <c r="AB1024" i="5"/>
  <c r="S1032" i="5"/>
  <c r="AB1040" i="5"/>
  <c r="F1044" i="5"/>
  <c r="S1048" i="5"/>
  <c r="AB1056" i="5"/>
  <c r="F1060" i="5"/>
  <c r="S1064" i="5"/>
  <c r="AB1072" i="5"/>
  <c r="F1076" i="5"/>
  <c r="S1080" i="5"/>
  <c r="AB1088" i="5"/>
  <c r="F1092" i="5"/>
  <c r="S1096" i="5"/>
  <c r="AB1104" i="5"/>
  <c r="F1108" i="5"/>
  <c r="S1112" i="5"/>
  <c r="AB1120" i="5"/>
  <c r="F1124" i="5"/>
  <c r="S1128" i="5"/>
  <c r="S1131" i="5"/>
  <c r="S1145" i="5"/>
  <c r="F1156" i="5"/>
  <c r="R1188" i="5"/>
  <c r="J1188" i="5"/>
  <c r="I1188" i="5"/>
  <c r="F1220" i="5"/>
  <c r="AB1149" i="5"/>
  <c r="AB1406" i="5"/>
  <c r="S1493" i="5"/>
  <c r="AB1493" i="5"/>
  <c r="AB1036" i="5"/>
  <c r="AB1052" i="5"/>
  <c r="AB1068" i="5"/>
  <c r="AB1084" i="5"/>
  <c r="AB1100" i="5"/>
  <c r="AB1116" i="5"/>
  <c r="AB1138" i="5"/>
  <c r="AB1140" i="5"/>
  <c r="R1208" i="5"/>
  <c r="J1208" i="5"/>
  <c r="I1208" i="5"/>
  <c r="H1208" i="5"/>
  <c r="F1208" i="5"/>
  <c r="AB1214" i="5"/>
  <c r="S1214" i="5"/>
  <c r="R1248" i="5"/>
  <c r="I1248" i="5"/>
  <c r="H1248" i="5"/>
  <c r="F1248" i="5"/>
  <c r="AB1250" i="5"/>
  <c r="S1250" i="5"/>
  <c r="J1344" i="5"/>
  <c r="I1350" i="5"/>
  <c r="H1350" i="5"/>
  <c r="R1350" i="5"/>
  <c r="J1350" i="5"/>
  <c r="J1044" i="5"/>
  <c r="I1044" i="5"/>
  <c r="H1044" i="5"/>
  <c r="J1060" i="5"/>
  <c r="I1060" i="5"/>
  <c r="H1060" i="5"/>
  <c r="J1076" i="5"/>
  <c r="I1076" i="5"/>
  <c r="H1076" i="5"/>
  <c r="J1092" i="5"/>
  <c r="I1092" i="5"/>
  <c r="H1092" i="5"/>
  <c r="J1108" i="5"/>
  <c r="I1108" i="5"/>
  <c r="H1108" i="5"/>
  <c r="J1124" i="5"/>
  <c r="I1124" i="5"/>
  <c r="H1124" i="5"/>
  <c r="R1150" i="5"/>
  <c r="J1150" i="5"/>
  <c r="I1150" i="5"/>
  <c r="F1150" i="5"/>
  <c r="AB1154" i="5"/>
  <c r="S1154" i="5"/>
  <c r="S1161" i="5"/>
  <c r="S1175" i="5"/>
  <c r="H1186" i="5"/>
  <c r="R1186" i="5"/>
  <c r="J1186" i="5"/>
  <c r="I1186" i="5"/>
  <c r="S1189" i="5"/>
  <c r="R1216" i="5"/>
  <c r="I1216" i="5"/>
  <c r="H1216" i="5"/>
  <c r="F1216" i="5"/>
  <c r="AB1218" i="5"/>
  <c r="S1218" i="5"/>
  <c r="S1225" i="5"/>
  <c r="AB1246" i="5"/>
  <c r="S1246" i="5"/>
  <c r="I1336" i="5"/>
  <c r="H1336" i="5"/>
  <c r="F1336" i="5"/>
  <c r="I1352" i="5"/>
  <c r="S1356" i="5"/>
  <c r="I1362" i="5"/>
  <c r="H1362" i="5"/>
  <c r="F1362" i="5"/>
  <c r="AB1366" i="5"/>
  <c r="AB1386" i="5"/>
  <c r="S1386" i="5"/>
  <c r="I1392" i="5"/>
  <c r="R1392" i="5"/>
  <c r="J1392" i="5"/>
  <c r="H1392" i="5"/>
  <c r="S1401" i="5"/>
  <c r="AB1401"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102" i="5"/>
  <c r="I1118" i="5"/>
  <c r="AB1134" i="5"/>
  <c r="R1142" i="5"/>
  <c r="I1146" i="5"/>
  <c r="AB1150" i="5"/>
  <c r="J1160" i="5"/>
  <c r="AB1162" i="5"/>
  <c r="H1168" i="5"/>
  <c r="AB1194" i="5"/>
  <c r="H1200" i="5"/>
  <c r="J1224" i="5"/>
  <c r="AB1226" i="5"/>
  <c r="F1240" i="5"/>
  <c r="AB1245" i="5"/>
  <c r="AB1254" i="5"/>
  <c r="H1256" i="5"/>
  <c r="AB1258" i="5"/>
  <c r="H1260" i="5"/>
  <c r="AB1262" i="5"/>
  <c r="H1264" i="5"/>
  <c r="AB1266" i="5"/>
  <c r="H1268" i="5"/>
  <c r="AB1270"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S1376" i="5"/>
  <c r="I1386" i="5"/>
  <c r="H1386" i="5"/>
  <c r="R1386" i="5"/>
  <c r="J1409" i="5"/>
  <c r="F1409" i="5"/>
  <c r="J1457" i="5"/>
  <c r="I1457" i="5"/>
  <c r="R1457" i="5"/>
  <c r="H1457" i="5"/>
  <c r="F1457" i="5"/>
  <c r="J1468" i="5"/>
  <c r="H1468" i="5"/>
  <c r="R1468"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102" i="5"/>
  <c r="R1118" i="5"/>
  <c r="S1158" i="5"/>
  <c r="S1165" i="5"/>
  <c r="J1168" i="5"/>
  <c r="AB1170" i="5"/>
  <c r="S1183" i="5"/>
  <c r="S1190" i="5"/>
  <c r="S1197" i="5"/>
  <c r="J1200" i="5"/>
  <c r="AB1202" i="5"/>
  <c r="S1215" i="5"/>
  <c r="S1222" i="5"/>
  <c r="S1229" i="5"/>
  <c r="AB1234" i="5"/>
  <c r="H1240" i="5"/>
  <c r="H1245" i="5"/>
  <c r="S1247" i="5"/>
  <c r="AB1336" i="5"/>
  <c r="AB1338" i="5"/>
  <c r="AB1353" i="5"/>
  <c r="I1354" i="5"/>
  <c r="H1354" i="5"/>
  <c r="R1354" i="5"/>
  <c r="AB1362" i="5"/>
  <c r="S1366" i="5"/>
  <c r="I1368" i="5"/>
  <c r="F1368" i="5"/>
  <c r="S1372" i="5"/>
  <c r="I1378" i="5"/>
  <c r="H1378" i="5"/>
  <c r="F1378" i="5"/>
  <c r="AB1382" i="5"/>
  <c r="J1394" i="5"/>
  <c r="S1435" i="5"/>
  <c r="F1458" i="5"/>
  <c r="R1458" i="5"/>
  <c r="J1458" i="5"/>
  <c r="I1458" i="5"/>
  <c r="H1458" i="5"/>
  <c r="R1528" i="5"/>
  <c r="J1528" i="5"/>
  <c r="H1528" i="5"/>
  <c r="I1528" i="5"/>
  <c r="J1534" i="5"/>
  <c r="S1548" i="5"/>
  <c r="AB1548" i="5"/>
  <c r="S1137" i="5"/>
  <c r="S1139" i="5"/>
  <c r="S1146" i="5"/>
  <c r="S1153" i="5"/>
  <c r="AB1177" i="5"/>
  <c r="AB1209" i="5"/>
  <c r="I1240" i="5"/>
  <c r="AB1241" i="5"/>
  <c r="I1356" i="5"/>
  <c r="H1356" i="5"/>
  <c r="F1356" i="5"/>
  <c r="I1366" i="5"/>
  <c r="H1366" i="5"/>
  <c r="R1366" i="5"/>
  <c r="J1366" i="5"/>
  <c r="S1392" i="5"/>
  <c r="AB1398" i="5"/>
  <c r="S1398" i="5"/>
  <c r="AB1413" i="5"/>
  <c r="S1427" i="5"/>
  <c r="AB1472" i="5"/>
  <c r="S1472" i="5"/>
  <c r="J1473" i="5"/>
  <c r="I1473" i="5"/>
  <c r="R1473" i="5"/>
  <c r="H1473" i="5"/>
  <c r="F1473" i="5"/>
  <c r="F1482" i="5"/>
  <c r="R1482" i="5"/>
  <c r="I1482" i="5"/>
  <c r="H1482" i="5"/>
  <c r="J1482" i="5"/>
  <c r="AB1641" i="5"/>
  <c r="S1641" i="5"/>
  <c r="S1159" i="5"/>
  <c r="F1160" i="5"/>
  <c r="I1164" i="5"/>
  <c r="AB1165" i="5"/>
  <c r="S1173" i="5"/>
  <c r="AB1178" i="5"/>
  <c r="S1191" i="5"/>
  <c r="I1196" i="5"/>
  <c r="AB1197" i="5"/>
  <c r="S1205" i="5"/>
  <c r="AB1210" i="5"/>
  <c r="S1223" i="5"/>
  <c r="F1224" i="5"/>
  <c r="I1228" i="5"/>
  <c r="AB1229" i="5"/>
  <c r="S1237" i="5"/>
  <c r="J1240" i="5"/>
  <c r="AB1242" i="5"/>
  <c r="J1245" i="5"/>
  <c r="J1336" i="5"/>
  <c r="I1340" i="5"/>
  <c r="R1340" i="5"/>
  <c r="AB1344" i="5"/>
  <c r="AB1346" i="5"/>
  <c r="AB1350" i="5"/>
  <c r="H1352" i="5"/>
  <c r="J1362" i="5"/>
  <c r="AB1370" i="5"/>
  <c r="S1370" i="5"/>
  <c r="I1376" i="5"/>
  <c r="R1376" i="5"/>
  <c r="J1376" i="5"/>
  <c r="H1376" i="5"/>
  <c r="AB1377" i="5"/>
  <c r="S1419" i="5"/>
  <c r="S1433" i="5"/>
  <c r="R1508" i="5"/>
  <c r="J1508" i="5"/>
  <c r="H1508" i="5"/>
  <c r="F1508" i="5"/>
  <c r="S1531" i="5"/>
  <c r="S1141" i="5"/>
  <c r="AB1166" i="5"/>
  <c r="AB1185" i="5"/>
  <c r="AB1198" i="5"/>
  <c r="AB1217" i="5"/>
  <c r="AB1230" i="5"/>
  <c r="F1249" i="5"/>
  <c r="AB1249" i="5"/>
  <c r="R1256" i="5"/>
  <c r="R1260" i="5"/>
  <c r="R1264" i="5"/>
  <c r="R1268" i="5"/>
  <c r="R1272" i="5"/>
  <c r="R1276" i="5"/>
  <c r="R1280" i="5"/>
  <c r="R1288" i="5"/>
  <c r="R1292" i="5"/>
  <c r="R1300" i="5"/>
  <c r="R1304" i="5"/>
  <c r="R1308" i="5"/>
  <c r="R1320" i="5"/>
  <c r="R1332" i="5"/>
  <c r="R1336" i="5"/>
  <c r="J1352" i="5"/>
  <c r="AB1356" i="5"/>
  <c r="S1360" i="5"/>
  <c r="R1362" i="5"/>
  <c r="AB1369" i="5"/>
  <c r="I1370" i="5"/>
  <c r="H1370" i="5"/>
  <c r="R1370" i="5"/>
  <c r="AB1378" i="5"/>
  <c r="S1388" i="5"/>
  <c r="F1392" i="5"/>
  <c r="I1394" i="5"/>
  <c r="H1394" i="5"/>
  <c r="F1394" i="5"/>
  <c r="S1425" i="5"/>
  <c r="AB1440" i="5"/>
  <c r="S1440" i="5"/>
  <c r="S1451" i="5"/>
  <c r="J1452" i="5"/>
  <c r="H1452" i="5"/>
  <c r="R1452" i="5"/>
  <c r="F1452" i="5"/>
  <c r="R1480" i="5"/>
  <c r="J1480" i="5"/>
  <c r="H1480" i="5"/>
  <c r="I1480" i="5"/>
  <c r="F1480" i="5"/>
  <c r="R1492" i="5"/>
  <c r="J1492" i="5"/>
  <c r="H1492" i="5"/>
  <c r="I1492" i="5"/>
  <c r="F1492" i="5"/>
  <c r="S1499" i="5"/>
  <c r="S1503" i="5"/>
  <c r="S1505" i="5"/>
  <c r="AB1505" i="5"/>
  <c r="F1514" i="5"/>
  <c r="R1514" i="5"/>
  <c r="I1514" i="5"/>
  <c r="H1514" i="5"/>
  <c r="AB1633" i="5"/>
  <c r="S1633" i="5"/>
  <c r="AB1394" i="5"/>
  <c r="S1411" i="5"/>
  <c r="S1457" i="5"/>
  <c r="AB1457" i="5"/>
  <c r="F1462" i="5"/>
  <c r="R1462" i="5"/>
  <c r="H1462" i="5"/>
  <c r="S1471" i="5"/>
  <c r="F1474" i="5"/>
  <c r="R1474" i="5"/>
  <c r="J1474" i="5"/>
  <c r="S1509" i="5"/>
  <c r="AB1509" i="5"/>
  <c r="S1521" i="5"/>
  <c r="J1548" i="5"/>
  <c r="I1548" i="5"/>
  <c r="H1548" i="5"/>
  <c r="F1548" i="5"/>
  <c r="R1548" i="5"/>
  <c r="S1352" i="5"/>
  <c r="S1368" i="5"/>
  <c r="S1384" i="5"/>
  <c r="AB1414" i="5"/>
  <c r="S1423" i="5"/>
  <c r="S1431" i="5"/>
  <c r="S1439" i="5"/>
  <c r="F1442" i="5"/>
  <c r="R1442" i="5"/>
  <c r="J1442" i="5"/>
  <c r="AB1452" i="5"/>
  <c r="S1452" i="5"/>
  <c r="S1461" i="5"/>
  <c r="AB1461" i="5"/>
  <c r="S1473" i="5"/>
  <c r="AB1473" i="5"/>
  <c r="H1474" i="5"/>
  <c r="F1478" i="5"/>
  <c r="R1478" i="5"/>
  <c r="H1478" i="5"/>
  <c r="S1487" i="5"/>
  <c r="R1496" i="5"/>
  <c r="J1496" i="5"/>
  <c r="H1496" i="5"/>
  <c r="I1496" i="5"/>
  <c r="F1498" i="5"/>
  <c r="R1498" i="5"/>
  <c r="I1498" i="5"/>
  <c r="H1498" i="5"/>
  <c r="F1518" i="5"/>
  <c r="R1518" i="5"/>
  <c r="H1518" i="5"/>
  <c r="F1542" i="5"/>
  <c r="R1542" i="5"/>
  <c r="J1542" i="5"/>
  <c r="I1542" i="5"/>
  <c r="S1340" i="5"/>
  <c r="I1348" i="5"/>
  <c r="AB1358" i="5"/>
  <c r="I1364" i="5"/>
  <c r="AB1374" i="5"/>
  <c r="AB1390" i="5"/>
  <c r="I1396" i="5"/>
  <c r="AB1405" i="5"/>
  <c r="S1407" i="5"/>
  <c r="AB1421" i="5"/>
  <c r="AB1429" i="5"/>
  <c r="AB1437" i="5"/>
  <c r="S1441" i="5"/>
  <c r="AB1441" i="5"/>
  <c r="F1446" i="5"/>
  <c r="R1446" i="5"/>
  <c r="H1446" i="5"/>
  <c r="I1462" i="5"/>
  <c r="AB1468" i="5"/>
  <c r="S1468" i="5"/>
  <c r="I1474" i="5"/>
  <c r="S1477" i="5"/>
  <c r="AB1477" i="5"/>
  <c r="S1489" i="5"/>
  <c r="R1524" i="5"/>
  <c r="J1524" i="5"/>
  <c r="H1524" i="5"/>
  <c r="S1552" i="5"/>
  <c r="AB1705" i="5"/>
  <c r="S1705" i="5"/>
  <c r="S1348" i="5"/>
  <c r="S1364" i="5"/>
  <c r="S1380" i="5"/>
  <c r="S1396" i="5"/>
  <c r="S1403" i="5"/>
  <c r="S1445" i="5"/>
  <c r="AB1445" i="5"/>
  <c r="AB1456" i="5"/>
  <c r="S1456" i="5"/>
  <c r="J1462" i="5"/>
  <c r="F1486" i="5"/>
  <c r="R1486" i="5"/>
  <c r="H1486" i="5"/>
  <c r="AB1520"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J1448" i="5"/>
  <c r="H1448" i="5"/>
  <c r="S1481" i="5"/>
  <c r="AB1481" i="5"/>
  <c r="F1506" i="5"/>
  <c r="R1506" i="5"/>
  <c r="S1513" i="5"/>
  <c r="AB1513" i="5"/>
  <c r="AB1625" i="5"/>
  <c r="S1625" i="5"/>
  <c r="AB1697" i="5"/>
  <c r="S1697" i="5"/>
  <c r="AB2469" i="5"/>
  <c r="S2469" i="5"/>
  <c r="J1405" i="5"/>
  <c r="J1421" i="5"/>
  <c r="AB1422" i="5"/>
  <c r="J1429" i="5"/>
  <c r="AB1430" i="5"/>
  <c r="AB1438" i="5"/>
  <c r="AB1444" i="5"/>
  <c r="F1466" i="5"/>
  <c r="R1466" i="5"/>
  <c r="AB1476" i="5"/>
  <c r="AB1484" i="5"/>
  <c r="S1485" i="5"/>
  <c r="AB1485" i="5"/>
  <c r="F1510" i="5"/>
  <c r="R1510" i="5"/>
  <c r="AB1516" i="5"/>
  <c r="S1517" i="5"/>
  <c r="AB1517" i="5"/>
  <c r="AB1540" i="5"/>
  <c r="AB1559" i="5"/>
  <c r="AB1665" i="5"/>
  <c r="S1665" i="5"/>
  <c r="AB1673" i="5"/>
  <c r="S1673" i="5"/>
  <c r="R1750" i="5"/>
  <c r="J1750" i="5"/>
  <c r="I1750" i="5"/>
  <c r="H1750" i="5"/>
  <c r="F1750" i="5"/>
  <c r="F1410" i="5"/>
  <c r="R1410" i="5"/>
  <c r="F1418" i="5"/>
  <c r="R1418" i="5"/>
  <c r="I1422" i="5"/>
  <c r="F1426" i="5"/>
  <c r="R1426" i="5"/>
  <c r="I1430" i="5"/>
  <c r="F1434" i="5"/>
  <c r="R1434" i="5"/>
  <c r="I1438" i="5"/>
  <c r="I1448" i="5"/>
  <c r="F1454" i="5"/>
  <c r="R1454" i="5"/>
  <c r="J1464" i="5"/>
  <c r="H1464" i="5"/>
  <c r="J1469" i="5"/>
  <c r="I1469" i="5"/>
  <c r="F1490" i="5"/>
  <c r="R1490" i="5"/>
  <c r="S1497" i="5"/>
  <c r="AB1497" i="5"/>
  <c r="J1505" i="5"/>
  <c r="I1505" i="5"/>
  <c r="J1506" i="5"/>
  <c r="F1522" i="5"/>
  <c r="R1522" i="5"/>
  <c r="S1529" i="5"/>
  <c r="AB152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8" i="5"/>
  <c r="F1450" i="5"/>
  <c r="R1450" i="5"/>
  <c r="AB1460" i="5"/>
  <c r="I1466" i="5"/>
  <c r="F1494" i="5"/>
  <c r="R1494" i="5"/>
  <c r="AB1500" i="5"/>
  <c r="S1501" i="5"/>
  <c r="AB1501" i="5"/>
  <c r="S1507" i="5"/>
  <c r="J1510" i="5"/>
  <c r="F1526" i="5"/>
  <c r="R1526" i="5"/>
  <c r="AB1532" i="5"/>
  <c r="S1533" i="5"/>
  <c r="AB1533" i="5"/>
  <c r="F1538" i="5"/>
  <c r="R1538" i="5"/>
  <c r="S1543" i="5"/>
  <c r="AB1618" i="5"/>
  <c r="AB1622" i="5"/>
  <c r="AB1637" i="5"/>
  <c r="S1637" i="5"/>
  <c r="AB1654" i="5"/>
  <c r="AB1669" i="5"/>
  <c r="S1669" i="5"/>
  <c r="AB1686" i="5"/>
  <c r="AB1701" i="5"/>
  <c r="S1701" i="5"/>
  <c r="AB1718" i="5"/>
  <c r="R1740" i="5"/>
  <c r="J1740" i="5"/>
  <c r="I1740" i="5"/>
  <c r="H1740" i="5"/>
  <c r="F1740" i="5"/>
  <c r="R1772" i="5"/>
  <c r="J1772" i="5"/>
  <c r="I1772" i="5"/>
  <c r="H1772" i="5"/>
  <c r="F1772" i="5"/>
  <c r="AB1824" i="5"/>
  <c r="AB1868" i="5"/>
  <c r="S1868" i="5"/>
  <c r="AB1544" i="5"/>
  <c r="S1550" i="5"/>
  <c r="F1556" i="5"/>
  <c r="F1560" i="5"/>
  <c r="F1564" i="5"/>
  <c r="F1568" i="5"/>
  <c r="F1572" i="5"/>
  <c r="F1580" i="5"/>
  <c r="F1584" i="5"/>
  <c r="F1588" i="5"/>
  <c r="F1592" i="5"/>
  <c r="F1596" i="5"/>
  <c r="F1600" i="5"/>
  <c r="F1604" i="5"/>
  <c r="F1612" i="5"/>
  <c r="F1616" i="5"/>
  <c r="F1620" i="5"/>
  <c r="S1626" i="5"/>
  <c r="AB1630" i="5"/>
  <c r="AB1645" i="5"/>
  <c r="S1645" i="5"/>
  <c r="AB1662" i="5"/>
  <c r="AB1677" i="5"/>
  <c r="S1677" i="5"/>
  <c r="AB1694" i="5"/>
  <c r="AB1709" i="5"/>
  <c r="S1709" i="5"/>
  <c r="AB1726" i="5"/>
  <c r="AB1549" i="5"/>
  <c r="H1552" i="5"/>
  <c r="AB1649" i="5"/>
  <c r="S1649" i="5"/>
  <c r="AB1681" i="5"/>
  <c r="S1681" i="5"/>
  <c r="AB1713" i="5"/>
  <c r="S1713"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AB1685" i="5"/>
  <c r="S1685" i="5"/>
  <c r="AB1717" i="5"/>
  <c r="S1717" i="5"/>
  <c r="F1748" i="5"/>
  <c r="AB1857" i="5"/>
  <c r="AB1545" i="5"/>
  <c r="I1550" i="5"/>
  <c r="H1550" i="5"/>
  <c r="F1550" i="5"/>
  <c r="S1618" i="5"/>
  <c r="S1622" i="5"/>
  <c r="AB1642" i="5"/>
  <c r="AB1657" i="5"/>
  <c r="S1657" i="5"/>
  <c r="AB1674" i="5"/>
  <c r="AB1689" i="5"/>
  <c r="S1689" i="5"/>
  <c r="AB1706" i="5"/>
  <c r="AB1721" i="5"/>
  <c r="S1721" i="5"/>
  <c r="S1743" i="5"/>
  <c r="H1748" i="5"/>
  <c r="AB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R1620" i="5"/>
  <c r="J1620" i="5"/>
  <c r="AB1626" i="5"/>
  <c r="AB1629" i="5"/>
  <c r="S1629"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AB1733" i="5"/>
  <c r="AB1750" i="5"/>
  <c r="F1793" i="5"/>
  <c r="R1793" i="5"/>
  <c r="J1793" i="5"/>
  <c r="I1793" i="5"/>
  <c r="F1797" i="5"/>
  <c r="R1797" i="5"/>
  <c r="J1797" i="5"/>
  <c r="I1797"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S1734" i="5"/>
  <c r="F1757" i="5"/>
  <c r="R1757" i="5"/>
  <c r="I1757" i="5"/>
  <c r="AB1758" i="5"/>
  <c r="F1764" i="5"/>
  <c r="R1812" i="5"/>
  <c r="J1812" i="5"/>
  <c r="I1812" i="5"/>
  <c r="H1812" i="5"/>
  <c r="AB1814" i="5"/>
  <c r="AB1817" i="5"/>
  <c r="R1826" i="5"/>
  <c r="J1826" i="5"/>
  <c r="I1826" i="5"/>
  <c r="H1826"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AB1741" i="5"/>
  <c r="R1752" i="5"/>
  <c r="I1752" i="5"/>
  <c r="H1793" i="5"/>
  <c r="H1797" i="5"/>
  <c r="F1826" i="5"/>
  <c r="AB1829" i="5"/>
  <c r="AB1885" i="5"/>
  <c r="S1885" i="5"/>
  <c r="S1737" i="5"/>
  <c r="S1745" i="5"/>
  <c r="H1757" i="5"/>
  <c r="AB1762" i="5"/>
  <c r="S1819" i="5"/>
  <c r="R1822" i="5"/>
  <c r="J1822" i="5"/>
  <c r="I1822" i="5"/>
  <c r="H1822" i="5"/>
  <c r="F1822" i="5"/>
  <c r="R1882" i="5"/>
  <c r="H1882" i="5"/>
  <c r="J1882" i="5"/>
  <c r="I1882" i="5"/>
  <c r="F1882" i="5"/>
  <c r="AB2001" i="5"/>
  <c r="AB1748" i="5"/>
  <c r="R1764" i="5"/>
  <c r="J1764" i="5"/>
  <c r="I1764" i="5"/>
  <c r="S1843" i="5"/>
  <c r="S1847" i="5"/>
  <c r="S1851" i="5"/>
  <c r="R1910" i="5"/>
  <c r="J1910" i="5"/>
  <c r="H1910" i="5"/>
  <c r="I1910" i="5"/>
  <c r="F1910" i="5"/>
  <c r="R1942" i="5"/>
  <c r="J1942" i="5"/>
  <c r="I1942" i="5"/>
  <c r="H1942" i="5"/>
  <c r="F1942" i="5"/>
  <c r="S1733" i="5"/>
  <c r="S1735" i="5"/>
  <c r="AB1754"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AB1838" i="5"/>
  <c r="AB1844" i="5"/>
  <c r="S1844" i="5"/>
  <c r="AB1848" i="5"/>
  <c r="S1848" i="5"/>
  <c r="AB1893" i="5"/>
  <c r="S1893" i="5"/>
  <c r="S1811" i="5"/>
  <c r="S181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56" i="5"/>
  <c r="S1856" i="5"/>
  <c r="AB1860" i="5"/>
  <c r="S1860" i="5"/>
  <c r="AB1921" i="5"/>
  <c r="S1921" i="5"/>
  <c r="AB1949" i="5"/>
  <c r="S1949" i="5"/>
  <c r="AB2008" i="5"/>
  <c r="S2008" i="5"/>
  <c r="F2137" i="5"/>
  <c r="R2137" i="5"/>
  <c r="J2137" i="5"/>
  <c r="I2137" i="5"/>
  <c r="H2137" i="5"/>
  <c r="S1808" i="5"/>
  <c r="S1816" i="5"/>
  <c r="AB1820" i="5"/>
  <c r="S1823" i="5"/>
  <c r="S1835" i="5"/>
  <c r="AB1840" i="5"/>
  <c r="R1994" i="5"/>
  <c r="J1994" i="5"/>
  <c r="I1994" i="5"/>
  <c r="H1994" i="5"/>
  <c r="F1994" i="5"/>
  <c r="AB2020" i="5"/>
  <c r="S2020" i="5"/>
  <c r="AB1825" i="5"/>
  <c r="R1842" i="5"/>
  <c r="J1842" i="5"/>
  <c r="R1846" i="5"/>
  <c r="J1846" i="5"/>
  <c r="H1846" i="5"/>
  <c r="R1850" i="5"/>
  <c r="J1850" i="5"/>
  <c r="H1850" i="5"/>
  <c r="AB1853" i="5"/>
  <c r="S1855" i="5"/>
  <c r="AB1917" i="5"/>
  <c r="S1917" i="5"/>
  <c r="R1974" i="5"/>
  <c r="J1974" i="5"/>
  <c r="I1974" i="5"/>
  <c r="H1974" i="5"/>
  <c r="F1974" i="5"/>
  <c r="AB2033" i="5"/>
  <c r="AB2082" i="5"/>
  <c r="S2082" i="5"/>
  <c r="S1812" i="5"/>
  <c r="AB1852" i="5"/>
  <c r="S1852" i="5"/>
  <c r="AB1869" i="5"/>
  <c r="R1878" i="5"/>
  <c r="H1878" i="5"/>
  <c r="F1878" i="5"/>
  <c r="J1878" i="5"/>
  <c r="R1886" i="5"/>
  <c r="H1886" i="5"/>
  <c r="F1886" i="5"/>
  <c r="J1886" i="5"/>
  <c r="R1894" i="5"/>
  <c r="H1894" i="5"/>
  <c r="F1894" i="5"/>
  <c r="J1894" i="5"/>
  <c r="AB1906" i="5"/>
  <c r="R1914" i="5"/>
  <c r="J1914" i="5"/>
  <c r="H1914" i="5"/>
  <c r="I1914" i="5"/>
  <c r="F1914" i="5"/>
  <c r="AB1929" i="5"/>
  <c r="S1929" i="5"/>
  <c r="AB1976" i="5"/>
  <c r="S1976" i="5"/>
  <c r="I2050" i="5"/>
  <c r="H2050" i="5"/>
  <c r="R2050" i="5"/>
  <c r="J2050" i="5"/>
  <c r="F2050" i="5"/>
  <c r="I2058" i="5"/>
  <c r="H2058" i="5"/>
  <c r="R2058" i="5"/>
  <c r="J2058" i="5"/>
  <c r="F2058" i="5"/>
  <c r="I2066" i="5"/>
  <c r="H2066" i="5"/>
  <c r="R2066" i="5"/>
  <c r="J2066" i="5"/>
  <c r="F2066"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S1875" i="5"/>
  <c r="S1883" i="5"/>
  <c r="S1891" i="5"/>
  <c r="S189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S1907" i="5"/>
  <c r="S1911" i="5"/>
  <c r="S1915" i="5"/>
  <c r="S1919" i="5"/>
  <c r="S1923" i="5"/>
  <c r="S1944"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J2246" i="5"/>
  <c r="I2246" i="5"/>
  <c r="H2246" i="5"/>
  <c r="R2246" i="5"/>
  <c r="F2246" i="5"/>
  <c r="J2250" i="5"/>
  <c r="I2250" i="5"/>
  <c r="H2250" i="5"/>
  <c r="R2250" i="5"/>
  <c r="F2250" i="5"/>
  <c r="S1859" i="5"/>
  <c r="S1863" i="5"/>
  <c r="S1867" i="5"/>
  <c r="S1871" i="5"/>
  <c r="F1872" i="5"/>
  <c r="AB1880" i="5"/>
  <c r="AB1888" i="5"/>
  <c r="AB1896" i="5"/>
  <c r="AB1904" i="5"/>
  <c r="S1924" i="5"/>
  <c r="R1926" i="5"/>
  <c r="J1926" i="5"/>
  <c r="I1926" i="5"/>
  <c r="H1926"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F1880" i="5"/>
  <c r="F1888" i="5"/>
  <c r="F1896" i="5"/>
  <c r="F1904"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104" i="5"/>
  <c r="J2104" i="5"/>
  <c r="H2104" i="5"/>
  <c r="F2104" i="5"/>
  <c r="H1872" i="5"/>
  <c r="I1873" i="5"/>
  <c r="F1873" i="5"/>
  <c r="H1880" i="5"/>
  <c r="H1888" i="5"/>
  <c r="H1896" i="5"/>
  <c r="H1904" i="5"/>
  <c r="F1934" i="5"/>
  <c r="S1948" i="5"/>
  <c r="H1966" i="5"/>
  <c r="AB1980" i="5"/>
  <c r="S1980" i="5"/>
  <c r="F1982" i="5"/>
  <c r="R1998" i="5"/>
  <c r="J1998" i="5"/>
  <c r="I1998" i="5"/>
  <c r="H1998" i="5"/>
  <c r="AB2012" i="5"/>
  <c r="S2012" i="5"/>
  <c r="F2014" i="5"/>
  <c r="R2030" i="5"/>
  <c r="J2030" i="5"/>
  <c r="I2030" i="5"/>
  <c r="H2030" i="5"/>
  <c r="AB2044" i="5"/>
  <c r="S2044" i="5"/>
  <c r="F2046" i="5"/>
  <c r="AB2114" i="5"/>
  <c r="S2114" i="5"/>
  <c r="AB2117" i="5"/>
  <c r="S2117" i="5"/>
  <c r="AB2174" i="5"/>
  <c r="S2174" i="5"/>
  <c r="AB1873" i="5"/>
  <c r="AB1881" i="5"/>
  <c r="AB1889" i="5"/>
  <c r="AB1908" i="5"/>
  <c r="AB1912" i="5"/>
  <c r="AB1916" i="5"/>
  <c r="AB1920" i="5"/>
  <c r="S1928" i="5"/>
  <c r="AB1937" i="5"/>
  <c r="S1941"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AB2081" i="5"/>
  <c r="S2081" i="5"/>
  <c r="R2092" i="5"/>
  <c r="J2092" i="5"/>
  <c r="H2092" i="5"/>
  <c r="F2092" i="5"/>
  <c r="R2108" i="5"/>
  <c r="J2108" i="5"/>
  <c r="H2108" i="5"/>
  <c r="F2108" i="5"/>
  <c r="S2141" i="5"/>
  <c r="AB2141" i="5"/>
  <c r="H2052" i="5"/>
  <c r="S2054" i="5"/>
  <c r="S2056" i="5"/>
  <c r="H2060" i="5"/>
  <c r="S2062" i="5"/>
  <c r="S2064" i="5"/>
  <c r="S2070" i="5"/>
  <c r="S2072" i="5"/>
  <c r="AB2078" i="5"/>
  <c r="J2086" i="5"/>
  <c r="R2120" i="5"/>
  <c r="J2120" i="5"/>
  <c r="I2120" i="5"/>
  <c r="H2120" i="5"/>
  <c r="F2120" i="5"/>
  <c r="AB2181" i="5"/>
  <c r="S2181" i="5"/>
  <c r="I2052" i="5"/>
  <c r="I2060" i="5"/>
  <c r="R2084" i="5"/>
  <c r="H2181" i="5"/>
  <c r="F2181" i="5"/>
  <c r="R2181" i="5"/>
  <c r="J2181" i="5"/>
  <c r="I2181" i="5"/>
  <c r="S2294" i="5"/>
  <c r="AB2294"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AB2190" i="5"/>
  <c r="S2190" i="5"/>
  <c r="AB2285" i="5"/>
  <c r="S2285" i="5"/>
  <c r="AB2049" i="5"/>
  <c r="S2052" i="5"/>
  <c r="AB2057" i="5"/>
  <c r="S2060" i="5"/>
  <c r="AB2065" i="5"/>
  <c r="S2068" i="5"/>
  <c r="AB2073" i="5"/>
  <c r="S2076" i="5"/>
  <c r="I2086" i="5"/>
  <c r="H2086" i="5"/>
  <c r="AB2146" i="5"/>
  <c r="S2146" i="5"/>
  <c r="S2173" i="5"/>
  <c r="AB2173" i="5"/>
  <c r="S2216" i="5"/>
  <c r="AB2216" i="5"/>
  <c r="AB2050" i="5"/>
  <c r="AB2058" i="5"/>
  <c r="AB2066" i="5"/>
  <c r="AB2074" i="5"/>
  <c r="R2152" i="5"/>
  <c r="J2152" i="5"/>
  <c r="I2152" i="5"/>
  <c r="H2152" i="5"/>
  <c r="F2152" i="5"/>
  <c r="I2192" i="5"/>
  <c r="R2192" i="5"/>
  <c r="J2192" i="5"/>
  <c r="H2192" i="5"/>
  <c r="F2192" i="5"/>
  <c r="J2116" i="5"/>
  <c r="F2124" i="5"/>
  <c r="S2125" i="5"/>
  <c r="AB2125" i="5"/>
  <c r="F2144" i="5"/>
  <c r="S2145" i="5"/>
  <c r="J2156" i="5"/>
  <c r="AB2177" i="5"/>
  <c r="S2177" i="5"/>
  <c r="I2200" i="5"/>
  <c r="R2200" i="5"/>
  <c r="J2200" i="5"/>
  <c r="H2200" i="5"/>
  <c r="F2200" i="5"/>
  <c r="AB2237" i="5"/>
  <c r="I2266" i="5"/>
  <c r="H2266" i="5"/>
  <c r="F2270" i="5"/>
  <c r="J2270" i="5"/>
  <c r="R2270" i="5"/>
  <c r="I2270" i="5"/>
  <c r="H2270" i="5"/>
  <c r="J2370" i="5"/>
  <c r="R2370" i="5"/>
  <c r="I2370" i="5"/>
  <c r="H2370" i="5"/>
  <c r="F2370" i="5"/>
  <c r="R2116" i="5"/>
  <c r="R2128" i="5"/>
  <c r="J2128" i="5"/>
  <c r="S2134" i="5"/>
  <c r="H2140" i="5"/>
  <c r="S2149" i="5"/>
  <c r="S2166" i="5"/>
  <c r="S2178" i="5"/>
  <c r="I2208" i="5"/>
  <c r="R2208" i="5"/>
  <c r="J2208" i="5"/>
  <c r="H2208" i="5"/>
  <c r="F2208" i="5"/>
  <c r="S2298" i="5"/>
  <c r="AB2298" i="5"/>
  <c r="S2080" i="5"/>
  <c r="S2084" i="5"/>
  <c r="S2088" i="5"/>
  <c r="S2092" i="5"/>
  <c r="S2096" i="5"/>
  <c r="S2100" i="5"/>
  <c r="S2104" i="5"/>
  <c r="S2108" i="5"/>
  <c r="S2112" i="5"/>
  <c r="S2116" i="5"/>
  <c r="S2121" i="5"/>
  <c r="AB2121" i="5"/>
  <c r="H2124" i="5"/>
  <c r="S2138" i="5"/>
  <c r="H2144" i="5"/>
  <c r="S2153" i="5"/>
  <c r="AB2158" i="5"/>
  <c r="J2164" i="5"/>
  <c r="S2170" i="5"/>
  <c r="AB2189" i="5"/>
  <c r="S2189" i="5"/>
  <c r="S2195" i="5"/>
  <c r="I2216" i="5"/>
  <c r="R2216" i="5"/>
  <c r="J2216" i="5"/>
  <c r="H2216" i="5"/>
  <c r="F2216" i="5"/>
  <c r="AB2226" i="5"/>
  <c r="S2226" i="5"/>
  <c r="R2266" i="5"/>
  <c r="R2310" i="5"/>
  <c r="J2310" i="5"/>
  <c r="I2310" i="5"/>
  <c r="H2310" i="5"/>
  <c r="F2310" i="5"/>
  <c r="AB2118" i="5"/>
  <c r="S2118" i="5"/>
  <c r="S2119" i="5"/>
  <c r="F2121" i="5"/>
  <c r="AB2122" i="5"/>
  <c r="AB2130" i="5"/>
  <c r="R2136" i="5"/>
  <c r="J2136" i="5"/>
  <c r="S2157" i="5"/>
  <c r="AB2162" i="5"/>
  <c r="R2168" i="5"/>
  <c r="J2168" i="5"/>
  <c r="AB2182" i="5"/>
  <c r="S2192" i="5"/>
  <c r="AB2192" i="5"/>
  <c r="S2203" i="5"/>
  <c r="AB2241" i="5"/>
  <c r="AB2280" i="5"/>
  <c r="S2311" i="5"/>
  <c r="S2129" i="5"/>
  <c r="AB2134" i="5"/>
  <c r="R2140" i="5"/>
  <c r="J2140" i="5"/>
  <c r="S2161" i="5"/>
  <c r="AB2166" i="5"/>
  <c r="R2172" i="5"/>
  <c r="AB2185" i="5"/>
  <c r="S2185" i="5"/>
  <c r="J2190" i="5"/>
  <c r="I2190" i="5"/>
  <c r="H2190" i="5"/>
  <c r="F2190" i="5"/>
  <c r="H2194" i="5"/>
  <c r="R2194" i="5"/>
  <c r="J2194" i="5"/>
  <c r="I2194" i="5"/>
  <c r="S2200" i="5"/>
  <c r="AB2200" i="5"/>
  <c r="I2226" i="5"/>
  <c r="H2226" i="5"/>
  <c r="R2226" i="5"/>
  <c r="J2226" i="5"/>
  <c r="F2226" i="5"/>
  <c r="I2242" i="5"/>
  <c r="H2242" i="5"/>
  <c r="AB2254" i="5"/>
  <c r="S2254" i="5"/>
  <c r="AB2258" i="5"/>
  <c r="S2258" i="5"/>
  <c r="AB2265" i="5"/>
  <c r="AB2269" i="5"/>
  <c r="AB2303" i="5"/>
  <c r="R2124" i="5"/>
  <c r="J2124" i="5"/>
  <c r="S2133" i="5"/>
  <c r="AB2138" i="5"/>
  <c r="R2144" i="5"/>
  <c r="J2144" i="5"/>
  <c r="S2165" i="5"/>
  <c r="AB2170" i="5"/>
  <c r="AB2178" i="5"/>
  <c r="H2202" i="5"/>
  <c r="R2202" i="5"/>
  <c r="J2202" i="5"/>
  <c r="I2202" i="5"/>
  <c r="S2208" i="5"/>
  <c r="AB2208" i="5"/>
  <c r="I2222" i="5"/>
  <c r="H2222" i="5"/>
  <c r="J2222" i="5"/>
  <c r="F2222" i="5"/>
  <c r="AB2233" i="5"/>
  <c r="J2238" i="5"/>
  <c r="I2238" i="5"/>
  <c r="H2238" i="5"/>
  <c r="AB2275" i="5"/>
  <c r="S2275" i="5"/>
  <c r="J2284" i="5"/>
  <c r="I2284" i="5"/>
  <c r="J2176" i="5"/>
  <c r="J2184" i="5"/>
  <c r="J2188" i="5"/>
  <c r="AB2198" i="5"/>
  <c r="AB2206" i="5"/>
  <c r="H2206" i="5"/>
  <c r="AB2214" i="5"/>
  <c r="AB2222" i="5"/>
  <c r="AB2250" i="5"/>
  <c r="AB2261" i="5"/>
  <c r="AB2302" i="5"/>
  <c r="S2302" i="5"/>
  <c r="R2176" i="5"/>
  <c r="R2184" i="5"/>
  <c r="R2188" i="5"/>
  <c r="S2191" i="5"/>
  <c r="S2199" i="5"/>
  <c r="S2207" i="5"/>
  <c r="S2215" i="5"/>
  <c r="S2228" i="5"/>
  <c r="AB2246" i="5"/>
  <c r="F2254" i="5"/>
  <c r="AB2257" i="5"/>
  <c r="F2290" i="5"/>
  <c r="R2290" i="5"/>
  <c r="J2290" i="5"/>
  <c r="I2290" i="5"/>
  <c r="J2306" i="5"/>
  <c r="F2306" i="5"/>
  <c r="I2306" i="5"/>
  <c r="H2306" i="5"/>
  <c r="R2348" i="5"/>
  <c r="J2348" i="5"/>
  <c r="I2348" i="5"/>
  <c r="H2348" i="5"/>
  <c r="F2348" i="5"/>
  <c r="F2198" i="5"/>
  <c r="F2206" i="5"/>
  <c r="AB2230" i="5"/>
  <c r="AB2242" i="5"/>
  <c r="AB2253" i="5"/>
  <c r="AB2268" i="5"/>
  <c r="AB2284" i="5"/>
  <c r="R2294" i="5"/>
  <c r="J2294" i="5"/>
  <c r="I2294" i="5"/>
  <c r="H2294" i="5"/>
  <c r="F2298" i="5"/>
  <c r="R2298" i="5"/>
  <c r="R2306" i="5"/>
  <c r="S2224" i="5"/>
  <c r="AB2238" i="5"/>
  <c r="AB2249" i="5"/>
  <c r="J2316" i="5"/>
  <c r="S2343" i="5"/>
  <c r="S2383" i="5"/>
  <c r="AB2194" i="5"/>
  <c r="AB2202" i="5"/>
  <c r="AB2210" i="5"/>
  <c r="AB2218" i="5"/>
  <c r="AB2229" i="5"/>
  <c r="S2232" i="5"/>
  <c r="AB2234" i="5"/>
  <c r="AB2245" i="5"/>
  <c r="J2254" i="5"/>
  <c r="I2254" i="5"/>
  <c r="H2254" i="5"/>
  <c r="AB2266" i="5"/>
  <c r="AB2310" i="5"/>
  <c r="S2310" i="5"/>
  <c r="R2340" i="5"/>
  <c r="J2340" i="5"/>
  <c r="I2340" i="5"/>
  <c r="F2340" i="5"/>
  <c r="H2340" i="5"/>
  <c r="AB2262" i="5"/>
  <c r="R2276" i="5"/>
  <c r="J2276" i="5"/>
  <c r="H2276" i="5"/>
  <c r="S2303" i="5"/>
  <c r="I2228" i="5"/>
  <c r="I2232" i="5"/>
  <c r="I2236" i="5"/>
  <c r="J2272" i="5"/>
  <c r="AB2277" i="5"/>
  <c r="R2304" i="5"/>
  <c r="I2304" i="5"/>
  <c r="AB2314" i="5"/>
  <c r="S2319" i="5"/>
  <c r="R2312" i="5"/>
  <c r="AB2322" i="5"/>
  <c r="AB2365" i="5"/>
  <c r="S2365" i="5"/>
  <c r="S2270" i="5"/>
  <c r="S2272" i="5"/>
  <c r="S2283" i="5"/>
  <c r="S2318" i="5"/>
  <c r="AB2410" i="5"/>
  <c r="S2410" i="5"/>
  <c r="S2236" i="5"/>
  <c r="S2240" i="5"/>
  <c r="S2244" i="5"/>
  <c r="S2248" i="5"/>
  <c r="S2252" i="5"/>
  <c r="S2256" i="5"/>
  <c r="S2260" i="5"/>
  <c r="S2264" i="5"/>
  <c r="S2286" i="5"/>
  <c r="R2308" i="5"/>
  <c r="I2308" i="5"/>
  <c r="H2308" i="5"/>
  <c r="AB2330" i="5"/>
  <c r="R2336" i="5"/>
  <c r="J2336" i="5"/>
  <c r="I2336" i="5"/>
  <c r="S2387" i="5"/>
  <c r="S2267" i="5"/>
  <c r="S2274" i="5"/>
  <c r="S2281" i="5"/>
  <c r="AB2339" i="5"/>
  <c r="S2339" i="5"/>
  <c r="AB2342" i="5"/>
  <c r="AB2382" i="5"/>
  <c r="S2382" i="5"/>
  <c r="AB2270" i="5"/>
  <c r="F2272" i="5"/>
  <c r="J2312" i="5"/>
  <c r="S2315" i="5"/>
  <c r="R2320" i="5"/>
  <c r="J2320" i="5"/>
  <c r="I2320" i="5"/>
  <c r="H2320" i="5"/>
  <c r="R2324" i="5"/>
  <c r="J2324" i="5"/>
  <c r="I2324" i="5"/>
  <c r="I2328" i="5"/>
  <c r="R2332" i="5"/>
  <c r="J2332" i="5"/>
  <c r="I2332" i="5"/>
  <c r="F2332" i="5"/>
  <c r="S2347" i="5"/>
  <c r="AB2346" i="5"/>
  <c r="AB2352" i="5"/>
  <c r="S2358" i="5"/>
  <c r="AB2358" i="5"/>
  <c r="S2363" i="5"/>
  <c r="S2374" i="5"/>
  <c r="AB2374" i="5"/>
  <c r="AB2381" i="5"/>
  <c r="S2381" i="5"/>
  <c r="F2436" i="5"/>
  <c r="J2436" i="5"/>
  <c r="I2436" i="5"/>
  <c r="H2436" i="5"/>
  <c r="R2436" i="5"/>
  <c r="AB2326" i="5"/>
  <c r="AB2334" i="5"/>
  <c r="R2344" i="5"/>
  <c r="J2344" i="5"/>
  <c r="I2344" i="5"/>
  <c r="AB2357" i="5"/>
  <c r="S2357" i="5"/>
  <c r="AB2373" i="5"/>
  <c r="S2373" i="5"/>
  <c r="AB2393" i="5"/>
  <c r="S2393" i="5"/>
  <c r="S2366" i="5"/>
  <c r="AB2366" i="5"/>
  <c r="S2371" i="5"/>
  <c r="J2378" i="5"/>
  <c r="R2378" i="5"/>
  <c r="I2378" i="5"/>
  <c r="H2378" i="5"/>
  <c r="F2378" i="5"/>
  <c r="AB2398" i="5"/>
  <c r="S2398" i="5"/>
  <c r="AB2360" i="5"/>
  <c r="AB2368" i="5"/>
  <c r="AB2376" i="5"/>
  <c r="AB2389" i="5"/>
  <c r="S2389" i="5"/>
  <c r="D14" i="6"/>
  <c r="R2444" i="5"/>
  <c r="J2444" i="5"/>
  <c r="I2444" i="5"/>
  <c r="H2444" i="5"/>
  <c r="F2444" i="5"/>
  <c r="AB2489" i="5"/>
  <c r="S2489" i="5"/>
  <c r="S2499" i="5"/>
  <c r="AB2361" i="5"/>
  <c r="AB2369" i="5"/>
  <c r="AB2377" i="5"/>
  <c r="I2394" i="5"/>
  <c r="H2394" i="5"/>
  <c r="J2394" i="5"/>
  <c r="F2394" i="5"/>
  <c r="J2497" i="5"/>
  <c r="I2497" i="5"/>
  <c r="H2497" i="5"/>
  <c r="R2497" i="5"/>
  <c r="F2497" i="5"/>
  <c r="S2356" i="5"/>
  <c r="R2380" i="5"/>
  <c r="AB2350" i="5"/>
  <c r="F2358" i="5"/>
  <c r="AB2364" i="5"/>
  <c r="F2366" i="5"/>
  <c r="AB2372" i="5"/>
  <c r="F2374" i="5"/>
  <c r="R2400" i="5"/>
  <c r="J2400" i="5"/>
  <c r="I2400" i="5"/>
  <c r="H2400" i="5"/>
  <c r="F2400" i="5"/>
  <c r="R2412" i="5"/>
  <c r="J2412" i="5"/>
  <c r="I2412" i="5"/>
  <c r="F2412" i="5"/>
  <c r="AB2422" i="5"/>
  <c r="S2422" i="5"/>
  <c r="I2448" i="5"/>
  <c r="H2448" i="5"/>
  <c r="F2364" i="5"/>
  <c r="S2385" i="5"/>
  <c r="S2386" i="5"/>
  <c r="R2388" i="5"/>
  <c r="I2388" i="5"/>
  <c r="H2388" i="5"/>
  <c r="F2388" i="5"/>
  <c r="S2397" i="5"/>
  <c r="R2420" i="5"/>
  <c r="J2420" i="5"/>
  <c r="I2420" i="5"/>
  <c r="H2420" i="5"/>
  <c r="F2420" i="5"/>
  <c r="AB2454" i="5"/>
  <c r="S2454" i="5"/>
  <c r="H2474" i="5"/>
  <c r="R2474" i="5"/>
  <c r="J2474" i="5"/>
  <c r="F2474" i="5"/>
  <c r="S2478" i="5"/>
  <c r="AB2478" i="5"/>
  <c r="S2401" i="5"/>
  <c r="AB2406" i="5"/>
  <c r="AB2414" i="5"/>
  <c r="J2424" i="5"/>
  <c r="I2424" i="5"/>
  <c r="S2443" i="5"/>
  <c r="S2467" i="5"/>
  <c r="R2472" i="5"/>
  <c r="F2472" i="5"/>
  <c r="S2405" i="5"/>
  <c r="AB2426" i="5"/>
  <c r="S2452" i="5"/>
  <c r="AB2452" i="5"/>
  <c r="AB2486" i="5"/>
  <c r="S2486" i="5"/>
  <c r="S2495" i="5"/>
  <c r="F2381" i="5"/>
  <c r="F2389" i="5"/>
  <c r="H2481" i="5"/>
  <c r="I2481" i="5"/>
  <c r="F2481" i="5"/>
  <c r="R2481" i="5"/>
  <c r="J2481" i="5"/>
  <c r="AB2390" i="5"/>
  <c r="AB2418" i="5"/>
  <c r="R2428" i="5"/>
  <c r="J2428" i="5"/>
  <c r="I2428" i="5"/>
  <c r="S2436" i="5"/>
  <c r="AB2436" i="5"/>
  <c r="J2446" i="5"/>
  <c r="F2446" i="5"/>
  <c r="AB2484" i="5"/>
  <c r="S2484" i="5"/>
  <c r="AB2430" i="5"/>
  <c r="S2440" i="5"/>
  <c r="AB2440" i="5"/>
  <c r="S2492" i="5"/>
  <c r="S2409" i="5"/>
  <c r="S2413" i="5"/>
  <c r="S2417" i="5"/>
  <c r="S2421" i="5"/>
  <c r="S2425" i="5"/>
  <c r="S2429" i="5"/>
  <c r="AB2448" i="5"/>
  <c r="J2450" i="5"/>
  <c r="I2456" i="5"/>
  <c r="H2456" i="5"/>
  <c r="AB2477" i="5"/>
  <c r="S2477" i="5"/>
  <c r="AB2480" i="5"/>
  <c r="F2492" i="5"/>
  <c r="R2492" i="5"/>
  <c r="J2492" i="5"/>
  <c r="I2492" i="5"/>
  <c r="H2492" i="5"/>
  <c r="S2496" i="5"/>
  <c r="F22" i="6"/>
  <c r="B22" i="6"/>
  <c r="F27" i="6"/>
  <c r="J2496" i="5"/>
  <c r="S2500" i="5"/>
  <c r="F64" i="6"/>
  <c r="G5" i="6"/>
  <c r="H5" i="6"/>
  <c r="H6" i="6"/>
  <c r="S2475" i="5"/>
  <c r="AB2485" i="5"/>
  <c r="S2485" i="5"/>
  <c r="S2488" i="5"/>
  <c r="F2500" i="5"/>
  <c r="R2500" i="5"/>
  <c r="J2500" i="5"/>
  <c r="I2500" i="5"/>
  <c r="H2500" i="5"/>
  <c r="AB2432" i="5"/>
  <c r="I2452" i="5"/>
  <c r="H2452" i="5"/>
  <c r="F2452" i="5"/>
  <c r="R2464" i="5"/>
  <c r="I2464" i="5"/>
  <c r="H2464" i="5"/>
  <c r="F2464" i="5"/>
  <c r="H2482" i="5"/>
  <c r="F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AB2457" i="5"/>
  <c r="AB2465" i="5"/>
  <c r="AB2473" i="5"/>
  <c r="S2493" i="5"/>
  <c r="F2494" i="5"/>
  <c r="R2494" i="5"/>
  <c r="J2494" i="5"/>
  <c r="S2497" i="5"/>
  <c r="F2498" i="5"/>
  <c r="S2501" i="5"/>
  <c r="F2502" i="5"/>
  <c r="AB2458" i="5"/>
  <c r="AB2466" i="5"/>
  <c r="AB2474" i="5"/>
  <c r="AB2490" i="5"/>
  <c r="D4" i="6"/>
  <c r="F2480" i="5"/>
  <c r="S2503" i="5"/>
  <c r="S2476" i="5"/>
  <c r="AB2481" i="5"/>
  <c r="B21" i="6"/>
  <c r="B51" i="6"/>
  <c r="G51" i="6"/>
  <c r="G16" i="6"/>
  <c r="H16" i="6"/>
  <c r="B19" i="6"/>
  <c r="A38" i="2"/>
  <c r="J4" i="5"/>
  <c r="B41" i="4"/>
  <c r="A27" i="6" s="1"/>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1" i="4" s="1"/>
  <c r="B83" i="4"/>
  <c r="A59" i="6"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A1" i="8"/>
  <c r="I19" i="6"/>
  <c r="C19" i="6" s="1"/>
  <c r="J26" i="6"/>
  <c r="I27" i="6"/>
  <c r="C27" i="6" s="1"/>
  <c r="I39" i="6"/>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C20" i="6" s="1"/>
  <c r="J27" i="6"/>
  <c r="I29" i="6"/>
  <c r="C29" i="6" s="1"/>
  <c r="I30" i="6"/>
  <c r="C30" i="6" s="1"/>
  <c r="I31" i="6"/>
  <c r="C31" i="6" s="1"/>
  <c r="I32" i="6"/>
  <c r="C32" i="6" s="1"/>
  <c r="J39" i="6"/>
  <c r="I40" i="6"/>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C49" i="6" s="1"/>
  <c r="J57" i="6"/>
  <c r="I58" i="6"/>
  <c r="L67" i="6"/>
  <c r="A1" i="7"/>
  <c r="D4" i="8"/>
  <c r="C3" i="6"/>
  <c r="I4" i="6"/>
  <c r="C4" i="6" s="1"/>
  <c r="I5" i="6"/>
  <c r="C5" i="6" s="1"/>
  <c r="J21" i="6"/>
  <c r="I22" i="6"/>
  <c r="C22" i="6" s="1"/>
  <c r="I34" i="6"/>
  <c r="C34" i="6" s="1"/>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I9" i="6"/>
  <c r="I10" i="6"/>
  <c r="C10" i="6" s="1"/>
  <c r="I11" i="6"/>
  <c r="I12" i="6"/>
  <c r="C12" i="6" s="1"/>
  <c r="J22" i="6"/>
  <c r="J34" i="6"/>
  <c r="I35" i="6"/>
  <c r="C35" i="6" s="1"/>
  <c r="J42" i="6"/>
  <c r="J50" i="6"/>
  <c r="I51" i="6"/>
  <c r="C51" i="6" s="1"/>
  <c r="J59" i="6"/>
  <c r="I60" i="6"/>
  <c r="C5" i="7"/>
  <c r="D1" i="6"/>
  <c r="J6" i="6"/>
  <c r="J7" i="6"/>
  <c r="J8" i="6"/>
  <c r="J9" i="6"/>
  <c r="J10" i="6"/>
  <c r="J11" i="6"/>
  <c r="J12" i="6"/>
  <c r="I24" i="6"/>
  <c r="C24" i="6" s="1"/>
  <c r="J35" i="6"/>
  <c r="I36" i="6"/>
  <c r="C36" i="6" s="1"/>
  <c r="I44" i="6"/>
  <c r="C44" i="6" s="1"/>
  <c r="J51" i="6"/>
  <c r="I52" i="6"/>
  <c r="C52" i="6" s="1"/>
  <c r="J60" i="6"/>
  <c r="I62" i="6"/>
  <c r="I65" i="6"/>
  <c r="D5" i="7"/>
  <c r="B10" i="4"/>
  <c r="A6" i="6" s="1"/>
  <c r="B18" i="4"/>
  <c r="A10" i="6" s="1"/>
  <c r="G25" i="4"/>
  <c r="G67"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I64" i="6"/>
  <c r="J65" i="6"/>
  <c r="I66" i="6"/>
  <c r="B58" i="1"/>
  <c r="F4" i="8"/>
  <c r="H4" i="8"/>
  <c r="I4" i="8"/>
  <c r="C4" i="8"/>
  <c r="S490" i="5"/>
  <c r="S510" i="5"/>
  <c r="S451" i="5"/>
  <c r="S538" i="5"/>
  <c r="S559" i="5"/>
  <c r="S509" i="5"/>
  <c r="S448" i="5"/>
  <c r="S456" i="5"/>
  <c r="S440" i="5"/>
  <c r="S571" i="5"/>
  <c r="S439" i="5"/>
  <c r="S567" i="5"/>
  <c r="S467" i="5"/>
  <c r="S542" i="5"/>
  <c r="S463" i="5"/>
  <c r="S551" i="5"/>
  <c r="S585" i="5"/>
  <c r="S478" i="5"/>
  <c r="S443" i="5"/>
  <c r="S583" i="5"/>
  <c r="S452" i="5"/>
  <c r="S447" i="5"/>
  <c r="S444" i="5"/>
  <c r="S469" i="5"/>
  <c r="S460" i="5"/>
  <c r="S493" i="5"/>
  <c r="R2164" i="5"/>
  <c r="I1966" i="5"/>
  <c r="J2068" i="5"/>
  <c r="I2068" i="5"/>
  <c r="J1966" i="5"/>
  <c r="R1966" i="5"/>
  <c r="H1958" i="5"/>
  <c r="R2068" i="5"/>
  <c r="I1958" i="5"/>
  <c r="H2068" i="5"/>
  <c r="J1958" i="5"/>
  <c r="R1958" i="5"/>
  <c r="S605" i="5"/>
  <c r="S609" i="5"/>
  <c r="X363" i="5"/>
  <c r="S597" i="5"/>
  <c r="X375" i="5"/>
  <c r="X338" i="5"/>
  <c r="X360" i="5"/>
  <c r="S531" i="5"/>
  <c r="X356" i="5"/>
  <c r="X369" i="5"/>
  <c r="X373" i="5"/>
  <c r="X357" i="5"/>
  <c r="B32" i="6"/>
  <c r="J1918" i="5"/>
  <c r="R982" i="5"/>
  <c r="F1734" i="5"/>
  <c r="I1858" i="5"/>
  <c r="F1576" i="5"/>
  <c r="H1338" i="5"/>
  <c r="J774" i="5"/>
  <c r="I1734" i="5"/>
  <c r="J1338" i="5"/>
  <c r="F966" i="5"/>
  <c r="F2188" i="5"/>
  <c r="J1734" i="5"/>
  <c r="R1338" i="5"/>
  <c r="I966" i="5"/>
  <c r="I828" i="5"/>
  <c r="H577" i="5"/>
  <c r="I1664" i="5"/>
  <c r="H1576" i="5"/>
  <c r="R966" i="5"/>
  <c r="R828" i="5"/>
  <c r="I577" i="5"/>
  <c r="F2408" i="5"/>
  <c r="R1668" i="5"/>
  <c r="J1576" i="5"/>
  <c r="I1338" i="5"/>
  <c r="J577" i="5"/>
  <c r="F1384" i="5"/>
  <c r="F981" i="5"/>
  <c r="J1050" i="5"/>
  <c r="H2172" i="5"/>
  <c r="I1384" i="5"/>
  <c r="I1050" i="5"/>
  <c r="I1132" i="5"/>
  <c r="H981" i="5"/>
  <c r="R1038" i="5"/>
  <c r="I1014" i="5"/>
  <c r="J1132" i="5"/>
  <c r="I981" i="5"/>
  <c r="J2172" i="5"/>
  <c r="J981" i="5"/>
  <c r="R1753" i="5"/>
  <c r="J1592" i="5"/>
  <c r="H1592" i="5"/>
  <c r="H1384" i="5"/>
  <c r="F2300" i="5"/>
  <c r="R1592" i="5"/>
  <c r="J1384" i="5"/>
  <c r="R2300" i="5"/>
  <c r="R1050" i="5"/>
  <c r="R1014" i="5"/>
  <c r="I1038" i="5"/>
  <c r="F1946" i="5"/>
  <c r="H1946" i="5"/>
  <c r="I1380" i="5"/>
  <c r="I1946" i="5"/>
  <c r="R1664" i="5"/>
  <c r="J1946" i="5"/>
  <c r="R1946" i="5"/>
  <c r="J1664" i="5"/>
  <c r="I2362" i="5"/>
  <c r="R1324" i="5"/>
  <c r="F766" i="5"/>
  <c r="H2324" i="5"/>
  <c r="R1328" i="5"/>
  <c r="H561" i="5"/>
  <c r="I561" i="5"/>
  <c r="F1664" i="5"/>
  <c r="J561" i="5"/>
  <c r="F561" i="5"/>
  <c r="H1664" i="5"/>
  <c r="R2362" i="5"/>
  <c r="R2316" i="5"/>
  <c r="R2156" i="5"/>
  <c r="H1785" i="5"/>
  <c r="R2396" i="5"/>
  <c r="J2362" i="5"/>
  <c r="H2396" i="5"/>
  <c r="J1232" i="5"/>
  <c r="F716" i="5"/>
  <c r="R774" i="5"/>
  <c r="R402" i="5"/>
  <c r="H2316" i="5"/>
  <c r="F774" i="5"/>
  <c r="F2362" i="5"/>
  <c r="H774" i="5"/>
  <c r="H2362" i="5"/>
  <c r="I2316" i="5"/>
  <c r="F1785" i="5"/>
  <c r="I774" i="5"/>
  <c r="H1433" i="5"/>
  <c r="J2076" i="5"/>
  <c r="I2076" i="5"/>
  <c r="J1672" i="5"/>
  <c r="R1402" i="5"/>
  <c r="R1632" i="5"/>
  <c r="R890" i="5"/>
  <c r="R2076" i="5"/>
  <c r="R1672" i="5"/>
  <c r="J1433" i="5"/>
  <c r="R2256" i="5"/>
  <c r="R1122" i="5"/>
  <c r="F1672" i="5"/>
  <c r="H1672" i="5"/>
  <c r="H2042" i="5"/>
  <c r="J1632" i="5"/>
  <c r="F1050" i="5"/>
  <c r="I1324" i="5"/>
  <c r="F1680" i="5"/>
  <c r="F1312" i="5"/>
  <c r="F2292" i="5"/>
  <c r="F1608" i="5"/>
  <c r="I1680" i="5"/>
  <c r="I1312" i="5"/>
  <c r="H1680" i="5"/>
  <c r="H2292" i="5"/>
  <c r="J1608" i="5"/>
  <c r="R1312" i="5"/>
  <c r="H1312" i="5"/>
  <c r="I2292" i="5"/>
  <c r="R1696" i="5"/>
  <c r="J1692" i="5"/>
  <c r="R1608" i="5"/>
  <c r="R418" i="5"/>
  <c r="R2292" i="5"/>
  <c r="R1692" i="5"/>
  <c r="H1324" i="5"/>
  <c r="J1640" i="5"/>
  <c r="I1232" i="5"/>
  <c r="H1858" i="5"/>
  <c r="I1753" i="5"/>
  <c r="R1640" i="5"/>
  <c r="R1232" i="5"/>
  <c r="J1858" i="5"/>
  <c r="R1252" i="5"/>
  <c r="H1252" i="5"/>
  <c r="H1232" i="5"/>
  <c r="R1858" i="5"/>
  <c r="F1858" i="5"/>
  <c r="R414" i="5"/>
  <c r="R1652" i="5"/>
  <c r="J1652" i="5"/>
  <c r="H1296" i="5"/>
  <c r="F1232" i="5"/>
  <c r="J1724" i="5"/>
  <c r="F1402" i="5"/>
  <c r="I1094" i="5"/>
  <c r="J2132" i="5"/>
  <c r="J2160" i="5"/>
  <c r="H1328" i="5"/>
  <c r="R2132" i="5"/>
  <c r="R2160" i="5"/>
  <c r="F1918" i="5"/>
  <c r="R1066" i="5"/>
  <c r="J1144" i="5"/>
  <c r="I1918" i="5"/>
  <c r="R1284" i="5"/>
  <c r="I1402" i="5"/>
  <c r="H1918" i="5"/>
  <c r="I1122" i="5"/>
  <c r="I1066" i="5"/>
  <c r="R1918" i="5"/>
  <c r="R1724" i="5"/>
  <c r="J2180" i="5"/>
  <c r="R2180" i="5"/>
  <c r="F2214" i="5"/>
  <c r="I2042" i="5"/>
  <c r="R1656" i="5"/>
  <c r="H766" i="5"/>
  <c r="H2214" i="5"/>
  <c r="J2042" i="5"/>
  <c r="I766" i="5"/>
  <c r="F2252" i="5"/>
  <c r="J2196" i="5"/>
  <c r="R2042" i="5"/>
  <c r="J766" i="5"/>
  <c r="R2196" i="5"/>
  <c r="J1656" i="5"/>
  <c r="H868" i="5"/>
  <c r="I1854" i="5"/>
  <c r="H1810" i="5"/>
  <c r="R978" i="5"/>
  <c r="F816" i="5"/>
  <c r="H1854" i="5"/>
  <c r="I1810" i="5"/>
  <c r="J868" i="5"/>
  <c r="J1854" i="5"/>
  <c r="J1810" i="5"/>
  <c r="R868" i="5"/>
  <c r="I2416" i="5"/>
  <c r="R1854" i="5"/>
  <c r="H1316" i="5"/>
  <c r="I978" i="5"/>
  <c r="R729" i="5"/>
  <c r="R1810" i="5"/>
  <c r="F1470" i="5"/>
  <c r="R1316" i="5"/>
  <c r="I868" i="5"/>
  <c r="H729" i="5"/>
  <c r="I729" i="5"/>
  <c r="R438" i="5"/>
  <c r="B30" i="6"/>
  <c r="G30" i="6"/>
  <c r="B41" i="6"/>
  <c r="G41" i="6"/>
  <c r="B31" i="6"/>
  <c r="G31" i="6"/>
  <c r="J2416" i="5"/>
  <c r="F874" i="5"/>
  <c r="R430" i="5"/>
  <c r="F2196" i="5"/>
  <c r="R2416" i="5"/>
  <c r="H2408" i="5"/>
  <c r="H2010" i="5"/>
  <c r="J1668" i="5"/>
  <c r="H874" i="5"/>
  <c r="J2396" i="5"/>
  <c r="I2196" i="5"/>
  <c r="I2408" i="5"/>
  <c r="F2324" i="5"/>
  <c r="I2010" i="5"/>
  <c r="J874" i="5"/>
  <c r="I748" i="5"/>
  <c r="J2408" i="5"/>
  <c r="H2300" i="5"/>
  <c r="J2010" i="5"/>
  <c r="H1800" i="5"/>
  <c r="H1866" i="5"/>
  <c r="I874" i="5"/>
  <c r="J748" i="5"/>
  <c r="R334" i="5"/>
  <c r="I1800" i="5"/>
  <c r="R874" i="5"/>
  <c r="I716" i="5"/>
  <c r="I982" i="5"/>
  <c r="F748" i="5"/>
  <c r="J716" i="5"/>
  <c r="R434" i="5"/>
  <c r="F2060" i="5"/>
  <c r="H2196" i="5"/>
  <c r="F2404" i="5"/>
  <c r="R2034" i="5"/>
  <c r="I1866" i="5"/>
  <c r="I1144" i="5"/>
  <c r="J1866" i="5"/>
  <c r="I1760" i="5"/>
  <c r="F1192" i="5"/>
  <c r="R1114" i="5"/>
  <c r="I1034" i="5"/>
  <c r="J1526" i="5"/>
  <c r="I1526" i="5"/>
  <c r="H1526" i="5"/>
  <c r="H2404" i="5"/>
  <c r="R1866" i="5"/>
  <c r="J1192" i="5"/>
  <c r="F1144" i="5"/>
  <c r="J2404" i="5"/>
  <c r="I1785" i="5"/>
  <c r="J1470" i="5"/>
  <c r="I1130" i="5"/>
  <c r="I1114" i="5"/>
  <c r="R1144" i="5"/>
  <c r="R422" i="5"/>
  <c r="J1434" i="5"/>
  <c r="I1434" i="5"/>
  <c r="H1434" i="5"/>
  <c r="R2404" i="5"/>
  <c r="J1785" i="5"/>
  <c r="F2380" i="5"/>
  <c r="H2034" i="5"/>
  <c r="F1866" i="5"/>
  <c r="R1785" i="5"/>
  <c r="R1130" i="5"/>
  <c r="I970" i="5"/>
  <c r="F970" i="5"/>
  <c r="I816" i="5"/>
  <c r="I2034" i="5"/>
  <c r="I1470" i="5"/>
  <c r="R1470" i="5"/>
  <c r="R970" i="5"/>
  <c r="H1144" i="5"/>
  <c r="H970" i="5"/>
  <c r="J816" i="5"/>
  <c r="R816" i="5"/>
  <c r="I890" i="5"/>
  <c r="R426" i="5"/>
  <c r="J2464" i="5"/>
  <c r="I2204" i="5"/>
  <c r="R2204" i="5"/>
  <c r="J2204" i="5"/>
  <c r="H2204" i="5"/>
  <c r="F2204" i="5"/>
  <c r="J1066" i="5"/>
  <c r="H1066" i="5"/>
  <c r="J2264" i="5"/>
  <c r="R914" i="5"/>
  <c r="I2214" i="5"/>
  <c r="J2214" i="5"/>
  <c r="R1106" i="5"/>
  <c r="I678" i="5"/>
  <c r="I2198" i="5"/>
  <c r="R2198" i="5"/>
  <c r="J2198" i="5"/>
  <c r="H1050" i="5"/>
  <c r="R577" i="5"/>
  <c r="F577" i="5"/>
  <c r="J1760" i="5"/>
  <c r="F890" i="5"/>
  <c r="I2396" i="5"/>
  <c r="F2396" i="5"/>
  <c r="J2252" i="5"/>
  <c r="I2256" i="5"/>
  <c r="J2256" i="5"/>
  <c r="J1402" i="5"/>
  <c r="H1402" i="5"/>
  <c r="H890" i="5"/>
  <c r="H914" i="5"/>
  <c r="I2188" i="5"/>
  <c r="H2188" i="5"/>
  <c r="I1850" i="5"/>
  <c r="F1850" i="5"/>
  <c r="I1632" i="5"/>
  <c r="F1632" i="5"/>
  <c r="F914" i="5"/>
  <c r="I2212" i="5"/>
  <c r="R2212" i="5"/>
  <c r="J2212" i="5"/>
  <c r="H2212" i="5"/>
  <c r="F2212" i="5"/>
  <c r="J2380" i="5"/>
  <c r="I2380" i="5"/>
  <c r="J1308" i="5"/>
  <c r="I1308" i="5"/>
  <c r="J1324" i="5"/>
  <c r="F1324" i="5"/>
  <c r="I2160" i="5"/>
  <c r="H2160" i="5"/>
  <c r="F2160" i="5"/>
  <c r="F1696" i="5"/>
  <c r="I1696" i="5"/>
  <c r="H1696" i="5"/>
  <c r="I1712" i="5"/>
  <c r="H1712" i="5"/>
  <c r="F1712" i="5"/>
  <c r="I1644" i="5"/>
  <c r="H1644" i="5"/>
  <c r="F1644" i="5"/>
  <c r="J1296" i="5"/>
  <c r="I1296" i="5"/>
  <c r="F1296" i="5"/>
  <c r="J1070" i="5"/>
  <c r="H1070" i="5"/>
  <c r="F1070" i="5"/>
  <c r="F1034" i="5"/>
  <c r="H1034" i="5"/>
  <c r="J1034" i="5"/>
  <c r="J1006" i="5"/>
  <c r="H1006" i="5"/>
  <c r="F1006" i="5"/>
  <c r="J828" i="5"/>
  <c r="H828" i="5"/>
  <c r="I442" i="5"/>
  <c r="F442" i="5"/>
  <c r="H2224" i="5"/>
  <c r="I2180" i="5"/>
  <c r="H2180" i="5"/>
  <c r="F2180" i="5"/>
  <c r="I2164" i="5"/>
  <c r="H2164" i="5"/>
  <c r="F2164" i="5"/>
  <c r="F2068" i="5"/>
  <c r="J1316" i="5"/>
  <c r="I1316" i="5"/>
  <c r="F1316" i="5"/>
  <c r="R1192" i="5"/>
  <c r="H1192" i="5"/>
  <c r="I1192" i="5"/>
  <c r="H1122" i="5"/>
  <c r="F1122" i="5"/>
  <c r="J1122" i="5"/>
  <c r="J942" i="5"/>
  <c r="H942" i="5"/>
  <c r="F942" i="5"/>
  <c r="H978" i="5"/>
  <c r="F978" i="5"/>
  <c r="J978" i="5"/>
  <c r="H2416" i="5"/>
  <c r="F2416" i="5"/>
  <c r="I2172" i="5"/>
  <c r="F2172" i="5"/>
  <c r="R2236" i="5"/>
  <c r="H2132" i="5"/>
  <c r="F2132" i="5"/>
  <c r="I2132" i="5"/>
  <c r="F1760" i="5"/>
  <c r="H1760" i="5"/>
  <c r="J1252" i="5"/>
  <c r="I1252" i="5"/>
  <c r="F1252" i="5"/>
  <c r="R365" i="5"/>
  <c r="R716" i="5"/>
  <c r="H716" i="5"/>
  <c r="F1656" i="5"/>
  <c r="I1656" i="5"/>
  <c r="H1656" i="5"/>
  <c r="F1014" i="5"/>
  <c r="J1014" i="5"/>
  <c r="H1014" i="5"/>
  <c r="I2156" i="5"/>
  <c r="H2156" i="5"/>
  <c r="J2300" i="5"/>
  <c r="R2232" i="5"/>
  <c r="J2232" i="5"/>
  <c r="H2232" i="5"/>
  <c r="F2232" i="5"/>
  <c r="F1640" i="5"/>
  <c r="I1640" i="5"/>
  <c r="H1640" i="5"/>
  <c r="J1753" i="5"/>
  <c r="H1753" i="5"/>
  <c r="J1078" i="5"/>
  <c r="H1078" i="5"/>
  <c r="F1078" i="5"/>
  <c r="J1106" i="5"/>
  <c r="H1106" i="5"/>
  <c r="F1106" i="5"/>
  <c r="F2076" i="5"/>
  <c r="J1940" i="5"/>
  <c r="I1940" i="5"/>
  <c r="H1940" i="5"/>
  <c r="F1940" i="5"/>
  <c r="R1940" i="5"/>
  <c r="I1652" i="5"/>
  <c r="H1652" i="5"/>
  <c r="F1652" i="5"/>
  <c r="J1288" i="5"/>
  <c r="I1288" i="5"/>
  <c r="F1288" i="5"/>
  <c r="J1114" i="5"/>
  <c r="H1114" i="5"/>
  <c r="F1114" i="5"/>
  <c r="J1268" i="5"/>
  <c r="I1268" i="5"/>
  <c r="F1268" i="5"/>
  <c r="H1148" i="5"/>
  <c r="F1148" i="5"/>
  <c r="R748" i="5"/>
  <c r="H748" i="5"/>
  <c r="H2356" i="5"/>
  <c r="F2356" i="5"/>
  <c r="R2356" i="5"/>
  <c r="J2356" i="5"/>
  <c r="I2356" i="5"/>
  <c r="I1724" i="5"/>
  <c r="H1724" i="5"/>
  <c r="F1724" i="5"/>
  <c r="I1429" i="5"/>
  <c r="H1429" i="5"/>
  <c r="F1429" i="5"/>
  <c r="R1429" i="5"/>
  <c r="I1692" i="5"/>
  <c r="H1692" i="5"/>
  <c r="F1692" i="5"/>
  <c r="J1328" i="5"/>
  <c r="I1328" i="5"/>
  <c r="F1328" i="5"/>
  <c r="F1094" i="5"/>
  <c r="J1094" i="5"/>
  <c r="H1094" i="5"/>
  <c r="H1038" i="5"/>
  <c r="F1038" i="5"/>
  <c r="J1038" i="5"/>
  <c r="H678" i="5"/>
  <c r="J678" i="5"/>
  <c r="F678" i="5"/>
  <c r="R678" i="5"/>
  <c r="H816"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J982" i="5"/>
  <c r="H982" i="5"/>
  <c r="F982" i="5"/>
  <c r="F26" i="6"/>
  <c r="B52" i="6"/>
  <c r="G52" i="6"/>
  <c r="B37" i="6"/>
  <c r="G37" i="6"/>
  <c r="B42" i="6"/>
  <c r="G42" i="6"/>
  <c r="B40" i="6"/>
  <c r="G40" i="6" s="1"/>
  <c r="H40" i="6" s="1"/>
  <c r="D40" i="6" s="1"/>
  <c r="B50" i="6"/>
  <c r="G50" i="6"/>
  <c r="B25" i="6"/>
  <c r="G25" i="6"/>
  <c r="B35" i="6"/>
  <c r="G35" i="6"/>
  <c r="B39" i="6"/>
  <c r="G39" i="6" s="1"/>
  <c r="H39" i="6" s="1"/>
  <c r="D39" i="6" s="1"/>
  <c r="F24" i="6"/>
  <c r="B44" i="6"/>
  <c r="G44" i="6"/>
  <c r="G32" i="6"/>
  <c r="B49" i="6"/>
  <c r="G49" i="6"/>
  <c r="B34" i="6"/>
  <c r="G34" i="6"/>
  <c r="B29" i="6"/>
  <c r="G29" i="6"/>
  <c r="B24" i="6"/>
  <c r="G24" i="6"/>
  <c r="G19" i="6"/>
  <c r="H19" i="6"/>
  <c r="D5" i="6"/>
  <c r="G22" i="6"/>
  <c r="B47" i="6"/>
  <c r="G47" i="6"/>
  <c r="H2458" i="5"/>
  <c r="R2458" i="5"/>
  <c r="J2458" i="5"/>
  <c r="I2458" i="5"/>
  <c r="F2458" i="5"/>
  <c r="I2398" i="5"/>
  <c r="H2398" i="5"/>
  <c r="F2398" i="5"/>
  <c r="R2398" i="5"/>
  <c r="J2398" i="5"/>
  <c r="H2368" i="5"/>
  <c r="F2368" i="5"/>
  <c r="J2368" i="5"/>
  <c r="I2368" i="5"/>
  <c r="R2368" i="5"/>
  <c r="H2382" i="5"/>
  <c r="J2382" i="5"/>
  <c r="R2382" i="5"/>
  <c r="I2382" i="5"/>
  <c r="F2382" i="5"/>
  <c r="F2318" i="5"/>
  <c r="I2318" i="5"/>
  <c r="J2318" i="5"/>
  <c r="H2318" i="5"/>
  <c r="R2318" i="5"/>
  <c r="R2278" i="5"/>
  <c r="F2278" i="5"/>
  <c r="J2278" i="5"/>
  <c r="I2278" i="5"/>
  <c r="H2278" i="5"/>
  <c r="H2257" i="5"/>
  <c r="F2257" i="5"/>
  <c r="R2257" i="5"/>
  <c r="J2257" i="5"/>
  <c r="I2257" i="5"/>
  <c r="J2186" i="5"/>
  <c r="I2186" i="5"/>
  <c r="H2186" i="5"/>
  <c r="F2186" i="5"/>
  <c r="R2186" i="5"/>
  <c r="I2154" i="5"/>
  <c r="H2154" i="5"/>
  <c r="F2154" i="5"/>
  <c r="R2154" i="5"/>
  <c r="J2154" i="5"/>
  <c r="J2178" i="5"/>
  <c r="I2178" i="5"/>
  <c r="H2178" i="5"/>
  <c r="F2178" i="5"/>
  <c r="R2178" i="5"/>
  <c r="I2062" i="5"/>
  <c r="H2062" i="5"/>
  <c r="F2062" i="5"/>
  <c r="R2062" i="5"/>
  <c r="J2062" i="5"/>
  <c r="J2114" i="5"/>
  <c r="I2114" i="5"/>
  <c r="H2114" i="5"/>
  <c r="F2114" i="5"/>
  <c r="R2114" i="5"/>
  <c r="I2170" i="5"/>
  <c r="H2170" i="5"/>
  <c r="F2170" i="5"/>
  <c r="R2170" i="5"/>
  <c r="J2170" i="5"/>
  <c r="R2037" i="5"/>
  <c r="J2037" i="5"/>
  <c r="I2037" i="5"/>
  <c r="H2037" i="5"/>
  <c r="F2037" i="5"/>
  <c r="I1844" i="5"/>
  <c r="H1844" i="5"/>
  <c r="F1844" i="5"/>
  <c r="R1844" i="5"/>
  <c r="J1844" i="5"/>
  <c r="R1977" i="5"/>
  <c r="J1977" i="5"/>
  <c r="I1977" i="5"/>
  <c r="H1977" i="5"/>
  <c r="F1977" i="5"/>
  <c r="H1782" i="5"/>
  <c r="F1782" i="5"/>
  <c r="R1782" i="5"/>
  <c r="J1782" i="5"/>
  <c r="I1782" i="5"/>
  <c r="I1832" i="5"/>
  <c r="R1832" i="5"/>
  <c r="J1832" i="5"/>
  <c r="H1832" i="5"/>
  <c r="F1832" i="5"/>
  <c r="R1736" i="5"/>
  <c r="H1736" i="5"/>
  <c r="F1736" i="5"/>
  <c r="J1736" i="5"/>
  <c r="I1736" i="5"/>
  <c r="R1746" i="5"/>
  <c r="J1746" i="5"/>
  <c r="I1746" i="5"/>
  <c r="H1746" i="5"/>
  <c r="F1746" i="5"/>
  <c r="R1670" i="5"/>
  <c r="J1670" i="5"/>
  <c r="I1670" i="5"/>
  <c r="H1670" i="5"/>
  <c r="F1670"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686" i="5"/>
  <c r="J1686" i="5"/>
  <c r="I1686" i="5"/>
  <c r="H1686" i="5"/>
  <c r="F1686" i="5"/>
  <c r="J1444" i="5"/>
  <c r="H1444" i="5"/>
  <c r="I1444" i="5"/>
  <c r="F1444" i="5"/>
  <c r="R1444" i="5"/>
  <c r="R1516" i="5"/>
  <c r="J1516" i="5"/>
  <c r="H1516" i="5"/>
  <c r="I1516" i="5"/>
  <c r="F1516" i="5"/>
  <c r="J1476" i="5"/>
  <c r="H1476" i="5"/>
  <c r="I1476" i="5"/>
  <c r="F1476" i="5"/>
  <c r="R1476" i="5"/>
  <c r="I1334" i="5"/>
  <c r="H1334" i="5"/>
  <c r="R1334" i="5"/>
  <c r="J1334" i="5"/>
  <c r="F1334" i="5"/>
  <c r="I1302" i="5"/>
  <c r="H1302" i="5"/>
  <c r="R1302" i="5"/>
  <c r="J1302" i="5"/>
  <c r="F1302" i="5"/>
  <c r="I1270" i="5"/>
  <c r="H1270" i="5"/>
  <c r="R1270" i="5"/>
  <c r="J1270" i="5"/>
  <c r="F1270" i="5"/>
  <c r="R1136" i="5"/>
  <c r="J1136" i="5"/>
  <c r="I1136" i="5"/>
  <c r="H1136" i="5"/>
  <c r="F1136"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R377" i="5"/>
  <c r="R374" i="5"/>
  <c r="R284" i="5"/>
  <c r="B46" i="6"/>
  <c r="G46" i="6"/>
  <c r="B26" i="6"/>
  <c r="G26" i="6"/>
  <c r="G21" i="6"/>
  <c r="H21" i="6"/>
  <c r="B36" i="6"/>
  <c r="G36" i="6"/>
  <c r="G20" i="6"/>
  <c r="H20" i="6"/>
  <c r="B45" i="6"/>
  <c r="G45" i="6"/>
  <c r="D17" i="6"/>
  <c r="H2438" i="5"/>
  <c r="F2438" i="5"/>
  <c r="R2438" i="5"/>
  <c r="J2438" i="5"/>
  <c r="I2438" i="5"/>
  <c r="B27" i="6"/>
  <c r="G27" i="6"/>
  <c r="I2426" i="5"/>
  <c r="H2426" i="5"/>
  <c r="F2426" i="5"/>
  <c r="R2426" i="5"/>
  <c r="J2426" i="5"/>
  <c r="J2377" i="5"/>
  <c r="H2377" i="5"/>
  <c r="F2377" i="5"/>
  <c r="R2377" i="5"/>
  <c r="I2377" i="5"/>
  <c r="F2286" i="5"/>
  <c r="R2286" i="5"/>
  <c r="I2286" i="5"/>
  <c r="J2286" i="5"/>
  <c r="H2286" i="5"/>
  <c r="I2134" i="5"/>
  <c r="H2134" i="5"/>
  <c r="F2134" i="5"/>
  <c r="R2134" i="5"/>
  <c r="J2134" i="5"/>
  <c r="H2113" i="5"/>
  <c r="F2113" i="5"/>
  <c r="J2113" i="5"/>
  <c r="I2113" i="5"/>
  <c r="R2113" i="5"/>
  <c r="I2150" i="5"/>
  <c r="H2150" i="5"/>
  <c r="F2150" i="5"/>
  <c r="R2150" i="5"/>
  <c r="J2150" i="5"/>
  <c r="I2090" i="5"/>
  <c r="H2090" i="5"/>
  <c r="F2090" i="5"/>
  <c r="R2090" i="5"/>
  <c r="J2090" i="5"/>
  <c r="I2054" i="5"/>
  <c r="H2054" i="5"/>
  <c r="F2054" i="5"/>
  <c r="R2054" i="5"/>
  <c r="J2054" i="5"/>
  <c r="I2138" i="5"/>
  <c r="H2138" i="5"/>
  <c r="F2138" i="5"/>
  <c r="R2138" i="5"/>
  <c r="J2138" i="5"/>
  <c r="I1860" i="5"/>
  <c r="H1860" i="5"/>
  <c r="F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H1762" i="5"/>
  <c r="F1762" i="5"/>
  <c r="R1762" i="5"/>
  <c r="I1762" i="5"/>
  <c r="J1762" i="5"/>
  <c r="R1744" i="5"/>
  <c r="H1744" i="5"/>
  <c r="F1744" i="5"/>
  <c r="J1744" i="5"/>
  <c r="I1744" i="5"/>
  <c r="I1705" i="5"/>
  <c r="H1705" i="5"/>
  <c r="F1705" i="5"/>
  <c r="R1705" i="5"/>
  <c r="J1705" i="5"/>
  <c r="I1689" i="5"/>
  <c r="H1689" i="5"/>
  <c r="F1689" i="5"/>
  <c r="R1689" i="5"/>
  <c r="J1689" i="5"/>
  <c r="R1698" i="5"/>
  <c r="J1698" i="5"/>
  <c r="I1698" i="5"/>
  <c r="H1698" i="5"/>
  <c r="F1698" i="5"/>
  <c r="R1662" i="5"/>
  <c r="J1662" i="5"/>
  <c r="I1662" i="5"/>
  <c r="H1662" i="5"/>
  <c r="F1662" i="5"/>
  <c r="R1690" i="5"/>
  <c r="J1690" i="5"/>
  <c r="I1690" i="5"/>
  <c r="H1690" i="5"/>
  <c r="F1690" i="5"/>
  <c r="I1610" i="5"/>
  <c r="H1610" i="5"/>
  <c r="F1610" i="5"/>
  <c r="R1610" i="5"/>
  <c r="J1610" i="5"/>
  <c r="I1578" i="5"/>
  <c r="H1578" i="5"/>
  <c r="F1578" i="5"/>
  <c r="R1578" i="5"/>
  <c r="J1578" i="5"/>
  <c r="F1398" i="5"/>
  <c r="R1398" i="5"/>
  <c r="J1398" i="5"/>
  <c r="I1398" i="5"/>
  <c r="H1398" i="5"/>
  <c r="J1626" i="5"/>
  <c r="I1626" i="5"/>
  <c r="H1626" i="5"/>
  <c r="F1626" i="5"/>
  <c r="R1626" i="5"/>
  <c r="F1397" i="5"/>
  <c r="R1397" i="5"/>
  <c r="J1397" i="5"/>
  <c r="I1397" i="5"/>
  <c r="H1397" i="5"/>
  <c r="H1322" i="5"/>
  <c r="I1290" i="5"/>
  <c r="H1290" i="5"/>
  <c r="R1290" i="5"/>
  <c r="J1290" i="5"/>
  <c r="F1290" i="5"/>
  <c r="I1258" i="5"/>
  <c r="H1258" i="5"/>
  <c r="R1258" i="5"/>
  <c r="J1258" i="5"/>
  <c r="F1258" i="5"/>
  <c r="F1329" i="5"/>
  <c r="R1329" i="5"/>
  <c r="J1329" i="5"/>
  <c r="I1329" i="5"/>
  <c r="H1329" i="5"/>
  <c r="F1313" i="5"/>
  <c r="R1313" i="5"/>
  <c r="J1313" i="5"/>
  <c r="I1313" i="5"/>
  <c r="H1313" i="5"/>
  <c r="F1305" i="5"/>
  <c r="R1305" i="5"/>
  <c r="J1305" i="5"/>
  <c r="I1305" i="5"/>
  <c r="H1305" i="5"/>
  <c r="F1289" i="5"/>
  <c r="R1289" i="5"/>
  <c r="J1289" i="5"/>
  <c r="I1289" i="5"/>
  <c r="H1289" i="5"/>
  <c r="H1230" i="5"/>
  <c r="R1230" i="5"/>
  <c r="J1230" i="5"/>
  <c r="F1230" i="5"/>
  <c r="I1230" i="5"/>
  <c r="R910" i="5"/>
  <c r="I910" i="5"/>
  <c r="H910" i="5"/>
  <c r="F910" i="5"/>
  <c r="J910" i="5"/>
  <c r="R894" i="5"/>
  <c r="I894" i="5"/>
  <c r="H894" i="5"/>
  <c r="F894" i="5"/>
  <c r="J894" i="5"/>
  <c r="J1032" i="5"/>
  <c r="I1032" i="5"/>
  <c r="H1032" i="5"/>
  <c r="R1032" i="5"/>
  <c r="F1032" i="5"/>
  <c r="J1080" i="5"/>
  <c r="I1080" i="5"/>
  <c r="H1080" i="5"/>
  <c r="R1080" i="5"/>
  <c r="F1080" i="5"/>
  <c r="R857" i="5"/>
  <c r="I857" i="5"/>
  <c r="H857" i="5"/>
  <c r="J857" i="5"/>
  <c r="F857" i="5"/>
  <c r="J822" i="5"/>
  <c r="I822" i="5"/>
  <c r="F822" i="5"/>
  <c r="R822" i="5"/>
  <c r="H822"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F536" i="5"/>
  <c r="R536" i="5"/>
  <c r="J536" i="5"/>
  <c r="I536" i="5"/>
  <c r="H536" i="5"/>
  <c r="I537" i="5"/>
  <c r="H537" i="5"/>
  <c r="J537" i="5"/>
  <c r="F537" i="5"/>
  <c r="R537" i="5"/>
  <c r="I505" i="5"/>
  <c r="H505" i="5"/>
  <c r="J505" i="5"/>
  <c r="F505" i="5"/>
  <c r="R505" i="5"/>
  <c r="R397" i="5"/>
  <c r="H2330" i="5"/>
  <c r="F2330" i="5"/>
  <c r="R2330" i="5"/>
  <c r="I2330" i="5"/>
  <c r="J2330" i="5"/>
  <c r="H2326" i="5"/>
  <c r="F2326" i="5"/>
  <c r="I2326" i="5"/>
  <c r="R2326" i="5"/>
  <c r="J2326" i="5"/>
  <c r="H2122" i="5"/>
  <c r="F2122" i="5"/>
  <c r="R2122" i="5"/>
  <c r="J2122" i="5"/>
  <c r="I2122" i="5"/>
  <c r="R2280" i="5"/>
  <c r="I2280" i="5"/>
  <c r="H2280" i="5"/>
  <c r="F2280" i="5"/>
  <c r="J2280" i="5"/>
  <c r="I2098" i="5"/>
  <c r="H2098" i="5"/>
  <c r="F2098" i="5"/>
  <c r="R2098" i="5"/>
  <c r="J2098" i="5"/>
  <c r="I1836" i="5"/>
  <c r="F1836" i="5"/>
  <c r="R1836" i="5"/>
  <c r="J1836" i="5"/>
  <c r="H1836" i="5"/>
  <c r="I1725" i="5"/>
  <c r="H1725" i="5"/>
  <c r="F1725" i="5"/>
  <c r="J1725" i="5"/>
  <c r="R1725" i="5"/>
  <c r="R1658" i="5"/>
  <c r="J1658" i="5"/>
  <c r="I1658" i="5"/>
  <c r="H1658" i="5"/>
  <c r="F1658" i="5"/>
  <c r="R1678" i="5"/>
  <c r="J1678" i="5"/>
  <c r="I1678" i="5"/>
  <c r="H1678" i="5"/>
  <c r="F1678" i="5"/>
  <c r="I1570" i="5"/>
  <c r="H1570" i="5"/>
  <c r="F1570" i="5"/>
  <c r="R1570" i="5"/>
  <c r="J1570" i="5"/>
  <c r="R1484" i="5"/>
  <c r="J1484" i="5"/>
  <c r="H1484" i="5"/>
  <c r="I1484" i="5"/>
  <c r="F1484" i="5"/>
  <c r="J1460" i="5"/>
  <c r="H1460" i="5"/>
  <c r="I1460" i="5"/>
  <c r="F1460" i="5"/>
  <c r="R1460" i="5"/>
  <c r="H1234" i="5"/>
  <c r="F1234" i="5"/>
  <c r="R1234" i="5"/>
  <c r="J1234" i="5"/>
  <c r="I1234" i="5"/>
  <c r="H1170" i="5"/>
  <c r="F1170" i="5"/>
  <c r="R1170" i="5"/>
  <c r="J1170" i="5"/>
  <c r="I1170" i="5"/>
  <c r="R1500" i="5"/>
  <c r="J1500" i="5"/>
  <c r="H1500" i="5"/>
  <c r="I1500" i="5"/>
  <c r="F1500" i="5"/>
  <c r="F1406" i="5"/>
  <c r="R1406" i="5"/>
  <c r="J1406" i="5"/>
  <c r="I1406" i="5"/>
  <c r="H1406" i="5"/>
  <c r="I1330" i="5"/>
  <c r="H1330" i="5"/>
  <c r="R1330" i="5"/>
  <c r="J1330" i="5"/>
  <c r="F1330" i="5"/>
  <c r="I1298" i="5"/>
  <c r="H1298" i="5"/>
  <c r="R1298" i="5"/>
  <c r="J1298" i="5"/>
  <c r="F1298" i="5"/>
  <c r="R926" i="5"/>
  <c r="I926" i="5"/>
  <c r="H926" i="5"/>
  <c r="F926" i="5"/>
  <c r="J926" i="5"/>
  <c r="H1194" i="5"/>
  <c r="J1194" i="5"/>
  <c r="I1194" i="5"/>
  <c r="F1194" i="5"/>
  <c r="R1194"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2406" i="5"/>
  <c r="H2406" i="5"/>
  <c r="F2406" i="5"/>
  <c r="J2406" i="5"/>
  <c r="R2406" i="5"/>
  <c r="I2430" i="5"/>
  <c r="H2430" i="5"/>
  <c r="F2430" i="5"/>
  <c r="J2430" i="5"/>
  <c r="R2430" i="5"/>
  <c r="H2346" i="5"/>
  <c r="F2346" i="5"/>
  <c r="R2346" i="5"/>
  <c r="J2346" i="5"/>
  <c r="I2346" i="5"/>
  <c r="I2110" i="5"/>
  <c r="H2110" i="5"/>
  <c r="F2110" i="5"/>
  <c r="R2110" i="5"/>
  <c r="J2110" i="5"/>
  <c r="R1710" i="5"/>
  <c r="J1710" i="5"/>
  <c r="I1710" i="5"/>
  <c r="H1710" i="5"/>
  <c r="F1710" i="5"/>
  <c r="R1674" i="5"/>
  <c r="J1674" i="5"/>
  <c r="I1674" i="5"/>
  <c r="H1674" i="5"/>
  <c r="F1674" i="5"/>
  <c r="J1400" i="5"/>
  <c r="I1400" i="5"/>
  <c r="R1400" i="5"/>
  <c r="H1400" i="5"/>
  <c r="F1400" i="5"/>
  <c r="I676" i="5"/>
  <c r="H676" i="5"/>
  <c r="F676" i="5"/>
  <c r="R676" i="5"/>
  <c r="J676" i="5"/>
  <c r="I644" i="5"/>
  <c r="H644" i="5"/>
  <c r="F644" i="5"/>
  <c r="R644" i="5"/>
  <c r="J644" i="5"/>
  <c r="F492" i="5"/>
  <c r="R492" i="5"/>
  <c r="J492" i="5"/>
  <c r="I492" i="5"/>
  <c r="H492" i="5"/>
  <c r="R216" i="5"/>
  <c r="F67" i="6"/>
  <c r="F31" i="6"/>
  <c r="F46" i="6"/>
  <c r="F41" i="6"/>
  <c r="H41" i="6"/>
  <c r="D41" i="6" s="1"/>
  <c r="F36" i="6"/>
  <c r="H36" i="6"/>
  <c r="D36" i="6"/>
  <c r="F51" i="6"/>
  <c r="H51" i="6"/>
  <c r="D51" i="6"/>
  <c r="J2478" i="5"/>
  <c r="I2478" i="5"/>
  <c r="R2478" i="5"/>
  <c r="H2478" i="5"/>
  <c r="F2478" i="5"/>
  <c r="F45" i="6"/>
  <c r="H45" i="6"/>
  <c r="D45" i="6"/>
  <c r="F66" i="6"/>
  <c r="F50" i="6"/>
  <c r="H50" i="6"/>
  <c r="D50" i="6"/>
  <c r="F30" i="6"/>
  <c r="H25" i="6"/>
  <c r="F35" i="6"/>
  <c r="F40" i="6"/>
  <c r="J2490" i="5"/>
  <c r="I2490" i="5"/>
  <c r="H2490" i="5"/>
  <c r="F2490" i="5"/>
  <c r="R2490" i="5"/>
  <c r="I2402" i="5"/>
  <c r="H2402" i="5"/>
  <c r="F2402" i="5"/>
  <c r="R2402" i="5"/>
  <c r="J2402" i="5"/>
  <c r="H2386" i="5"/>
  <c r="I2386" i="5"/>
  <c r="F2386" i="5"/>
  <c r="R2386" i="5"/>
  <c r="J2386" i="5"/>
  <c r="H2338" i="5"/>
  <c r="F2338" i="5"/>
  <c r="R2338" i="5"/>
  <c r="J2338" i="5"/>
  <c r="I2338" i="5"/>
  <c r="F2314" i="5"/>
  <c r="R2314" i="5"/>
  <c r="H2314" i="5"/>
  <c r="I2314" i="5"/>
  <c r="J2314" i="5"/>
  <c r="I2130" i="5"/>
  <c r="H2130" i="5"/>
  <c r="F2130" i="5"/>
  <c r="R2130" i="5"/>
  <c r="J2130" i="5"/>
  <c r="H2118" i="5"/>
  <c r="R2118" i="5"/>
  <c r="J2118" i="5"/>
  <c r="I2118" i="5"/>
  <c r="F2118" i="5"/>
  <c r="H2218" i="5"/>
  <c r="R2218" i="5"/>
  <c r="J2218" i="5"/>
  <c r="I2218" i="5"/>
  <c r="F2218" i="5"/>
  <c r="I2102" i="5"/>
  <c r="H2102" i="5"/>
  <c r="F2102" i="5"/>
  <c r="R2102" i="5"/>
  <c r="J2102" i="5"/>
  <c r="I1816" i="5"/>
  <c r="R1816" i="5"/>
  <c r="J1816" i="5"/>
  <c r="H1816" i="5"/>
  <c r="F1816" i="5"/>
  <c r="H1798" i="5"/>
  <c r="F1798" i="5"/>
  <c r="R1798" i="5"/>
  <c r="J1798" i="5"/>
  <c r="I1798" i="5"/>
  <c r="H1754" i="5"/>
  <c r="F1754" i="5"/>
  <c r="R1754" i="5"/>
  <c r="J1754" i="5"/>
  <c r="I1754" i="5"/>
  <c r="R1738" i="5"/>
  <c r="J1738" i="5"/>
  <c r="I1738" i="5"/>
  <c r="H1738" i="5"/>
  <c r="F1738"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I1374" i="5"/>
  <c r="H1374" i="5"/>
  <c r="R1374" i="5"/>
  <c r="J1374" i="5"/>
  <c r="F1374" i="5"/>
  <c r="H1242" i="5"/>
  <c r="R1242" i="5"/>
  <c r="I1242" i="5"/>
  <c r="F1242" i="5"/>
  <c r="J1242" i="5"/>
  <c r="H1210" i="5"/>
  <c r="R1210" i="5"/>
  <c r="I1210" i="5"/>
  <c r="F1210" i="5"/>
  <c r="J1210" i="5"/>
  <c r="H1178" i="5"/>
  <c r="R1178" i="5"/>
  <c r="I1178" i="5"/>
  <c r="J1178" i="5"/>
  <c r="F1178" i="5"/>
  <c r="R1520" i="5"/>
  <c r="J1520" i="5"/>
  <c r="H1520" i="5"/>
  <c r="F1520" i="5"/>
  <c r="I1520" i="5"/>
  <c r="H1214" i="5"/>
  <c r="I1214" i="5"/>
  <c r="F1214" i="5"/>
  <c r="J1214" i="5"/>
  <c r="R1214" i="5"/>
  <c r="I1318" i="5"/>
  <c r="H1318" i="5"/>
  <c r="R1318" i="5"/>
  <c r="J1318" i="5"/>
  <c r="F1318" i="5"/>
  <c r="I1286" i="5"/>
  <c r="H1286" i="5"/>
  <c r="R1286" i="5"/>
  <c r="J1286" i="5"/>
  <c r="F1286" i="5"/>
  <c r="I1254" i="5"/>
  <c r="H1254" i="5"/>
  <c r="R1254" i="5"/>
  <c r="J1254" i="5"/>
  <c r="F1254" i="5"/>
  <c r="R1646" i="5"/>
  <c r="J1646" i="5"/>
  <c r="I1646" i="5"/>
  <c r="H1646" i="5"/>
  <c r="F1646" i="5"/>
  <c r="F1265" i="5"/>
  <c r="R1265" i="5"/>
  <c r="J1265" i="5"/>
  <c r="I1265" i="5"/>
  <c r="H1265" i="5"/>
  <c r="J988" i="5"/>
  <c r="I988" i="5"/>
  <c r="H988" i="5"/>
  <c r="F988" i="5"/>
  <c r="R988" i="5"/>
  <c r="J1064" i="5"/>
  <c r="I1064" i="5"/>
  <c r="H1064" i="5"/>
  <c r="R1064" i="5"/>
  <c r="F1064" i="5"/>
  <c r="R858" i="5"/>
  <c r="I858" i="5"/>
  <c r="J858" i="5"/>
  <c r="H858" i="5"/>
  <c r="F858"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85" i="5"/>
  <c r="R367" i="5"/>
  <c r="R381" i="5"/>
  <c r="R359" i="5"/>
  <c r="H2486" i="5"/>
  <c r="H2466" i="5"/>
  <c r="R2466" i="5"/>
  <c r="J2466" i="5"/>
  <c r="I2466" i="5"/>
  <c r="F2466" i="5"/>
  <c r="H2418" i="5"/>
  <c r="I2268" i="5"/>
  <c r="H2268" i="5"/>
  <c r="F2268" i="5"/>
  <c r="R2268" i="5"/>
  <c r="J2268" i="5"/>
  <c r="J2258" i="5"/>
  <c r="I2258" i="5"/>
  <c r="H2258" i="5"/>
  <c r="R2258" i="5"/>
  <c r="F2258" i="5"/>
  <c r="H2126" i="5"/>
  <c r="F2126" i="5"/>
  <c r="J2126" i="5"/>
  <c r="I2126" i="5"/>
  <c r="R2126" i="5"/>
  <c r="R1993" i="5"/>
  <c r="J1993" i="5"/>
  <c r="I1993" i="5"/>
  <c r="H1993" i="5"/>
  <c r="F1993" i="5"/>
  <c r="I1864" i="5"/>
  <c r="H1864" i="5"/>
  <c r="F1864" i="5"/>
  <c r="R1864" i="5"/>
  <c r="J1864" i="5"/>
  <c r="H1778" i="5"/>
  <c r="F1778" i="5"/>
  <c r="R1778" i="5"/>
  <c r="J1778" i="5"/>
  <c r="I1778" i="5"/>
  <c r="I1820" i="5"/>
  <c r="J1820" i="5"/>
  <c r="H1820" i="5"/>
  <c r="F1820" i="5"/>
  <c r="R1820" i="5"/>
  <c r="I1602" i="5"/>
  <c r="H1602" i="5"/>
  <c r="F1602" i="5"/>
  <c r="R1602" i="5"/>
  <c r="J1602" i="5"/>
  <c r="I1390" i="5"/>
  <c r="H1390" i="5"/>
  <c r="F1390" i="5"/>
  <c r="R1390" i="5"/>
  <c r="J1390" i="5"/>
  <c r="H1202" i="5"/>
  <c r="F1202" i="5"/>
  <c r="R1202" i="5"/>
  <c r="J1202" i="5"/>
  <c r="I1202" i="5"/>
  <c r="R1488" i="5"/>
  <c r="J1488" i="5"/>
  <c r="H1488" i="5"/>
  <c r="F1488" i="5"/>
  <c r="I1488" i="5"/>
  <c r="R870" i="5"/>
  <c r="I870" i="5"/>
  <c r="H870" i="5"/>
  <c r="F870" i="5"/>
  <c r="J870" i="5"/>
  <c r="F852" i="5"/>
  <c r="R852" i="5"/>
  <c r="I852" i="5"/>
  <c r="J852" i="5"/>
  <c r="H852" i="5"/>
  <c r="I624" i="5"/>
  <c r="H624" i="5"/>
  <c r="F624" i="5"/>
  <c r="R624" i="5"/>
  <c r="J624" i="5"/>
  <c r="J686" i="5"/>
  <c r="I686" i="5"/>
  <c r="R686" i="5"/>
  <c r="H686" i="5"/>
  <c r="F686" i="5"/>
  <c r="H564" i="5"/>
  <c r="F564" i="5"/>
  <c r="R564" i="5"/>
  <c r="J564" i="5"/>
  <c r="I564" i="5"/>
  <c r="F500" i="5"/>
  <c r="R500" i="5"/>
  <c r="H500" i="5"/>
  <c r="J500" i="5"/>
  <c r="I500" i="5"/>
  <c r="H556" i="5"/>
  <c r="F556" i="5"/>
  <c r="R556" i="5"/>
  <c r="J556" i="5"/>
  <c r="I556" i="5"/>
  <c r="H2462" i="5"/>
  <c r="I2462" i="5"/>
  <c r="F2462" i="5"/>
  <c r="R2462" i="5"/>
  <c r="J2462" i="5"/>
  <c r="F42" i="6"/>
  <c r="H42" i="6"/>
  <c r="D42" i="6" s="1"/>
  <c r="H27" i="6"/>
  <c r="F68" i="6"/>
  <c r="F32" i="6"/>
  <c r="F52" i="6"/>
  <c r="H52" i="6"/>
  <c r="D52" i="6"/>
  <c r="F47" i="6"/>
  <c r="F37" i="6"/>
  <c r="H37" i="6"/>
  <c r="D37" i="6"/>
  <c r="F2322" i="5"/>
  <c r="J2322" i="5"/>
  <c r="R2322" i="5"/>
  <c r="I2322" i="5"/>
  <c r="H2322"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J1472" i="5"/>
  <c r="H1472" i="5"/>
  <c r="F1472" i="5"/>
  <c r="I1472" i="5"/>
  <c r="R1472" i="5"/>
  <c r="I1326" i="5"/>
  <c r="H1326" i="5"/>
  <c r="R1326" i="5"/>
  <c r="J1326" i="5"/>
  <c r="F1326"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R425" i="5"/>
  <c r="R370" i="5"/>
  <c r="R358" i="5"/>
  <c r="H22" i="6"/>
  <c r="K68" i="6"/>
  <c r="F2484" i="5"/>
  <c r="R2484" i="5"/>
  <c r="J2484" i="5"/>
  <c r="I2484" i="5"/>
  <c r="H2484" i="5"/>
  <c r="I2410" i="5"/>
  <c r="H2410" i="5"/>
  <c r="F2410" i="5"/>
  <c r="R2410" i="5"/>
  <c r="J2410" i="5"/>
  <c r="J2234" i="5"/>
  <c r="I2234" i="5"/>
  <c r="H2234" i="5"/>
  <c r="R2234" i="5"/>
  <c r="F2234" i="5"/>
  <c r="I2070" i="5"/>
  <c r="H2070" i="5"/>
  <c r="F2070" i="5"/>
  <c r="R2070" i="5"/>
  <c r="J2070" i="5"/>
  <c r="I1856" i="5"/>
  <c r="H1856" i="5"/>
  <c r="F1856" i="5"/>
  <c r="R1856" i="5"/>
  <c r="J1856" i="5"/>
  <c r="H1794" i="5"/>
  <c r="F1794" i="5"/>
  <c r="R1794" i="5"/>
  <c r="J1794" i="5"/>
  <c r="I1794" i="5"/>
  <c r="R1830" i="5"/>
  <c r="H1830" i="5"/>
  <c r="F1830" i="5"/>
  <c r="J1830" i="5"/>
  <c r="I1830" i="5"/>
  <c r="R1732" i="5"/>
  <c r="H1732" i="5"/>
  <c r="F1732" i="5"/>
  <c r="J1732" i="5"/>
  <c r="I1732" i="5"/>
  <c r="I1685" i="5"/>
  <c r="H1685" i="5"/>
  <c r="F1685" i="5"/>
  <c r="J1685" i="5"/>
  <c r="R1685" i="5"/>
  <c r="I1669" i="5"/>
  <c r="H1669" i="5"/>
  <c r="F1669" i="5"/>
  <c r="R1669" i="5"/>
  <c r="J1669" i="5"/>
  <c r="I1637" i="5"/>
  <c r="H1637" i="5"/>
  <c r="F1637" i="5"/>
  <c r="R1637" i="5"/>
  <c r="J163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I1546" i="5"/>
  <c r="H1546" i="5"/>
  <c r="F1546" i="5"/>
  <c r="R1546" i="5"/>
  <c r="J1546"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R1504" i="5"/>
  <c r="J1504" i="5"/>
  <c r="H1504" i="5"/>
  <c r="F1504" i="5"/>
  <c r="I1504" i="5"/>
  <c r="I1342" i="5"/>
  <c r="F1342" i="5"/>
  <c r="R1342" i="5"/>
  <c r="J1342" i="5"/>
  <c r="H1342" i="5"/>
  <c r="H1246" i="5"/>
  <c r="I1246" i="5"/>
  <c r="F1246" i="5"/>
  <c r="R1246" i="5"/>
  <c r="J1246" i="5"/>
  <c r="H1250" i="5"/>
  <c r="R1250" i="5"/>
  <c r="J1250" i="5"/>
  <c r="I1250" i="5"/>
  <c r="F1250" i="5"/>
  <c r="I1314" i="5"/>
  <c r="H1314" i="5"/>
  <c r="R1314" i="5"/>
  <c r="J1314" i="5"/>
  <c r="F1314" i="5"/>
  <c r="I1282" i="5"/>
  <c r="H1282" i="5"/>
  <c r="R1282" i="5"/>
  <c r="J1282" i="5"/>
  <c r="F1282" i="5"/>
  <c r="R846" i="5"/>
  <c r="J846" i="5"/>
  <c r="I846" i="5"/>
  <c r="H846" i="5"/>
  <c r="F846" i="5"/>
  <c r="R838" i="5"/>
  <c r="J838" i="5"/>
  <c r="I838" i="5"/>
  <c r="H838" i="5"/>
  <c r="F838" i="5"/>
  <c r="F844" i="5"/>
  <c r="R844" i="5"/>
  <c r="I844" i="5"/>
  <c r="J844" i="5"/>
  <c r="H844" i="5"/>
  <c r="J810" i="5"/>
  <c r="R810" i="5"/>
  <c r="I810" i="5"/>
  <c r="H810" i="5"/>
  <c r="F810"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K67" i="6"/>
  <c r="D16" i="6"/>
  <c r="I2422" i="5"/>
  <c r="H2422" i="5"/>
  <c r="F2422" i="5"/>
  <c r="R2422" i="5"/>
  <c r="J2422" i="5"/>
  <c r="I2158" i="5"/>
  <c r="H2158" i="5"/>
  <c r="F2158" i="5"/>
  <c r="J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R1806" i="5"/>
  <c r="J1806" i="5"/>
  <c r="I1806" i="5"/>
  <c r="R1714" i="5"/>
  <c r="J1714" i="5"/>
  <c r="I1714" i="5"/>
  <c r="H1714" i="5"/>
  <c r="F1714" i="5"/>
  <c r="H2454" i="5"/>
  <c r="I2454" i="5"/>
  <c r="F2454" i="5"/>
  <c r="R2454" i="5"/>
  <c r="J2454" i="5"/>
  <c r="I1622" i="5"/>
  <c r="H1622" i="5"/>
  <c r="F1622" i="5"/>
  <c r="R1622" i="5"/>
  <c r="J1622" i="5"/>
  <c r="I1262" i="5"/>
  <c r="H1262" i="5"/>
  <c r="R1262" i="5"/>
  <c r="J1262" i="5"/>
  <c r="F1262"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17" i="5"/>
  <c r="D15" i="6"/>
  <c r="K66" i="6"/>
  <c r="H2470" i="5"/>
  <c r="I2470" i="5"/>
  <c r="F2470" i="5"/>
  <c r="R2470" i="5"/>
  <c r="J2470" i="5"/>
  <c r="H2477" i="5"/>
  <c r="I2477" i="5"/>
  <c r="F2477" i="5"/>
  <c r="R2477" i="5"/>
  <c r="J2477" i="5"/>
  <c r="H2489" i="5"/>
  <c r="F2489" i="5"/>
  <c r="I2489" i="5"/>
  <c r="R2489" i="5"/>
  <c r="J2489" i="5"/>
  <c r="H2342" i="5"/>
  <c r="F2342" i="5"/>
  <c r="R2342" i="5"/>
  <c r="J2342" i="5"/>
  <c r="I2342" i="5"/>
  <c r="H2334" i="5"/>
  <c r="F2334" i="5"/>
  <c r="R2334" i="5"/>
  <c r="I2334" i="5"/>
  <c r="J2334" i="5"/>
  <c r="I2282" i="5"/>
  <c r="R2282" i="5"/>
  <c r="J2282" i="5"/>
  <c r="H2282" i="5"/>
  <c r="F2282" i="5"/>
  <c r="I2166" i="5"/>
  <c r="H2166" i="5"/>
  <c r="F2166" i="5"/>
  <c r="R2166" i="5"/>
  <c r="J2166" i="5"/>
  <c r="H2210" i="5"/>
  <c r="R2210" i="5"/>
  <c r="J2210" i="5"/>
  <c r="I2210" i="5"/>
  <c r="F2210" i="5"/>
  <c r="I2094" i="5"/>
  <c r="H2094" i="5"/>
  <c r="F2094" i="5"/>
  <c r="R2094" i="5"/>
  <c r="J2094" i="5"/>
  <c r="I2174" i="5"/>
  <c r="H2174" i="5"/>
  <c r="F2174" i="5"/>
  <c r="R2174" i="5"/>
  <c r="J2174" i="5"/>
  <c r="I1945" i="5"/>
  <c r="H1945" i="5"/>
  <c r="F1945" i="5"/>
  <c r="R1945" i="5"/>
  <c r="J1945" i="5"/>
  <c r="I1852" i="5"/>
  <c r="H1852" i="5"/>
  <c r="F1852" i="5"/>
  <c r="R1852" i="5"/>
  <c r="J1852" i="5"/>
  <c r="I1929" i="5"/>
  <c r="H1929" i="5"/>
  <c r="F1929" i="5"/>
  <c r="R1929" i="5"/>
  <c r="J1929" i="5"/>
  <c r="H1790" i="5"/>
  <c r="F1790" i="5"/>
  <c r="R1790" i="5"/>
  <c r="J1790" i="5"/>
  <c r="I1790" i="5"/>
  <c r="R1638" i="5"/>
  <c r="J1638" i="5"/>
  <c r="I1638" i="5"/>
  <c r="H1638" i="5"/>
  <c r="F1638" i="5"/>
  <c r="R1857" i="5"/>
  <c r="J1857" i="5"/>
  <c r="I1857" i="5"/>
  <c r="H1857" i="5"/>
  <c r="F1857" i="5"/>
  <c r="R1730" i="5"/>
  <c r="J1730" i="5"/>
  <c r="I1730" i="5"/>
  <c r="H1730" i="5"/>
  <c r="F1730" i="5"/>
  <c r="J1416" i="5"/>
  <c r="I1416" i="5"/>
  <c r="R1416" i="5"/>
  <c r="H1416" i="5"/>
  <c r="F1416" i="5"/>
  <c r="J1436" i="5"/>
  <c r="I1436" i="5"/>
  <c r="H1436" i="5"/>
  <c r="F1436" i="5"/>
  <c r="R1436" i="5"/>
  <c r="I1606" i="5"/>
  <c r="H1606" i="5"/>
  <c r="F1606" i="5"/>
  <c r="R1606" i="5"/>
  <c r="J1606" i="5"/>
  <c r="I1574" i="5"/>
  <c r="H1574" i="5"/>
  <c r="F1574" i="5"/>
  <c r="R1574" i="5"/>
  <c r="J1574" i="5"/>
  <c r="H1190" i="5"/>
  <c r="J1190" i="5"/>
  <c r="F1190" i="5"/>
  <c r="I1190" i="5"/>
  <c r="R1190" i="5"/>
  <c r="J1440" i="5"/>
  <c r="H1440" i="5"/>
  <c r="F1440" i="5"/>
  <c r="R1440" i="5"/>
  <c r="I1440" i="5"/>
  <c r="R1140" i="5"/>
  <c r="H1140" i="5"/>
  <c r="F1140" i="5"/>
  <c r="I1140" i="5"/>
  <c r="J1140" i="5"/>
  <c r="I1310" i="5"/>
  <c r="H1310" i="5"/>
  <c r="R1310" i="5"/>
  <c r="J1310" i="5"/>
  <c r="F1310" i="5"/>
  <c r="F1257" i="5"/>
  <c r="R1257" i="5"/>
  <c r="J1257" i="5"/>
  <c r="I1257" i="5"/>
  <c r="H1257" i="5"/>
  <c r="J1004" i="5"/>
  <c r="I1004" i="5"/>
  <c r="H1004" i="5"/>
  <c r="F1004" i="5"/>
  <c r="R1004" i="5"/>
  <c r="I660" i="5"/>
  <c r="H660" i="5"/>
  <c r="F660" i="5"/>
  <c r="R660" i="5"/>
  <c r="J660" i="5"/>
  <c r="I628" i="5"/>
  <c r="H628" i="5"/>
  <c r="F628" i="5"/>
  <c r="R628" i="5"/>
  <c r="J628" i="5"/>
  <c r="H588" i="5"/>
  <c r="F588" i="5"/>
  <c r="R588" i="5"/>
  <c r="J588" i="5"/>
  <c r="I588" i="5"/>
  <c r="F484" i="5"/>
  <c r="R484" i="5"/>
  <c r="H484" i="5"/>
  <c r="J484" i="5"/>
  <c r="I484" i="5"/>
  <c r="H552" i="5"/>
  <c r="F552" i="5"/>
  <c r="R552" i="5"/>
  <c r="J552" i="5"/>
  <c r="I552" i="5"/>
  <c r="R437" i="5"/>
  <c r="R429" i="5"/>
  <c r="R421" i="5"/>
  <c r="R413" i="5"/>
  <c r="R339" i="5"/>
  <c r="F44" i="6"/>
  <c r="H44" i="6"/>
  <c r="D44" i="6"/>
  <c r="F34" i="6"/>
  <c r="F39" i="6"/>
  <c r="F54" i="6"/>
  <c r="F65" i="6"/>
  <c r="C2" i="6" s="1"/>
  <c r="F49" i="6"/>
  <c r="F29" i="6"/>
  <c r="H29" i="6"/>
  <c r="D6" i="6"/>
  <c r="H2434" i="5"/>
  <c r="I2434" i="5"/>
  <c r="F2434" i="5"/>
  <c r="R2434" i="5"/>
  <c r="J2434" i="5"/>
  <c r="I2414" i="5"/>
  <c r="H2414" i="5"/>
  <c r="F2414" i="5"/>
  <c r="R2414" i="5"/>
  <c r="J2414" i="5"/>
  <c r="H2390" i="5"/>
  <c r="R2390" i="5"/>
  <c r="J2390" i="5"/>
  <c r="I2390" i="5"/>
  <c r="F2390" i="5"/>
  <c r="H2376" i="5"/>
  <c r="F2376" i="5"/>
  <c r="J2376" i="5"/>
  <c r="I2376" i="5"/>
  <c r="R2376" i="5"/>
  <c r="H2360" i="5"/>
  <c r="F2360" i="5"/>
  <c r="J2360" i="5"/>
  <c r="I2360" i="5"/>
  <c r="R2360" i="5"/>
  <c r="R2274" i="5"/>
  <c r="J2274" i="5"/>
  <c r="H2274" i="5"/>
  <c r="I2274" i="5"/>
  <c r="F2274" i="5"/>
  <c r="J2230" i="5"/>
  <c r="I2230" i="5"/>
  <c r="H2230" i="5"/>
  <c r="F2230" i="5"/>
  <c r="R2230" i="5"/>
  <c r="J2182" i="5"/>
  <c r="I2182" i="5"/>
  <c r="H2182" i="5"/>
  <c r="F2182" i="5"/>
  <c r="R2182" i="5"/>
  <c r="I2162" i="5"/>
  <c r="H2162" i="5"/>
  <c r="F2162" i="5"/>
  <c r="R2162" i="5"/>
  <c r="J2162" i="5"/>
  <c r="I2146" i="5"/>
  <c r="H2146" i="5"/>
  <c r="F2146" i="5"/>
  <c r="R2146" i="5"/>
  <c r="J2146" i="5"/>
  <c r="I2106" i="5"/>
  <c r="H2106" i="5"/>
  <c r="F2106" i="5"/>
  <c r="R2106" i="5"/>
  <c r="J2106" i="5"/>
  <c r="I2048" i="5"/>
  <c r="H2048" i="5"/>
  <c r="F2048" i="5"/>
  <c r="R2048" i="5"/>
  <c r="J2048" i="5"/>
  <c r="I1868" i="5"/>
  <c r="H1868" i="5"/>
  <c r="F1868" i="5"/>
  <c r="R1868" i="5"/>
  <c r="J1868" i="5"/>
  <c r="I1848" i="5"/>
  <c r="H1848" i="5"/>
  <c r="F1848" i="5"/>
  <c r="R1848" i="5"/>
  <c r="J1848" i="5"/>
  <c r="I1828" i="5"/>
  <c r="F1828" i="5"/>
  <c r="R1828" i="5"/>
  <c r="J1828" i="5"/>
  <c r="H1828" i="5"/>
  <c r="H1786" i="5"/>
  <c r="F1786" i="5"/>
  <c r="R1786" i="5"/>
  <c r="J1786" i="5"/>
  <c r="I1786" i="5"/>
  <c r="R1742" i="5"/>
  <c r="J1742" i="5"/>
  <c r="I1742" i="5"/>
  <c r="F1742" i="5"/>
  <c r="H1742" i="5"/>
  <c r="I1681" i="5"/>
  <c r="H1681" i="5"/>
  <c r="F1681" i="5"/>
  <c r="R1681" i="5"/>
  <c r="J1681" i="5"/>
  <c r="I1665" i="5"/>
  <c r="H1665" i="5"/>
  <c r="F1665" i="5"/>
  <c r="R1665" i="5"/>
  <c r="J1665" i="5"/>
  <c r="I1633" i="5"/>
  <c r="H1633" i="5"/>
  <c r="F1633" i="5"/>
  <c r="R1633" i="5"/>
  <c r="J1633" i="5"/>
  <c r="F1569" i="5"/>
  <c r="R1569" i="5"/>
  <c r="J1569" i="5"/>
  <c r="I1569" i="5"/>
  <c r="H1569" i="5"/>
  <c r="R1642" i="5"/>
  <c r="J1642" i="5"/>
  <c r="I1642" i="5"/>
  <c r="H1642" i="5"/>
  <c r="F1642" i="5"/>
  <c r="H1766" i="5"/>
  <c r="F1766" i="5"/>
  <c r="R1766" i="5"/>
  <c r="J1766" i="5"/>
  <c r="I1766" i="5"/>
  <c r="R1694" i="5"/>
  <c r="J1694" i="5"/>
  <c r="I1694" i="5"/>
  <c r="H1694" i="5"/>
  <c r="F1694" i="5"/>
  <c r="R1630" i="5"/>
  <c r="J1630" i="5"/>
  <c r="I1630" i="5"/>
  <c r="H1630" i="5"/>
  <c r="F1630" i="5"/>
  <c r="R1682" i="5"/>
  <c r="J1682" i="5"/>
  <c r="I1682" i="5"/>
  <c r="H1682" i="5"/>
  <c r="F1682" i="5"/>
  <c r="J1432" i="5"/>
  <c r="I1432" i="5"/>
  <c r="H1432" i="5"/>
  <c r="R1432" i="5"/>
  <c r="F1432" i="5"/>
  <c r="J1424" i="5"/>
  <c r="I1424" i="5"/>
  <c r="H1424" i="5"/>
  <c r="R1424" i="5"/>
  <c r="F1424" i="5"/>
  <c r="I1594" i="5"/>
  <c r="H1594" i="5"/>
  <c r="F1594" i="5"/>
  <c r="R1594" i="5"/>
  <c r="J1594" i="5"/>
  <c r="I1562" i="5"/>
  <c r="H1562" i="5"/>
  <c r="F1562" i="5"/>
  <c r="R1562" i="5"/>
  <c r="J1562" i="5"/>
  <c r="F1414" i="5"/>
  <c r="R1414" i="5"/>
  <c r="J1414" i="5"/>
  <c r="I1414" i="5"/>
  <c r="H1414" i="5"/>
  <c r="I1358" i="5"/>
  <c r="H1358" i="5"/>
  <c r="R1358" i="5"/>
  <c r="F1358" i="5"/>
  <c r="J1358" i="5"/>
  <c r="H1158" i="5"/>
  <c r="J1158" i="5"/>
  <c r="R1158" i="5"/>
  <c r="I1158" i="5"/>
  <c r="F1158" i="5"/>
  <c r="H1238" i="5"/>
  <c r="R1238" i="5"/>
  <c r="J1238" i="5"/>
  <c r="I1238" i="5"/>
  <c r="F1238" i="5"/>
  <c r="H1174" i="5"/>
  <c r="R1174" i="5"/>
  <c r="J1174" i="5"/>
  <c r="I1174" i="5"/>
  <c r="F1174" i="5"/>
  <c r="I1306" i="5"/>
  <c r="H1306" i="5"/>
  <c r="R1306" i="5"/>
  <c r="J1306" i="5"/>
  <c r="F1306" i="5"/>
  <c r="I1274" i="5"/>
  <c r="H1274" i="5"/>
  <c r="R1274" i="5"/>
  <c r="J1274" i="5"/>
  <c r="F1274" i="5"/>
  <c r="J1456" i="5"/>
  <c r="H1456" i="5"/>
  <c r="F1456" i="5"/>
  <c r="R1456" i="5"/>
  <c r="I1456" i="5"/>
  <c r="F1333" i="5"/>
  <c r="R1333" i="5"/>
  <c r="J1333" i="5"/>
  <c r="I1333" i="5"/>
  <c r="H1333" i="5"/>
  <c r="F1293" i="5"/>
  <c r="R1293" i="5"/>
  <c r="J1293" i="5"/>
  <c r="I1293" i="5"/>
  <c r="H1293" i="5"/>
  <c r="F1285" i="5"/>
  <c r="R1285" i="5"/>
  <c r="J1285" i="5"/>
  <c r="I1285" i="5"/>
  <c r="H1285" i="5"/>
  <c r="F1277" i="5"/>
  <c r="R1277" i="5"/>
  <c r="J1277" i="5"/>
  <c r="I1277" i="5"/>
  <c r="H1277" i="5"/>
  <c r="J1020" i="5"/>
  <c r="I1020" i="5"/>
  <c r="H1020" i="5"/>
  <c r="F1020" i="5"/>
  <c r="R1020" i="5"/>
  <c r="I1346" i="5"/>
  <c r="R1346" i="5"/>
  <c r="J1346" i="5"/>
  <c r="H1346" i="5"/>
  <c r="F1346" i="5"/>
  <c r="R1152" i="5"/>
  <c r="J1152" i="5"/>
  <c r="I1152" i="5"/>
  <c r="H1152" i="5"/>
  <c r="F1152"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S565" i="5"/>
  <c r="S541" i="5"/>
  <c r="S481" i="5"/>
  <c r="S545" i="5"/>
  <c r="S562" i="5"/>
  <c r="S458" i="5"/>
  <c r="S498" i="5"/>
  <c r="S454" i="5"/>
  <c r="S494" i="5"/>
  <c r="S507" i="5"/>
  <c r="S522" i="5"/>
  <c r="S534" i="5"/>
  <c r="S475" i="5"/>
  <c r="S491" i="5"/>
  <c r="S455" i="5"/>
  <c r="S503" i="5"/>
  <c r="S482" i="5"/>
  <c r="S487" i="5"/>
  <c r="S589" i="5"/>
  <c r="S529" i="5"/>
  <c r="S479" i="5"/>
  <c r="S530" i="5"/>
  <c r="S527" i="5"/>
  <c r="S515" i="5"/>
  <c r="S593" i="5"/>
  <c r="S506" i="5"/>
  <c r="S450" i="5"/>
  <c r="S581" i="5"/>
  <c r="S499" i="5"/>
  <c r="S511" i="5"/>
  <c r="S502" i="5"/>
  <c r="S477" i="5"/>
  <c r="S513" i="5"/>
  <c r="S557" i="5"/>
  <c r="S558" i="5"/>
  <c r="S486" i="5"/>
  <c r="S550" i="5"/>
  <c r="S518" i="5"/>
  <c r="S546" i="5"/>
  <c r="S543" i="5"/>
  <c r="S525" i="5"/>
  <c r="S539" i="5"/>
  <c r="S519" i="5"/>
  <c r="S549" i="5"/>
  <c r="S535" i="5"/>
  <c r="S497" i="5"/>
  <c r="S470" i="5"/>
  <c r="S514" i="5"/>
  <c r="S554" i="5"/>
  <c r="S569" i="5"/>
  <c r="S526" i="5"/>
  <c r="S596" i="5"/>
  <c r="S598" i="5"/>
  <c r="S610" i="5"/>
  <c r="S600" i="5"/>
  <c r="X485" i="5"/>
  <c r="X426" i="5"/>
  <c r="X409" i="5"/>
  <c r="X362" i="5"/>
  <c r="X377" i="5"/>
  <c r="X339" i="5"/>
  <c r="X370" i="5"/>
  <c r="X359" i="5"/>
  <c r="X366" i="5"/>
  <c r="X438" i="5"/>
  <c r="S599" i="5"/>
  <c r="X365" i="5"/>
  <c r="X422" i="5"/>
  <c r="X402" i="5"/>
  <c r="X381" i="5"/>
  <c r="X367" i="5"/>
  <c r="X430" i="5"/>
  <c r="X334" i="5"/>
  <c r="S532" i="5"/>
  <c r="X437" i="5"/>
  <c r="X216" i="5"/>
  <c r="S601" i="5"/>
  <c r="X429" i="5"/>
  <c r="X358" i="5"/>
  <c r="X433" i="5"/>
  <c r="S602" i="5"/>
  <c r="X374" i="5"/>
  <c r="S604" i="5"/>
  <c r="X421" i="5"/>
  <c r="X417" i="5"/>
  <c r="S606" i="5"/>
  <c r="X425" i="5"/>
  <c r="X434" i="5"/>
  <c r="X413" i="5"/>
  <c r="X284" i="5"/>
  <c r="X418" i="5"/>
  <c r="X414" i="5"/>
  <c r="H26" i="6"/>
  <c r="H24" i="6"/>
  <c r="H35" i="6"/>
  <c r="D35" i="6"/>
  <c r="H46" i="6"/>
  <c r="D46" i="6"/>
  <c r="H31" i="6"/>
  <c r="D29" i="6"/>
  <c r="H30" i="6"/>
  <c r="AB13" i="5"/>
  <c r="H49" i="6"/>
  <c r="D49" i="6"/>
  <c r="H34" i="6"/>
  <c r="H32" i="6"/>
  <c r="D19" i="6"/>
  <c r="K65" i="6"/>
  <c r="D24" i="6"/>
  <c r="D27" i="6"/>
  <c r="D20" i="6"/>
  <c r="F57" i="6"/>
  <c r="F62" i="6"/>
  <c r="F58" i="6"/>
  <c r="F60" i="6"/>
  <c r="F63" i="6"/>
  <c r="F59" i="6"/>
  <c r="F55" i="6"/>
  <c r="D25" i="6"/>
  <c r="D26" i="6"/>
  <c r="D21" i="6"/>
  <c r="D22" i="6"/>
  <c r="H47" i="6"/>
  <c r="D47" i="6"/>
  <c r="S442" i="5"/>
  <c r="S588" i="5"/>
  <c r="S520" i="5"/>
  <c r="S471" i="5"/>
  <c r="S595" i="5"/>
  <c r="S495" i="5"/>
  <c r="S590" i="5"/>
  <c r="S568" i="5"/>
  <c r="S552" i="5"/>
  <c r="S524" i="5"/>
  <c r="S468" i="5"/>
  <c r="S561" i="5"/>
  <c r="S462" i="5"/>
  <c r="S476" i="5"/>
  <c r="S570" i="5"/>
  <c r="S578" i="5"/>
  <c r="S472" i="5"/>
  <c r="S575" i="5"/>
  <c r="S607" i="5"/>
  <c r="S464" i="5"/>
  <c r="S492" i="5"/>
  <c r="S466" i="5"/>
  <c r="S516" i="5"/>
  <c r="S474" i="5"/>
  <c r="S528" i="5"/>
  <c r="S457" i="5"/>
  <c r="S533" i="5"/>
  <c r="S586" i="5"/>
  <c r="S553" i="5"/>
  <c r="S508" i="5"/>
  <c r="S521" i="5"/>
  <c r="S446" i="5"/>
  <c r="S480" i="5"/>
  <c r="S591" i="5"/>
  <c r="S544" i="5"/>
  <c r="S449" i="5"/>
  <c r="S441" i="5"/>
  <c r="S461" i="5"/>
  <c r="S501" i="5"/>
  <c r="S537" i="5"/>
  <c r="S485" i="5"/>
  <c r="S566" i="5"/>
  <c r="S577" i="5"/>
  <c r="S453" i="5"/>
  <c r="S594" i="5"/>
  <c r="S512" i="5"/>
  <c r="S556" i="5"/>
  <c r="S555" i="5"/>
  <c r="S548" i="5"/>
  <c r="S580" i="5"/>
  <c r="S579" i="5"/>
  <c r="S445" i="5"/>
  <c r="S536" i="5"/>
  <c r="S484" i="5"/>
  <c r="S540" i="5"/>
  <c r="S572" i="5"/>
  <c r="S459" i="5"/>
  <c r="S560" i="5"/>
  <c r="S573" i="5"/>
  <c r="S504" i="5"/>
  <c r="S576" i="5"/>
  <c r="S465" i="5"/>
  <c r="S517" i="5"/>
  <c r="S523" i="5"/>
  <c r="S505" i="5"/>
  <c r="S608" i="5"/>
  <c r="S496" i="5"/>
  <c r="S473" i="5"/>
  <c r="S584" i="5"/>
  <c r="S582" i="5"/>
  <c r="S587" i="5"/>
  <c r="S488" i="5"/>
  <c r="S592" i="5"/>
  <c r="D34" i="6"/>
  <c r="D31" i="6"/>
  <c r="D30" i="6"/>
  <c r="D32" i="6"/>
  <c r="R13" i="5"/>
  <c r="F56" i="6"/>
  <c r="X13" i="5"/>
  <c r="S359" i="5"/>
  <c r="S407" i="5"/>
  <c r="S424" i="5"/>
  <c r="S367" i="5"/>
  <c r="S415" i="5"/>
  <c r="S374" i="5"/>
  <c r="S426" i="5"/>
  <c r="S380" i="5"/>
  <c r="S416" i="5"/>
  <c r="S428" i="5"/>
  <c r="S386" i="5"/>
  <c r="S433" i="5"/>
  <c r="S375" i="5"/>
  <c r="S362" i="5"/>
  <c r="S411" i="5"/>
  <c r="S435" i="5"/>
  <c r="S393" i="5"/>
  <c r="S365" i="5"/>
  <c r="S437" i="5"/>
  <c r="S413" i="5"/>
  <c r="S422" i="5"/>
  <c r="S255" i="5"/>
  <c r="S400" i="5"/>
  <c r="T370" i="5"/>
  <c r="S13" i="5"/>
  <c r="S357" i="5"/>
  <c r="S423" i="5"/>
  <c r="S432" i="5"/>
  <c r="S421" i="5"/>
  <c r="S418" i="5"/>
  <c r="S339" i="5"/>
  <c r="S377" i="5"/>
  <c r="S363" i="5"/>
  <c r="S391" i="5"/>
  <c r="S401" i="5"/>
  <c r="S390" i="5"/>
  <c r="S403" i="5"/>
  <c r="S216" i="5"/>
  <c r="S395" i="5"/>
  <c r="S406" i="5"/>
  <c r="S366" i="5"/>
  <c r="S383" i="5"/>
  <c r="S387" i="5"/>
  <c r="S429" i="5"/>
  <c r="G64" i="6" a="1"/>
  <c r="S371" i="5"/>
  <c r="S379" i="5"/>
  <c r="S436" i="5"/>
  <c r="S356" i="5"/>
  <c r="S417" i="5"/>
  <c r="S430" i="5"/>
  <c r="S283" i="5"/>
  <c r="S381" i="5"/>
  <c r="S405" i="5"/>
  <c r="S382" i="5"/>
  <c r="S284" i="5"/>
  <c r="S412" i="5"/>
  <c r="S392" i="5"/>
  <c r="S389" i="5"/>
  <c r="S427" i="5"/>
  <c r="S384" i="5"/>
  <c r="S404" i="5"/>
  <c r="S360" i="5"/>
  <c r="S369" i="5"/>
  <c r="S410" i="5"/>
  <c r="S338" i="5"/>
  <c r="S364" i="5"/>
  <c r="S420" i="5"/>
  <c r="S396" i="5"/>
  <c r="S372" i="5"/>
  <c r="S419" i="5"/>
  <c r="S399" i="5"/>
  <c r="S361" i="5"/>
  <c r="S398" i="5"/>
  <c r="S402" i="5"/>
  <c r="S373" i="5"/>
  <c r="S409" i="5"/>
  <c r="S358" i="5"/>
  <c r="S388" i="5"/>
  <c r="S368" i="5"/>
  <c r="S378" i="5"/>
  <c r="S408" i="5"/>
  <c r="S414" i="5"/>
  <c r="S385" i="5"/>
  <c r="S376" i="5"/>
  <c r="S394" i="5"/>
  <c r="S431" i="5"/>
  <c r="S334" i="5"/>
  <c r="S434" i="5"/>
  <c r="S425" i="5"/>
  <c r="S438" i="5"/>
  <c r="S397" i="5"/>
  <c r="S564" i="5" l="1"/>
  <c r="F2236" i="5"/>
  <c r="J2224" i="5"/>
  <c r="R2496" i="5"/>
  <c r="R2450" i="5"/>
  <c r="R2302" i="5"/>
  <c r="H2312" i="5"/>
  <c r="F2302" i="5"/>
  <c r="AB693" i="5"/>
  <c r="J772" i="5"/>
  <c r="J744" i="5"/>
  <c r="S661" i="5"/>
  <c r="S645" i="5"/>
  <c r="AB564" i="5"/>
  <c r="F2296" i="5"/>
  <c r="H756" i="5"/>
  <c r="I2372" i="5"/>
  <c r="S685" i="5"/>
  <c r="AB645" i="5"/>
  <c r="AB574" i="5"/>
  <c r="S677" i="5"/>
  <c r="H2296" i="5"/>
  <c r="G2312" i="5"/>
  <c r="G2252" i="5"/>
  <c r="G2236" i="5"/>
  <c r="G2224" i="5"/>
  <c r="H2502" i="5"/>
  <c r="E2502" i="5"/>
  <c r="I2502" i="5"/>
  <c r="F2440" i="5"/>
  <c r="E2440" i="5"/>
  <c r="X2440" i="5" s="1"/>
  <c r="E2430" i="5"/>
  <c r="X2430" i="5" s="1"/>
  <c r="G2430" i="5"/>
  <c r="E792" i="5"/>
  <c r="X792" i="5" s="1"/>
  <c r="R792" i="5"/>
  <c r="E492" i="5"/>
  <c r="X492" i="5" s="1"/>
  <c r="G492" i="5"/>
  <c r="E2458" i="5"/>
  <c r="X2458" i="5" s="1"/>
  <c r="G2458" i="5"/>
  <c r="G2446" i="5"/>
  <c r="E2446" i="5"/>
  <c r="X2446" i="5" s="1"/>
  <c r="E732" i="5"/>
  <c r="X732" i="5" s="1"/>
  <c r="R732" i="5"/>
  <c r="H732" i="5"/>
  <c r="T733" i="5"/>
  <c r="S733" i="5"/>
  <c r="T717" i="5"/>
  <c r="S717" i="5"/>
  <c r="T701" i="5"/>
  <c r="S701" i="5"/>
  <c r="T500" i="5"/>
  <c r="AB500" i="5"/>
  <c r="T446" i="5"/>
  <c r="AB446" i="5"/>
  <c r="X410" i="5"/>
  <c r="X406" i="5"/>
  <c r="S483" i="5"/>
  <c r="J2418" i="5"/>
  <c r="I2418" i="5"/>
  <c r="R2486" i="5"/>
  <c r="R2252" i="5"/>
  <c r="H2264" i="5"/>
  <c r="R2264" i="5"/>
  <c r="I2479" i="5"/>
  <c r="S500" i="5"/>
  <c r="S489" i="5"/>
  <c r="F1459" i="5"/>
  <c r="R2418" i="5"/>
  <c r="I2486" i="5"/>
  <c r="H2236" i="5"/>
  <c r="R2224" i="5"/>
  <c r="I2252" i="5"/>
  <c r="F2264" i="5"/>
  <c r="I2264" i="5"/>
  <c r="I2288" i="5"/>
  <c r="F2288" i="5"/>
  <c r="R2288" i="5"/>
  <c r="F756" i="5"/>
  <c r="J756" i="5"/>
  <c r="I756" i="5"/>
  <c r="R756" i="5"/>
  <c r="S547" i="5"/>
  <c r="J2502" i="5"/>
  <c r="J2498" i="5"/>
  <c r="H2496" i="5"/>
  <c r="F2496" i="5"/>
  <c r="R2456" i="5"/>
  <c r="H2450" i="5"/>
  <c r="R2446" i="5"/>
  <c r="H2472" i="5"/>
  <c r="R2424" i="5"/>
  <c r="F2372" i="5"/>
  <c r="R2448" i="5"/>
  <c r="J2448" i="5"/>
  <c r="J2328" i="5"/>
  <c r="F2312" i="5"/>
  <c r="I2296" i="5"/>
  <c r="I2298" i="5"/>
  <c r="F2284" i="5"/>
  <c r="R2284" i="5"/>
  <c r="J2242" i="5"/>
  <c r="J2266" i="5"/>
  <c r="I792" i="5"/>
  <c r="R744" i="5"/>
  <c r="H744" i="5"/>
  <c r="I732" i="5"/>
  <c r="F772" i="5"/>
  <c r="S629" i="5"/>
  <c r="S563" i="5"/>
  <c r="AB526" i="5"/>
  <c r="AB489" i="5"/>
  <c r="J2366" i="5"/>
  <c r="I2440" i="5"/>
  <c r="H2328" i="5"/>
  <c r="H2302" i="5"/>
  <c r="H2424" i="5"/>
  <c r="J2296" i="5"/>
  <c r="J2352" i="5"/>
  <c r="AB725" i="5"/>
  <c r="X392" i="5"/>
  <c r="J2456" i="5"/>
  <c r="J2372" i="5"/>
  <c r="AB452" i="5"/>
  <c r="J2288" i="5"/>
  <c r="AB590" i="5"/>
  <c r="J2472" i="5"/>
  <c r="G2502" i="5"/>
  <c r="G2456" i="5"/>
  <c r="G2440" i="5"/>
  <c r="G2372" i="5"/>
  <c r="G2326" i="5"/>
  <c r="G2302" i="5"/>
  <c r="G792" i="5"/>
  <c r="G772" i="5"/>
  <c r="G756" i="5"/>
  <c r="E2412" i="5"/>
  <c r="X2412" i="5" s="1"/>
  <c r="H2412" i="5"/>
  <c r="E2282" i="5"/>
  <c r="X2282" i="5" s="1"/>
  <c r="G2282" i="5"/>
  <c r="E2188" i="5"/>
  <c r="X2188" i="5" s="1"/>
  <c r="G2188" i="5"/>
  <c r="H1984" i="5"/>
  <c r="R1984" i="5"/>
  <c r="E1954" i="5"/>
  <c r="X1954" i="5" s="1"/>
  <c r="G1954" i="5"/>
  <c r="E1940" i="5"/>
  <c r="X1940" i="5" s="1"/>
  <c r="G1940" i="5"/>
  <c r="E1930" i="5"/>
  <c r="X1930" i="5" s="1"/>
  <c r="G1930" i="5"/>
  <c r="E1876" i="5"/>
  <c r="X1876" i="5" s="1"/>
  <c r="G1876" i="5"/>
  <c r="E1680" i="5"/>
  <c r="X1680" i="5" s="1"/>
  <c r="G1680" i="5"/>
  <c r="E1652" i="5"/>
  <c r="X1652" i="5" s="1"/>
  <c r="G1652" i="5"/>
  <c r="E1624" i="5"/>
  <c r="X1624" i="5" s="1"/>
  <c r="G1624" i="5"/>
  <c r="E1608" i="5"/>
  <c r="X1608" i="5" s="1"/>
  <c r="G1608" i="5"/>
  <c r="E1576" i="5"/>
  <c r="X1576" i="5" s="1"/>
  <c r="G1576" i="5"/>
  <c r="E1528" i="5"/>
  <c r="X1528" i="5" s="1"/>
  <c r="G1528" i="5"/>
  <c r="E1480" i="5"/>
  <c r="X1480" i="5" s="1"/>
  <c r="G1480" i="5"/>
  <c r="E1400" i="5"/>
  <c r="X1400" i="5" s="1"/>
  <c r="G1400" i="5"/>
  <c r="E1376" i="5"/>
  <c r="X1376" i="5" s="1"/>
  <c r="F1376" i="5"/>
  <c r="G1376" i="5"/>
  <c r="E1280" i="5"/>
  <c r="X1280" i="5" s="1"/>
  <c r="I1280" i="5"/>
  <c r="F1280" i="5"/>
  <c r="G1280" i="5"/>
  <c r="E1256" i="5"/>
  <c r="X1256" i="5" s="1"/>
  <c r="G1256" i="5"/>
  <c r="J1256" i="5"/>
  <c r="E1220" i="5"/>
  <c r="X1220" i="5" s="1"/>
  <c r="G1220" i="5"/>
  <c r="E1116" i="5"/>
  <c r="X1116" i="5" s="1"/>
  <c r="G1116" i="5"/>
  <c r="E1088" i="5"/>
  <c r="X1088" i="5" s="1"/>
  <c r="G1088" i="5"/>
  <c r="E1004" i="5"/>
  <c r="X1004" i="5" s="1"/>
  <c r="G1004" i="5"/>
  <c r="E972" i="5"/>
  <c r="X972" i="5" s="1"/>
  <c r="G972" i="5"/>
  <c r="E956" i="5"/>
  <c r="X956" i="5" s="1"/>
  <c r="J956" i="5"/>
  <c r="E940" i="5"/>
  <c r="X940" i="5" s="1"/>
  <c r="F940" i="5"/>
  <c r="G940" i="5"/>
  <c r="E880" i="5"/>
  <c r="X880" i="5" s="1"/>
  <c r="H880" i="5"/>
  <c r="R880" i="5"/>
  <c r="E864" i="5"/>
  <c r="X864" i="5" s="1"/>
  <c r="G864" i="5"/>
  <c r="H864" i="5"/>
  <c r="E828" i="5"/>
  <c r="X828" i="5" s="1"/>
  <c r="F828" i="5"/>
  <c r="E816" i="5"/>
  <c r="X816" i="5" s="1"/>
  <c r="G816" i="5"/>
  <c r="E724" i="5"/>
  <c r="X724" i="5" s="1"/>
  <c r="H724" i="5"/>
  <c r="E700" i="5"/>
  <c r="X700" i="5" s="1"/>
  <c r="R700" i="5"/>
  <c r="E656" i="5"/>
  <c r="X656" i="5" s="1"/>
  <c r="G656" i="5"/>
  <c r="T606" i="5"/>
  <c r="AB606" i="5"/>
  <c r="G2364" i="5"/>
  <c r="R2364" i="5"/>
  <c r="E744" i="5"/>
  <c r="X744" i="5" s="1"/>
  <c r="G744" i="5"/>
  <c r="E460" i="5"/>
  <c r="X460" i="5" s="1"/>
  <c r="I460" i="5"/>
  <c r="G460" i="5"/>
  <c r="S574" i="5"/>
  <c r="F2486" i="5"/>
  <c r="J2486" i="5"/>
  <c r="J2236" i="5"/>
  <c r="F2224" i="5"/>
  <c r="H2252" i="5"/>
  <c r="H2288" i="5"/>
  <c r="R2502" i="5"/>
  <c r="R2498" i="5"/>
  <c r="I2450" i="5"/>
  <c r="H2446" i="5"/>
  <c r="I2472" i="5"/>
  <c r="H2372" i="5"/>
  <c r="F2448" i="5"/>
  <c r="F2352" i="5"/>
  <c r="R2328" i="5"/>
  <c r="R2296" i="5"/>
  <c r="I2312" i="5"/>
  <c r="I2224" i="5"/>
  <c r="H2284" i="5"/>
  <c r="J792" i="5"/>
  <c r="J732" i="5"/>
  <c r="H772" i="5"/>
  <c r="S669" i="5"/>
  <c r="S653" i="5"/>
  <c r="S613" i="5"/>
  <c r="AB580" i="5"/>
  <c r="AB510" i="5"/>
  <c r="J2364" i="5"/>
  <c r="H2366" i="5"/>
  <c r="J2440" i="5"/>
  <c r="I2302" i="5"/>
  <c r="R2352" i="5"/>
  <c r="AB462" i="5"/>
  <c r="R460" i="5"/>
  <c r="R2372" i="5"/>
  <c r="AB516" i="5"/>
  <c r="G2486" i="5"/>
  <c r="G2318" i="5"/>
  <c r="G2288" i="5"/>
  <c r="G2274" i="5"/>
  <c r="G2264" i="5"/>
  <c r="G2216" i="5"/>
  <c r="G1904" i="5"/>
  <c r="G1308" i="5"/>
  <c r="G528" i="5"/>
  <c r="E2488" i="5"/>
  <c r="X2488" i="5" s="1"/>
  <c r="G2488" i="5"/>
  <c r="E2364" i="5"/>
  <c r="X2364" i="5" s="1"/>
  <c r="E2028" i="5"/>
  <c r="X2028" i="5" s="1"/>
  <c r="G2028" i="5"/>
  <c r="E2012" i="5"/>
  <c r="X2012" i="5" s="1"/>
  <c r="F2012" i="5"/>
  <c r="E1964" i="5"/>
  <c r="X1964" i="5" s="1"/>
  <c r="G1964" i="5"/>
  <c r="E1900" i="5"/>
  <c r="X1900" i="5" s="1"/>
  <c r="G1900" i="5"/>
  <c r="E1872" i="5"/>
  <c r="X1872" i="5" s="1"/>
  <c r="J1872" i="5"/>
  <c r="E1858" i="5"/>
  <c r="X1858" i="5" s="1"/>
  <c r="G1858" i="5"/>
  <c r="E1746" i="5"/>
  <c r="X1746" i="5" s="1"/>
  <c r="G1746" i="5"/>
  <c r="E1692" i="5"/>
  <c r="X1692" i="5" s="1"/>
  <c r="G1692" i="5"/>
  <c r="E1636" i="5"/>
  <c r="X1636" i="5" s="1"/>
  <c r="H1636" i="5"/>
  <c r="G1636" i="5"/>
  <c r="E1588" i="5"/>
  <c r="X1588" i="5" s="1"/>
  <c r="G1588" i="5"/>
  <c r="E1556" i="5"/>
  <c r="X1556" i="5" s="1"/>
  <c r="G1556" i="5"/>
  <c r="E1540" i="5"/>
  <c r="X1540" i="5" s="1"/>
  <c r="G1540" i="5"/>
  <c r="E1508" i="5"/>
  <c r="X1508" i="5" s="1"/>
  <c r="G1508" i="5"/>
  <c r="E1386" i="5"/>
  <c r="X1386" i="5" s="1"/>
  <c r="J1386" i="5"/>
  <c r="E1362" i="5"/>
  <c r="X1362" i="5" s="1"/>
  <c r="G1362" i="5"/>
  <c r="E1348" i="5"/>
  <c r="X1348" i="5" s="1"/>
  <c r="R1348" i="5"/>
  <c r="E1336" i="5"/>
  <c r="X1336" i="5" s="1"/>
  <c r="G1336" i="5"/>
  <c r="E1314" i="5"/>
  <c r="X1314" i="5" s="1"/>
  <c r="G1314" i="5"/>
  <c r="E1298" i="5"/>
  <c r="X1298" i="5" s="1"/>
  <c r="G1298" i="5"/>
  <c r="E1288" i="5"/>
  <c r="X1288" i="5" s="1"/>
  <c r="G1288" i="5"/>
  <c r="E1264" i="5"/>
  <c r="X1264" i="5" s="1"/>
  <c r="G1264" i="5"/>
  <c r="E1244" i="5"/>
  <c r="X1244" i="5" s="1"/>
  <c r="G1244" i="5"/>
  <c r="R1244" i="5"/>
  <c r="I1244" i="5"/>
  <c r="E1100" i="5"/>
  <c r="X1100" i="5" s="1"/>
  <c r="G1100" i="5"/>
  <c r="E1052" i="5"/>
  <c r="X1052" i="5" s="1"/>
  <c r="G1052" i="5"/>
  <c r="E1036" i="5"/>
  <c r="X1036" i="5" s="1"/>
  <c r="G1036" i="5"/>
  <c r="E1024" i="5"/>
  <c r="X1024" i="5" s="1"/>
  <c r="R1024" i="5"/>
  <c r="E824" i="5"/>
  <c r="X824" i="5" s="1"/>
  <c r="G824" i="5"/>
  <c r="J824" i="5"/>
  <c r="E736" i="5"/>
  <c r="X736" i="5" s="1"/>
  <c r="G736" i="5"/>
  <c r="E696" i="5"/>
  <c r="X696" i="5" s="1"/>
  <c r="G696" i="5"/>
  <c r="E584" i="5"/>
  <c r="X584" i="5" s="1"/>
  <c r="G584" i="5"/>
  <c r="E552" i="5"/>
  <c r="X552" i="5" s="1"/>
  <c r="G552" i="5"/>
  <c r="E452" i="5"/>
  <c r="X452" i="5" s="1"/>
  <c r="F452" i="5"/>
  <c r="G452" i="5"/>
  <c r="V383" i="5"/>
  <c r="R383" i="5" s="1"/>
  <c r="T723" i="5"/>
  <c r="S723" i="5"/>
  <c r="T691" i="5"/>
  <c r="S691" i="5"/>
  <c r="T558" i="5"/>
  <c r="AB558" i="5"/>
  <c r="I1568" i="5"/>
  <c r="I1600" i="5"/>
  <c r="I1616" i="5"/>
  <c r="H1660" i="5"/>
  <c r="R1960" i="5"/>
  <c r="I2104" i="5"/>
  <c r="G2320" i="5"/>
  <c r="G2244" i="5"/>
  <c r="G2220" i="5"/>
  <c r="G2104" i="5"/>
  <c r="G2050" i="5"/>
  <c r="G1868" i="5"/>
  <c r="G1756" i="5"/>
  <c r="G1716" i="5"/>
  <c r="G1660" i="5"/>
  <c r="G1632" i="5"/>
  <c r="G1536" i="5"/>
  <c r="G1488" i="5"/>
  <c r="G1456" i="5"/>
  <c r="G1444" i="5"/>
  <c r="G1188" i="5"/>
  <c r="G1136" i="5"/>
  <c r="G980" i="5"/>
  <c r="G948" i="5"/>
  <c r="G832" i="5"/>
  <c r="G776" i="5"/>
  <c r="G716" i="5"/>
  <c r="G704" i="5"/>
  <c r="G628" i="5"/>
  <c r="G568" i="5"/>
  <c r="AB993" i="5"/>
  <c r="V993" i="5"/>
  <c r="H993" i="5" s="1"/>
  <c r="B2" i="6"/>
  <c r="E2056" i="5"/>
  <c r="X2056" i="5" s="1"/>
  <c r="F2056" i="5"/>
  <c r="I2056" i="5"/>
  <c r="G2056" i="5"/>
  <c r="R2056" i="5"/>
  <c r="E2002" i="5"/>
  <c r="X2002" i="5" s="1"/>
  <c r="G2002" i="5"/>
  <c r="E1285" i="5"/>
  <c r="X1285" i="5" s="1"/>
  <c r="G1285" i="5"/>
  <c r="E1249" i="5"/>
  <c r="X1249" i="5" s="1"/>
  <c r="H1249" i="5"/>
  <c r="I1249" i="5"/>
  <c r="R1249" i="5"/>
  <c r="J1249" i="5"/>
  <c r="E1242" i="5"/>
  <c r="X1242" i="5" s="1"/>
  <c r="G1242" i="5"/>
  <c r="E993" i="5"/>
  <c r="X993" i="5" s="1"/>
  <c r="F993" i="5"/>
  <c r="I993" i="5"/>
  <c r="E585" i="5"/>
  <c r="X585" i="5" s="1"/>
  <c r="H585" i="5"/>
  <c r="R585" i="5"/>
  <c r="F585" i="5"/>
  <c r="J585" i="5"/>
  <c r="G524" i="5"/>
  <c r="E524" i="5"/>
  <c r="X524" i="5" s="1"/>
  <c r="E497" i="5"/>
  <c r="X497" i="5" s="1"/>
  <c r="J497" i="5"/>
  <c r="H497" i="5"/>
  <c r="R497" i="5"/>
  <c r="E448" i="5"/>
  <c r="X448" i="5" s="1"/>
  <c r="G448" i="5"/>
  <c r="J448" i="5"/>
  <c r="H448" i="5"/>
  <c r="I448" i="5"/>
  <c r="V2501" i="5"/>
  <c r="G2501" i="5" s="1"/>
  <c r="E2493" i="5"/>
  <c r="R2493" i="5"/>
  <c r="F2493" i="5"/>
  <c r="V2485" i="5"/>
  <c r="G2485" i="5" s="1"/>
  <c r="V2473" i="5"/>
  <c r="G2473" i="5" s="1"/>
  <c r="V2469" i="5"/>
  <c r="G2469" i="5" s="1"/>
  <c r="V2465" i="5"/>
  <c r="AB2461" i="5"/>
  <c r="V2461" i="5"/>
  <c r="G2461" i="5" s="1"/>
  <c r="V2457" i="5"/>
  <c r="G2457" i="5"/>
  <c r="V2453" i="5"/>
  <c r="AB2453" i="5"/>
  <c r="V2449" i="5"/>
  <c r="AB2449" i="5"/>
  <c r="V2445" i="5"/>
  <c r="G2445" i="5" s="1"/>
  <c r="AB2445" i="5"/>
  <c r="V2441" i="5"/>
  <c r="G2441" i="5" s="1"/>
  <c r="V2437" i="5"/>
  <c r="G2437" i="5"/>
  <c r="V2433" i="5"/>
  <c r="AB2433" i="5"/>
  <c r="G2433" i="5"/>
  <c r="V2429" i="5"/>
  <c r="AB2429" i="5"/>
  <c r="V2425" i="5"/>
  <c r="G2425" i="5" s="1"/>
  <c r="AB2425" i="5"/>
  <c r="V2421" i="5"/>
  <c r="V2417" i="5"/>
  <c r="AB2417" i="5"/>
  <c r="V2413" i="5"/>
  <c r="G2413" i="5" s="1"/>
  <c r="V2409" i="5"/>
  <c r="G2409" i="5" s="1"/>
  <c r="V2405" i="5"/>
  <c r="AB2405" i="5"/>
  <c r="V2401" i="5"/>
  <c r="AB2401" i="5"/>
  <c r="V2397" i="5"/>
  <c r="AB2397" i="5"/>
  <c r="V2393" i="5"/>
  <c r="E2389" i="5"/>
  <c r="X2389" i="5" s="1"/>
  <c r="I2389" i="5"/>
  <c r="J2389" i="5"/>
  <c r="R2389" i="5"/>
  <c r="H2389" i="5"/>
  <c r="V2385" i="5"/>
  <c r="G2385" i="5" s="1"/>
  <c r="AB2385" i="5"/>
  <c r="E2381" i="5"/>
  <c r="X2381" i="5" s="1"/>
  <c r="R2381" i="5"/>
  <c r="J2381" i="5"/>
  <c r="V2373" i="5"/>
  <c r="V2369" i="5"/>
  <c r="V2365" i="5"/>
  <c r="V2361" i="5"/>
  <c r="V2357" i="5"/>
  <c r="AB2353" i="5"/>
  <c r="V2353" i="5"/>
  <c r="V2349" i="5"/>
  <c r="G2349" i="5" s="1"/>
  <c r="AB2349" i="5"/>
  <c r="V2345" i="5"/>
  <c r="G2345" i="5"/>
  <c r="AB2345" i="5"/>
  <c r="V2341" i="5"/>
  <c r="G2341" i="5" s="1"/>
  <c r="AB2341" i="5"/>
  <c r="AB2337" i="5"/>
  <c r="V2337" i="5"/>
  <c r="V2333" i="5"/>
  <c r="G2333" i="5" s="1"/>
  <c r="AB2333" i="5"/>
  <c r="V2329" i="5"/>
  <c r="G2329" i="5"/>
  <c r="V2325" i="5"/>
  <c r="G2325" i="5"/>
  <c r="AB2321" i="5"/>
  <c r="V2321" i="5"/>
  <c r="G2321" i="5" s="1"/>
  <c r="V2317" i="5"/>
  <c r="G2317" i="5" s="1"/>
  <c r="V2313" i="5"/>
  <c r="AB2309" i="5"/>
  <c r="V2309" i="5"/>
  <c r="V2305" i="5"/>
  <c r="G2305" i="5"/>
  <c r="AB2305" i="5"/>
  <c r="V2301" i="5"/>
  <c r="AB2301" i="5"/>
  <c r="G2301" i="5"/>
  <c r="V2297" i="5"/>
  <c r="G2297" i="5"/>
  <c r="V2293" i="5"/>
  <c r="AB2293" i="5"/>
  <c r="V2289" i="5"/>
  <c r="V2285" i="5"/>
  <c r="G2285" i="5" s="1"/>
  <c r="V2281" i="5"/>
  <c r="G2281" i="5" s="1"/>
  <c r="V2277" i="5"/>
  <c r="G2277" i="5" s="1"/>
  <c r="V2273" i="5"/>
  <c r="AB2273" i="5"/>
  <c r="G2273" i="5"/>
  <c r="V2269" i="5"/>
  <c r="V2265" i="5"/>
  <c r="G2265" i="5" s="1"/>
  <c r="V2261" i="5"/>
  <c r="G2261" i="5" s="1"/>
  <c r="V2253" i="5"/>
  <c r="G2253" i="5" s="1"/>
  <c r="V2249" i="5"/>
  <c r="G2249" i="5" s="1"/>
  <c r="V2245" i="5"/>
  <c r="G2245" i="5" s="1"/>
  <c r="V2241" i="5"/>
  <c r="G2241" i="5" s="1"/>
  <c r="V2237" i="5"/>
  <c r="G2237" i="5"/>
  <c r="V2233" i="5"/>
  <c r="G2233" i="5" s="1"/>
  <c r="V2229" i="5"/>
  <c r="G2229" i="5" s="1"/>
  <c r="V2225" i="5"/>
  <c r="G2225" i="5" s="1"/>
  <c r="V2221" i="5"/>
  <c r="AB2221" i="5"/>
  <c r="V2217" i="5"/>
  <c r="G2217" i="5" s="1"/>
  <c r="V2213" i="5"/>
  <c r="G2213" i="5" s="1"/>
  <c r="AB2213" i="5"/>
  <c r="AB2209" i="5"/>
  <c r="V2209" i="5"/>
  <c r="V2205" i="5"/>
  <c r="G2205" i="5"/>
  <c r="V2201" i="5"/>
  <c r="G2201" i="5"/>
  <c r="AB2201" i="5"/>
  <c r="AB2197" i="5"/>
  <c r="V2197" i="5"/>
  <c r="AB2193" i="5"/>
  <c r="V2193" i="5"/>
  <c r="G2193" i="5"/>
  <c r="V2189" i="5"/>
  <c r="G2189" i="5"/>
  <c r="V2185" i="5"/>
  <c r="G2185" i="5"/>
  <c r="V2177" i="5"/>
  <c r="G2177" i="5"/>
  <c r="V2173" i="5"/>
  <c r="G2173" i="5"/>
  <c r="V2169" i="5"/>
  <c r="G2169" i="5"/>
  <c r="V2165" i="5"/>
  <c r="AB2165" i="5"/>
  <c r="V2161" i="5"/>
  <c r="AB2161" i="5"/>
  <c r="G2161" i="5"/>
  <c r="V2153" i="5"/>
  <c r="G2153" i="5" s="1"/>
  <c r="V2149" i="5"/>
  <c r="AB2149" i="5"/>
  <c r="G2149" i="5"/>
  <c r="V2145" i="5"/>
  <c r="G2145" i="5" s="1"/>
  <c r="AB2145" i="5"/>
  <c r="V2141" i="5"/>
  <c r="G2141" i="5"/>
  <c r="V2133" i="5"/>
  <c r="G2133" i="5"/>
  <c r="V2129" i="5"/>
  <c r="V2125" i="5"/>
  <c r="G2125" i="5" s="1"/>
  <c r="J2121" i="5"/>
  <c r="E2121" i="5"/>
  <c r="X2121" i="5" s="1"/>
  <c r="H2121" i="5"/>
  <c r="R2121" i="5"/>
  <c r="V2117" i="5"/>
  <c r="G2117" i="5" s="1"/>
  <c r="G2113" i="5"/>
  <c r="V2109" i="5"/>
  <c r="AB2109" i="5"/>
  <c r="G2109" i="5"/>
  <c r="V2105" i="5"/>
  <c r="G2105" i="5" s="1"/>
  <c r="AB2105" i="5"/>
  <c r="J993" i="5"/>
  <c r="H2056" i="5"/>
  <c r="F497" i="5"/>
  <c r="V2157" i="5"/>
  <c r="E1388" i="5"/>
  <c r="X1388" i="5" s="1"/>
  <c r="R1388" i="5"/>
  <c r="H1388" i="5"/>
  <c r="G1388" i="5"/>
  <c r="E1352" i="5"/>
  <c r="X1352" i="5" s="1"/>
  <c r="R1352" i="5"/>
  <c r="G1352" i="5"/>
  <c r="F1352" i="5"/>
  <c r="E1340" i="5"/>
  <c r="X1340" i="5" s="1"/>
  <c r="H1340" i="5"/>
  <c r="G1340" i="5"/>
  <c r="I497" i="5"/>
  <c r="I585" i="5"/>
  <c r="J2056" i="5"/>
  <c r="F448" i="5"/>
  <c r="G2497" i="5"/>
  <c r="G2489" i="5"/>
  <c r="G2481" i="5"/>
  <c r="G2405" i="5"/>
  <c r="G2389" i="5"/>
  <c r="G2381" i="5"/>
  <c r="G993" i="5"/>
  <c r="E2180" i="5"/>
  <c r="X2180" i="5" s="1"/>
  <c r="G2180" i="5"/>
  <c r="E2168" i="5"/>
  <c r="X2168" i="5" s="1"/>
  <c r="G2168" i="5"/>
  <c r="I2168" i="5"/>
  <c r="F2168" i="5"/>
  <c r="E1476" i="5"/>
  <c r="X1476" i="5" s="1"/>
  <c r="G1476" i="5"/>
  <c r="E1464" i="5"/>
  <c r="X1464" i="5" s="1"/>
  <c r="R1464" i="5"/>
  <c r="G1464" i="5"/>
  <c r="F1464" i="5"/>
  <c r="E1405" i="5"/>
  <c r="X1405" i="5" s="1"/>
  <c r="I1405" i="5"/>
  <c r="H1405" i="5"/>
  <c r="R1405" i="5"/>
  <c r="G1405" i="5"/>
  <c r="F1405" i="5"/>
  <c r="R448" i="5"/>
  <c r="E1992" i="5"/>
  <c r="X1992" i="5" s="1"/>
  <c r="G1992" i="5"/>
  <c r="J1992" i="5"/>
  <c r="H1992" i="5"/>
  <c r="F1992" i="5"/>
  <c r="I1992" i="5"/>
  <c r="V2101" i="5"/>
  <c r="G2101" i="5" s="1"/>
  <c r="V2097" i="5"/>
  <c r="G2097" i="5" s="1"/>
  <c r="AB2097" i="5"/>
  <c r="V2093" i="5"/>
  <c r="G2093" i="5" s="1"/>
  <c r="AB2093" i="5"/>
  <c r="V2089" i="5"/>
  <c r="G2089" i="5"/>
  <c r="V2085" i="5"/>
  <c r="G2085" i="5"/>
  <c r="V2081" i="5"/>
  <c r="G2081" i="5"/>
  <c r="V2077" i="5"/>
  <c r="AB2077" i="5"/>
  <c r="V2073" i="5"/>
  <c r="G2073" i="5"/>
  <c r="V2069" i="5"/>
  <c r="G2069" i="5" s="1"/>
  <c r="V2065" i="5"/>
  <c r="G2065" i="5" s="1"/>
  <c r="V2061" i="5"/>
  <c r="AB2061" i="5"/>
  <c r="V2057" i="5"/>
  <c r="G2057" i="5" s="1"/>
  <c r="V2053" i="5"/>
  <c r="G2053" i="5" s="1"/>
  <c r="AB2053" i="5"/>
  <c r="V2049" i="5"/>
  <c r="G2049" i="5" s="1"/>
  <c r="V2045" i="5"/>
  <c r="G2045" i="5" s="1"/>
  <c r="V2041" i="5"/>
  <c r="G2041" i="5" s="1"/>
  <c r="V2029" i="5"/>
  <c r="AB2029" i="5"/>
  <c r="AB2025" i="5"/>
  <c r="V2025" i="5"/>
  <c r="G2025" i="5" s="1"/>
  <c r="V2021" i="5"/>
  <c r="V2017" i="5"/>
  <c r="AB2017" i="5"/>
  <c r="G2017" i="5"/>
  <c r="V2013" i="5"/>
  <c r="G2013" i="5" s="1"/>
  <c r="V2009" i="5"/>
  <c r="G2009" i="5" s="1"/>
  <c r="V2005" i="5"/>
  <c r="G2005" i="5" s="1"/>
  <c r="V2001" i="5"/>
  <c r="V1989" i="5"/>
  <c r="G1989" i="5" s="1"/>
  <c r="AB1989" i="5"/>
  <c r="V1985" i="5"/>
  <c r="G1985" i="5" s="1"/>
  <c r="AB1985" i="5"/>
  <c r="V1981" i="5"/>
  <c r="G1981" i="5" s="1"/>
  <c r="V1973" i="5"/>
  <c r="V1969" i="5"/>
  <c r="G1969" i="5" s="1"/>
  <c r="AB1965" i="5"/>
  <c r="V1965" i="5"/>
  <c r="G1965" i="5"/>
  <c r="AB1961" i="5"/>
  <c r="V1961" i="5"/>
  <c r="G1961" i="5" s="1"/>
  <c r="V1957" i="5"/>
  <c r="AB1957" i="5"/>
  <c r="G1957" i="5"/>
  <c r="V1953" i="5"/>
  <c r="G1953" i="5" s="1"/>
  <c r="V1949" i="5"/>
  <c r="G1949" i="5" s="1"/>
  <c r="V1941" i="5"/>
  <c r="V1937" i="5"/>
  <c r="G1937" i="5"/>
  <c r="V1933" i="5"/>
  <c r="G1933" i="5"/>
  <c r="AB1933" i="5"/>
  <c r="V1917" i="5"/>
  <c r="G1917" i="5" s="1"/>
  <c r="V1913" i="5"/>
  <c r="G1913" i="5" s="1"/>
  <c r="V1909" i="5"/>
  <c r="G1909" i="5"/>
  <c r="V1905" i="5"/>
  <c r="G1905" i="5"/>
  <c r="AB1905" i="5"/>
  <c r="V1901" i="5"/>
  <c r="G1901" i="5" s="1"/>
  <c r="V1897" i="5"/>
  <c r="G1897" i="5" s="1"/>
  <c r="V1881" i="5"/>
  <c r="G1881" i="5"/>
  <c r="V1877" i="5"/>
  <c r="G1877" i="5" s="1"/>
  <c r="E1873" i="5"/>
  <c r="X1873" i="5" s="1"/>
  <c r="H1873" i="5"/>
  <c r="J1873" i="5"/>
  <c r="V1869" i="5"/>
  <c r="G1869" i="5"/>
  <c r="V1865" i="5"/>
  <c r="G1865" i="5"/>
  <c r="V1861" i="5"/>
  <c r="G1861" i="5"/>
  <c r="V1853" i="5"/>
  <c r="G1853" i="5"/>
  <c r="V1849" i="5"/>
  <c r="G1849" i="5"/>
  <c r="V1845" i="5"/>
  <c r="G1845" i="5" s="1"/>
  <c r="V1841" i="5"/>
  <c r="AB1841" i="5"/>
  <c r="G1841" i="5"/>
  <c r="V1837" i="5"/>
  <c r="G1837" i="5" s="1"/>
  <c r="G1833" i="5"/>
  <c r="V1833" i="5"/>
  <c r="AB1833" i="5"/>
  <c r="V1829" i="5"/>
  <c r="G1829" i="5"/>
  <c r="V1825" i="5"/>
  <c r="G1825" i="5"/>
  <c r="V1821" i="5"/>
  <c r="G1821" i="5"/>
  <c r="AB1821" i="5"/>
  <c r="V1813" i="5"/>
  <c r="G1813" i="5" s="1"/>
  <c r="AB1813" i="5"/>
  <c r="V1805" i="5"/>
  <c r="G1805" i="5" s="1"/>
  <c r="AB1805" i="5"/>
  <c r="V1801" i="5"/>
  <c r="G1801" i="5" s="1"/>
  <c r="AB1801" i="5"/>
  <c r="V1781" i="5"/>
  <c r="AB1781" i="5"/>
  <c r="V1777" i="5"/>
  <c r="G1777" i="5" s="1"/>
  <c r="AB1777" i="5"/>
  <c r="V1773" i="5"/>
  <c r="G1773" i="5"/>
  <c r="V1769" i="5"/>
  <c r="AB1769" i="5"/>
  <c r="AB1761" i="5"/>
  <c r="V1761" i="5"/>
  <c r="G1761" i="5" s="1"/>
  <c r="E1753" i="5"/>
  <c r="X1753" i="5" s="1"/>
  <c r="F1753" i="5"/>
  <c r="V1749" i="5"/>
  <c r="G1749" i="5" s="1"/>
  <c r="V1745" i="5"/>
  <c r="G1745" i="5" s="1"/>
  <c r="V1741" i="5"/>
  <c r="G1741" i="5" s="1"/>
  <c r="AB1737" i="5"/>
  <c r="V1737" i="5"/>
  <c r="G1737" i="5" s="1"/>
  <c r="V1733" i="5"/>
  <c r="V1729" i="5"/>
  <c r="G1729" i="5"/>
  <c r="V1721" i="5"/>
  <c r="G1721" i="5"/>
  <c r="V1717" i="5"/>
  <c r="G1717" i="5" s="1"/>
  <c r="V1713" i="5"/>
  <c r="G1713" i="5" s="1"/>
  <c r="V1709" i="5"/>
  <c r="G1709" i="5" s="1"/>
  <c r="V1701" i="5"/>
  <c r="G1701" i="5" s="1"/>
  <c r="V1697" i="5"/>
  <c r="G1697" i="5" s="1"/>
  <c r="V1693" i="5"/>
  <c r="V1677" i="5"/>
  <c r="G1677" i="5"/>
  <c r="V1673" i="5"/>
  <c r="G1673" i="5"/>
  <c r="V1661" i="5"/>
  <c r="G1661" i="5" s="1"/>
  <c r="V1657" i="5"/>
  <c r="G1657" i="5" s="1"/>
  <c r="V1653" i="5"/>
  <c r="G1653" i="5" s="1"/>
  <c r="V1649" i="5"/>
  <c r="G1649" i="5" s="1"/>
  <c r="V1645" i="5"/>
  <c r="G1645" i="5" s="1"/>
  <c r="V1641" i="5"/>
  <c r="G1641" i="5"/>
  <c r="V1629" i="5"/>
  <c r="G1629" i="5"/>
  <c r="V1625" i="5"/>
  <c r="G1625" i="5"/>
  <c r="V1621" i="5"/>
  <c r="G1621" i="5"/>
  <c r="V1617" i="5"/>
  <c r="G1617" i="5"/>
  <c r="AB1617" i="5"/>
  <c r="G1613" i="5"/>
  <c r="V1613" i="5"/>
  <c r="V1609" i="5"/>
  <c r="G1609" i="5" s="1"/>
  <c r="AB1609" i="5"/>
  <c r="V1605" i="5"/>
  <c r="G1605" i="5" s="1"/>
  <c r="AB1605" i="5"/>
  <c r="V1601" i="5"/>
  <c r="AB1601" i="5"/>
  <c r="AB1597" i="5"/>
  <c r="V1597" i="5"/>
  <c r="V1593" i="5"/>
  <c r="G1593" i="5" s="1"/>
  <c r="V1589" i="5"/>
  <c r="G1589" i="5" s="1"/>
  <c r="AB1589" i="5"/>
  <c r="V1585" i="5"/>
  <c r="G1585" i="5"/>
  <c r="V1581" i="5"/>
  <c r="G1581" i="5" s="1"/>
  <c r="AB1581" i="5"/>
  <c r="V1577" i="5"/>
  <c r="G1577" i="5" s="1"/>
  <c r="V1573" i="5"/>
  <c r="G1573" i="5" s="1"/>
  <c r="V1565" i="5"/>
  <c r="G1565" i="5" s="1"/>
  <c r="AB1565" i="5"/>
  <c r="V1561" i="5"/>
  <c r="G1561" i="5"/>
  <c r="AB1561" i="5"/>
  <c r="AB1557" i="5"/>
  <c r="V1557" i="5"/>
  <c r="G1557" i="5"/>
  <c r="V1553" i="5"/>
  <c r="G1553" i="5"/>
  <c r="AB1553" i="5"/>
  <c r="V1549" i="5"/>
  <c r="G1549" i="5" s="1"/>
  <c r="V1545" i="5"/>
  <c r="G1545" i="5" s="1"/>
  <c r="V1541" i="5"/>
  <c r="G1541" i="5" s="1"/>
  <c r="AB1541" i="5"/>
  <c r="AB1537" i="5"/>
  <c r="V1537" i="5"/>
  <c r="G1537" i="5" s="1"/>
  <c r="V1533" i="5"/>
  <c r="G1533" i="5" s="1"/>
  <c r="V1529" i="5"/>
  <c r="G1529" i="5" s="1"/>
  <c r="V1525" i="5"/>
  <c r="G1525" i="5" s="1"/>
  <c r="AB1525" i="5"/>
  <c r="V1521" i="5"/>
  <c r="G1521" i="5"/>
  <c r="AB1521" i="5"/>
  <c r="G1517" i="5"/>
  <c r="V1517" i="5"/>
  <c r="V1513" i="5"/>
  <c r="G1513" i="5" s="1"/>
  <c r="V1509" i="5"/>
  <c r="G1509" i="5" s="1"/>
  <c r="F1505" i="5"/>
  <c r="H1505" i="5"/>
  <c r="R1505" i="5"/>
  <c r="V1501" i="5"/>
  <c r="V1497" i="5"/>
  <c r="G1497" i="5" s="1"/>
  <c r="V1493" i="5"/>
  <c r="G1493" i="5" s="1"/>
  <c r="V1489" i="5"/>
  <c r="G1489" i="5" s="1"/>
  <c r="AB1489" i="5"/>
  <c r="V1485" i="5"/>
  <c r="G1485" i="5" s="1"/>
  <c r="V1481" i="5"/>
  <c r="G1481" i="5" s="1"/>
  <c r="V1477" i="5"/>
  <c r="G1477" i="5" s="1"/>
  <c r="AB1469" i="5"/>
  <c r="G1469" i="5"/>
  <c r="V1465" i="5"/>
  <c r="G1465" i="5" s="1"/>
  <c r="AB1465" i="5"/>
  <c r="V1461" i="5"/>
  <c r="V1453" i="5"/>
  <c r="AB1453" i="5"/>
  <c r="V1449" i="5"/>
  <c r="AB1449" i="5"/>
  <c r="V1445" i="5"/>
  <c r="G1445" i="5" s="1"/>
  <c r="V1441" i="5"/>
  <c r="G1441" i="5" s="1"/>
  <c r="V1437" i="5"/>
  <c r="V1425" i="5"/>
  <c r="AB1425" i="5"/>
  <c r="E1421" i="5"/>
  <c r="X1421" i="5" s="1"/>
  <c r="I1421" i="5"/>
  <c r="H1421" i="5"/>
  <c r="V1417" i="5"/>
  <c r="G1417" i="5" s="1"/>
  <c r="V1413" i="5"/>
  <c r="G1413" i="5" s="1"/>
  <c r="G1409" i="5"/>
  <c r="V1401" i="5"/>
  <c r="G1401" i="5" s="1"/>
  <c r="G1397" i="5"/>
  <c r="AB1397" i="5"/>
  <c r="V1393" i="5"/>
  <c r="G1393" i="5" s="1"/>
  <c r="V1389" i="5"/>
  <c r="G1389" i="5" s="1"/>
  <c r="V1385" i="5"/>
  <c r="G1385" i="5" s="1"/>
  <c r="AB1385" i="5"/>
  <c r="V1381" i="5"/>
  <c r="V1377" i="5"/>
  <c r="G1377" i="5"/>
  <c r="V1373" i="5"/>
  <c r="G1373" i="5" s="1"/>
  <c r="V1369" i="5"/>
  <c r="G1369" i="5" s="1"/>
  <c r="V1365" i="5"/>
  <c r="G1365" i="5" s="1"/>
  <c r="V1361" i="5"/>
  <c r="G1361" i="5" s="1"/>
  <c r="AB1361" i="5"/>
  <c r="V1357" i="5"/>
  <c r="G1357" i="5" s="1"/>
  <c r="G1353" i="5"/>
  <c r="V1353" i="5"/>
  <c r="V1349" i="5"/>
  <c r="G1349" i="5" s="1"/>
  <c r="AB1349" i="5"/>
  <c r="V1345" i="5"/>
  <c r="G1345" i="5" s="1"/>
  <c r="AB1345" i="5"/>
  <c r="AB1341" i="5"/>
  <c r="V1341" i="5"/>
  <c r="G1341" i="5"/>
  <c r="V1337" i="5"/>
  <c r="G1337" i="5"/>
  <c r="AB1337" i="5"/>
  <c r="G1333" i="5"/>
  <c r="G1329" i="5"/>
  <c r="AB1329" i="5"/>
  <c r="V1325" i="5"/>
  <c r="G1325" i="5"/>
  <c r="V1321" i="5"/>
  <c r="G1321" i="5"/>
  <c r="AB1321" i="5"/>
  <c r="G1317" i="5"/>
  <c r="V1317" i="5"/>
  <c r="G1313" i="5"/>
  <c r="AB1313" i="5"/>
  <c r="V1309" i="5"/>
  <c r="G1309" i="5" s="1"/>
  <c r="G1305" i="5"/>
  <c r="AB1305" i="5"/>
  <c r="V1301" i="5"/>
  <c r="G1301" i="5" s="1"/>
  <c r="V1297" i="5"/>
  <c r="G1297" i="5" s="1"/>
  <c r="AB1297" i="5"/>
  <c r="G1293" i="5"/>
  <c r="G1289" i="5"/>
  <c r="AB1289" i="5"/>
  <c r="V1281" i="5"/>
  <c r="AB1281" i="5"/>
  <c r="V1273" i="5"/>
  <c r="G1273" i="5" s="1"/>
  <c r="AB1273" i="5"/>
  <c r="V1269" i="5"/>
  <c r="G1269" i="5" s="1"/>
  <c r="G1265" i="5"/>
  <c r="V1261" i="5"/>
  <c r="G1261" i="5"/>
  <c r="G1257" i="5"/>
  <c r="V1253" i="5"/>
  <c r="G1253" i="5" s="1"/>
  <c r="AB1253" i="5"/>
  <c r="G1249" i="5"/>
  <c r="G1245" i="5"/>
  <c r="V1241" i="5"/>
  <c r="G1241" i="5" s="1"/>
  <c r="V1237" i="5"/>
  <c r="G1237" i="5"/>
  <c r="V1233" i="5"/>
  <c r="G1233" i="5"/>
  <c r="V1229" i="5"/>
  <c r="G1229" i="5"/>
  <c r="V1225" i="5"/>
  <c r="G1225" i="5"/>
  <c r="AB1225" i="5"/>
  <c r="V1221" i="5"/>
  <c r="G1221" i="5" s="1"/>
  <c r="AB1221" i="5"/>
  <c r="V1217" i="5"/>
  <c r="G1217" i="5" s="1"/>
  <c r="V1213" i="5"/>
  <c r="G1213" i="5" s="1"/>
  <c r="AB1213" i="5"/>
  <c r="V1209" i="5"/>
  <c r="G1209" i="5" s="1"/>
  <c r="V1205" i="5"/>
  <c r="G1205" i="5" s="1"/>
  <c r="AB1205" i="5"/>
  <c r="AB1201" i="5"/>
  <c r="V1201" i="5"/>
  <c r="G1201" i="5" s="1"/>
  <c r="V1197" i="5"/>
  <c r="G1197" i="5" s="1"/>
  <c r="V1193" i="5"/>
  <c r="G1193" i="5" s="1"/>
  <c r="V1189" i="5"/>
  <c r="AB1189" i="5"/>
  <c r="V1185" i="5"/>
  <c r="G1185" i="5"/>
  <c r="V1181" i="5"/>
  <c r="V1177" i="5"/>
  <c r="V1173" i="5"/>
  <c r="G1173" i="5"/>
  <c r="V1169" i="5"/>
  <c r="AB1169" i="5"/>
  <c r="G1169" i="5"/>
  <c r="G1165" i="5"/>
  <c r="V1165" i="5"/>
  <c r="V1161" i="5"/>
  <c r="V1157" i="5"/>
  <c r="V1153" i="5"/>
  <c r="V1149" i="5"/>
  <c r="G1149" i="5" s="1"/>
  <c r="V1145" i="5"/>
  <c r="G1145" i="5" s="1"/>
  <c r="V1141" i="5"/>
  <c r="AB1141" i="5"/>
  <c r="V1137" i="5"/>
  <c r="AB1137" i="5"/>
  <c r="V1133" i="5"/>
  <c r="AB1133" i="5"/>
  <c r="V1129" i="5"/>
  <c r="V1125" i="5"/>
  <c r="AB1125" i="5"/>
  <c r="V1121" i="5"/>
  <c r="V1117" i="5"/>
  <c r="AB1117" i="5"/>
  <c r="AB1113" i="5"/>
  <c r="V1113" i="5"/>
  <c r="G1113" i="5"/>
  <c r="V1109" i="5"/>
  <c r="G1109" i="5"/>
  <c r="AB1109" i="5"/>
  <c r="V1105" i="5"/>
  <c r="AB1105" i="5"/>
  <c r="E1101" i="5"/>
  <c r="X1101" i="5" s="1"/>
  <c r="J1101" i="5"/>
  <c r="G561" i="5"/>
  <c r="G493" i="5"/>
  <c r="G2033" i="5"/>
  <c r="G1793" i="5"/>
  <c r="G1785" i="5"/>
  <c r="G1769" i="5"/>
  <c r="G1753" i="5"/>
  <c r="G1725" i="5"/>
  <c r="G1705" i="5"/>
  <c r="G1689" i="5"/>
  <c r="G1681" i="5"/>
  <c r="G1665" i="5"/>
  <c r="G1633" i="5"/>
  <c r="G1601" i="5"/>
  <c r="E2454" i="5"/>
  <c r="X2454" i="5" s="1"/>
  <c r="G2454" i="5"/>
  <c r="E2442" i="5"/>
  <c r="X2442" i="5" s="1"/>
  <c r="H2442" i="5"/>
  <c r="J2442" i="5"/>
  <c r="G2442" i="5"/>
  <c r="F2442" i="5"/>
  <c r="E2376" i="5"/>
  <c r="X2376" i="5" s="1"/>
  <c r="G2376" i="5"/>
  <c r="E2334" i="5"/>
  <c r="X2334" i="5" s="1"/>
  <c r="G2334" i="5"/>
  <c r="E2324" i="5"/>
  <c r="X2324" i="5" s="1"/>
  <c r="G2324" i="5"/>
  <c r="E2314" i="5"/>
  <c r="X2314" i="5" s="1"/>
  <c r="G2314" i="5"/>
  <c r="V1925" i="5"/>
  <c r="E1916" i="5"/>
  <c r="X1916" i="5" s="1"/>
  <c r="G1916" i="5"/>
  <c r="I1916" i="5"/>
  <c r="F1916" i="5"/>
  <c r="J1916" i="5"/>
  <c r="H1916" i="5"/>
  <c r="V1893" i="5"/>
  <c r="G1893" i="5" s="1"/>
  <c r="V1885" i="5"/>
  <c r="E1812" i="5"/>
  <c r="X1812" i="5" s="1"/>
  <c r="G1812" i="5"/>
  <c r="V1789" i="5"/>
  <c r="E1780" i="5"/>
  <c r="X1780" i="5" s="1"/>
  <c r="F1780" i="5"/>
  <c r="G1780" i="5"/>
  <c r="E1676" i="5"/>
  <c r="X1676" i="5" s="1"/>
  <c r="G1676" i="5"/>
  <c r="F1676" i="5"/>
  <c r="I1676" i="5"/>
  <c r="E932" i="5"/>
  <c r="X932" i="5" s="1"/>
  <c r="J932" i="5"/>
  <c r="F932" i="5"/>
  <c r="I932" i="5"/>
  <c r="E689" i="5"/>
  <c r="X689" i="5" s="1"/>
  <c r="H689" i="5"/>
  <c r="F689" i="5"/>
  <c r="R689" i="5"/>
  <c r="I689" i="5"/>
  <c r="E2400" i="5"/>
  <c r="X2400" i="5" s="1"/>
  <c r="G2400" i="5"/>
  <c r="E2120" i="5"/>
  <c r="X2120" i="5" s="1"/>
  <c r="G2120" i="5"/>
  <c r="E2100" i="5"/>
  <c r="X2100" i="5" s="1"/>
  <c r="G2100" i="5"/>
  <c r="I2100" i="5"/>
  <c r="E2008" i="5"/>
  <c r="X2008" i="5" s="1"/>
  <c r="J2008" i="5"/>
  <c r="R2008" i="5"/>
  <c r="H2008" i="5"/>
  <c r="I2008" i="5"/>
  <c r="V1997" i="5"/>
  <c r="E1469" i="5"/>
  <c r="X1469" i="5" s="1"/>
  <c r="R1469" i="5"/>
  <c r="F1469" i="5"/>
  <c r="E1409" i="5"/>
  <c r="X1409" i="5" s="1"/>
  <c r="R1409" i="5"/>
  <c r="I1409" i="5"/>
  <c r="H1409" i="5"/>
  <c r="E1402" i="5"/>
  <c r="X1402" i="5" s="1"/>
  <c r="G1402" i="5"/>
  <c r="E1346" i="5"/>
  <c r="X1346" i="5" s="1"/>
  <c r="G1346" i="5"/>
  <c r="E1324" i="5"/>
  <c r="X1324" i="5" s="1"/>
  <c r="G1324" i="5"/>
  <c r="E1272" i="5"/>
  <c r="X1272" i="5" s="1"/>
  <c r="J1272" i="5"/>
  <c r="F1272" i="5"/>
  <c r="G1272" i="5"/>
  <c r="H1272" i="5"/>
  <c r="E1245" i="5"/>
  <c r="X1245" i="5" s="1"/>
  <c r="I1245" i="5"/>
  <c r="F1245" i="5"/>
  <c r="E572" i="5"/>
  <c r="X572" i="5" s="1"/>
  <c r="G572" i="5"/>
  <c r="E561" i="5"/>
  <c r="X561" i="5" s="1"/>
  <c r="R561" i="5"/>
  <c r="E544" i="5"/>
  <c r="X544" i="5" s="1"/>
  <c r="G544" i="5"/>
  <c r="E504" i="5"/>
  <c r="X504" i="5" s="1"/>
  <c r="G504" i="5"/>
  <c r="E493" i="5"/>
  <c r="X493" i="5" s="1"/>
  <c r="J493" i="5"/>
  <c r="I493" i="5"/>
  <c r="R493" i="5"/>
  <c r="E476" i="5"/>
  <c r="X476" i="5" s="1"/>
  <c r="G476" i="5"/>
  <c r="J1757" i="5"/>
  <c r="G2077" i="5"/>
  <c r="G2037" i="5"/>
  <c r="G1945" i="5"/>
  <c r="G1929" i="5"/>
  <c r="G1797" i="5"/>
  <c r="G1789" i="5"/>
  <c r="G1781" i="5"/>
  <c r="G1765" i="5"/>
  <c r="G1757" i="5"/>
  <c r="G1685" i="5"/>
  <c r="G1669" i="5"/>
  <c r="G1637" i="5"/>
  <c r="G2380" i="5"/>
  <c r="E2380" i="5"/>
  <c r="X2380" i="5" s="1"/>
  <c r="H2380" i="5"/>
  <c r="H2344" i="5"/>
  <c r="E2344" i="5"/>
  <c r="X2344" i="5" s="1"/>
  <c r="G2344" i="5"/>
  <c r="F2344" i="5"/>
  <c r="E2242" i="5"/>
  <c r="X2242" i="5" s="1"/>
  <c r="R2242" i="5"/>
  <c r="V1921" i="5"/>
  <c r="V1889" i="5"/>
  <c r="V1817" i="5"/>
  <c r="V1809" i="5"/>
  <c r="G1809" i="5" s="1"/>
  <c r="E1802" i="5"/>
  <c r="X1802" i="5" s="1"/>
  <c r="G1802" i="5"/>
  <c r="E925" i="5"/>
  <c r="X925" i="5" s="1"/>
  <c r="F925" i="5"/>
  <c r="H925" i="5"/>
  <c r="I925" i="5"/>
  <c r="E912" i="5"/>
  <c r="X912" i="5" s="1"/>
  <c r="R912" i="5"/>
  <c r="G912" i="5"/>
  <c r="H912" i="5"/>
  <c r="J912" i="5"/>
  <c r="E904" i="5"/>
  <c r="X904" i="5" s="1"/>
  <c r="G904" i="5"/>
  <c r="F904" i="5"/>
  <c r="H904" i="5"/>
  <c r="J904" i="5"/>
  <c r="E720" i="5"/>
  <c r="X720" i="5" s="1"/>
  <c r="G720" i="5"/>
  <c r="H720" i="5"/>
  <c r="I720" i="5"/>
  <c r="R720" i="5"/>
  <c r="F720" i="5"/>
  <c r="V1097" i="5"/>
  <c r="G1097" i="5" s="1"/>
  <c r="G1093" i="5"/>
  <c r="V1093" i="5"/>
  <c r="V1089" i="5"/>
  <c r="G1089" i="5" s="1"/>
  <c r="G1085" i="5"/>
  <c r="V1085" i="5"/>
  <c r="V1081" i="5"/>
  <c r="G1081" i="5" s="1"/>
  <c r="G1077" i="5"/>
  <c r="V1077" i="5"/>
  <c r="V1073" i="5"/>
  <c r="G1073" i="5" s="1"/>
  <c r="V1069" i="5"/>
  <c r="G1069" i="5" s="1"/>
  <c r="AB1065" i="5"/>
  <c r="V1065" i="5"/>
  <c r="G1065" i="5" s="1"/>
  <c r="V1061" i="5"/>
  <c r="V1057" i="5"/>
  <c r="G1057" i="5"/>
  <c r="V1049" i="5"/>
  <c r="G1049" i="5"/>
  <c r="AB1049" i="5"/>
  <c r="V1045" i="5"/>
  <c r="G1045" i="5" s="1"/>
  <c r="AB1045" i="5"/>
  <c r="E1037" i="5"/>
  <c r="X1037" i="5" s="1"/>
  <c r="F1037" i="5"/>
  <c r="AB1033" i="5"/>
  <c r="V1033" i="5"/>
  <c r="G1033" i="5" s="1"/>
  <c r="V1029" i="5"/>
  <c r="G1029" i="5"/>
  <c r="V1021" i="5"/>
  <c r="G1021" i="5"/>
  <c r="V1017" i="5"/>
  <c r="G1017" i="5"/>
  <c r="V1013" i="5"/>
  <c r="G1013" i="5"/>
  <c r="V1009" i="5"/>
  <c r="G1009" i="5"/>
  <c r="V1005" i="5"/>
  <c r="G1005" i="5"/>
  <c r="V1001" i="5"/>
  <c r="V997" i="5"/>
  <c r="G997" i="5" s="1"/>
  <c r="V989" i="5"/>
  <c r="G989" i="5" s="1"/>
  <c r="V985" i="5"/>
  <c r="G985" i="5" s="1"/>
  <c r="G981" i="5"/>
  <c r="V977" i="5"/>
  <c r="G977" i="5" s="1"/>
  <c r="G973" i="5"/>
  <c r="V973" i="5"/>
  <c r="V969" i="5"/>
  <c r="G969" i="5" s="1"/>
  <c r="V965" i="5"/>
  <c r="G965" i="5" s="1"/>
  <c r="V961" i="5"/>
  <c r="G961" i="5" s="1"/>
  <c r="AB957" i="5"/>
  <c r="V957" i="5"/>
  <c r="G957" i="5" s="1"/>
  <c r="V953" i="5"/>
  <c r="G953" i="5"/>
  <c r="V945" i="5"/>
  <c r="G945" i="5" s="1"/>
  <c r="G941" i="5"/>
  <c r="V941" i="5"/>
  <c r="V937" i="5"/>
  <c r="G937" i="5" s="1"/>
  <c r="V933" i="5"/>
  <c r="G933" i="5" s="1"/>
  <c r="V929" i="5"/>
  <c r="G929" i="5" s="1"/>
  <c r="G925" i="5"/>
  <c r="V921" i="5"/>
  <c r="G921" i="5" s="1"/>
  <c r="V917" i="5"/>
  <c r="G917" i="5" s="1"/>
  <c r="V913" i="5"/>
  <c r="G913" i="5" s="1"/>
  <c r="E909" i="5"/>
  <c r="X909" i="5" s="1"/>
  <c r="H909" i="5"/>
  <c r="V905" i="5"/>
  <c r="G905" i="5" s="1"/>
  <c r="V901" i="5"/>
  <c r="G901" i="5" s="1"/>
  <c r="AB901" i="5"/>
  <c r="V897" i="5"/>
  <c r="G897" i="5" s="1"/>
  <c r="V893" i="5"/>
  <c r="V889" i="5"/>
  <c r="V885" i="5"/>
  <c r="G885" i="5" s="1"/>
  <c r="V881" i="5"/>
  <c r="G881" i="5" s="1"/>
  <c r="V877" i="5"/>
  <c r="G877" i="5" s="1"/>
  <c r="V873" i="5"/>
  <c r="G873" i="5"/>
  <c r="V865" i="5"/>
  <c r="G865" i="5" s="1"/>
  <c r="V849" i="5"/>
  <c r="G849" i="5" s="1"/>
  <c r="V845" i="5"/>
  <c r="V837" i="5"/>
  <c r="G837" i="5"/>
  <c r="V833" i="5"/>
  <c r="G833" i="5" s="1"/>
  <c r="E825" i="5"/>
  <c r="X825" i="5" s="1"/>
  <c r="I825" i="5"/>
  <c r="V817" i="5"/>
  <c r="G817" i="5" s="1"/>
  <c r="V813" i="5"/>
  <c r="V809" i="5"/>
  <c r="G809" i="5"/>
  <c r="V805" i="5"/>
  <c r="G805" i="5"/>
  <c r="V801" i="5"/>
  <c r="G801" i="5"/>
  <c r="AB801" i="5"/>
  <c r="V797" i="5"/>
  <c r="G797" i="5" s="1"/>
  <c r="V793" i="5"/>
  <c r="G793" i="5" s="1"/>
  <c r="V789" i="5"/>
  <c r="G789" i="5" s="1"/>
  <c r="V785" i="5"/>
  <c r="G785" i="5"/>
  <c r="V781" i="5"/>
  <c r="G781" i="5" s="1"/>
  <c r="AB781" i="5"/>
  <c r="V777" i="5"/>
  <c r="V773" i="5"/>
  <c r="G773" i="5" s="1"/>
  <c r="V769" i="5"/>
  <c r="AB765" i="5"/>
  <c r="V765" i="5"/>
  <c r="V761" i="5"/>
  <c r="V757" i="5"/>
  <c r="G757" i="5" s="1"/>
  <c r="V753" i="5"/>
  <c r="G753" i="5"/>
  <c r="V749" i="5"/>
  <c r="G749" i="5"/>
  <c r="V745" i="5"/>
  <c r="G745" i="5"/>
  <c r="V741" i="5"/>
  <c r="AB737" i="5"/>
  <c r="V737" i="5"/>
  <c r="G737" i="5"/>
  <c r="E729" i="5"/>
  <c r="X729" i="5" s="1"/>
  <c r="J729" i="5"/>
  <c r="V725" i="5"/>
  <c r="G725" i="5"/>
  <c r="V721" i="5"/>
  <c r="G721" i="5" s="1"/>
  <c r="V717" i="5"/>
  <c r="AB717" i="5"/>
  <c r="G717" i="5"/>
  <c r="V713" i="5"/>
  <c r="G713" i="5" s="1"/>
  <c r="V709" i="5"/>
  <c r="G709" i="5" s="1"/>
  <c r="V705" i="5"/>
  <c r="G705" i="5" s="1"/>
  <c r="V701" i="5"/>
  <c r="V697" i="5"/>
  <c r="G697" i="5"/>
  <c r="G689" i="5"/>
  <c r="V685" i="5"/>
  <c r="E681" i="5"/>
  <c r="X681" i="5" s="1"/>
  <c r="R681" i="5"/>
  <c r="V677" i="5"/>
  <c r="AB673" i="5"/>
  <c r="V673" i="5"/>
  <c r="V669" i="5"/>
  <c r="AB669" i="5"/>
  <c r="E665" i="5"/>
  <c r="X665" i="5" s="1"/>
  <c r="I665" i="5"/>
  <c r="V661" i="5"/>
  <c r="V657" i="5"/>
  <c r="G657" i="5" s="1"/>
  <c r="E653" i="5"/>
  <c r="X653" i="5" s="1"/>
  <c r="I653" i="5"/>
  <c r="G649" i="5"/>
  <c r="V649" i="5"/>
  <c r="V645" i="5"/>
  <c r="G645" i="5" s="1"/>
  <c r="V641" i="5"/>
  <c r="G641" i="5" s="1"/>
  <c r="V637" i="5"/>
  <c r="V633" i="5"/>
  <c r="G633" i="5" s="1"/>
  <c r="V625" i="5"/>
  <c r="G625" i="5" s="1"/>
  <c r="V621" i="5"/>
  <c r="G621" i="5" s="1"/>
  <c r="V617" i="5"/>
  <c r="G617" i="5" s="1"/>
  <c r="V613" i="5"/>
  <c r="G613" i="5" s="1"/>
  <c r="V609" i="5"/>
  <c r="V605" i="5"/>
  <c r="G605" i="5"/>
  <c r="V601" i="5"/>
  <c r="G601" i="5"/>
  <c r="V597" i="5"/>
  <c r="G597" i="5"/>
  <c r="V593" i="5"/>
  <c r="AB593" i="5"/>
  <c r="G593" i="5"/>
  <c r="V589" i="5"/>
  <c r="G589" i="5" s="1"/>
  <c r="G585" i="5"/>
  <c r="V581" i="5"/>
  <c r="G581" i="5" s="1"/>
  <c r="G577" i="5"/>
  <c r="V573" i="5"/>
  <c r="G573" i="5"/>
  <c r="V569" i="5"/>
  <c r="G569" i="5" s="1"/>
  <c r="V565" i="5"/>
  <c r="G565" i="5" s="1"/>
  <c r="AB565" i="5"/>
  <c r="V557" i="5"/>
  <c r="G557" i="5"/>
  <c r="V549" i="5"/>
  <c r="V545" i="5"/>
  <c r="G545" i="5" s="1"/>
  <c r="V541" i="5"/>
  <c r="V533" i="5"/>
  <c r="V529" i="5"/>
  <c r="G529" i="5" s="1"/>
  <c r="V525" i="5"/>
  <c r="G525" i="5" s="1"/>
  <c r="V521" i="5"/>
  <c r="AB521" i="5"/>
  <c r="V517" i="5"/>
  <c r="G517" i="5" s="1"/>
  <c r="V513" i="5"/>
  <c r="G513" i="5"/>
  <c r="E509" i="5"/>
  <c r="X509" i="5" s="1"/>
  <c r="R509" i="5"/>
  <c r="V501" i="5"/>
  <c r="G501" i="5"/>
  <c r="G497" i="5"/>
  <c r="V489" i="5"/>
  <c r="G489" i="5" s="1"/>
  <c r="G485" i="5"/>
  <c r="V481" i="5"/>
  <c r="G481" i="5" s="1"/>
  <c r="E477" i="5"/>
  <c r="X477" i="5" s="1"/>
  <c r="H477" i="5"/>
  <c r="G473" i="5"/>
  <c r="AB469" i="5"/>
  <c r="V469" i="5"/>
  <c r="V465" i="5"/>
  <c r="G465" i="5" s="1"/>
  <c r="AB465" i="5"/>
  <c r="V461" i="5"/>
  <c r="G461" i="5" s="1"/>
  <c r="G457" i="5"/>
  <c r="V453" i="5"/>
  <c r="G453" i="5"/>
  <c r="V449" i="5"/>
  <c r="AB449" i="5"/>
  <c r="V445" i="5"/>
  <c r="G445" i="5"/>
  <c r="V441" i="5"/>
  <c r="R1053" i="5"/>
  <c r="R1037" i="5"/>
  <c r="AB877" i="5"/>
  <c r="R909" i="5"/>
  <c r="I1041" i="5"/>
  <c r="R1025" i="5"/>
  <c r="AB933" i="5"/>
  <c r="H829" i="5"/>
  <c r="AB917" i="5"/>
  <c r="R821" i="5"/>
  <c r="H841" i="5"/>
  <c r="R733" i="5"/>
  <c r="H653" i="5"/>
  <c r="AB697" i="5"/>
  <c r="AB701" i="5"/>
  <c r="AB585" i="5"/>
  <c r="AB533" i="5"/>
  <c r="AB485" i="5"/>
  <c r="F681" i="5"/>
  <c r="AB569" i="5"/>
  <c r="AB493" i="5"/>
  <c r="AB581" i="5"/>
  <c r="AB473" i="5"/>
  <c r="F509" i="5"/>
  <c r="R477" i="5"/>
  <c r="AB785" i="5"/>
  <c r="AB841" i="5"/>
  <c r="AB817" i="5"/>
  <c r="AB1069" i="5"/>
  <c r="AB953" i="5"/>
  <c r="AB605" i="5"/>
  <c r="F829" i="5"/>
  <c r="AB749" i="5"/>
  <c r="AB657" i="5"/>
  <c r="AB641" i="5"/>
  <c r="AB589" i="5"/>
  <c r="AB757" i="5"/>
  <c r="AB753" i="5"/>
  <c r="AB677" i="5"/>
  <c r="AB601" i="5"/>
  <c r="H1053" i="5"/>
  <c r="F825" i="5"/>
  <c r="J693" i="5"/>
  <c r="AB1101" i="5"/>
  <c r="AB621" i="5"/>
  <c r="AB1017" i="5"/>
  <c r="AB973" i="5"/>
  <c r="AB997" i="5"/>
  <c r="AB793" i="5"/>
  <c r="AB597" i="5"/>
  <c r="G909" i="5"/>
  <c r="G857" i="5"/>
  <c r="G681" i="5"/>
  <c r="G673" i="5"/>
  <c r="G665" i="5"/>
  <c r="G521" i="5"/>
  <c r="G2496" i="5"/>
  <c r="E2496" i="5"/>
  <c r="G2432" i="5"/>
  <c r="R2432" i="5"/>
  <c r="E2432" i="5"/>
  <c r="X2432" i="5" s="1"/>
  <c r="H2432" i="5"/>
  <c r="G2304" i="5"/>
  <c r="H2304" i="5"/>
  <c r="E2304" i="5"/>
  <c r="X2304" i="5" s="1"/>
  <c r="E2298" i="5"/>
  <c r="X2298" i="5" s="1"/>
  <c r="H2298" i="5"/>
  <c r="H2272" i="5"/>
  <c r="R2272" i="5"/>
  <c r="E1946" i="5"/>
  <c r="X1946" i="5" s="1"/>
  <c r="G1946" i="5"/>
  <c r="E1880" i="5"/>
  <c r="X1880" i="5" s="1"/>
  <c r="R1880" i="5"/>
  <c r="E1572" i="5"/>
  <c r="X1572" i="5" s="1"/>
  <c r="G1572" i="5"/>
  <c r="I1572" i="5"/>
  <c r="E1560" i="5"/>
  <c r="X1560" i="5" s="1"/>
  <c r="G1560" i="5"/>
  <c r="I1560" i="5"/>
  <c r="E1160" i="5"/>
  <c r="X1160" i="5" s="1"/>
  <c r="G1160" i="5"/>
  <c r="H1160" i="5"/>
  <c r="I1160" i="5"/>
  <c r="E1112" i="5"/>
  <c r="X1112" i="5" s="1"/>
  <c r="G1112" i="5"/>
  <c r="V949" i="5"/>
  <c r="G949" i="5" s="1"/>
  <c r="V869" i="5"/>
  <c r="V861" i="5"/>
  <c r="E812" i="5"/>
  <c r="X812" i="5" s="1"/>
  <c r="H812" i="5"/>
  <c r="G812" i="5"/>
  <c r="E800" i="5"/>
  <c r="X800" i="5" s="1"/>
  <c r="R800" i="5"/>
  <c r="AB937" i="5"/>
  <c r="I1053" i="5"/>
  <c r="I1037" i="5"/>
  <c r="F1041" i="5"/>
  <c r="R1041" i="5"/>
  <c r="H825" i="5"/>
  <c r="I829" i="5"/>
  <c r="AB829" i="5"/>
  <c r="I821" i="5"/>
  <c r="J841" i="5"/>
  <c r="H693" i="5"/>
  <c r="AB681" i="5"/>
  <c r="AB685" i="5"/>
  <c r="AB501" i="5"/>
  <c r="J681" i="5"/>
  <c r="AB549" i="5"/>
  <c r="AB537" i="5"/>
  <c r="AB541" i="5"/>
  <c r="AB525" i="5"/>
  <c r="AB509" i="5"/>
  <c r="AB477" i="5"/>
  <c r="H509" i="5"/>
  <c r="F477" i="5"/>
  <c r="AB885" i="5"/>
  <c r="AB821" i="5"/>
  <c r="AB1061" i="5"/>
  <c r="AB977" i="5"/>
  <c r="AB721" i="5"/>
  <c r="AB789" i="5"/>
  <c r="AB733" i="5"/>
  <c r="AB1009" i="5"/>
  <c r="AB633" i="5"/>
  <c r="AB745" i="5"/>
  <c r="J653" i="5"/>
  <c r="AB461" i="5"/>
  <c r="J733" i="5"/>
  <c r="J665" i="5"/>
  <c r="AB1073" i="5"/>
  <c r="AB1037" i="5"/>
  <c r="AB661" i="5"/>
  <c r="AB945" i="5"/>
  <c r="AB653" i="5"/>
  <c r="AB609" i="5"/>
  <c r="AB881" i="5"/>
  <c r="AB941" i="5"/>
  <c r="AB729" i="5"/>
  <c r="AB637" i="5"/>
  <c r="AB709" i="5"/>
  <c r="AB441" i="5"/>
  <c r="AB665" i="5"/>
  <c r="AB837" i="5"/>
  <c r="AB1057" i="5"/>
  <c r="AB629" i="5"/>
  <c r="J829" i="5"/>
  <c r="G1101" i="5"/>
  <c r="G1053" i="5"/>
  <c r="G869" i="5"/>
  <c r="G853" i="5"/>
  <c r="G693" i="5"/>
  <c r="G553" i="5"/>
  <c r="E2352" i="5"/>
  <c r="X2352" i="5" s="1"/>
  <c r="H2352" i="5"/>
  <c r="E2330" i="5"/>
  <c r="X2330" i="5" s="1"/>
  <c r="G2330" i="5"/>
  <c r="E2276" i="5"/>
  <c r="X2276" i="5" s="1"/>
  <c r="G2276" i="5"/>
  <c r="E2232" i="5"/>
  <c r="X2232" i="5" s="1"/>
  <c r="G2232" i="5"/>
  <c r="E2122" i="5"/>
  <c r="X2122" i="5" s="1"/>
  <c r="G2122" i="5"/>
  <c r="E2044" i="5"/>
  <c r="X2044" i="5" s="1"/>
  <c r="G2044" i="5"/>
  <c r="E1980" i="5"/>
  <c r="X1980" i="5" s="1"/>
  <c r="R1980" i="5"/>
  <c r="H1980" i="5"/>
  <c r="G1980" i="5"/>
  <c r="E1932" i="5"/>
  <c r="X1932" i="5" s="1"/>
  <c r="H1932" i="5"/>
  <c r="E1874" i="5"/>
  <c r="X1874" i="5" s="1"/>
  <c r="G1874" i="5"/>
  <c r="E1708" i="5"/>
  <c r="X1708" i="5" s="1"/>
  <c r="H1708" i="5"/>
  <c r="G1708" i="5"/>
  <c r="E1580" i="5"/>
  <c r="X1580" i="5" s="1"/>
  <c r="I1580" i="5"/>
  <c r="G1580" i="5"/>
  <c r="E1512" i="5"/>
  <c r="X1512" i="5" s="1"/>
  <c r="G1512" i="5"/>
  <c r="E1106" i="5"/>
  <c r="X1106" i="5" s="1"/>
  <c r="I1106" i="5"/>
  <c r="E876" i="5"/>
  <c r="X876" i="5" s="1"/>
  <c r="G876" i="5"/>
  <c r="V629" i="5"/>
  <c r="H2358" i="5"/>
  <c r="I2358" i="5"/>
  <c r="E2358" i="5"/>
  <c r="X2358" i="5" s="1"/>
  <c r="E2292" i="5"/>
  <c r="X2292" i="5" s="1"/>
  <c r="J2292" i="5"/>
  <c r="E2248" i="5"/>
  <c r="X2248" i="5" s="1"/>
  <c r="G2248" i="5"/>
  <c r="R2248" i="5"/>
  <c r="H2248" i="5"/>
  <c r="J2248" i="5"/>
  <c r="E2152" i="5"/>
  <c r="X2152" i="5" s="1"/>
  <c r="G2152" i="5"/>
  <c r="E2128" i="5"/>
  <c r="X2128" i="5" s="1"/>
  <c r="I2128" i="5"/>
  <c r="J2016" i="5"/>
  <c r="F2016" i="5"/>
  <c r="I2016" i="5"/>
  <c r="E1936" i="5"/>
  <c r="X1936" i="5" s="1"/>
  <c r="I1936" i="5"/>
  <c r="E1828" i="5"/>
  <c r="X1828" i="5" s="1"/>
  <c r="G1828" i="5"/>
  <c r="E1804" i="5"/>
  <c r="X1804" i="5" s="1"/>
  <c r="F1804" i="5"/>
  <c r="E1776" i="5"/>
  <c r="X1776" i="5" s="1"/>
  <c r="F1776" i="5"/>
  <c r="E1688" i="5"/>
  <c r="X1688" i="5" s="1"/>
  <c r="G1688" i="5"/>
  <c r="F1688" i="5"/>
  <c r="E1410" i="5"/>
  <c r="X1410" i="5" s="1"/>
  <c r="H1410" i="5"/>
  <c r="E1356" i="5"/>
  <c r="X1356" i="5" s="1"/>
  <c r="R1356" i="5"/>
  <c r="E964" i="5"/>
  <c r="X964" i="5" s="1"/>
  <c r="G964" i="5"/>
  <c r="E2498" i="5"/>
  <c r="I2498" i="5"/>
  <c r="G2468" i="5"/>
  <c r="E2468" i="5"/>
  <c r="X2468" i="5" s="1"/>
  <c r="E2452" i="5"/>
  <c r="X2452" i="5" s="1"/>
  <c r="J2452" i="5"/>
  <c r="E2388" i="5"/>
  <c r="X2388" i="5" s="1"/>
  <c r="J2388" i="5"/>
  <c r="E2350" i="5"/>
  <c r="X2350" i="5" s="1"/>
  <c r="R2350" i="5"/>
  <c r="E2266" i="5"/>
  <c r="X2266" i="5" s="1"/>
  <c r="F2266" i="5"/>
  <c r="E2064" i="5"/>
  <c r="X2064" i="5" s="1"/>
  <c r="J2064" i="5"/>
  <c r="E2036" i="5"/>
  <c r="X2036" i="5" s="1"/>
  <c r="R2036" i="5"/>
  <c r="E1912" i="5"/>
  <c r="X1912" i="5" s="1"/>
  <c r="J1912" i="5"/>
  <c r="E1844" i="5"/>
  <c r="X1844" i="5" s="1"/>
  <c r="G1844" i="5"/>
  <c r="E1432" i="5"/>
  <c r="X1432" i="5" s="1"/>
  <c r="G1432" i="5"/>
  <c r="E1228" i="5"/>
  <c r="X1228" i="5" s="1"/>
  <c r="G1228" i="5"/>
  <c r="J1228" i="5"/>
  <c r="E1196" i="5"/>
  <c r="X1196" i="5" s="1"/>
  <c r="J1196" i="5"/>
  <c r="R1196" i="5"/>
  <c r="E1028" i="5"/>
  <c r="X1028" i="5" s="1"/>
  <c r="G1028" i="5"/>
  <c r="E936" i="5"/>
  <c r="X936" i="5" s="1"/>
  <c r="G936" i="5"/>
  <c r="G852" i="5"/>
  <c r="E852" i="5"/>
  <c r="X852" i="5" s="1"/>
  <c r="G624" i="5"/>
  <c r="E624" i="5"/>
  <c r="X624" i="5" s="1"/>
  <c r="E604" i="5"/>
  <c r="X604" i="5" s="1"/>
  <c r="G604" i="5"/>
  <c r="E468" i="5"/>
  <c r="X468" i="5" s="1"/>
  <c r="G468" i="5"/>
  <c r="R2476" i="5"/>
  <c r="H2476" i="5"/>
  <c r="E2384" i="5"/>
  <c r="X2384" i="5" s="1"/>
  <c r="H2384" i="5"/>
  <c r="E2336" i="5"/>
  <c r="X2336" i="5" s="1"/>
  <c r="F2336" i="5"/>
  <c r="E2260" i="5"/>
  <c r="X2260" i="5" s="1"/>
  <c r="J2260" i="5"/>
  <c r="E2184" i="5"/>
  <c r="X2184" i="5" s="1"/>
  <c r="I2184" i="5"/>
  <c r="E2116" i="5"/>
  <c r="X2116" i="5" s="1"/>
  <c r="F2116" i="5"/>
  <c r="E2084" i="5"/>
  <c r="X2084" i="5" s="1"/>
  <c r="H2084" i="5"/>
  <c r="E2068" i="5"/>
  <c r="X2068" i="5" s="1"/>
  <c r="G2068" i="5"/>
  <c r="E1996" i="5"/>
  <c r="X1996" i="5" s="1"/>
  <c r="G1996" i="5"/>
  <c r="F1996" i="5"/>
  <c r="E1968" i="5"/>
  <c r="X1968" i="5" s="1"/>
  <c r="G1968" i="5"/>
  <c r="R1968" i="5"/>
  <c r="F1968" i="5"/>
  <c r="E1960" i="5"/>
  <c r="X1960" i="5" s="1"/>
  <c r="F1960" i="5"/>
  <c r="E1788" i="5"/>
  <c r="X1788" i="5" s="1"/>
  <c r="G1788" i="5"/>
  <c r="E1628" i="5"/>
  <c r="X1628" i="5" s="1"/>
  <c r="I1628" i="5"/>
  <c r="E1524" i="5"/>
  <c r="X1524" i="5" s="1"/>
  <c r="F1524" i="5"/>
  <c r="E1368" i="5"/>
  <c r="X1368" i="5" s="1"/>
  <c r="H1368" i="5"/>
  <c r="E1292" i="5"/>
  <c r="X1292" i="5" s="1"/>
  <c r="F1292" i="5"/>
  <c r="E1240" i="5"/>
  <c r="X1240" i="5" s="1"/>
  <c r="G1240" i="5"/>
  <c r="E1212" i="5"/>
  <c r="X1212" i="5" s="1"/>
  <c r="G1212" i="5"/>
  <c r="J1212" i="5"/>
  <c r="E1132" i="5"/>
  <c r="X1132" i="5" s="1"/>
  <c r="G1132" i="5"/>
  <c r="E1090" i="5"/>
  <c r="X1090" i="5" s="1"/>
  <c r="G1090" i="5"/>
  <c r="H1090" i="5"/>
  <c r="E1026" i="5"/>
  <c r="X1026" i="5" s="1"/>
  <c r="J1026" i="5"/>
  <c r="E900" i="5"/>
  <c r="X900" i="5" s="1"/>
  <c r="J900" i="5"/>
  <c r="E596" i="5"/>
  <c r="X596" i="5" s="1"/>
  <c r="G596" i="5"/>
  <c r="E1644" i="5"/>
  <c r="X1644" i="5" s="1"/>
  <c r="J1644" i="5"/>
  <c r="E1552" i="5"/>
  <c r="X1552" i="5" s="1"/>
  <c r="R1552" i="5"/>
  <c r="E1404" i="5"/>
  <c r="X1404" i="5" s="1"/>
  <c r="G1404" i="5"/>
  <c r="E1370" i="5"/>
  <c r="X1370" i="5" s="1"/>
  <c r="J1370" i="5"/>
  <c r="F1370" i="5"/>
  <c r="E1224" i="5"/>
  <c r="X1224" i="5" s="1"/>
  <c r="R1224" i="5"/>
  <c r="E1176" i="5"/>
  <c r="X1176" i="5" s="1"/>
  <c r="G1176" i="5"/>
  <c r="E1146" i="5"/>
  <c r="X1146" i="5" s="1"/>
  <c r="F1146" i="5"/>
  <c r="E1068" i="5"/>
  <c r="X1068" i="5" s="1"/>
  <c r="G1068" i="5"/>
  <c r="E1048" i="5"/>
  <c r="X1048" i="5" s="1"/>
  <c r="G1048" i="5"/>
  <c r="E1012" i="5"/>
  <c r="X1012" i="5" s="1"/>
  <c r="G1012" i="5"/>
  <c r="E992" i="5"/>
  <c r="X992" i="5" s="1"/>
  <c r="G992" i="5"/>
  <c r="E768" i="5"/>
  <c r="X768" i="5" s="1"/>
  <c r="G768" i="5"/>
  <c r="E728" i="5"/>
  <c r="X728" i="5" s="1"/>
  <c r="G728" i="5"/>
  <c r="E500" i="5"/>
  <c r="X500" i="5" s="1"/>
  <c r="G500" i="5"/>
  <c r="E484" i="5"/>
  <c r="X484" i="5" s="1"/>
  <c r="G484" i="5"/>
  <c r="E456" i="5"/>
  <c r="X456" i="5" s="1"/>
  <c r="J456" i="5"/>
  <c r="G2478" i="5"/>
  <c r="G2426" i="5"/>
  <c r="G2414" i="5"/>
  <c r="G2362" i="5"/>
  <c r="G2350" i="5"/>
  <c r="G2298" i="5"/>
  <c r="G2286" i="5"/>
  <c r="G2258" i="5"/>
  <c r="G2242" i="5"/>
  <c r="G2106" i="5"/>
  <c r="G2090" i="5"/>
  <c r="G2034" i="5"/>
  <c r="G1938" i="5"/>
  <c r="G1882" i="5"/>
  <c r="G1810" i="5"/>
  <c r="G1682" i="5"/>
  <c r="G1666" i="5"/>
  <c r="G1650" i="5"/>
  <c r="G1442" i="5"/>
  <c r="G1386" i="5"/>
  <c r="E1378" i="5"/>
  <c r="X1378" i="5" s="1"/>
  <c r="R1378" i="5"/>
  <c r="G1370" i="5"/>
  <c r="G1282" i="5"/>
  <c r="E1218" i="5"/>
  <c r="X1218" i="5" s="1"/>
  <c r="F1218" i="5"/>
  <c r="G1210" i="5"/>
  <c r="G1146" i="5"/>
  <c r="G1130" i="5"/>
  <c r="H1082" i="5"/>
  <c r="J1082" i="5"/>
  <c r="I2494" i="5"/>
  <c r="J2206" i="5"/>
  <c r="AB2030" i="5"/>
  <c r="AB2394" i="5"/>
  <c r="I1878" i="5"/>
  <c r="F1990" i="5"/>
  <c r="F2086" i="5"/>
  <c r="R2222" i="5"/>
  <c r="G2490" i="5"/>
  <c r="G2438" i="5"/>
  <c r="G2374" i="5"/>
  <c r="G2310" i="5"/>
  <c r="G2230" i="5"/>
  <c r="G2206" i="5"/>
  <c r="G2190" i="5"/>
  <c r="G2162" i="5"/>
  <c r="G2146" i="5"/>
  <c r="G2134" i="5"/>
  <c r="G2118" i="5"/>
  <c r="G2078" i="5"/>
  <c r="G2062" i="5"/>
  <c r="G2018" i="5"/>
  <c r="G2006" i="5"/>
  <c r="G1990" i="5"/>
  <c r="G1978" i="5"/>
  <c r="G1922" i="5"/>
  <c r="G1910" i="5"/>
  <c r="G1894" i="5"/>
  <c r="G1866" i="5"/>
  <c r="G1854" i="5"/>
  <c r="G1838" i="5"/>
  <c r="G1794" i="5"/>
  <c r="G1782" i="5"/>
  <c r="G1766" i="5"/>
  <c r="G1754" i="5"/>
  <c r="G1738" i="5"/>
  <c r="G1726" i="5"/>
  <c r="G1710" i="5"/>
  <c r="G1698" i="5"/>
  <c r="G1634" i="5"/>
  <c r="G1618" i="5"/>
  <c r="G1602" i="5"/>
  <c r="G1586" i="5"/>
  <c r="G1570" i="5"/>
  <c r="G1554" i="5"/>
  <c r="G1538" i="5"/>
  <c r="G1522" i="5"/>
  <c r="G1506" i="5"/>
  <c r="G1494" i="5"/>
  <c r="G1478" i="5"/>
  <c r="G1466" i="5"/>
  <c r="G1454" i="5"/>
  <c r="G1414" i="5"/>
  <c r="G1398" i="5"/>
  <c r="G1358" i="5"/>
  <c r="G1342" i="5"/>
  <c r="G1330" i="5"/>
  <c r="G1310" i="5"/>
  <c r="G1254" i="5"/>
  <c r="G1218" i="5"/>
  <c r="G1202" i="5"/>
  <c r="G1138" i="5"/>
  <c r="E1144" i="5"/>
  <c r="X1144" i="5" s="1"/>
  <c r="G1144" i="5"/>
  <c r="E856" i="5"/>
  <c r="X856" i="5" s="1"/>
  <c r="G856" i="5"/>
  <c r="E840" i="5"/>
  <c r="X840" i="5" s="1"/>
  <c r="G840" i="5"/>
  <c r="E684" i="5"/>
  <c r="X684" i="5" s="1"/>
  <c r="G684" i="5"/>
  <c r="E576" i="5"/>
  <c r="X576" i="5" s="1"/>
  <c r="G576" i="5"/>
  <c r="G1306" i="5"/>
  <c r="V1294" i="5"/>
  <c r="G1294" i="5" s="1"/>
  <c r="V1278" i="5"/>
  <c r="G1278" i="5" s="1"/>
  <c r="V1266" i="5"/>
  <c r="G1266" i="5" s="1"/>
  <c r="G1250" i="5"/>
  <c r="V1222" i="5"/>
  <c r="G1222" i="5" s="1"/>
  <c r="V1206" i="5"/>
  <c r="G1206" i="5" s="1"/>
  <c r="V1182" i="5"/>
  <c r="G1182" i="5" s="1"/>
  <c r="G1170" i="5"/>
  <c r="G1154" i="5"/>
  <c r="V1126" i="5"/>
  <c r="G1126" i="5" s="1"/>
  <c r="V1110" i="5"/>
  <c r="G1110" i="5" s="1"/>
  <c r="V1098" i="5"/>
  <c r="G1098" i="5" s="1"/>
  <c r="V1054" i="5"/>
  <c r="G1054" i="5"/>
  <c r="V1002" i="5"/>
  <c r="G1002" i="5" s="1"/>
  <c r="V986" i="5"/>
  <c r="G986" i="5" s="1"/>
  <c r="V974" i="5"/>
  <c r="G974" i="5" s="1"/>
  <c r="V958" i="5"/>
  <c r="G958" i="5" s="1"/>
  <c r="V946" i="5"/>
  <c r="G946" i="5" s="1"/>
  <c r="V930" i="5"/>
  <c r="G930" i="5" s="1"/>
  <c r="V918" i="5"/>
  <c r="G918" i="5" s="1"/>
  <c r="V902" i="5"/>
  <c r="G902" i="5" s="1"/>
  <c r="V882" i="5"/>
  <c r="G882" i="5" s="1"/>
  <c r="V866" i="5"/>
  <c r="G866" i="5" s="1"/>
  <c r="V850" i="5"/>
  <c r="G850" i="5" s="1"/>
  <c r="V826" i="5"/>
  <c r="G826" i="5" s="1"/>
  <c r="V814" i="5"/>
  <c r="G814" i="5" s="1"/>
  <c r="V798" i="5"/>
  <c r="G798" i="5" s="1"/>
  <c r="V782" i="5"/>
  <c r="G782" i="5" s="1"/>
  <c r="V746" i="5"/>
  <c r="G746" i="5" s="1"/>
  <c r="V730" i="5"/>
  <c r="G730" i="5" s="1"/>
  <c r="V714" i="5"/>
  <c r="G714" i="5" s="1"/>
  <c r="V666" i="5"/>
  <c r="G666" i="5" s="1"/>
  <c r="V650" i="5"/>
  <c r="G650" i="5" s="1"/>
  <c r="V634" i="5"/>
  <c r="G634" i="5" s="1"/>
  <c r="V618" i="5"/>
  <c r="G618" i="5" s="1"/>
  <c r="V602" i="5"/>
  <c r="G602" i="5" s="1"/>
  <c r="V586" i="5"/>
  <c r="G586" i="5" s="1"/>
  <c r="V570" i="5"/>
  <c r="G570" i="5" s="1"/>
  <c r="V554" i="5"/>
  <c r="G554" i="5" s="1"/>
  <c r="V538" i="5"/>
  <c r="G538" i="5" s="1"/>
  <c r="V522" i="5"/>
  <c r="G522" i="5" s="1"/>
  <c r="V506" i="5"/>
  <c r="G506" i="5" s="1"/>
  <c r="V494" i="5"/>
  <c r="G494" i="5" s="1"/>
  <c r="V478" i="5"/>
  <c r="G478" i="5" s="1"/>
  <c r="V462" i="5"/>
  <c r="G462" i="5" s="1"/>
  <c r="V446" i="5"/>
  <c r="G446" i="5" s="1"/>
  <c r="E2351" i="5"/>
  <c r="X2351" i="5" s="1"/>
  <c r="F2351" i="5"/>
  <c r="H2351" i="5"/>
  <c r="R2351" i="5"/>
  <c r="J2351" i="5"/>
  <c r="E1955" i="5"/>
  <c r="X1955" i="5" s="1"/>
  <c r="I1955" i="5"/>
  <c r="H1955" i="5"/>
  <c r="F1955" i="5"/>
  <c r="J1955" i="5"/>
  <c r="R1955" i="5"/>
  <c r="E2482" i="5"/>
  <c r="X2482" i="5" s="1"/>
  <c r="G2482" i="5"/>
  <c r="V2495" i="5"/>
  <c r="V2483" i="5"/>
  <c r="G2483" i="5" s="1"/>
  <c r="AB2483" i="5"/>
  <c r="V2471" i="5"/>
  <c r="AB2471" i="5"/>
  <c r="V2459" i="5"/>
  <c r="G2459" i="5" s="1"/>
  <c r="V2447" i="5"/>
  <c r="V2435" i="5"/>
  <c r="G2435" i="5"/>
  <c r="AB2435" i="5"/>
  <c r="V2403" i="5"/>
  <c r="G2403" i="5" s="1"/>
  <c r="V2391" i="5"/>
  <c r="G2391" i="5" s="1"/>
  <c r="V2379" i="5"/>
  <c r="G2379" i="5" s="1"/>
  <c r="V2363" i="5"/>
  <c r="G2363" i="5" s="1"/>
  <c r="V2355" i="5"/>
  <c r="G2355" i="5" s="1"/>
  <c r="V2343" i="5"/>
  <c r="G2343" i="5" s="1"/>
  <c r="V2327" i="5"/>
  <c r="G2327" i="5"/>
  <c r="V2311" i="5"/>
  <c r="G2311" i="5" s="1"/>
  <c r="V2299" i="5"/>
  <c r="G2299" i="5" s="1"/>
  <c r="AB2287" i="5"/>
  <c r="V2275" i="5"/>
  <c r="G2275" i="5" s="1"/>
  <c r="V2263" i="5"/>
  <c r="G2263" i="5" s="1"/>
  <c r="V2251" i="5"/>
  <c r="G2251" i="5" s="1"/>
  <c r="V2239" i="5"/>
  <c r="G2239" i="5" s="1"/>
  <c r="AB2239" i="5"/>
  <c r="V2231" i="5"/>
  <c r="G2231" i="5" s="1"/>
  <c r="AB2231" i="5"/>
  <c r="V2219" i="5"/>
  <c r="G2219" i="5"/>
  <c r="V2207" i="5"/>
  <c r="G2207" i="5"/>
  <c r="AB2207" i="5"/>
  <c r="V2195" i="5"/>
  <c r="G2195" i="5" s="1"/>
  <c r="V2183" i="5"/>
  <c r="G2183" i="5" s="1"/>
  <c r="AB2183" i="5"/>
  <c r="V2171" i="5"/>
  <c r="G2171" i="5" s="1"/>
  <c r="V2159" i="5"/>
  <c r="G2159" i="5" s="1"/>
  <c r="AB2159" i="5"/>
  <c r="V2147" i="5"/>
  <c r="G2147" i="5" s="1"/>
  <c r="V2135" i="5"/>
  <c r="V2123" i="5"/>
  <c r="G2123" i="5" s="1"/>
  <c r="V2111" i="5"/>
  <c r="AB2111" i="5"/>
  <c r="V2099" i="5"/>
  <c r="G2099" i="5" s="1"/>
  <c r="V2087" i="5"/>
  <c r="G2087" i="5" s="1"/>
  <c r="AB2087" i="5"/>
  <c r="V2067" i="5"/>
  <c r="AB2067" i="5"/>
  <c r="V2051" i="5"/>
  <c r="V2039" i="5"/>
  <c r="G2039" i="5" s="1"/>
  <c r="V2027" i="5"/>
  <c r="G2027" i="5" s="1"/>
  <c r="AB2027" i="5"/>
  <c r="V2011" i="5"/>
  <c r="G2011" i="5" s="1"/>
  <c r="AB2011" i="5"/>
  <c r="V1999" i="5"/>
  <c r="G1999" i="5" s="1"/>
  <c r="AB1999" i="5"/>
  <c r="V1987" i="5"/>
  <c r="AB1987" i="5"/>
  <c r="V1971" i="5"/>
  <c r="G1971" i="5" s="1"/>
  <c r="AB1971" i="5"/>
  <c r="V1959" i="5"/>
  <c r="G1959" i="5" s="1"/>
  <c r="V1947" i="5"/>
  <c r="AB1947" i="5"/>
  <c r="V1935" i="5"/>
  <c r="G1935" i="5" s="1"/>
  <c r="AB1935" i="5"/>
  <c r="V1923" i="5"/>
  <c r="G1923" i="5" s="1"/>
  <c r="V1911" i="5"/>
  <c r="V1899" i="5"/>
  <c r="G1899" i="5" s="1"/>
  <c r="V1887" i="5"/>
  <c r="AB1887" i="5"/>
  <c r="V1871" i="5"/>
  <c r="G1871" i="5" s="1"/>
  <c r="AB1871" i="5"/>
  <c r="V1859" i="5"/>
  <c r="G1859" i="5" s="1"/>
  <c r="AB1859" i="5"/>
  <c r="V1847" i="5"/>
  <c r="G1847" i="5" s="1"/>
  <c r="V1835" i="5"/>
  <c r="G1835" i="5" s="1"/>
  <c r="V1823" i="5"/>
  <c r="G1823" i="5" s="1"/>
  <c r="V1811" i="5"/>
  <c r="G1811" i="5" s="1"/>
  <c r="AB1811" i="5"/>
  <c r="V1799" i="5"/>
  <c r="G1799" i="5" s="1"/>
  <c r="V1787" i="5"/>
  <c r="V1775" i="5"/>
  <c r="G1775" i="5" s="1"/>
  <c r="V1763" i="5"/>
  <c r="V1751" i="5"/>
  <c r="G1751" i="5" s="1"/>
  <c r="V1739" i="5"/>
  <c r="AB1739" i="5"/>
  <c r="V1723" i="5"/>
  <c r="G1723" i="5" s="1"/>
  <c r="AB1723" i="5"/>
  <c r="V1711" i="5"/>
  <c r="G1711" i="5" s="1"/>
  <c r="V1703" i="5"/>
  <c r="AB1703" i="5"/>
  <c r="AB1659" i="5"/>
  <c r="V1647" i="5"/>
  <c r="G1647" i="5" s="1"/>
  <c r="V1635" i="5"/>
  <c r="V1619" i="5"/>
  <c r="G1619" i="5" s="1"/>
  <c r="AB1619" i="5"/>
  <c r="V1607" i="5"/>
  <c r="G1607" i="5" s="1"/>
  <c r="V1599" i="5"/>
  <c r="G1599" i="5" s="1"/>
  <c r="V1587" i="5"/>
  <c r="G1587" i="5" s="1"/>
  <c r="V1579" i="5"/>
  <c r="G1579" i="5" s="1"/>
  <c r="V1567" i="5"/>
  <c r="G1567" i="5" s="1"/>
  <c r="V1551" i="5"/>
  <c r="G1551" i="5" s="1"/>
  <c r="V1543" i="5"/>
  <c r="G1543" i="5" s="1"/>
  <c r="V1531" i="5"/>
  <c r="G1531" i="5" s="1"/>
  <c r="V1519" i="5"/>
  <c r="V1499" i="5"/>
  <c r="G1499" i="5" s="1"/>
  <c r="V1447" i="5"/>
  <c r="G1447" i="5" s="1"/>
  <c r="V1431" i="5"/>
  <c r="G1431" i="5" s="1"/>
  <c r="V1419" i="5"/>
  <c r="G1419" i="5" s="1"/>
  <c r="V1407" i="5"/>
  <c r="G1407" i="5" s="1"/>
  <c r="V1395" i="5"/>
  <c r="G1395" i="5" s="1"/>
  <c r="V1383" i="5"/>
  <c r="G1383" i="5" s="1"/>
  <c r="V1367" i="5"/>
  <c r="G1367" i="5" s="1"/>
  <c r="AB1367" i="5"/>
  <c r="V1355" i="5"/>
  <c r="AB1355" i="5"/>
  <c r="V1343" i="5"/>
  <c r="G1343" i="5" s="1"/>
  <c r="AB1343" i="5"/>
  <c r="V1331" i="5"/>
  <c r="G1331" i="5" s="1"/>
  <c r="AB1331" i="5"/>
  <c r="V1315" i="5"/>
  <c r="G1315" i="5"/>
  <c r="V1303" i="5"/>
  <c r="G1303" i="5"/>
  <c r="AB1303" i="5"/>
  <c r="V1291" i="5"/>
  <c r="G1291" i="5" s="1"/>
  <c r="AB1291" i="5"/>
  <c r="V1279" i="5"/>
  <c r="G1279" i="5" s="1"/>
  <c r="V1267" i="5"/>
  <c r="G1267" i="5" s="1"/>
  <c r="AB1267" i="5"/>
  <c r="V1251" i="5"/>
  <c r="G1251" i="5" s="1"/>
  <c r="V1235" i="5"/>
  <c r="AB1235" i="5"/>
  <c r="V1223" i="5"/>
  <c r="G1223" i="5" s="1"/>
  <c r="V1211" i="5"/>
  <c r="G1211" i="5" s="1"/>
  <c r="AB1211" i="5"/>
  <c r="V1195" i="5"/>
  <c r="V1183" i="5"/>
  <c r="G1183" i="5" s="1"/>
  <c r="AB1183" i="5"/>
  <c r="V1171" i="5"/>
  <c r="G1171" i="5" s="1"/>
  <c r="V1159" i="5"/>
  <c r="G1159" i="5" s="1"/>
  <c r="V1147" i="5"/>
  <c r="G1147" i="5" s="1"/>
  <c r="V1135" i="5"/>
  <c r="G1135" i="5"/>
  <c r="V1123" i="5"/>
  <c r="G1123" i="5" s="1"/>
  <c r="AB1123" i="5"/>
  <c r="V1111" i="5"/>
  <c r="AB1111" i="5"/>
  <c r="V1099" i="5"/>
  <c r="G1099" i="5"/>
  <c r="AB1099" i="5"/>
  <c r="V1087" i="5"/>
  <c r="G1087" i="5" s="1"/>
  <c r="AB1087" i="5"/>
  <c r="V1075" i="5"/>
  <c r="G1075" i="5" s="1"/>
  <c r="AB1075" i="5"/>
  <c r="V1063" i="5"/>
  <c r="G1063" i="5" s="1"/>
  <c r="AB1063" i="5"/>
  <c r="V1051" i="5"/>
  <c r="AB1051" i="5"/>
  <c r="V1035" i="5"/>
  <c r="G1035" i="5" s="1"/>
  <c r="AB1035" i="5"/>
  <c r="V1023" i="5"/>
  <c r="AB1023" i="5"/>
  <c r="G1023" i="5"/>
  <c r="V1011" i="5"/>
  <c r="G1011" i="5" s="1"/>
  <c r="V1003" i="5"/>
  <c r="V991" i="5"/>
  <c r="G991" i="5" s="1"/>
  <c r="AB991" i="5"/>
  <c r="V979" i="5"/>
  <c r="G979" i="5" s="1"/>
  <c r="AB979" i="5"/>
  <c r="V967" i="5"/>
  <c r="G967" i="5" s="1"/>
  <c r="V951" i="5"/>
  <c r="G951" i="5" s="1"/>
  <c r="AB951" i="5"/>
  <c r="V939" i="5"/>
  <c r="AB939" i="5"/>
  <c r="V927" i="5"/>
  <c r="G927" i="5" s="1"/>
  <c r="V915" i="5"/>
  <c r="G915" i="5" s="1"/>
  <c r="AB915" i="5"/>
  <c r="V899" i="5"/>
  <c r="G899" i="5" s="1"/>
  <c r="AB899" i="5"/>
  <c r="V887" i="5"/>
  <c r="G887" i="5" s="1"/>
  <c r="AB887" i="5"/>
  <c r="V875" i="5"/>
  <c r="V863" i="5"/>
  <c r="G863" i="5" s="1"/>
  <c r="AB863" i="5"/>
  <c r="V851" i="5"/>
  <c r="G851" i="5" s="1"/>
  <c r="AB851" i="5"/>
  <c r="V839" i="5"/>
  <c r="AB839" i="5"/>
  <c r="V827" i="5"/>
  <c r="V815" i="5"/>
  <c r="G815" i="5" s="1"/>
  <c r="AB815" i="5"/>
  <c r="V803" i="5"/>
  <c r="AB803" i="5"/>
  <c r="V791" i="5"/>
  <c r="G791" i="5" s="1"/>
  <c r="AB791" i="5"/>
  <c r="V779" i="5"/>
  <c r="G779" i="5"/>
  <c r="AB779" i="5"/>
  <c r="V767" i="5"/>
  <c r="G767" i="5" s="1"/>
  <c r="AB767" i="5"/>
  <c r="V755" i="5"/>
  <c r="G755" i="5" s="1"/>
  <c r="AB755" i="5"/>
  <c r="V743" i="5"/>
  <c r="G743" i="5" s="1"/>
  <c r="AB743" i="5"/>
  <c r="V731" i="5"/>
  <c r="G731" i="5" s="1"/>
  <c r="V719" i="5"/>
  <c r="V707" i="5"/>
  <c r="G707" i="5" s="1"/>
  <c r="AB707" i="5"/>
  <c r="V695" i="5"/>
  <c r="G695" i="5" s="1"/>
  <c r="V683" i="5"/>
  <c r="G683" i="5" s="1"/>
  <c r="AB683" i="5"/>
  <c r="V671" i="5"/>
  <c r="G671" i="5" s="1"/>
  <c r="AB671" i="5"/>
  <c r="V659" i="5"/>
  <c r="G659" i="5" s="1"/>
  <c r="AB659" i="5"/>
  <c r="V643" i="5"/>
  <c r="AB643" i="5"/>
  <c r="V631" i="5"/>
  <c r="G631" i="5"/>
  <c r="AB631" i="5"/>
  <c r="V619" i="5"/>
  <c r="G619" i="5" s="1"/>
  <c r="AB619" i="5"/>
  <c r="V607" i="5"/>
  <c r="G607" i="5" s="1"/>
  <c r="AB607" i="5"/>
  <c r="V595" i="5"/>
  <c r="AB595" i="5"/>
  <c r="V583" i="5"/>
  <c r="G583" i="5" s="1"/>
  <c r="V571" i="5"/>
  <c r="G571" i="5" s="1"/>
  <c r="AB571" i="5"/>
  <c r="V559" i="5"/>
  <c r="AB559" i="5"/>
  <c r="V547" i="5"/>
  <c r="G547" i="5" s="1"/>
  <c r="V531" i="5"/>
  <c r="G531" i="5" s="1"/>
  <c r="AB531" i="5"/>
  <c r="V519" i="5"/>
  <c r="AB519" i="5"/>
  <c r="V507" i="5"/>
  <c r="G507" i="5" s="1"/>
  <c r="V495" i="5"/>
  <c r="G495" i="5" s="1"/>
  <c r="AB495" i="5"/>
  <c r="V483" i="5"/>
  <c r="V471" i="5"/>
  <c r="G471" i="5" s="1"/>
  <c r="AB471" i="5"/>
  <c r="V451" i="5"/>
  <c r="G451" i="5" s="1"/>
  <c r="AB451" i="5"/>
  <c r="V447" i="5"/>
  <c r="V388" i="5"/>
  <c r="R388" i="5" s="1"/>
  <c r="X388" i="5"/>
  <c r="V395" i="5"/>
  <c r="R395" i="5" s="1"/>
  <c r="X395" i="5"/>
  <c r="V400" i="5"/>
  <c r="R400" i="5" s="1"/>
  <c r="X400" i="5"/>
  <c r="V407" i="5"/>
  <c r="R407" i="5" s="1"/>
  <c r="X407" i="5"/>
  <c r="V408" i="5"/>
  <c r="R408" i="5" s="1"/>
  <c r="X408" i="5"/>
  <c r="V411" i="5"/>
  <c r="R411" i="5" s="1"/>
  <c r="X411" i="5"/>
  <c r="V412" i="5"/>
  <c r="R412" i="5" s="1"/>
  <c r="X412" i="5"/>
  <c r="V415" i="5"/>
  <c r="R415" i="5" s="1"/>
  <c r="X415" i="5"/>
  <c r="V419" i="5"/>
  <c r="R419" i="5" s="1"/>
  <c r="X419" i="5"/>
  <c r="V420" i="5"/>
  <c r="R420" i="5" s="1"/>
  <c r="X420" i="5"/>
  <c r="V423" i="5"/>
  <c r="R423" i="5" s="1"/>
  <c r="X423" i="5"/>
  <c r="V424" i="5"/>
  <c r="R424" i="5" s="1"/>
  <c r="X424" i="5"/>
  <c r="V2499" i="5"/>
  <c r="G2499" i="5" s="1"/>
  <c r="V2487" i="5"/>
  <c r="V2475" i="5"/>
  <c r="G2475" i="5" s="1"/>
  <c r="AB2475" i="5"/>
  <c r="V2463" i="5"/>
  <c r="AB2463" i="5"/>
  <c r="V2451" i="5"/>
  <c r="V2439" i="5"/>
  <c r="G2439" i="5" s="1"/>
  <c r="AB2439" i="5"/>
  <c r="V2427" i="5"/>
  <c r="G2427" i="5"/>
  <c r="V2419" i="5"/>
  <c r="G2419" i="5"/>
  <c r="V2407" i="5"/>
  <c r="G2407" i="5"/>
  <c r="V2395" i="5"/>
  <c r="G2395" i="5"/>
  <c r="AB2395" i="5"/>
  <c r="G2383" i="5"/>
  <c r="V2383" i="5"/>
  <c r="V2375" i="5"/>
  <c r="AB2375" i="5"/>
  <c r="AB2367" i="5"/>
  <c r="V2367" i="5"/>
  <c r="G2367" i="5" s="1"/>
  <c r="V2359" i="5"/>
  <c r="G2359" i="5" s="1"/>
  <c r="AB2359" i="5"/>
  <c r="V2347" i="5"/>
  <c r="G2347" i="5" s="1"/>
  <c r="V2335" i="5"/>
  <c r="V2323" i="5"/>
  <c r="G2323" i="5" s="1"/>
  <c r="V2315" i="5"/>
  <c r="G2315" i="5" s="1"/>
  <c r="AB2315" i="5"/>
  <c r="V2303" i="5"/>
  <c r="G2303" i="5" s="1"/>
  <c r="V2291" i="5"/>
  <c r="V2279" i="5"/>
  <c r="G2279" i="5" s="1"/>
  <c r="AB2279" i="5"/>
  <c r="V2271" i="5"/>
  <c r="G2271" i="5" s="1"/>
  <c r="AB2271" i="5"/>
  <c r="V2259" i="5"/>
  <c r="AB2259" i="5"/>
  <c r="V2247" i="5"/>
  <c r="G2247" i="5" s="1"/>
  <c r="AB2247" i="5"/>
  <c r="V2243" i="5"/>
  <c r="G2243" i="5" s="1"/>
  <c r="V2227" i="5"/>
  <c r="V2215" i="5"/>
  <c r="G2215" i="5" s="1"/>
  <c r="AB2215" i="5"/>
  <c r="V2203" i="5"/>
  <c r="G2203" i="5"/>
  <c r="AB2203" i="5"/>
  <c r="V2187" i="5"/>
  <c r="AB2187" i="5"/>
  <c r="V2175" i="5"/>
  <c r="G2175" i="5" s="1"/>
  <c r="V2163" i="5"/>
  <c r="G2163" i="5" s="1"/>
  <c r="V2151" i="5"/>
  <c r="G2151" i="5" s="1"/>
  <c r="AB2151" i="5"/>
  <c r="V2139" i="5"/>
  <c r="G2139" i="5" s="1"/>
  <c r="V2127" i="5"/>
  <c r="AB2127" i="5"/>
  <c r="V2115" i="5"/>
  <c r="G2115" i="5" s="1"/>
  <c r="AB2115" i="5"/>
  <c r="V2103" i="5"/>
  <c r="G2103" i="5" s="1"/>
  <c r="AB2103" i="5"/>
  <c r="V2091" i="5"/>
  <c r="G2091" i="5"/>
  <c r="AB2091" i="5"/>
  <c r="V2079" i="5"/>
  <c r="AB2079" i="5"/>
  <c r="V2075" i="5"/>
  <c r="G2075" i="5" s="1"/>
  <c r="AB2075" i="5"/>
  <c r="V2063" i="5"/>
  <c r="G2063" i="5" s="1"/>
  <c r="AB2063" i="5"/>
  <c r="V2055" i="5"/>
  <c r="G2055" i="5" s="1"/>
  <c r="AB2055" i="5"/>
  <c r="V2043" i="5"/>
  <c r="AB2043" i="5"/>
  <c r="V2035" i="5"/>
  <c r="G2035" i="5" s="1"/>
  <c r="AB2035" i="5"/>
  <c r="V2023" i="5"/>
  <c r="G2023" i="5" s="1"/>
  <c r="AB2023" i="5"/>
  <c r="V2015" i="5"/>
  <c r="G2015" i="5"/>
  <c r="V2003" i="5"/>
  <c r="G2003" i="5"/>
  <c r="AB2003" i="5"/>
  <c r="V1995" i="5"/>
  <c r="G1995" i="5" s="1"/>
  <c r="AB1995" i="5"/>
  <c r="V1983" i="5"/>
  <c r="G1983" i="5" s="1"/>
  <c r="AB1983" i="5"/>
  <c r="V1975" i="5"/>
  <c r="V1963" i="5"/>
  <c r="G1963" i="5" s="1"/>
  <c r="AB1963" i="5"/>
  <c r="V1951" i="5"/>
  <c r="G1951" i="5" s="1"/>
  <c r="AB1951" i="5"/>
  <c r="V1943" i="5"/>
  <c r="AB1943" i="5"/>
  <c r="V1931" i="5"/>
  <c r="G1931" i="5"/>
  <c r="V1919" i="5"/>
  <c r="G1919" i="5"/>
  <c r="V1907" i="5"/>
  <c r="G1907" i="5"/>
  <c r="V1895" i="5"/>
  <c r="G1895" i="5"/>
  <c r="V1883" i="5"/>
  <c r="G1883" i="5"/>
  <c r="V1875" i="5"/>
  <c r="G1875" i="5"/>
  <c r="V1863" i="5"/>
  <c r="G1863" i="5"/>
  <c r="V1855" i="5"/>
  <c r="G1855" i="5"/>
  <c r="AB1855" i="5"/>
  <c r="V1843" i="5"/>
  <c r="V1831" i="5"/>
  <c r="G1831" i="5" s="1"/>
  <c r="V1819" i="5"/>
  <c r="AB1819" i="5"/>
  <c r="V1807" i="5"/>
  <c r="G1807" i="5" s="1"/>
  <c r="V1795" i="5"/>
  <c r="V1783" i="5"/>
  <c r="G1783" i="5" s="1"/>
  <c r="V1767" i="5"/>
  <c r="G1767" i="5" s="1"/>
  <c r="V1755" i="5"/>
  <c r="G1755" i="5" s="1"/>
  <c r="V1743" i="5"/>
  <c r="G1743" i="5" s="1"/>
  <c r="V1731" i="5"/>
  <c r="G1731" i="5" s="1"/>
  <c r="V1719" i="5"/>
  <c r="G1719" i="5" s="1"/>
  <c r="AB1719" i="5"/>
  <c r="AB1691" i="5"/>
  <c r="AB1683" i="5"/>
  <c r="V1671" i="5"/>
  <c r="G1671" i="5" s="1"/>
  <c r="V1663" i="5"/>
  <c r="G1663" i="5" s="1"/>
  <c r="AB1663" i="5"/>
  <c r="AB1651" i="5"/>
  <c r="AB1643" i="5"/>
  <c r="V1631" i="5"/>
  <c r="G1631" i="5" s="1"/>
  <c r="AB1631" i="5"/>
  <c r="V1623" i="5"/>
  <c r="G1623" i="5" s="1"/>
  <c r="V1611" i="5"/>
  <c r="G1611" i="5" s="1"/>
  <c r="V1595" i="5"/>
  <c r="G1595" i="5" s="1"/>
  <c r="V1583" i="5"/>
  <c r="V1571" i="5"/>
  <c r="G1571" i="5" s="1"/>
  <c r="V1563" i="5"/>
  <c r="G1563" i="5" s="1"/>
  <c r="V1555" i="5"/>
  <c r="G1555" i="5" s="1"/>
  <c r="V1547" i="5"/>
  <c r="G1547" i="5" s="1"/>
  <c r="V1535" i="5"/>
  <c r="G1535" i="5" s="1"/>
  <c r="V1527" i="5"/>
  <c r="G1527" i="5" s="1"/>
  <c r="V1515" i="5"/>
  <c r="G1515" i="5" s="1"/>
  <c r="V1507" i="5"/>
  <c r="G1507" i="5" s="1"/>
  <c r="V1495" i="5"/>
  <c r="G1495" i="5" s="1"/>
  <c r="V1487" i="5"/>
  <c r="G1487" i="5" s="1"/>
  <c r="V1479" i="5"/>
  <c r="G1479" i="5" s="1"/>
  <c r="V1471" i="5"/>
  <c r="G1471" i="5" s="1"/>
  <c r="V1463" i="5"/>
  <c r="G1463" i="5" s="1"/>
  <c r="V1455" i="5"/>
  <c r="AB1455" i="5"/>
  <c r="V1443" i="5"/>
  <c r="G1443" i="5" s="1"/>
  <c r="V1435" i="5"/>
  <c r="G1435" i="5" s="1"/>
  <c r="V1423" i="5"/>
  <c r="G1423" i="5" s="1"/>
  <c r="V1411" i="5"/>
  <c r="G1411" i="5" s="1"/>
  <c r="V1403" i="5"/>
  <c r="G1403" i="5" s="1"/>
  <c r="V1391" i="5"/>
  <c r="G1391" i="5" s="1"/>
  <c r="V1379" i="5"/>
  <c r="G1379" i="5" s="1"/>
  <c r="V1371" i="5"/>
  <c r="G1371" i="5" s="1"/>
  <c r="AB1371" i="5"/>
  <c r="V1359" i="5"/>
  <c r="G1359" i="5" s="1"/>
  <c r="AB1359" i="5"/>
  <c r="V1351" i="5"/>
  <c r="G1351" i="5"/>
  <c r="AB1351" i="5"/>
  <c r="V1339" i="5"/>
  <c r="AB1339" i="5"/>
  <c r="V1327" i="5"/>
  <c r="G1327" i="5" s="1"/>
  <c r="AB1327" i="5"/>
  <c r="V1319" i="5"/>
  <c r="G1319" i="5" s="1"/>
  <c r="AB1319" i="5"/>
  <c r="V1307" i="5"/>
  <c r="G1307" i="5" s="1"/>
  <c r="V1295" i="5"/>
  <c r="G1295" i="5" s="1"/>
  <c r="V1283" i="5"/>
  <c r="G1283" i="5" s="1"/>
  <c r="V1275" i="5"/>
  <c r="G1275" i="5" s="1"/>
  <c r="AB1275" i="5"/>
  <c r="V1263" i="5"/>
  <c r="G1263" i="5" s="1"/>
  <c r="AB1263" i="5"/>
  <c r="V1255" i="5"/>
  <c r="G1255" i="5" s="1"/>
  <c r="AB1255" i="5"/>
  <c r="V1243" i="5"/>
  <c r="AB1243" i="5"/>
  <c r="V1231" i="5"/>
  <c r="G1231" i="5"/>
  <c r="AB1231" i="5"/>
  <c r="V1219" i="5"/>
  <c r="G1219" i="5" s="1"/>
  <c r="AB1219" i="5"/>
  <c r="V1207" i="5"/>
  <c r="G1207" i="5" s="1"/>
  <c r="AB1207" i="5"/>
  <c r="V1199" i="5"/>
  <c r="AB1199" i="5"/>
  <c r="V1187" i="5"/>
  <c r="G1187" i="5" s="1"/>
  <c r="V1179" i="5"/>
  <c r="G1179" i="5" s="1"/>
  <c r="AB1179" i="5"/>
  <c r="V1167" i="5"/>
  <c r="V1155" i="5"/>
  <c r="G1155" i="5" s="1"/>
  <c r="V1143" i="5"/>
  <c r="V1131" i="5"/>
  <c r="G1131" i="5" s="1"/>
  <c r="AB1131" i="5"/>
  <c r="V1119" i="5"/>
  <c r="G1119" i="5" s="1"/>
  <c r="AB1119" i="5"/>
  <c r="V1107" i="5"/>
  <c r="AB1107" i="5"/>
  <c r="V1095" i="5"/>
  <c r="G1095" i="5"/>
  <c r="AB1095" i="5"/>
  <c r="V1083" i="5"/>
  <c r="G1083" i="5" s="1"/>
  <c r="AB1083" i="5"/>
  <c r="V1071" i="5"/>
  <c r="G1071" i="5" s="1"/>
  <c r="AB1071" i="5"/>
  <c r="V1059" i="5"/>
  <c r="AB1059" i="5"/>
  <c r="V1047" i="5"/>
  <c r="G1047" i="5" s="1"/>
  <c r="AB1047" i="5"/>
  <c r="V1039" i="5"/>
  <c r="G1039" i="5" s="1"/>
  <c r="AB1039" i="5"/>
  <c r="V1027" i="5"/>
  <c r="G1027" i="5" s="1"/>
  <c r="AB1027" i="5"/>
  <c r="V1015" i="5"/>
  <c r="V999" i="5"/>
  <c r="G999" i="5" s="1"/>
  <c r="AB999" i="5"/>
  <c r="V987" i="5"/>
  <c r="G987" i="5" s="1"/>
  <c r="V975" i="5"/>
  <c r="G975" i="5" s="1"/>
  <c r="V963" i="5"/>
  <c r="AB963" i="5"/>
  <c r="V959" i="5"/>
  <c r="AB959" i="5"/>
  <c r="V947" i="5"/>
  <c r="G947" i="5" s="1"/>
  <c r="AB947" i="5"/>
  <c r="V935" i="5"/>
  <c r="G935" i="5" s="1"/>
  <c r="AB935" i="5"/>
  <c r="V923" i="5"/>
  <c r="G923" i="5" s="1"/>
  <c r="AB923" i="5"/>
  <c r="V911" i="5"/>
  <c r="AB911" i="5"/>
  <c r="V903" i="5"/>
  <c r="V891" i="5"/>
  <c r="G891" i="5" s="1"/>
  <c r="AB891" i="5"/>
  <c r="V879" i="5"/>
  <c r="AB879" i="5"/>
  <c r="V867" i="5"/>
  <c r="G867" i="5" s="1"/>
  <c r="AB867" i="5"/>
  <c r="V855" i="5"/>
  <c r="G855" i="5" s="1"/>
  <c r="AB855" i="5"/>
  <c r="V843" i="5"/>
  <c r="G843" i="5"/>
  <c r="AB843" i="5"/>
  <c r="V831" i="5"/>
  <c r="V819" i="5"/>
  <c r="G819" i="5" s="1"/>
  <c r="AB819" i="5"/>
  <c r="V807" i="5"/>
  <c r="G807" i="5" s="1"/>
  <c r="V799" i="5"/>
  <c r="AB799" i="5"/>
  <c r="V783" i="5"/>
  <c r="G783" i="5" s="1"/>
  <c r="AB783" i="5"/>
  <c r="V771" i="5"/>
  <c r="G771" i="5" s="1"/>
  <c r="AB771" i="5"/>
  <c r="V759" i="5"/>
  <c r="AB759" i="5"/>
  <c r="V747" i="5"/>
  <c r="G747" i="5" s="1"/>
  <c r="AB747" i="5"/>
  <c r="V735" i="5"/>
  <c r="G735" i="5" s="1"/>
  <c r="V727" i="5"/>
  <c r="AB727" i="5"/>
  <c r="V715" i="5"/>
  <c r="G715" i="5" s="1"/>
  <c r="AB715" i="5"/>
  <c r="V703" i="5"/>
  <c r="G703" i="5" s="1"/>
  <c r="AB703" i="5"/>
  <c r="V691" i="5"/>
  <c r="AB691" i="5"/>
  <c r="V679" i="5"/>
  <c r="AB679" i="5"/>
  <c r="V667" i="5"/>
  <c r="G667" i="5"/>
  <c r="AB667" i="5"/>
  <c r="V655" i="5"/>
  <c r="G655" i="5" s="1"/>
  <c r="AB655" i="5"/>
  <c r="V647" i="5"/>
  <c r="G647" i="5" s="1"/>
  <c r="V635" i="5"/>
  <c r="G635" i="5" s="1"/>
  <c r="AB635" i="5"/>
  <c r="V623" i="5"/>
  <c r="G623" i="5" s="1"/>
  <c r="AB623" i="5"/>
  <c r="V611" i="5"/>
  <c r="G611" i="5"/>
  <c r="AB611" i="5"/>
  <c r="V599" i="5"/>
  <c r="V587" i="5"/>
  <c r="G587" i="5" s="1"/>
  <c r="AB587" i="5"/>
  <c r="V575" i="5"/>
  <c r="G575" i="5"/>
  <c r="AB575" i="5"/>
  <c r="V567" i="5"/>
  <c r="AB567" i="5"/>
  <c r="V555" i="5"/>
  <c r="G555" i="5" s="1"/>
  <c r="AB555" i="5"/>
  <c r="V543" i="5"/>
  <c r="G543" i="5" s="1"/>
  <c r="AB543" i="5"/>
  <c r="V535" i="5"/>
  <c r="AB535" i="5"/>
  <c r="V523" i="5"/>
  <c r="AB523" i="5"/>
  <c r="V511" i="5"/>
  <c r="G511" i="5" s="1"/>
  <c r="V499" i="5"/>
  <c r="G499" i="5" s="1"/>
  <c r="V487" i="5"/>
  <c r="G487" i="5" s="1"/>
  <c r="AB487" i="5"/>
  <c r="V475" i="5"/>
  <c r="G475" i="5" s="1"/>
  <c r="AB475" i="5"/>
  <c r="V463" i="5"/>
  <c r="G463" i="5" s="1"/>
  <c r="AB463" i="5"/>
  <c r="V459" i="5"/>
  <c r="AB459" i="5"/>
  <c r="V439" i="5"/>
  <c r="G439" i="5"/>
  <c r="AB439" i="5"/>
  <c r="V384" i="5"/>
  <c r="R384" i="5" s="1"/>
  <c r="X384" i="5"/>
  <c r="V387" i="5"/>
  <c r="R387" i="5" s="1"/>
  <c r="X387" i="5"/>
  <c r="X390" i="5"/>
  <c r="X389" i="5"/>
  <c r="X405" i="5"/>
  <c r="X397" i="5"/>
  <c r="R1459" i="5"/>
  <c r="H1459" i="5"/>
  <c r="F1322" i="5"/>
  <c r="I1322" i="5"/>
  <c r="X382" i="5"/>
  <c r="R2482" i="5"/>
  <c r="AB2407" i="5"/>
  <c r="AB2427" i="5"/>
  <c r="AB2351" i="5"/>
  <c r="AB2347" i="5"/>
  <c r="AB2343" i="5"/>
  <c r="AB2227" i="5"/>
  <c r="AB2135" i="5"/>
  <c r="AB2147" i="5"/>
  <c r="AB1847" i="5"/>
  <c r="AB1795" i="5"/>
  <c r="AB1755" i="5"/>
  <c r="AB1587" i="5"/>
  <c r="AB1571" i="5"/>
  <c r="AB1555" i="5"/>
  <c r="AB1507" i="5"/>
  <c r="AB1403" i="5"/>
  <c r="AB1515" i="5"/>
  <c r="AB1395" i="5"/>
  <c r="AB1423" i="5"/>
  <c r="AB1499" i="5"/>
  <c r="AB1451" i="5"/>
  <c r="AB1435" i="5"/>
  <c r="AB1159" i="5"/>
  <c r="AB1155" i="5"/>
  <c r="AB1015" i="5"/>
  <c r="AB1011" i="5"/>
  <c r="AB1187" i="5"/>
  <c r="AB975" i="5"/>
  <c r="AB647" i="5"/>
  <c r="AB1295" i="5"/>
  <c r="AB1167" i="5"/>
  <c r="AB967" i="5"/>
  <c r="AB903" i="5"/>
  <c r="AB1171" i="5"/>
  <c r="AB827" i="5"/>
  <c r="AB447" i="5"/>
  <c r="X399" i="5"/>
  <c r="AB1863" i="5"/>
  <c r="AB2291" i="5"/>
  <c r="G1051" i="5"/>
  <c r="E2418" i="5"/>
  <c r="X2418" i="5" s="1"/>
  <c r="G2418" i="5"/>
  <c r="V2415" i="5"/>
  <c r="E1962" i="5"/>
  <c r="X1962" i="5" s="1"/>
  <c r="G1962" i="5"/>
  <c r="E1952" i="5"/>
  <c r="X1952" i="5" s="1"/>
  <c r="G1952" i="5"/>
  <c r="I1952" i="5"/>
  <c r="R1952" i="5"/>
  <c r="J1952" i="5"/>
  <c r="F1952" i="5"/>
  <c r="H1952" i="5"/>
  <c r="V378" i="5"/>
  <c r="R378" i="5" s="1"/>
  <c r="X378" i="5"/>
  <c r="V403" i="5"/>
  <c r="R403" i="5" s="1"/>
  <c r="X403" i="5"/>
  <c r="X393" i="5"/>
  <c r="X394" i="5"/>
  <c r="I1459" i="5"/>
  <c r="F2479" i="5"/>
  <c r="H2479" i="5"/>
  <c r="J2479" i="5"/>
  <c r="I2482" i="5"/>
  <c r="AB2459" i="5"/>
  <c r="AB2391" i="5"/>
  <c r="AB2403" i="5"/>
  <c r="AB2335" i="5"/>
  <c r="AB2383" i="5"/>
  <c r="AB2171" i="5"/>
  <c r="AB2163" i="5"/>
  <c r="AB1911" i="5"/>
  <c r="AB1835" i="5"/>
  <c r="AB1807" i="5"/>
  <c r="AB1775" i="5"/>
  <c r="AB1767" i="5"/>
  <c r="AB1751" i="5"/>
  <c r="AB1763" i="5"/>
  <c r="AB1831" i="5"/>
  <c r="AB1459" i="5"/>
  <c r="R1451" i="5"/>
  <c r="AB1599" i="5"/>
  <c r="AB1583" i="5"/>
  <c r="AB1567" i="5"/>
  <c r="AB1543" i="5"/>
  <c r="AB1447" i="5"/>
  <c r="AB1535" i="5"/>
  <c r="AB1487" i="5"/>
  <c r="AB1411" i="5"/>
  <c r="AB1419" i="5"/>
  <c r="AB1223" i="5"/>
  <c r="AB1135" i="5"/>
  <c r="AB1003" i="5"/>
  <c r="AB927" i="5"/>
  <c r="AB507" i="5"/>
  <c r="AB2447" i="5"/>
  <c r="AB2243" i="5"/>
  <c r="AB2099" i="5"/>
  <c r="AB2039" i="5"/>
  <c r="AB2051" i="5"/>
  <c r="AB1931" i="5"/>
  <c r="AB1711" i="5"/>
  <c r="AB1547" i="5"/>
  <c r="AB2015" i="5"/>
  <c r="AB1635" i="5"/>
  <c r="AB2251" i="5"/>
  <c r="AB1699" i="5"/>
  <c r="AB1671" i="5"/>
  <c r="AB719" i="5"/>
  <c r="AB1623" i="5"/>
  <c r="G1459" i="5"/>
  <c r="G1455" i="5"/>
  <c r="G1451" i="5"/>
  <c r="E2354" i="5"/>
  <c r="X2354" i="5" s="1"/>
  <c r="G2354" i="5"/>
  <c r="R2354" i="5"/>
  <c r="J2354" i="5"/>
  <c r="H2354" i="5"/>
  <c r="I2354" i="5"/>
  <c r="E1322" i="5"/>
  <c r="X1322" i="5" s="1"/>
  <c r="G1322" i="5"/>
  <c r="V2503" i="5"/>
  <c r="AB2503" i="5"/>
  <c r="V2491" i="5"/>
  <c r="G2491" i="5" s="1"/>
  <c r="AB2491" i="5"/>
  <c r="G2479" i="5"/>
  <c r="AB2479" i="5"/>
  <c r="V2467" i="5"/>
  <c r="V2455" i="5"/>
  <c r="G2455" i="5" s="1"/>
  <c r="AB2455" i="5"/>
  <c r="V2443" i="5"/>
  <c r="G2443" i="5" s="1"/>
  <c r="V2431" i="5"/>
  <c r="V2423" i="5"/>
  <c r="G2423" i="5"/>
  <c r="V2411" i="5"/>
  <c r="G2411" i="5"/>
  <c r="V2399" i="5"/>
  <c r="V2387" i="5"/>
  <c r="G2387" i="5" s="1"/>
  <c r="AB2387" i="5"/>
  <c r="V2371" i="5"/>
  <c r="G2371" i="5" s="1"/>
  <c r="G2351" i="5"/>
  <c r="V2339" i="5"/>
  <c r="G2339" i="5" s="1"/>
  <c r="V2331" i="5"/>
  <c r="G2331" i="5" s="1"/>
  <c r="V2319" i="5"/>
  <c r="V2307" i="5"/>
  <c r="G2307" i="5" s="1"/>
  <c r="AB2307" i="5"/>
  <c r="V2295" i="5"/>
  <c r="G2295" i="5" s="1"/>
  <c r="V2283" i="5"/>
  <c r="V2267" i="5"/>
  <c r="G2267" i="5" s="1"/>
  <c r="V2255" i="5"/>
  <c r="AB2255" i="5"/>
  <c r="V2235" i="5"/>
  <c r="G2235" i="5" s="1"/>
  <c r="AB2235" i="5"/>
  <c r="V2223" i="5"/>
  <c r="G2223" i="5" s="1"/>
  <c r="AB2211" i="5"/>
  <c r="V2199" i="5"/>
  <c r="G2199" i="5" s="1"/>
  <c r="AB2199" i="5"/>
  <c r="V2191" i="5"/>
  <c r="G2191" i="5" s="1"/>
  <c r="AB2191" i="5"/>
  <c r="V2179" i="5"/>
  <c r="G2179" i="5" s="1"/>
  <c r="V2167" i="5"/>
  <c r="G2167" i="5" s="1"/>
  <c r="V2155" i="5"/>
  <c r="AB2155" i="5"/>
  <c r="V2143" i="5"/>
  <c r="G2143" i="5" s="1"/>
  <c r="V2131" i="5"/>
  <c r="G2131" i="5" s="1"/>
  <c r="V2119" i="5"/>
  <c r="G2119" i="5" s="1"/>
  <c r="V2107" i="5"/>
  <c r="G2107" i="5" s="1"/>
  <c r="V2095" i="5"/>
  <c r="G2095" i="5" s="1"/>
  <c r="AB2095" i="5"/>
  <c r="V2083" i="5"/>
  <c r="G2083" i="5" s="1"/>
  <c r="AB2083" i="5"/>
  <c r="V2071" i="5"/>
  <c r="G2071" i="5" s="1"/>
  <c r="AB2071" i="5"/>
  <c r="V2059" i="5"/>
  <c r="V2047" i="5"/>
  <c r="G2047" i="5" s="1"/>
  <c r="AB2047" i="5"/>
  <c r="V2031" i="5"/>
  <c r="G2031" i="5" s="1"/>
  <c r="V2019" i="5"/>
  <c r="G2019" i="5" s="1"/>
  <c r="V2007" i="5"/>
  <c r="G2007" i="5" s="1"/>
  <c r="V1991" i="5"/>
  <c r="G1991" i="5" s="1"/>
  <c r="AB1991" i="5"/>
  <c r="V1979" i="5"/>
  <c r="G1979" i="5" s="1"/>
  <c r="V1967" i="5"/>
  <c r="AB1967" i="5"/>
  <c r="G1955" i="5"/>
  <c r="AB1955" i="5"/>
  <c r="V1939" i="5"/>
  <c r="G1939" i="5" s="1"/>
  <c r="AB1939" i="5"/>
  <c r="V1927" i="5"/>
  <c r="AB1927" i="5"/>
  <c r="V1915" i="5"/>
  <c r="G1915" i="5" s="1"/>
  <c r="V1903" i="5"/>
  <c r="G1903" i="5" s="1"/>
  <c r="AB1903" i="5"/>
  <c r="V1891" i="5"/>
  <c r="V1879" i="5"/>
  <c r="G1879" i="5" s="1"/>
  <c r="AB1879" i="5"/>
  <c r="V1867" i="5"/>
  <c r="G1867" i="5" s="1"/>
  <c r="AB1867" i="5"/>
  <c r="V1851" i="5"/>
  <c r="V1839" i="5"/>
  <c r="G1839" i="5" s="1"/>
  <c r="V1827" i="5"/>
  <c r="G1827" i="5" s="1"/>
  <c r="V1815" i="5"/>
  <c r="G1815" i="5" s="1"/>
  <c r="V1803" i="5"/>
  <c r="V1791" i="5"/>
  <c r="G1791" i="5" s="1"/>
  <c r="V1779" i="5"/>
  <c r="V1771" i="5"/>
  <c r="G1771" i="5" s="1"/>
  <c r="V1759" i="5"/>
  <c r="V1747" i="5"/>
  <c r="G1747" i="5" s="1"/>
  <c r="V1735" i="5"/>
  <c r="V1727" i="5"/>
  <c r="G1727" i="5" s="1"/>
  <c r="AB1727" i="5"/>
  <c r="V1715" i="5"/>
  <c r="G1715" i="5" s="1"/>
  <c r="AB1715" i="5"/>
  <c r="V1707" i="5"/>
  <c r="V1695" i="5"/>
  <c r="G1695" i="5" s="1"/>
  <c r="V1687" i="5"/>
  <c r="AB1687" i="5"/>
  <c r="V1679" i="5"/>
  <c r="G1679" i="5" s="1"/>
  <c r="AB1679" i="5"/>
  <c r="AB1667" i="5"/>
  <c r="V1655" i="5"/>
  <c r="AB1655" i="5"/>
  <c r="V1639" i="5"/>
  <c r="G1639" i="5" s="1"/>
  <c r="AB1639" i="5"/>
  <c r="V1627" i="5"/>
  <c r="G1627" i="5" s="1"/>
  <c r="V1615" i="5"/>
  <c r="V1603" i="5"/>
  <c r="G1603" i="5" s="1"/>
  <c r="V1591" i="5"/>
  <c r="V1575" i="5"/>
  <c r="G1575" i="5" s="1"/>
  <c r="V1559" i="5"/>
  <c r="V1539" i="5"/>
  <c r="G1539" i="5" s="1"/>
  <c r="V1523" i="5"/>
  <c r="V1511" i="5"/>
  <c r="G1511" i="5" s="1"/>
  <c r="V1503" i="5"/>
  <c r="V1491" i="5"/>
  <c r="G1491" i="5" s="1"/>
  <c r="V1483" i="5"/>
  <c r="V1475" i="5"/>
  <c r="G1475" i="5" s="1"/>
  <c r="V1467" i="5"/>
  <c r="AB1467" i="5"/>
  <c r="E1451" i="5"/>
  <c r="X1451" i="5" s="1"/>
  <c r="J1451" i="5"/>
  <c r="I1451" i="5"/>
  <c r="V1439" i="5"/>
  <c r="G1439" i="5" s="1"/>
  <c r="V1427" i="5"/>
  <c r="V1415" i="5"/>
  <c r="G1415" i="5" s="1"/>
  <c r="V1399" i="5"/>
  <c r="V1387" i="5"/>
  <c r="G1387" i="5" s="1"/>
  <c r="AB1387" i="5"/>
  <c r="V1375" i="5"/>
  <c r="G1375" i="5" s="1"/>
  <c r="AB1375" i="5"/>
  <c r="V1363" i="5"/>
  <c r="V1347" i="5"/>
  <c r="G1347" i="5" s="1"/>
  <c r="AB1347" i="5"/>
  <c r="V1335" i="5"/>
  <c r="G1335" i="5" s="1"/>
  <c r="AB1335" i="5"/>
  <c r="V1323" i="5"/>
  <c r="AB1323" i="5"/>
  <c r="V1311" i="5"/>
  <c r="G1311" i="5" s="1"/>
  <c r="V1299" i="5"/>
  <c r="G1299" i="5" s="1"/>
  <c r="V1287" i="5"/>
  <c r="G1287" i="5" s="1"/>
  <c r="AB1287" i="5"/>
  <c r="V1271" i="5"/>
  <c r="G1271" i="5" s="1"/>
  <c r="AB1271" i="5"/>
  <c r="V1259" i="5"/>
  <c r="G1259" i="5" s="1"/>
  <c r="AB1259" i="5"/>
  <c r="V1247" i="5"/>
  <c r="AB1247" i="5"/>
  <c r="V1239" i="5"/>
  <c r="G1239" i="5"/>
  <c r="V1227" i="5"/>
  <c r="G1227" i="5"/>
  <c r="AB1227" i="5"/>
  <c r="V1215" i="5"/>
  <c r="AB1215" i="5"/>
  <c r="V1203" i="5"/>
  <c r="G1203" i="5" s="1"/>
  <c r="V1191" i="5"/>
  <c r="G1191" i="5" s="1"/>
  <c r="V1175" i="5"/>
  <c r="G1175" i="5" s="1"/>
  <c r="V1163" i="5"/>
  <c r="G1163" i="5" s="1"/>
  <c r="AB1163" i="5"/>
  <c r="V1151" i="5"/>
  <c r="AB1151" i="5"/>
  <c r="V1139" i="5"/>
  <c r="G1139" i="5"/>
  <c r="AB1139" i="5"/>
  <c r="V1127" i="5"/>
  <c r="G1127" i="5" s="1"/>
  <c r="AB1127" i="5"/>
  <c r="V1115" i="5"/>
  <c r="G1115" i="5" s="1"/>
  <c r="AB1115" i="5"/>
  <c r="V1103" i="5"/>
  <c r="AB1103" i="5"/>
  <c r="V1091" i="5"/>
  <c r="G1091" i="5" s="1"/>
  <c r="AB1091" i="5"/>
  <c r="V1079" i="5"/>
  <c r="G1079" i="5" s="1"/>
  <c r="AB1079" i="5"/>
  <c r="V1067" i="5"/>
  <c r="G1067" i="5" s="1"/>
  <c r="AB1067" i="5"/>
  <c r="V1055" i="5"/>
  <c r="AB1055" i="5"/>
  <c r="V1043" i="5"/>
  <c r="G1043" i="5" s="1"/>
  <c r="AB1043" i="5"/>
  <c r="V1031" i="5"/>
  <c r="G1031" i="5"/>
  <c r="AB1031" i="5"/>
  <c r="V1019" i="5"/>
  <c r="V1007" i="5"/>
  <c r="G1007" i="5" s="1"/>
  <c r="AB1007" i="5"/>
  <c r="V995" i="5"/>
  <c r="AB995" i="5"/>
  <c r="V983" i="5"/>
  <c r="G971" i="5"/>
  <c r="V971" i="5"/>
  <c r="V955" i="5"/>
  <c r="V943" i="5"/>
  <c r="G943" i="5" s="1"/>
  <c r="AB943" i="5"/>
  <c r="V931" i="5"/>
  <c r="V919" i="5"/>
  <c r="G919" i="5" s="1"/>
  <c r="V907" i="5"/>
  <c r="G907" i="5" s="1"/>
  <c r="V895" i="5"/>
  <c r="G895" i="5" s="1"/>
  <c r="V883" i="5"/>
  <c r="AB883" i="5"/>
  <c r="G883" i="5"/>
  <c r="V871" i="5"/>
  <c r="AB871" i="5"/>
  <c r="V859" i="5"/>
  <c r="AB859" i="5"/>
  <c r="G859" i="5"/>
  <c r="V847" i="5"/>
  <c r="G847" i="5" s="1"/>
  <c r="V835" i="5"/>
  <c r="AB835" i="5"/>
  <c r="V823" i="5"/>
  <c r="G823" i="5" s="1"/>
  <c r="AB823" i="5"/>
  <c r="V811" i="5"/>
  <c r="G811" i="5" s="1"/>
  <c r="AB811" i="5"/>
  <c r="V795" i="5"/>
  <c r="G795" i="5" s="1"/>
  <c r="AB795" i="5"/>
  <c r="V787" i="5"/>
  <c r="AB787" i="5"/>
  <c r="V775" i="5"/>
  <c r="G775" i="5"/>
  <c r="AB775" i="5"/>
  <c r="G763" i="5"/>
  <c r="V763" i="5"/>
  <c r="AB763" i="5"/>
  <c r="V751" i="5"/>
  <c r="G751" i="5"/>
  <c r="AB751" i="5"/>
  <c r="V739" i="5"/>
  <c r="AB739" i="5"/>
  <c r="V723" i="5"/>
  <c r="G723" i="5" s="1"/>
  <c r="AB723" i="5"/>
  <c r="V711" i="5"/>
  <c r="G711" i="5" s="1"/>
  <c r="AB711" i="5"/>
  <c r="V699" i="5"/>
  <c r="G699" i="5" s="1"/>
  <c r="AB699" i="5"/>
  <c r="V687" i="5"/>
  <c r="AB687" i="5"/>
  <c r="V675" i="5"/>
  <c r="G675" i="5" s="1"/>
  <c r="V663" i="5"/>
  <c r="G663" i="5" s="1"/>
  <c r="AB663" i="5"/>
  <c r="V651" i="5"/>
  <c r="AB651" i="5"/>
  <c r="V639" i="5"/>
  <c r="G639" i="5" s="1"/>
  <c r="V627" i="5"/>
  <c r="G627" i="5" s="1"/>
  <c r="AB627" i="5"/>
  <c r="V615" i="5"/>
  <c r="V603" i="5"/>
  <c r="G603" i="5" s="1"/>
  <c r="AB603" i="5"/>
  <c r="V591" i="5"/>
  <c r="G591" i="5" s="1"/>
  <c r="AB591" i="5"/>
  <c r="V579" i="5"/>
  <c r="AB579" i="5"/>
  <c r="V563" i="5"/>
  <c r="G563" i="5"/>
  <c r="AB563" i="5"/>
  <c r="V551" i="5"/>
  <c r="G551" i="5" s="1"/>
  <c r="V539" i="5"/>
  <c r="AB539" i="5"/>
  <c r="V527" i="5"/>
  <c r="G527" i="5"/>
  <c r="V515" i="5"/>
  <c r="G515" i="5"/>
  <c r="AB515" i="5"/>
  <c r="V503" i="5"/>
  <c r="AB503" i="5"/>
  <c r="V491" i="5"/>
  <c r="G491" i="5" s="1"/>
  <c r="AB491" i="5"/>
  <c r="V479" i="5"/>
  <c r="G479" i="5" s="1"/>
  <c r="AB479" i="5"/>
  <c r="V467" i="5"/>
  <c r="G467" i="5" s="1"/>
  <c r="AB467" i="5"/>
  <c r="V455" i="5"/>
  <c r="V443" i="5"/>
  <c r="G443" i="5" s="1"/>
  <c r="AB443" i="5"/>
  <c r="V380" i="5"/>
  <c r="R380" i="5" s="1"/>
  <c r="X380" i="5"/>
  <c r="V398" i="5"/>
  <c r="R398" i="5" s="1"/>
  <c r="X398" i="5"/>
  <c r="V404" i="5"/>
  <c r="R404" i="5" s="1"/>
  <c r="X404" i="5"/>
  <c r="X385" i="5"/>
  <c r="X401" i="5"/>
  <c r="J1459" i="5"/>
  <c r="R1322" i="5"/>
  <c r="R2479" i="5"/>
  <c r="X386" i="5"/>
  <c r="F2482" i="5"/>
  <c r="J2482" i="5"/>
  <c r="AB2419" i="5"/>
  <c r="AB2327" i="5"/>
  <c r="AB2175" i="5"/>
  <c r="AB2119" i="5"/>
  <c r="AB2311" i="5"/>
  <c r="AB2219" i="5"/>
  <c r="AB2323" i="5"/>
  <c r="AB1891" i="5"/>
  <c r="AB1883" i="5"/>
  <c r="AB1875" i="5"/>
  <c r="AB1907" i="5"/>
  <c r="AB1823" i="5"/>
  <c r="AB1815" i="5"/>
  <c r="AB1851" i="5"/>
  <c r="AB1843" i="5"/>
  <c r="AB1803" i="5"/>
  <c r="AB1787" i="5"/>
  <c r="AB1747" i="5"/>
  <c r="AB1743" i="5"/>
  <c r="AB1495" i="5"/>
  <c r="AB1539" i="5"/>
  <c r="AB1463" i="5"/>
  <c r="AB1611" i="5"/>
  <c r="AB1595" i="5"/>
  <c r="AB1579" i="5"/>
  <c r="AB1563" i="5"/>
  <c r="AB1475" i="5"/>
  <c r="AB1443" i="5"/>
  <c r="AB1479" i="5"/>
  <c r="H1451" i="5"/>
  <c r="AB1407" i="5"/>
  <c r="AB1379" i="5"/>
  <c r="AB1431" i="5"/>
  <c r="AB1471" i="5"/>
  <c r="AB1503" i="5"/>
  <c r="AB1531" i="5"/>
  <c r="AB1483" i="5"/>
  <c r="AB1191" i="5"/>
  <c r="AB1519" i="5"/>
  <c r="AB1147" i="5"/>
  <c r="AB1383" i="5"/>
  <c r="AB1415" i="5"/>
  <c r="AB987" i="5"/>
  <c r="AB675" i="5"/>
  <c r="AB599" i="5"/>
  <c r="AB583" i="5"/>
  <c r="AB547" i="5"/>
  <c r="AB499" i="5"/>
  <c r="AB483" i="5"/>
  <c r="AB2487" i="5"/>
  <c r="AB2299" i="5"/>
  <c r="AB2295" i="5"/>
  <c r="AB2451" i="5"/>
  <c r="AB2263" i="5"/>
  <c r="AB2031" i="5"/>
  <c r="AB1647" i="5"/>
  <c r="AB1675" i="5"/>
  <c r="AB1315" i="5"/>
  <c r="AB1283" i="5"/>
  <c r="AB1195" i="5"/>
  <c r="AB919" i="5"/>
  <c r="AB955" i="5"/>
  <c r="AB735" i="5"/>
  <c r="AB455" i="5"/>
  <c r="X416" i="5"/>
  <c r="AB2007" i="5"/>
  <c r="AB695" i="5"/>
  <c r="X391" i="5"/>
  <c r="AB2195" i="5"/>
  <c r="AB1895" i="5"/>
  <c r="AB1695" i="5"/>
  <c r="AB1279" i="5"/>
  <c r="AB1311" i="5"/>
  <c r="E2290" i="5"/>
  <c r="X2290" i="5" s="1"/>
  <c r="H2290" i="5"/>
  <c r="G2290" i="5"/>
  <c r="V2287" i="5"/>
  <c r="E2218" i="5"/>
  <c r="X2218" i="5" s="1"/>
  <c r="G2218" i="5"/>
  <c r="V2211" i="5"/>
  <c r="E2208" i="5"/>
  <c r="X2208" i="5" s="1"/>
  <c r="G2208" i="5"/>
  <c r="E1706" i="5"/>
  <c r="X1706" i="5" s="1"/>
  <c r="G1706" i="5"/>
  <c r="V1699" i="5"/>
  <c r="G1699" i="5" s="1"/>
  <c r="V1691" i="5"/>
  <c r="V1683" i="5"/>
  <c r="V1675" i="5"/>
  <c r="V1667" i="5"/>
  <c r="G1667" i="5" s="1"/>
  <c r="V1659" i="5"/>
  <c r="G1659" i="5" s="1"/>
  <c r="V1651" i="5"/>
  <c r="G1651" i="5" s="1"/>
  <c r="V1643" i="5"/>
  <c r="E2434" i="5"/>
  <c r="X2434" i="5" s="1"/>
  <c r="G2434" i="5"/>
  <c r="E2370" i="5"/>
  <c r="X2370" i="5" s="1"/>
  <c r="G2370" i="5"/>
  <c r="E2306" i="5"/>
  <c r="X2306" i="5" s="1"/>
  <c r="G2306" i="5"/>
  <c r="E1364" i="5"/>
  <c r="X1364" i="5" s="1"/>
  <c r="G1364" i="5"/>
  <c r="E1194" i="5"/>
  <c r="X1194" i="5" s="1"/>
  <c r="G1194" i="5"/>
  <c r="E2450" i="5"/>
  <c r="X2450" i="5" s="1"/>
  <c r="G2450" i="5"/>
  <c r="E2386" i="5"/>
  <c r="X2386" i="5" s="1"/>
  <c r="G2386" i="5"/>
  <c r="E2322" i="5"/>
  <c r="X2322" i="5" s="1"/>
  <c r="G2322" i="5"/>
  <c r="E2080" i="5"/>
  <c r="X2080" i="5" s="1"/>
  <c r="G2080" i="5"/>
  <c r="E1824" i="5"/>
  <c r="X1824" i="5" s="1"/>
  <c r="G1824" i="5"/>
  <c r="E1236" i="5"/>
  <c r="X1236" i="5" s="1"/>
  <c r="G1236" i="5"/>
  <c r="E1066" i="5"/>
  <c r="X1066" i="5" s="1"/>
  <c r="G1066" i="5"/>
  <c r="X428" i="5"/>
  <c r="X427" i="5"/>
  <c r="E2466" i="5"/>
  <c r="X2466" i="5" s="1"/>
  <c r="G2466" i="5"/>
  <c r="E2402" i="5"/>
  <c r="X2402" i="5" s="1"/>
  <c r="G2402" i="5"/>
  <c r="E2338" i="5"/>
  <c r="X2338" i="5" s="1"/>
  <c r="G2338" i="5"/>
  <c r="E1450" i="5"/>
  <c r="X1450" i="5" s="1"/>
  <c r="G1450" i="5"/>
  <c r="I1450" i="5"/>
  <c r="E1108" i="5"/>
  <c r="X1108" i="5" s="1"/>
  <c r="G1108" i="5"/>
  <c r="E702" i="5"/>
  <c r="X702" i="5" s="1"/>
  <c r="G702" i="5"/>
  <c r="E694" i="5"/>
  <c r="X694" i="5" s="1"/>
  <c r="G694" i="5"/>
  <c r="E680" i="5"/>
  <c r="X680" i="5" s="1"/>
  <c r="G680" i="5"/>
  <c r="E2176" i="5"/>
  <c r="X2176" i="5" s="1"/>
  <c r="G2176" i="5"/>
  <c r="E2048" i="5"/>
  <c r="X2048" i="5" s="1"/>
  <c r="G2048" i="5"/>
  <c r="E1920" i="5"/>
  <c r="X1920" i="5" s="1"/>
  <c r="G1920" i="5"/>
  <c r="E1792" i="5"/>
  <c r="X1792" i="5" s="1"/>
  <c r="G1792" i="5"/>
  <c r="E1473" i="5"/>
  <c r="X1473" i="5" s="1"/>
  <c r="G1473" i="5"/>
  <c r="E1460" i="5"/>
  <c r="X1460" i="5" s="1"/>
  <c r="G1460" i="5"/>
  <c r="E1332" i="5"/>
  <c r="X1332" i="5" s="1"/>
  <c r="G1332" i="5"/>
  <c r="E1204" i="5"/>
  <c r="X1204" i="5" s="1"/>
  <c r="G1204" i="5"/>
  <c r="E1076" i="5"/>
  <c r="X1076" i="5" s="1"/>
  <c r="G1076" i="5"/>
  <c r="E1025" i="5"/>
  <c r="X1025" i="5" s="1"/>
  <c r="G1025" i="5"/>
  <c r="E984" i="5"/>
  <c r="X984" i="5" s="1"/>
  <c r="G984" i="5"/>
  <c r="E952" i="5"/>
  <c r="X952" i="5" s="1"/>
  <c r="G952" i="5"/>
  <c r="E920" i="5"/>
  <c r="X920" i="5" s="1"/>
  <c r="G920" i="5"/>
  <c r="E766" i="5"/>
  <c r="X766" i="5" s="1"/>
  <c r="G766" i="5"/>
  <c r="E758" i="5"/>
  <c r="X758" i="5" s="1"/>
  <c r="G758" i="5"/>
  <c r="E2272" i="5"/>
  <c r="X2272" i="5" s="1"/>
  <c r="G2272" i="5"/>
  <c r="E2144" i="5"/>
  <c r="X2144" i="5" s="1"/>
  <c r="G2144" i="5"/>
  <c r="E2016" i="5"/>
  <c r="X2016" i="5" s="1"/>
  <c r="G2016" i="5"/>
  <c r="E1888" i="5"/>
  <c r="X1888" i="5" s="1"/>
  <c r="G1888" i="5"/>
  <c r="E1760" i="5"/>
  <c r="X1760" i="5" s="1"/>
  <c r="G1760" i="5"/>
  <c r="E1428" i="5"/>
  <c r="X1428" i="5" s="1"/>
  <c r="G1428" i="5"/>
  <c r="E1300" i="5"/>
  <c r="X1300" i="5" s="1"/>
  <c r="G1300" i="5"/>
  <c r="E1172" i="5"/>
  <c r="X1172" i="5" s="1"/>
  <c r="G1172" i="5"/>
  <c r="E1044" i="5"/>
  <c r="X1044" i="5" s="1"/>
  <c r="G1044" i="5"/>
  <c r="E1038" i="5"/>
  <c r="X1038" i="5" s="1"/>
  <c r="G1038" i="5"/>
  <c r="E830" i="5"/>
  <c r="X830" i="5" s="1"/>
  <c r="G830" i="5"/>
  <c r="E822" i="5"/>
  <c r="X822" i="5" s="1"/>
  <c r="G822" i="5"/>
  <c r="E505" i="5"/>
  <c r="X505" i="5" s="1"/>
  <c r="G505" i="5"/>
  <c r="E2240" i="5"/>
  <c r="X2240" i="5" s="1"/>
  <c r="G2240" i="5"/>
  <c r="E2112" i="5"/>
  <c r="X2112" i="5" s="1"/>
  <c r="G2112" i="5"/>
  <c r="E1984" i="5"/>
  <c r="X1984" i="5" s="1"/>
  <c r="G1984" i="5"/>
  <c r="E1856" i="5"/>
  <c r="X1856" i="5" s="1"/>
  <c r="G1856" i="5"/>
  <c r="E1728" i="5"/>
  <c r="X1728" i="5" s="1"/>
  <c r="G1728" i="5"/>
  <c r="E1505" i="5"/>
  <c r="X1505" i="5" s="1"/>
  <c r="G1505" i="5"/>
  <c r="E1396" i="5"/>
  <c r="X1396" i="5" s="1"/>
  <c r="G1396" i="5"/>
  <c r="E1268" i="5"/>
  <c r="X1268" i="5" s="1"/>
  <c r="G1268" i="5"/>
  <c r="E1140" i="5"/>
  <c r="X1140" i="5" s="1"/>
  <c r="G1140" i="5"/>
  <c r="E894" i="5"/>
  <c r="X894" i="5" s="1"/>
  <c r="G894" i="5"/>
  <c r="E886" i="5"/>
  <c r="X886" i="5" s="1"/>
  <c r="G886" i="5"/>
  <c r="E1074" i="5"/>
  <c r="X1074" i="5" s="1"/>
  <c r="G1074" i="5"/>
  <c r="E1042" i="5"/>
  <c r="X1042" i="5" s="1"/>
  <c r="G1042" i="5"/>
  <c r="E1006" i="5"/>
  <c r="X1006" i="5" s="1"/>
  <c r="G1006" i="5"/>
  <c r="E898" i="5"/>
  <c r="X898" i="5" s="1"/>
  <c r="G898" i="5"/>
  <c r="E834" i="5"/>
  <c r="X834" i="5" s="1"/>
  <c r="G834" i="5"/>
  <c r="E770" i="5"/>
  <c r="X770" i="5" s="1"/>
  <c r="G770" i="5"/>
  <c r="E706" i="5"/>
  <c r="X706" i="5" s="1"/>
  <c r="G706" i="5"/>
  <c r="E1082" i="5"/>
  <c r="X1082" i="5" s="1"/>
  <c r="G1082" i="5"/>
  <c r="E1050" i="5"/>
  <c r="X1050" i="5" s="1"/>
  <c r="G1050" i="5"/>
  <c r="E1010" i="5"/>
  <c r="X1010" i="5" s="1"/>
  <c r="G1010" i="5"/>
  <c r="E1058" i="5"/>
  <c r="X1058" i="5" s="1"/>
  <c r="G1058" i="5"/>
  <c r="C42" i="6"/>
  <c r="C41" i="6"/>
  <c r="C40" i="6"/>
  <c r="B50" i="4"/>
  <c r="A34" i="6" s="1"/>
  <c r="A24" i="6"/>
  <c r="C39" i="6"/>
  <c r="B53" i="4"/>
  <c r="A37" i="6" s="1"/>
  <c r="C63" i="6"/>
  <c r="B56" i="4"/>
  <c r="A39" i="6" s="1"/>
  <c r="C62" i="6"/>
  <c r="B57" i="4"/>
  <c r="A40" i="6" s="1"/>
  <c r="C60" i="6"/>
  <c r="B63" i="4"/>
  <c r="A45" i="6" s="1"/>
  <c r="C59" i="6"/>
  <c r="B32" i="4"/>
  <c r="A19" i="6" s="1"/>
  <c r="C58" i="6"/>
  <c r="B65" i="4"/>
  <c r="A47" i="6" s="1"/>
  <c r="C322" i="5"/>
  <c r="B34" i="4"/>
  <c r="A21" i="6" s="1"/>
  <c r="B51" i="4"/>
  <c r="A35" i="6" s="1"/>
  <c r="C290" i="5"/>
  <c r="B62" i="4"/>
  <c r="A44" i="6" s="1"/>
  <c r="C286" i="5"/>
  <c r="C57" i="6"/>
  <c r="C352" i="5"/>
  <c r="C326" i="5"/>
  <c r="C344" i="5"/>
  <c r="C337" i="5"/>
  <c r="B309" i="5"/>
  <c r="B344" i="5"/>
  <c r="C306" i="5"/>
  <c r="B277" i="5"/>
  <c r="B352" i="5"/>
  <c r="B333" i="5"/>
  <c r="C318" i="5"/>
  <c r="B301" i="5"/>
  <c r="C267" i="5"/>
  <c r="B241" i="5"/>
  <c r="B348" i="5"/>
  <c r="C330" i="5"/>
  <c r="B317" i="5"/>
  <c r="C294" i="5"/>
  <c r="C279" i="5"/>
  <c r="C263" i="5"/>
  <c r="C197" i="5"/>
  <c r="D55" i="6"/>
  <c r="C55" i="6"/>
  <c r="C56" i="6"/>
  <c r="C11" i="6"/>
  <c r="C348" i="5"/>
  <c r="C340" i="5"/>
  <c r="B325" i="5"/>
  <c r="C310" i="5"/>
  <c r="C298" i="5"/>
  <c r="B285" i="5"/>
  <c r="C275" i="5"/>
  <c r="C259" i="5"/>
  <c r="B237" i="5"/>
  <c r="C189" i="5"/>
  <c r="B221" i="5"/>
  <c r="B160" i="5"/>
  <c r="B71" i="4"/>
  <c r="A52" i="6" s="1"/>
  <c r="C314" i="5"/>
  <c r="C302" i="5"/>
  <c r="B293" i="5"/>
  <c r="C271" i="5"/>
  <c r="B261" i="5"/>
  <c r="B253" i="5"/>
  <c r="B136" i="5"/>
  <c r="D54" i="6"/>
  <c r="C54" i="6"/>
  <c r="B52" i="4"/>
  <c r="A36" i="6" s="1"/>
  <c r="B59" i="4"/>
  <c r="A42" i="6" s="1"/>
  <c r="D43" i="4"/>
  <c r="B340" i="5"/>
  <c r="B337" i="5"/>
  <c r="AB337" i="5" s="1"/>
  <c r="B329" i="5"/>
  <c r="B321" i="5"/>
  <c r="B313" i="5"/>
  <c r="B305" i="5"/>
  <c r="B297" i="5"/>
  <c r="B289" i="5"/>
  <c r="B281" i="5"/>
  <c r="B273" i="5"/>
  <c r="B265" i="5"/>
  <c r="B257" i="5"/>
  <c r="B249" i="5"/>
  <c r="B233" i="5"/>
  <c r="C214" i="5"/>
  <c r="C180" i="5"/>
  <c r="B99" i="5"/>
  <c r="B245" i="5"/>
  <c r="C228" i="5"/>
  <c r="C205" i="5"/>
  <c r="B171" i="5"/>
  <c r="B63" i="5"/>
  <c r="B70" i="4"/>
  <c r="A51" i="6" s="1"/>
  <c r="D61" i="4"/>
  <c r="AB340" i="5"/>
  <c r="C251" i="5"/>
  <c r="C247" i="5"/>
  <c r="C243" i="5"/>
  <c r="C239" i="5"/>
  <c r="C235" i="5"/>
  <c r="C231" i="5"/>
  <c r="B225" i="5"/>
  <c r="C217" i="5"/>
  <c r="B213" i="5"/>
  <c r="B204" i="5"/>
  <c r="B196" i="5"/>
  <c r="B188" i="5"/>
  <c r="B180" i="5"/>
  <c r="C170" i="5"/>
  <c r="B159" i="5"/>
  <c r="C134" i="5"/>
  <c r="B98" i="5"/>
  <c r="B57" i="5"/>
  <c r="D67" i="4"/>
  <c r="D37" i="4"/>
  <c r="C354" i="5"/>
  <c r="C350" i="5"/>
  <c r="C346" i="5"/>
  <c r="C342" i="5"/>
  <c r="C335" i="5"/>
  <c r="C332" i="5"/>
  <c r="C328" i="5"/>
  <c r="C324" i="5"/>
  <c r="C320" i="5"/>
  <c r="C316" i="5"/>
  <c r="C312" i="5"/>
  <c r="C308" i="5"/>
  <c r="C304" i="5"/>
  <c r="C300" i="5"/>
  <c r="C296" i="5"/>
  <c r="C292" i="5"/>
  <c r="C288" i="5"/>
  <c r="B279" i="5"/>
  <c r="AB279" i="5" s="1"/>
  <c r="B275" i="5"/>
  <c r="B271" i="5"/>
  <c r="B267" i="5"/>
  <c r="V267" i="5" s="1"/>
  <c r="F267" i="5" s="1"/>
  <c r="B263" i="5"/>
  <c r="B259" i="5"/>
  <c r="B251" i="5"/>
  <c r="B247" i="5"/>
  <c r="B243" i="5"/>
  <c r="B239" i="5"/>
  <c r="B235" i="5"/>
  <c r="B231" i="5"/>
  <c r="C224" i="5"/>
  <c r="B217" i="5"/>
  <c r="C209" i="5"/>
  <c r="C201" i="5"/>
  <c r="C193" i="5"/>
  <c r="C185" i="5"/>
  <c r="C176" i="5"/>
  <c r="C165" i="5"/>
  <c r="C150" i="5"/>
  <c r="B118" i="5"/>
  <c r="C78" i="5"/>
  <c r="C35" i="5"/>
  <c r="D55" i="4"/>
  <c r="B354" i="5"/>
  <c r="B350" i="5"/>
  <c r="B346" i="5"/>
  <c r="B342" i="5"/>
  <c r="B335" i="5"/>
  <c r="B331" i="5"/>
  <c r="B327" i="5"/>
  <c r="B323" i="5"/>
  <c r="B319" i="5"/>
  <c r="B315" i="5"/>
  <c r="B311" i="5"/>
  <c r="B307" i="5"/>
  <c r="B303" i="5"/>
  <c r="B299" i="5"/>
  <c r="B295" i="5"/>
  <c r="B291" i="5"/>
  <c r="B287" i="5"/>
  <c r="C281" i="5"/>
  <c r="AB281" i="5" s="1"/>
  <c r="C277" i="5"/>
  <c r="AB277" i="5" s="1"/>
  <c r="C273" i="5"/>
  <c r="C269" i="5"/>
  <c r="AB269" i="5" s="1"/>
  <c r="C265" i="5"/>
  <c r="C261" i="5"/>
  <c r="AB261" i="5" s="1"/>
  <c r="C257" i="5"/>
  <c r="C253" i="5"/>
  <c r="C249" i="5"/>
  <c r="C245" i="5"/>
  <c r="AB245" i="5" s="1"/>
  <c r="C241" i="5"/>
  <c r="C237" i="5"/>
  <c r="V237" i="5" s="1"/>
  <c r="C233" i="5"/>
  <c r="B229" i="5"/>
  <c r="C221" i="5"/>
  <c r="B209" i="5"/>
  <c r="B200" i="5"/>
  <c r="B192" i="5"/>
  <c r="B184" i="5"/>
  <c r="B176" i="5"/>
  <c r="B165" i="5"/>
  <c r="B149" i="5"/>
  <c r="B115" i="5"/>
  <c r="C76" i="5"/>
  <c r="B34" i="5"/>
  <c r="G43" i="4"/>
  <c r="G31" i="4"/>
  <c r="A26" i="6"/>
  <c r="B58" i="4"/>
  <c r="A41" i="6" s="1"/>
  <c r="D74" i="4"/>
  <c r="D49" i="4"/>
  <c r="C355" i="5"/>
  <c r="C353" i="5"/>
  <c r="C351" i="5"/>
  <c r="C349" i="5"/>
  <c r="C347" i="5"/>
  <c r="C345" i="5"/>
  <c r="C343" i="5"/>
  <c r="C341" i="5"/>
  <c r="C336" i="5"/>
  <c r="B332" i="5"/>
  <c r="B330" i="5"/>
  <c r="B328" i="5"/>
  <c r="B326" i="5"/>
  <c r="AB326" i="5" s="1"/>
  <c r="B324" i="5"/>
  <c r="B322" i="5"/>
  <c r="V322" i="5" s="1"/>
  <c r="I322" i="5" s="1"/>
  <c r="B320" i="5"/>
  <c r="B318" i="5"/>
  <c r="AB318" i="5" s="1"/>
  <c r="B316" i="5"/>
  <c r="B314" i="5"/>
  <c r="AB314" i="5" s="1"/>
  <c r="B312" i="5"/>
  <c r="B310" i="5"/>
  <c r="AB310" i="5" s="1"/>
  <c r="B308" i="5"/>
  <c r="AB308" i="5" s="1"/>
  <c r="B306" i="5"/>
  <c r="AB306" i="5" s="1"/>
  <c r="B304" i="5"/>
  <c r="B302" i="5"/>
  <c r="B300" i="5"/>
  <c r="B298" i="5"/>
  <c r="B296" i="5"/>
  <c r="B294" i="5"/>
  <c r="AB294" i="5" s="1"/>
  <c r="B292" i="5"/>
  <c r="AB292" i="5" s="1"/>
  <c r="B290" i="5"/>
  <c r="V290" i="5" s="1"/>
  <c r="G290" i="5" s="1"/>
  <c r="B288" i="5"/>
  <c r="B286" i="5"/>
  <c r="AB286" i="5" s="1"/>
  <c r="C282" i="5"/>
  <c r="C280" i="5"/>
  <c r="C278" i="5"/>
  <c r="C276" i="5"/>
  <c r="C274" i="5"/>
  <c r="C272" i="5"/>
  <c r="C270" i="5"/>
  <c r="C268" i="5"/>
  <c r="C266" i="5"/>
  <c r="C264" i="5"/>
  <c r="C262" i="5"/>
  <c r="C260" i="5"/>
  <c r="C258" i="5"/>
  <c r="C256" i="5"/>
  <c r="C254" i="5"/>
  <c r="C252" i="5"/>
  <c r="C250" i="5"/>
  <c r="C248" i="5"/>
  <c r="C246" i="5"/>
  <c r="C244" i="5"/>
  <c r="C242" i="5"/>
  <c r="C240" i="5"/>
  <c r="C238" i="5"/>
  <c r="C236" i="5"/>
  <c r="C234" i="5"/>
  <c r="C232" i="5"/>
  <c r="C230" i="5"/>
  <c r="B227" i="5"/>
  <c r="B223" i="5"/>
  <c r="C219" i="5"/>
  <c r="C212" i="5"/>
  <c r="C207" i="5"/>
  <c r="C203" i="5"/>
  <c r="C199" i="5"/>
  <c r="C195" i="5"/>
  <c r="C191" i="5"/>
  <c r="C187" i="5"/>
  <c r="C182" i="5"/>
  <c r="C178" i="5"/>
  <c r="B174" i="5"/>
  <c r="C168" i="5"/>
  <c r="C162" i="5"/>
  <c r="C154" i="5"/>
  <c r="C145" i="5"/>
  <c r="B126" i="5"/>
  <c r="B108" i="5"/>
  <c r="B88" i="5"/>
  <c r="B70" i="5"/>
  <c r="C47" i="5"/>
  <c r="B25" i="5"/>
  <c r="B355" i="5"/>
  <c r="B353" i="5"/>
  <c r="B351" i="5"/>
  <c r="B349" i="5"/>
  <c r="B347" i="5"/>
  <c r="B345" i="5"/>
  <c r="B343" i="5"/>
  <c r="B341" i="5"/>
  <c r="B336" i="5"/>
  <c r="C333" i="5"/>
  <c r="AB333" i="5" s="1"/>
  <c r="C331" i="5"/>
  <c r="AB331" i="5" s="1"/>
  <c r="C329" i="5"/>
  <c r="V329" i="5" s="1"/>
  <c r="E329" i="5" s="1"/>
  <c r="X329" i="5" s="1"/>
  <c r="C327" i="5"/>
  <c r="C325" i="5"/>
  <c r="C323" i="5"/>
  <c r="C321" i="5"/>
  <c r="C319" i="5"/>
  <c r="C317" i="5"/>
  <c r="V317" i="5" s="1"/>
  <c r="J317" i="5" s="1"/>
  <c r="C315" i="5"/>
  <c r="C313" i="5"/>
  <c r="AB313" i="5" s="1"/>
  <c r="C311" i="5"/>
  <c r="C309" i="5"/>
  <c r="AB309" i="5" s="1"/>
  <c r="C307" i="5"/>
  <c r="C305" i="5"/>
  <c r="C303" i="5"/>
  <c r="C301" i="5"/>
  <c r="C299" i="5"/>
  <c r="AB299" i="5" s="1"/>
  <c r="C297" i="5"/>
  <c r="V297" i="5" s="1"/>
  <c r="J297" i="5" s="1"/>
  <c r="C295" i="5"/>
  <c r="C293" i="5"/>
  <c r="V293" i="5" s="1"/>
  <c r="E293" i="5" s="1"/>
  <c r="C291" i="5"/>
  <c r="C289" i="5"/>
  <c r="V289" i="5" s="1"/>
  <c r="J289" i="5" s="1"/>
  <c r="C287" i="5"/>
  <c r="C285" i="5"/>
  <c r="AB285" i="5" s="1"/>
  <c r="B282" i="5"/>
  <c r="AB282" i="5" s="1"/>
  <c r="B280" i="5"/>
  <c r="AB280" i="5" s="1"/>
  <c r="B278" i="5"/>
  <c r="AB278" i="5" s="1"/>
  <c r="B276" i="5"/>
  <c r="AB276" i="5" s="1"/>
  <c r="B274" i="5"/>
  <c r="V274" i="5" s="1"/>
  <c r="B272" i="5"/>
  <c r="AB272" i="5" s="1"/>
  <c r="B270" i="5"/>
  <c r="AB270" i="5" s="1"/>
  <c r="B268" i="5"/>
  <c r="V268" i="5" s="1"/>
  <c r="B266" i="5"/>
  <c r="V266" i="5" s="1"/>
  <c r="B264" i="5"/>
  <c r="AB264" i="5" s="1"/>
  <c r="B262" i="5"/>
  <c r="V262" i="5" s="1"/>
  <c r="B260" i="5"/>
  <c r="AB260" i="5" s="1"/>
  <c r="B258" i="5"/>
  <c r="AB258" i="5" s="1"/>
  <c r="B256" i="5"/>
  <c r="AB256" i="5" s="1"/>
  <c r="B254" i="5"/>
  <c r="V254" i="5" s="1"/>
  <c r="E254" i="5" s="1"/>
  <c r="B252" i="5"/>
  <c r="AB252" i="5" s="1"/>
  <c r="B250" i="5"/>
  <c r="V250" i="5" s="1"/>
  <c r="B248" i="5"/>
  <c r="V248" i="5" s="1"/>
  <c r="B246" i="5"/>
  <c r="AB246" i="5" s="1"/>
  <c r="B244" i="5"/>
  <c r="V244" i="5" s="1"/>
  <c r="J244" i="5" s="1"/>
  <c r="B242" i="5"/>
  <c r="B240" i="5"/>
  <c r="B238" i="5"/>
  <c r="AB238" i="5" s="1"/>
  <c r="B236" i="5"/>
  <c r="AB236" i="5" s="1"/>
  <c r="B234" i="5"/>
  <c r="AB234" i="5" s="1"/>
  <c r="B232" i="5"/>
  <c r="AB232" i="5" s="1"/>
  <c r="C229" i="5"/>
  <c r="C226" i="5"/>
  <c r="C222" i="5"/>
  <c r="B219" i="5"/>
  <c r="AB219" i="5" s="1"/>
  <c r="B215" i="5"/>
  <c r="B211" i="5"/>
  <c r="B206" i="5"/>
  <c r="B202" i="5"/>
  <c r="B198" i="5"/>
  <c r="B194" i="5"/>
  <c r="B190" i="5"/>
  <c r="B186" i="5"/>
  <c r="B182" i="5"/>
  <c r="B178" i="5"/>
  <c r="B173" i="5"/>
  <c r="C167" i="5"/>
  <c r="B162" i="5"/>
  <c r="B154" i="5"/>
  <c r="C143" i="5"/>
  <c r="B124" i="5"/>
  <c r="C106" i="5"/>
  <c r="C85" i="5"/>
  <c r="B68" i="5"/>
  <c r="B45" i="5"/>
  <c r="C19" i="5"/>
  <c r="G74" i="4"/>
  <c r="G49" i="4"/>
  <c r="C8" i="6"/>
  <c r="G37" i="4"/>
  <c r="G61" i="4"/>
  <c r="B69" i="4"/>
  <c r="A50" i="6" s="1"/>
  <c r="G55" i="4"/>
  <c r="C9" i="6"/>
  <c r="B230" i="5"/>
  <c r="B228" i="5"/>
  <c r="B226" i="5"/>
  <c r="B224" i="5"/>
  <c r="B222" i="5"/>
  <c r="C220" i="5"/>
  <c r="C218" i="5"/>
  <c r="B214" i="5"/>
  <c r="AB214" i="5" s="1"/>
  <c r="B212" i="5"/>
  <c r="C210" i="5"/>
  <c r="C208" i="5"/>
  <c r="B207" i="5"/>
  <c r="B205" i="5"/>
  <c r="AB205" i="5" s="1"/>
  <c r="B203" i="5"/>
  <c r="B201" i="5"/>
  <c r="B199" i="5"/>
  <c r="B197" i="5"/>
  <c r="B195" i="5"/>
  <c r="B193" i="5"/>
  <c r="B191" i="5"/>
  <c r="B189" i="5"/>
  <c r="AB189" i="5" s="1"/>
  <c r="B187" i="5"/>
  <c r="B185" i="5"/>
  <c r="C183" i="5"/>
  <c r="C181" i="5"/>
  <c r="C179" i="5"/>
  <c r="C177" i="5"/>
  <c r="B175" i="5"/>
  <c r="C172" i="5"/>
  <c r="C169" i="5"/>
  <c r="B167" i="5"/>
  <c r="B164" i="5"/>
  <c r="C161" i="5"/>
  <c r="C157" i="5"/>
  <c r="C152" i="5"/>
  <c r="C147" i="5"/>
  <c r="B142" i="5"/>
  <c r="B131" i="5"/>
  <c r="C120" i="5"/>
  <c r="C113" i="5"/>
  <c r="C105" i="5"/>
  <c r="C93" i="5"/>
  <c r="C83" i="5"/>
  <c r="B75" i="5"/>
  <c r="C65" i="5"/>
  <c r="C54" i="5"/>
  <c r="C43" i="5"/>
  <c r="B29" i="5"/>
  <c r="B18" i="5"/>
  <c r="V308" i="5"/>
  <c r="J308" i="5" s="1"/>
  <c r="V263" i="5"/>
  <c r="J263" i="5" s="1"/>
  <c r="C227" i="5"/>
  <c r="C225" i="5"/>
  <c r="AB225" i="5" s="1"/>
  <c r="C223" i="5"/>
  <c r="B220" i="5"/>
  <c r="B218" i="5"/>
  <c r="C215" i="5"/>
  <c r="C213" i="5"/>
  <c r="C211" i="5"/>
  <c r="B210" i="5"/>
  <c r="B208" i="5"/>
  <c r="C206" i="5"/>
  <c r="C204" i="5"/>
  <c r="V204" i="5" s="1"/>
  <c r="C202" i="5"/>
  <c r="C200" i="5"/>
  <c r="AB200" i="5" s="1"/>
  <c r="C198" i="5"/>
  <c r="C196" i="5"/>
  <c r="C194" i="5"/>
  <c r="C192" i="5"/>
  <c r="C190" i="5"/>
  <c r="C188" i="5"/>
  <c r="AB188" i="5" s="1"/>
  <c r="C186" i="5"/>
  <c r="C184" i="5"/>
  <c r="B183" i="5"/>
  <c r="B181" i="5"/>
  <c r="B179" i="5"/>
  <c r="B177" i="5"/>
  <c r="C174" i="5"/>
  <c r="C171" i="5"/>
  <c r="AB171" i="5" s="1"/>
  <c r="B169" i="5"/>
  <c r="B166" i="5"/>
  <c r="C163" i="5"/>
  <c r="C160" i="5"/>
  <c r="B157" i="5"/>
  <c r="B151" i="5"/>
  <c r="B147" i="5"/>
  <c r="C141" i="5"/>
  <c r="C127" i="5"/>
  <c r="C119" i="5"/>
  <c r="B112" i="5"/>
  <c r="C100" i="5"/>
  <c r="B90" i="5"/>
  <c r="B82" i="5"/>
  <c r="C71" i="5"/>
  <c r="B64" i="5"/>
  <c r="C51" i="5"/>
  <c r="C38" i="5"/>
  <c r="C27" i="5"/>
  <c r="C10" i="5"/>
  <c r="A17" i="6"/>
  <c r="B35" i="4"/>
  <c r="A22" i="6" s="1"/>
  <c r="AB352" i="5"/>
  <c r="AB315" i="5"/>
  <c r="V271" i="5"/>
  <c r="R271" i="5" s="1"/>
  <c r="V340" i="5"/>
  <c r="E340" i="5" s="1"/>
  <c r="V337" i="5"/>
  <c r="E337" i="5" s="1"/>
  <c r="X337" i="5" s="1"/>
  <c r="V251" i="5"/>
  <c r="E251" i="5" s="1"/>
  <c r="C175" i="5"/>
  <c r="C173" i="5"/>
  <c r="B172" i="5"/>
  <c r="B170" i="5"/>
  <c r="AB170" i="5" s="1"/>
  <c r="B168" i="5"/>
  <c r="C166" i="5"/>
  <c r="C164" i="5"/>
  <c r="B163" i="5"/>
  <c r="B161" i="5"/>
  <c r="C159" i="5"/>
  <c r="B156" i="5"/>
  <c r="B152" i="5"/>
  <c r="C148" i="5"/>
  <c r="B145" i="5"/>
  <c r="B138" i="5"/>
  <c r="B130" i="5"/>
  <c r="C122" i="5"/>
  <c r="B116" i="5"/>
  <c r="B110" i="5"/>
  <c r="B102" i="5"/>
  <c r="B95" i="5"/>
  <c r="B87" i="5"/>
  <c r="B80" i="5"/>
  <c r="B73" i="5"/>
  <c r="B67" i="5"/>
  <c r="C61" i="5"/>
  <c r="B50" i="5"/>
  <c r="B41" i="5"/>
  <c r="C31" i="5"/>
  <c r="C22" i="5"/>
  <c r="B6" i="5"/>
  <c r="V180" i="5"/>
  <c r="J180" i="5" s="1"/>
  <c r="A15" i="6"/>
  <c r="B33" i="4"/>
  <c r="A20" i="6" s="1"/>
  <c r="V324" i="5"/>
  <c r="AB324" i="5"/>
  <c r="V350" i="5"/>
  <c r="E350" i="5" s="1"/>
  <c r="V233" i="5"/>
  <c r="E233" i="5" s="1"/>
  <c r="X233" i="5" s="1"/>
  <c r="V292" i="5"/>
  <c r="E292" i="5" s="1"/>
  <c r="X292" i="5" s="1"/>
  <c r="C158" i="5"/>
  <c r="C155" i="5"/>
  <c r="C153" i="5"/>
  <c r="B150" i="5"/>
  <c r="B148" i="5"/>
  <c r="C146" i="5"/>
  <c r="C144" i="5"/>
  <c r="B143" i="5"/>
  <c r="B141" i="5"/>
  <c r="C139" i="5"/>
  <c r="C137" i="5"/>
  <c r="B134" i="5"/>
  <c r="AB134" i="5" s="1"/>
  <c r="C132" i="5"/>
  <c r="B127" i="5"/>
  <c r="C125" i="5"/>
  <c r="B122" i="5"/>
  <c r="B120" i="5"/>
  <c r="B119" i="5"/>
  <c r="C117" i="5"/>
  <c r="B113" i="5"/>
  <c r="C111" i="5"/>
  <c r="C109" i="5"/>
  <c r="C107" i="5"/>
  <c r="B106" i="5"/>
  <c r="B105" i="5"/>
  <c r="C103" i="5"/>
  <c r="B100" i="5"/>
  <c r="C96" i="5"/>
  <c r="B93" i="5"/>
  <c r="C91" i="5"/>
  <c r="C89" i="5"/>
  <c r="B85" i="5"/>
  <c r="B83" i="5"/>
  <c r="C81" i="5"/>
  <c r="B78" i="5"/>
  <c r="AB78" i="5" s="1"/>
  <c r="B76" i="5"/>
  <c r="C74" i="5"/>
  <c r="C72" i="5"/>
  <c r="B71" i="5"/>
  <c r="C69" i="5"/>
  <c r="B65" i="5"/>
  <c r="B61" i="5"/>
  <c r="C58" i="5"/>
  <c r="B54" i="5"/>
  <c r="B51" i="5"/>
  <c r="B49" i="5"/>
  <c r="B47" i="5"/>
  <c r="AB47" i="5" s="1"/>
  <c r="C44" i="5"/>
  <c r="B43" i="5"/>
  <c r="C40" i="5"/>
  <c r="B38" i="5"/>
  <c r="B35" i="5"/>
  <c r="B33" i="5"/>
  <c r="B31" i="5"/>
  <c r="C28" i="5"/>
  <c r="B27" i="5"/>
  <c r="C24" i="5"/>
  <c r="B22" i="5"/>
  <c r="B19" i="5"/>
  <c r="B17" i="5"/>
  <c r="B10" i="5"/>
  <c r="C5" i="5"/>
  <c r="B158" i="5"/>
  <c r="C156" i="5"/>
  <c r="B155" i="5"/>
  <c r="B153" i="5"/>
  <c r="C151" i="5"/>
  <c r="C149" i="5"/>
  <c r="B146" i="5"/>
  <c r="B144" i="5"/>
  <c r="C142" i="5"/>
  <c r="C140" i="5"/>
  <c r="B139" i="5"/>
  <c r="B137" i="5"/>
  <c r="C135" i="5"/>
  <c r="C133" i="5"/>
  <c r="B132" i="5"/>
  <c r="C129" i="5"/>
  <c r="C128" i="5"/>
  <c r="B125" i="5"/>
  <c r="C123" i="5"/>
  <c r="C121" i="5"/>
  <c r="B117" i="5"/>
  <c r="AB117" i="5" s="1"/>
  <c r="C114" i="5"/>
  <c r="B111" i="5"/>
  <c r="AB111" i="5" s="1"/>
  <c r="B109" i="5"/>
  <c r="AB109" i="5" s="1"/>
  <c r="B107" i="5"/>
  <c r="AB107" i="5" s="1"/>
  <c r="C104" i="5"/>
  <c r="B103" i="5"/>
  <c r="C101" i="5"/>
  <c r="C97" i="5"/>
  <c r="B96" i="5"/>
  <c r="C94" i="5"/>
  <c r="C92" i="5"/>
  <c r="B91" i="5"/>
  <c r="B89" i="5"/>
  <c r="C86" i="5"/>
  <c r="C84" i="5"/>
  <c r="B81" i="5"/>
  <c r="C79" i="5"/>
  <c r="C77" i="5"/>
  <c r="B74" i="5"/>
  <c r="B72" i="5"/>
  <c r="B69" i="5"/>
  <c r="AB69" i="5" s="1"/>
  <c r="C66" i="5"/>
  <c r="C62" i="5"/>
  <c r="C60" i="5"/>
  <c r="C59" i="5"/>
  <c r="B58" i="5"/>
  <c r="C56" i="5"/>
  <c r="C55" i="5"/>
  <c r="B53" i="5"/>
  <c r="C48" i="5"/>
  <c r="C46" i="5"/>
  <c r="C42" i="5"/>
  <c r="C39" i="5"/>
  <c r="B37" i="5"/>
  <c r="C32" i="5"/>
  <c r="C30" i="5"/>
  <c r="C26" i="5"/>
  <c r="C23" i="5"/>
  <c r="B21" i="5"/>
  <c r="C16" i="5"/>
  <c r="B9" i="5"/>
  <c r="C15" i="5"/>
  <c r="B140" i="5"/>
  <c r="C138" i="5"/>
  <c r="C136" i="5"/>
  <c r="B135" i="5"/>
  <c r="B133" i="5"/>
  <c r="C131" i="5"/>
  <c r="C130" i="5"/>
  <c r="B129" i="5"/>
  <c r="B128" i="5"/>
  <c r="C126" i="5"/>
  <c r="C124" i="5"/>
  <c r="B123" i="5"/>
  <c r="AB123" i="5" s="1"/>
  <c r="B121" i="5"/>
  <c r="C118" i="5"/>
  <c r="C116" i="5"/>
  <c r="C115" i="5"/>
  <c r="B114" i="5"/>
  <c r="C112" i="5"/>
  <c r="C110" i="5"/>
  <c r="C108" i="5"/>
  <c r="B104" i="5"/>
  <c r="C102" i="5"/>
  <c r="B101" i="5"/>
  <c r="C99" i="5"/>
  <c r="C98" i="5"/>
  <c r="B97" i="5"/>
  <c r="AB97" i="5" s="1"/>
  <c r="C95" i="5"/>
  <c r="B94" i="5"/>
  <c r="B92" i="5"/>
  <c r="C90" i="5"/>
  <c r="C88" i="5"/>
  <c r="C87" i="5"/>
  <c r="B86" i="5"/>
  <c r="B84" i="5"/>
  <c r="C82" i="5"/>
  <c r="C80" i="5"/>
  <c r="B79" i="5"/>
  <c r="B77" i="5"/>
  <c r="C75" i="5"/>
  <c r="C73" i="5"/>
  <c r="C70" i="5"/>
  <c r="C68" i="5"/>
  <c r="C67" i="5"/>
  <c r="B66" i="5"/>
  <c r="AB66" i="5" s="1"/>
  <c r="C64" i="5"/>
  <c r="C63" i="5"/>
  <c r="B62" i="5"/>
  <c r="B60" i="5"/>
  <c r="B59" i="5"/>
  <c r="C57" i="5"/>
  <c r="B56" i="5"/>
  <c r="B55" i="5"/>
  <c r="C52" i="5"/>
  <c r="C50" i="5"/>
  <c r="B46" i="5"/>
  <c r="B42" i="5"/>
  <c r="B39" i="5"/>
  <c r="C36" i="5"/>
  <c r="C34" i="5"/>
  <c r="B30" i="5"/>
  <c r="B26" i="5"/>
  <c r="B23" i="5"/>
  <c r="C20" i="5"/>
  <c r="C18" i="5"/>
  <c r="C11" i="5"/>
  <c r="B7" i="5"/>
  <c r="AB7" i="5" s="1"/>
  <c r="C14" i="5"/>
  <c r="G64" i="6"/>
  <c r="AB354" i="5"/>
  <c r="V354" i="5"/>
  <c r="V345" i="5"/>
  <c r="AB345" i="5"/>
  <c r="V330" i="5"/>
  <c r="G330" i="5" s="1"/>
  <c r="V326" i="5"/>
  <c r="V307" i="5"/>
  <c r="V281" i="5"/>
  <c r="V273" i="5"/>
  <c r="V265" i="5"/>
  <c r="V257" i="5"/>
  <c r="V249" i="5"/>
  <c r="V245" i="5"/>
  <c r="V299" i="5"/>
  <c r="V276" i="5"/>
  <c r="V253" i="5"/>
  <c r="V241" i="5"/>
  <c r="V165" i="5"/>
  <c r="C53" i="5"/>
  <c r="B52" i="5"/>
  <c r="C49" i="5"/>
  <c r="B48" i="5"/>
  <c r="C45" i="5"/>
  <c r="B44" i="5"/>
  <c r="C41" i="5"/>
  <c r="B40" i="5"/>
  <c r="C37" i="5"/>
  <c r="B36" i="5"/>
  <c r="C33" i="5"/>
  <c r="B32" i="5"/>
  <c r="C29" i="5"/>
  <c r="B28" i="5"/>
  <c r="C25" i="5"/>
  <c r="B24" i="5"/>
  <c r="C21" i="5"/>
  <c r="B20" i="5"/>
  <c r="C17" i="5"/>
  <c r="B16" i="5"/>
  <c r="C12" i="5"/>
  <c r="B11" i="5"/>
  <c r="C8" i="5"/>
  <c r="B5" i="5"/>
  <c r="B15" i="5"/>
  <c r="B12" i="5"/>
  <c r="C9" i="5"/>
  <c r="B8" i="5"/>
  <c r="C6" i="5"/>
  <c r="B14" i="5"/>
  <c r="T360" i="5"/>
  <c r="T371" i="5"/>
  <c r="S254" i="5"/>
  <c r="T284" i="5"/>
  <c r="T283" i="5"/>
  <c r="T366" i="5"/>
  <c r="T216" i="5"/>
  <c r="T339" i="5"/>
  <c r="T361" i="5"/>
  <c r="T382" i="5"/>
  <c r="T334" i="5"/>
  <c r="S329" i="5"/>
  <c r="T369" i="5"/>
  <c r="T381" i="5"/>
  <c r="T368" i="5"/>
  <c r="T363" i="5"/>
  <c r="T13" i="5"/>
  <c r="S337" i="5"/>
  <c r="T378" i="5"/>
  <c r="T359" i="5"/>
  <c r="S292" i="5"/>
  <c r="T356" i="5"/>
  <c r="T379" i="5"/>
  <c r="T372" i="5"/>
  <c r="T362" i="5"/>
  <c r="T357" i="5"/>
  <c r="T365" i="5"/>
  <c r="T373" i="5"/>
  <c r="T338" i="5"/>
  <c r="T380" i="5"/>
  <c r="T376" i="5"/>
  <c r="T364" i="5"/>
  <c r="T358" i="5"/>
  <c r="S340" i="5"/>
  <c r="R993" i="5" l="1"/>
  <c r="E1266" i="5"/>
  <c r="X1266" i="5" s="1"/>
  <c r="R1266" i="5"/>
  <c r="J1266" i="5"/>
  <c r="I1266" i="5"/>
  <c r="F1266" i="5"/>
  <c r="H1266" i="5"/>
  <c r="E1294" i="5"/>
  <c r="X1294" i="5" s="1"/>
  <c r="J1294" i="5"/>
  <c r="I1294" i="5"/>
  <c r="F1294" i="5"/>
  <c r="H1294" i="5"/>
  <c r="R1294" i="5"/>
  <c r="E445" i="5"/>
  <c r="X445" i="5" s="1"/>
  <c r="J445" i="5"/>
  <c r="R445" i="5"/>
  <c r="I445" i="5"/>
  <c r="F445" i="5"/>
  <c r="H445" i="5"/>
  <c r="E453" i="5"/>
  <c r="X453" i="5" s="1"/>
  <c r="I453" i="5"/>
  <c r="H453" i="5"/>
  <c r="J453" i="5"/>
  <c r="R453" i="5"/>
  <c r="F453" i="5"/>
  <c r="E469" i="5"/>
  <c r="X469" i="5" s="1"/>
  <c r="I469" i="5"/>
  <c r="J469" i="5"/>
  <c r="F469" i="5"/>
  <c r="H469" i="5"/>
  <c r="R469" i="5"/>
  <c r="E501" i="5"/>
  <c r="X501" i="5" s="1"/>
  <c r="H501" i="5"/>
  <c r="F501" i="5"/>
  <c r="R501" i="5"/>
  <c r="J501" i="5"/>
  <c r="I501" i="5"/>
  <c r="E513" i="5"/>
  <c r="X513" i="5" s="1"/>
  <c r="H513" i="5"/>
  <c r="R513" i="5"/>
  <c r="F513" i="5"/>
  <c r="I513" i="5"/>
  <c r="J513" i="5"/>
  <c r="E521" i="5"/>
  <c r="X521" i="5" s="1"/>
  <c r="J521" i="5"/>
  <c r="F521" i="5"/>
  <c r="I521" i="5"/>
  <c r="R521" i="5"/>
  <c r="H521" i="5"/>
  <c r="E541" i="5"/>
  <c r="X541" i="5" s="1"/>
  <c r="H541" i="5"/>
  <c r="R541" i="5"/>
  <c r="F541" i="5"/>
  <c r="I541" i="5"/>
  <c r="J541" i="5"/>
  <c r="E549" i="5"/>
  <c r="X549" i="5" s="1"/>
  <c r="I549" i="5"/>
  <c r="R549" i="5"/>
  <c r="J549" i="5"/>
  <c r="F549" i="5"/>
  <c r="H549" i="5"/>
  <c r="E581" i="5"/>
  <c r="X581" i="5" s="1"/>
  <c r="I581" i="5"/>
  <c r="J581" i="5"/>
  <c r="R581" i="5"/>
  <c r="F581" i="5"/>
  <c r="H581" i="5"/>
  <c r="E597" i="5"/>
  <c r="X597" i="5" s="1"/>
  <c r="R597" i="5"/>
  <c r="J597" i="5"/>
  <c r="F597" i="5"/>
  <c r="H597" i="5"/>
  <c r="I597" i="5"/>
  <c r="E605" i="5"/>
  <c r="X605" i="5" s="1"/>
  <c r="I605" i="5"/>
  <c r="J605" i="5"/>
  <c r="F605" i="5"/>
  <c r="R605" i="5"/>
  <c r="H605" i="5"/>
  <c r="E613" i="5"/>
  <c r="X613" i="5" s="1"/>
  <c r="F613" i="5"/>
  <c r="R613" i="5"/>
  <c r="H613" i="5"/>
  <c r="I613" i="5"/>
  <c r="J613" i="5"/>
  <c r="E621" i="5"/>
  <c r="X621" i="5" s="1"/>
  <c r="R621" i="5"/>
  <c r="F621" i="5"/>
  <c r="H621" i="5"/>
  <c r="I621" i="5"/>
  <c r="J621" i="5"/>
  <c r="E649" i="5"/>
  <c r="X649" i="5" s="1"/>
  <c r="H649" i="5"/>
  <c r="J649" i="5"/>
  <c r="F649" i="5"/>
  <c r="I649" i="5"/>
  <c r="R649" i="5"/>
  <c r="E669" i="5"/>
  <c r="X669" i="5" s="1"/>
  <c r="R669" i="5"/>
  <c r="F669" i="5"/>
  <c r="I669" i="5"/>
  <c r="H669" i="5"/>
  <c r="J669" i="5"/>
  <c r="E677" i="5"/>
  <c r="X677" i="5" s="1"/>
  <c r="R677" i="5"/>
  <c r="I677" i="5"/>
  <c r="F677" i="5"/>
  <c r="J677" i="5"/>
  <c r="H677" i="5"/>
  <c r="E685" i="5"/>
  <c r="X685" i="5" s="1"/>
  <c r="R685" i="5"/>
  <c r="H685" i="5"/>
  <c r="I685" i="5"/>
  <c r="J685" i="5"/>
  <c r="F685" i="5"/>
  <c r="E701" i="5"/>
  <c r="X701" i="5" s="1"/>
  <c r="I701" i="5"/>
  <c r="F701" i="5"/>
  <c r="R701" i="5"/>
  <c r="J701" i="5"/>
  <c r="H701" i="5"/>
  <c r="E741" i="5"/>
  <c r="X741" i="5" s="1"/>
  <c r="I741" i="5"/>
  <c r="H741" i="5"/>
  <c r="J741" i="5"/>
  <c r="R741" i="5"/>
  <c r="F741" i="5"/>
  <c r="E765" i="5"/>
  <c r="X765" i="5" s="1"/>
  <c r="R765" i="5"/>
  <c r="J765" i="5"/>
  <c r="F765" i="5"/>
  <c r="H765" i="5"/>
  <c r="I765" i="5"/>
  <c r="E769" i="5"/>
  <c r="X769" i="5" s="1"/>
  <c r="J769" i="5"/>
  <c r="F769" i="5"/>
  <c r="R769" i="5"/>
  <c r="H769" i="5"/>
  <c r="I769" i="5"/>
  <c r="E777" i="5"/>
  <c r="X777" i="5" s="1"/>
  <c r="F777" i="5"/>
  <c r="H777" i="5"/>
  <c r="I777" i="5"/>
  <c r="R777" i="5"/>
  <c r="J777" i="5"/>
  <c r="E805" i="5"/>
  <c r="X805" i="5" s="1"/>
  <c r="R805" i="5"/>
  <c r="F805" i="5"/>
  <c r="I805" i="5"/>
  <c r="J805" i="5"/>
  <c r="H805" i="5"/>
  <c r="E813" i="5"/>
  <c r="X813" i="5" s="1"/>
  <c r="H813" i="5"/>
  <c r="I813" i="5"/>
  <c r="F813" i="5"/>
  <c r="J813" i="5"/>
  <c r="R813" i="5"/>
  <c r="E837" i="5"/>
  <c r="X837" i="5" s="1"/>
  <c r="J837" i="5"/>
  <c r="H837" i="5"/>
  <c r="I837" i="5"/>
  <c r="R837" i="5"/>
  <c r="F837" i="5"/>
  <c r="E849" i="5"/>
  <c r="X849" i="5" s="1"/>
  <c r="J849" i="5"/>
  <c r="H849" i="5"/>
  <c r="I849" i="5"/>
  <c r="R849" i="5"/>
  <c r="F849" i="5"/>
  <c r="E889" i="5"/>
  <c r="X889" i="5" s="1"/>
  <c r="H889" i="5"/>
  <c r="I889" i="5"/>
  <c r="J889" i="5"/>
  <c r="F889" i="5"/>
  <c r="R889" i="5"/>
  <c r="E901" i="5"/>
  <c r="X901" i="5" s="1"/>
  <c r="H901" i="5"/>
  <c r="R901" i="5"/>
  <c r="F901" i="5"/>
  <c r="I901" i="5"/>
  <c r="J901" i="5"/>
  <c r="E917" i="5"/>
  <c r="X917" i="5" s="1"/>
  <c r="I917" i="5"/>
  <c r="R917" i="5"/>
  <c r="F917" i="5"/>
  <c r="J917" i="5"/>
  <c r="H917" i="5"/>
  <c r="E953" i="5"/>
  <c r="X953" i="5" s="1"/>
  <c r="H953" i="5"/>
  <c r="I953" i="5"/>
  <c r="F953" i="5"/>
  <c r="R953" i="5"/>
  <c r="J953" i="5"/>
  <c r="E985" i="5"/>
  <c r="X985" i="5" s="1"/>
  <c r="F985" i="5"/>
  <c r="H985" i="5"/>
  <c r="R985" i="5"/>
  <c r="I985" i="5"/>
  <c r="J985" i="5"/>
  <c r="E997" i="5"/>
  <c r="X997" i="5" s="1"/>
  <c r="J997" i="5"/>
  <c r="H997" i="5"/>
  <c r="F997" i="5"/>
  <c r="R997" i="5"/>
  <c r="I997" i="5"/>
  <c r="E1005" i="5"/>
  <c r="X1005" i="5" s="1"/>
  <c r="H1005" i="5"/>
  <c r="R1005" i="5"/>
  <c r="I1005" i="5"/>
  <c r="F1005" i="5"/>
  <c r="J1005" i="5"/>
  <c r="E1013" i="5"/>
  <c r="X1013" i="5" s="1"/>
  <c r="R1013" i="5"/>
  <c r="F1013" i="5"/>
  <c r="I1013" i="5"/>
  <c r="J1013" i="5"/>
  <c r="H1013" i="5"/>
  <c r="F1021" i="5"/>
  <c r="E1021" i="5"/>
  <c r="X1021" i="5" s="1"/>
  <c r="J1021" i="5"/>
  <c r="H1021" i="5"/>
  <c r="R1021" i="5"/>
  <c r="I1021" i="5"/>
  <c r="E1061" i="5"/>
  <c r="X1061" i="5" s="1"/>
  <c r="H1061" i="5"/>
  <c r="J1061" i="5"/>
  <c r="R1061" i="5"/>
  <c r="F1061" i="5"/>
  <c r="I1061" i="5"/>
  <c r="E1081" i="5"/>
  <c r="X1081" i="5" s="1"/>
  <c r="H1081" i="5"/>
  <c r="F1081" i="5"/>
  <c r="R1081" i="5"/>
  <c r="I1081" i="5"/>
  <c r="J1081" i="5"/>
  <c r="E1089" i="5"/>
  <c r="X1089" i="5" s="1"/>
  <c r="I1089" i="5"/>
  <c r="R1089" i="5"/>
  <c r="F1089" i="5"/>
  <c r="H1089" i="5"/>
  <c r="J1089" i="5"/>
  <c r="E1817" i="5"/>
  <c r="X1817" i="5" s="1"/>
  <c r="R1817" i="5"/>
  <c r="F1817" i="5"/>
  <c r="I1817" i="5"/>
  <c r="J1817" i="5"/>
  <c r="H1817" i="5"/>
  <c r="E1105" i="5"/>
  <c r="X1105" i="5" s="1"/>
  <c r="J1105" i="5"/>
  <c r="H1105" i="5"/>
  <c r="R1105" i="5"/>
  <c r="I1105" i="5"/>
  <c r="F1105" i="5"/>
  <c r="E1117" i="5"/>
  <c r="X1117" i="5" s="1"/>
  <c r="F1117" i="5"/>
  <c r="I1117" i="5"/>
  <c r="R1117" i="5"/>
  <c r="H1117" i="5"/>
  <c r="J1117" i="5"/>
  <c r="E1129" i="5"/>
  <c r="X1129" i="5" s="1"/>
  <c r="F1129" i="5"/>
  <c r="H1129" i="5"/>
  <c r="J1129" i="5"/>
  <c r="R1129" i="5"/>
  <c r="I1129" i="5"/>
  <c r="E1137" i="5"/>
  <c r="X1137" i="5" s="1"/>
  <c r="J1137" i="5"/>
  <c r="I1137" i="5"/>
  <c r="F1137" i="5"/>
  <c r="R1137" i="5"/>
  <c r="H1137" i="5"/>
  <c r="E1141" i="5"/>
  <c r="X1141" i="5" s="1"/>
  <c r="H1141" i="5"/>
  <c r="F1141" i="5"/>
  <c r="J1141" i="5"/>
  <c r="R1141" i="5"/>
  <c r="I1141" i="5"/>
  <c r="E1157" i="5"/>
  <c r="X1157" i="5" s="1"/>
  <c r="J1157" i="5"/>
  <c r="F1157" i="5"/>
  <c r="H1157" i="5"/>
  <c r="R1157" i="5"/>
  <c r="I1157" i="5"/>
  <c r="E1181" i="5"/>
  <c r="X1181" i="5" s="1"/>
  <c r="I1181" i="5"/>
  <c r="R1181" i="5"/>
  <c r="F1181" i="5"/>
  <c r="H1181" i="5"/>
  <c r="J1181" i="5"/>
  <c r="E1201" i="5"/>
  <c r="X1201" i="5" s="1"/>
  <c r="J1201" i="5"/>
  <c r="I1201" i="5"/>
  <c r="H1201" i="5"/>
  <c r="F1201" i="5"/>
  <c r="R1201" i="5"/>
  <c r="E1205" i="5"/>
  <c r="X1205" i="5" s="1"/>
  <c r="J1205" i="5"/>
  <c r="H1205" i="5"/>
  <c r="F1205" i="5"/>
  <c r="I1205" i="5"/>
  <c r="R1205" i="5"/>
  <c r="E1317" i="5"/>
  <c r="X1317" i="5" s="1"/>
  <c r="I1317" i="5"/>
  <c r="J1317" i="5"/>
  <c r="F1317" i="5"/>
  <c r="H1317" i="5"/>
  <c r="R1317" i="5"/>
  <c r="E1321" i="5"/>
  <c r="X1321" i="5" s="1"/>
  <c r="J1321" i="5"/>
  <c r="I1321" i="5"/>
  <c r="F1321" i="5"/>
  <c r="H1321" i="5"/>
  <c r="R1321" i="5"/>
  <c r="E1337" i="5"/>
  <c r="X1337" i="5" s="1"/>
  <c r="H1337" i="5"/>
  <c r="F1337" i="5"/>
  <c r="J1337" i="5"/>
  <c r="I1337" i="5"/>
  <c r="R1337" i="5"/>
  <c r="E1361" i="5"/>
  <c r="X1361" i="5" s="1"/>
  <c r="H1361" i="5"/>
  <c r="F1361" i="5"/>
  <c r="J1361" i="5"/>
  <c r="I1361" i="5"/>
  <c r="R1361" i="5"/>
  <c r="E1369" i="5"/>
  <c r="X1369" i="5" s="1"/>
  <c r="H1369" i="5"/>
  <c r="R1369" i="5"/>
  <c r="I1369" i="5"/>
  <c r="J1369" i="5"/>
  <c r="F1369" i="5"/>
  <c r="E1377" i="5"/>
  <c r="X1377" i="5" s="1"/>
  <c r="I1377" i="5"/>
  <c r="H1377" i="5"/>
  <c r="F1377" i="5"/>
  <c r="J1377" i="5"/>
  <c r="R1377" i="5"/>
  <c r="E1413" i="5"/>
  <c r="X1413" i="5" s="1"/>
  <c r="I1413" i="5"/>
  <c r="F1413" i="5"/>
  <c r="R1413" i="5"/>
  <c r="H1413" i="5"/>
  <c r="J1413" i="5"/>
  <c r="E1425" i="5"/>
  <c r="X1425" i="5" s="1"/>
  <c r="R1425" i="5"/>
  <c r="J1425" i="5"/>
  <c r="H1425" i="5"/>
  <c r="I1425" i="5"/>
  <c r="F1425" i="5"/>
  <c r="E1441" i="5"/>
  <c r="X1441" i="5" s="1"/>
  <c r="H1441" i="5"/>
  <c r="I1441" i="5"/>
  <c r="J1441" i="5"/>
  <c r="R1441" i="5"/>
  <c r="F1441" i="5"/>
  <c r="E1449" i="5"/>
  <c r="X1449" i="5" s="1"/>
  <c r="F1449" i="5"/>
  <c r="G1449" i="5"/>
  <c r="R1449" i="5"/>
  <c r="H1449" i="5"/>
  <c r="J1449" i="5"/>
  <c r="I1449" i="5"/>
  <c r="E1461" i="5"/>
  <c r="X1461" i="5" s="1"/>
  <c r="H1461" i="5"/>
  <c r="F1461" i="5"/>
  <c r="I1461" i="5"/>
  <c r="J1461" i="5"/>
  <c r="R1461" i="5"/>
  <c r="E1493" i="5"/>
  <c r="X1493" i="5" s="1"/>
  <c r="F1493" i="5"/>
  <c r="R1493" i="5"/>
  <c r="J1493" i="5"/>
  <c r="H1493" i="5"/>
  <c r="I1493" i="5"/>
  <c r="E1501" i="5"/>
  <c r="X1501" i="5" s="1"/>
  <c r="J1501" i="5"/>
  <c r="F1501" i="5"/>
  <c r="H1501" i="5"/>
  <c r="I1501" i="5"/>
  <c r="R1501" i="5"/>
  <c r="E1517" i="5"/>
  <c r="X1517" i="5" s="1"/>
  <c r="J1517" i="5"/>
  <c r="R1517" i="5"/>
  <c r="H1517" i="5"/>
  <c r="F1517" i="5"/>
  <c r="I1517" i="5"/>
  <c r="H1521" i="5"/>
  <c r="E1521" i="5"/>
  <c r="X1521" i="5" s="1"/>
  <c r="R1521" i="5"/>
  <c r="J1521" i="5"/>
  <c r="F1521" i="5"/>
  <c r="I1521" i="5"/>
  <c r="E1537" i="5"/>
  <c r="X1537" i="5" s="1"/>
  <c r="H1537" i="5"/>
  <c r="R1537" i="5"/>
  <c r="F1537" i="5"/>
  <c r="J1537" i="5"/>
  <c r="I1537" i="5"/>
  <c r="E1553" i="5"/>
  <c r="X1553" i="5" s="1"/>
  <c r="R1553" i="5"/>
  <c r="J1553" i="5"/>
  <c r="F1553" i="5"/>
  <c r="H1553" i="5"/>
  <c r="I1553" i="5"/>
  <c r="E1597" i="5"/>
  <c r="X1597" i="5" s="1"/>
  <c r="R1597" i="5"/>
  <c r="J1597" i="5"/>
  <c r="I1597" i="5"/>
  <c r="F1597" i="5"/>
  <c r="H1597" i="5"/>
  <c r="E1601" i="5"/>
  <c r="X1601" i="5" s="1"/>
  <c r="F1601" i="5"/>
  <c r="H1601" i="5"/>
  <c r="I1601" i="5"/>
  <c r="R1601" i="5"/>
  <c r="J1601" i="5"/>
  <c r="E1621" i="5"/>
  <c r="X1621" i="5" s="1"/>
  <c r="J1621" i="5"/>
  <c r="R1621" i="5"/>
  <c r="I1621" i="5"/>
  <c r="F1621" i="5"/>
  <c r="H1621" i="5"/>
  <c r="E1629" i="5"/>
  <c r="X1629" i="5" s="1"/>
  <c r="F1629" i="5"/>
  <c r="J1629" i="5"/>
  <c r="I1629" i="5"/>
  <c r="R1629" i="5"/>
  <c r="H1629" i="5"/>
  <c r="E1653" i="5"/>
  <c r="X1653" i="5" s="1"/>
  <c r="I1653" i="5"/>
  <c r="R1653" i="5"/>
  <c r="H1653" i="5"/>
  <c r="J1653" i="5"/>
  <c r="F1653" i="5"/>
  <c r="E1677" i="5"/>
  <c r="X1677" i="5" s="1"/>
  <c r="I1677" i="5"/>
  <c r="J1677" i="5"/>
  <c r="H1677" i="5"/>
  <c r="F1677" i="5"/>
  <c r="R1677" i="5"/>
  <c r="E1697" i="5"/>
  <c r="X1697" i="5" s="1"/>
  <c r="F1697" i="5"/>
  <c r="I1697" i="5"/>
  <c r="J1697" i="5"/>
  <c r="R1697" i="5"/>
  <c r="H1697" i="5"/>
  <c r="E1709" i="5"/>
  <c r="X1709" i="5" s="1"/>
  <c r="H1709" i="5"/>
  <c r="F1709" i="5"/>
  <c r="R1709" i="5"/>
  <c r="I1709" i="5"/>
  <c r="J1709" i="5"/>
  <c r="E1729" i="5"/>
  <c r="X1729" i="5" s="1"/>
  <c r="I1729" i="5"/>
  <c r="J1729" i="5"/>
  <c r="F1729" i="5"/>
  <c r="R1729" i="5"/>
  <c r="H1729" i="5"/>
  <c r="E1737" i="5"/>
  <c r="X1737" i="5" s="1"/>
  <c r="H1737" i="5"/>
  <c r="I1737" i="5"/>
  <c r="F1737" i="5"/>
  <c r="R1737" i="5"/>
  <c r="J1737" i="5"/>
  <c r="E1773" i="5"/>
  <c r="X1773" i="5" s="1"/>
  <c r="I1773" i="5"/>
  <c r="J1773" i="5"/>
  <c r="F1773" i="5"/>
  <c r="H1773" i="5"/>
  <c r="R1773" i="5"/>
  <c r="E1801" i="5"/>
  <c r="X1801" i="5" s="1"/>
  <c r="I1801" i="5"/>
  <c r="F1801" i="5"/>
  <c r="H1801" i="5"/>
  <c r="R1801" i="5"/>
  <c r="J1801" i="5"/>
  <c r="E1825" i="5"/>
  <c r="X1825" i="5" s="1"/>
  <c r="H1825" i="5"/>
  <c r="R1825" i="5"/>
  <c r="J1825" i="5"/>
  <c r="I1825" i="5"/>
  <c r="F1825" i="5"/>
  <c r="E1833" i="5"/>
  <c r="X1833" i="5" s="1"/>
  <c r="J1833" i="5"/>
  <c r="R1833" i="5"/>
  <c r="H1833" i="5"/>
  <c r="F1833" i="5"/>
  <c r="I1833" i="5"/>
  <c r="E1853" i="5"/>
  <c r="X1853" i="5" s="1"/>
  <c r="I1853" i="5"/>
  <c r="R1853" i="5"/>
  <c r="F1853" i="5"/>
  <c r="H1853" i="5"/>
  <c r="J1853" i="5"/>
  <c r="E1865" i="5"/>
  <c r="X1865" i="5" s="1"/>
  <c r="R1865" i="5"/>
  <c r="F1865" i="5"/>
  <c r="I1865" i="5"/>
  <c r="H1865" i="5"/>
  <c r="J1865" i="5"/>
  <c r="E1901" i="5"/>
  <c r="X1901" i="5" s="1"/>
  <c r="H1901" i="5"/>
  <c r="I1901" i="5"/>
  <c r="F1901" i="5"/>
  <c r="J1901" i="5"/>
  <c r="R1901" i="5"/>
  <c r="E1937" i="5"/>
  <c r="X1937" i="5" s="1"/>
  <c r="R1937" i="5"/>
  <c r="I1937" i="5"/>
  <c r="J1937" i="5"/>
  <c r="H1937" i="5"/>
  <c r="F1937" i="5"/>
  <c r="E1949" i="5"/>
  <c r="X1949" i="5" s="1"/>
  <c r="I1949" i="5"/>
  <c r="J1949" i="5"/>
  <c r="H1949" i="5"/>
  <c r="F1949" i="5"/>
  <c r="R1949" i="5"/>
  <c r="E2001" i="5"/>
  <c r="X2001" i="5" s="1"/>
  <c r="H2001" i="5"/>
  <c r="R2001" i="5"/>
  <c r="F2001" i="5"/>
  <c r="I2001" i="5"/>
  <c r="J2001" i="5"/>
  <c r="E2021" i="5"/>
  <c r="X2021" i="5" s="1"/>
  <c r="J2021" i="5"/>
  <c r="I2021" i="5"/>
  <c r="H2021" i="5"/>
  <c r="F2021" i="5"/>
  <c r="R2021" i="5"/>
  <c r="E2061" i="5"/>
  <c r="X2061" i="5" s="1"/>
  <c r="R2061" i="5"/>
  <c r="J2061" i="5"/>
  <c r="I2061" i="5"/>
  <c r="H2061" i="5"/>
  <c r="F2061" i="5"/>
  <c r="E2077" i="5"/>
  <c r="X2077" i="5" s="1"/>
  <c r="I2077" i="5"/>
  <c r="F2077" i="5"/>
  <c r="H2077" i="5"/>
  <c r="R2077" i="5"/>
  <c r="J2077" i="5"/>
  <c r="E2085" i="5"/>
  <c r="X2085" i="5" s="1"/>
  <c r="J2085" i="5"/>
  <c r="I2085" i="5"/>
  <c r="H2085" i="5"/>
  <c r="F2085" i="5"/>
  <c r="R2085" i="5"/>
  <c r="E2097" i="5"/>
  <c r="X2097" i="5" s="1"/>
  <c r="I2097" i="5"/>
  <c r="J2097" i="5"/>
  <c r="F2097" i="5"/>
  <c r="H2097" i="5"/>
  <c r="R2097" i="5"/>
  <c r="E2105" i="5"/>
  <c r="X2105" i="5" s="1"/>
  <c r="F2105" i="5"/>
  <c r="J2105" i="5"/>
  <c r="R2105" i="5"/>
  <c r="I2105" i="5"/>
  <c r="H2105" i="5"/>
  <c r="I2125" i="5"/>
  <c r="E2125" i="5"/>
  <c r="X2125" i="5" s="1"/>
  <c r="J2125" i="5"/>
  <c r="R2125" i="5"/>
  <c r="F2125" i="5"/>
  <c r="H2125" i="5"/>
  <c r="E2133" i="5"/>
  <c r="X2133" i="5" s="1"/>
  <c r="H2133" i="5"/>
  <c r="R2133" i="5"/>
  <c r="J2133" i="5"/>
  <c r="I2133" i="5"/>
  <c r="F2133" i="5"/>
  <c r="H2149" i="5"/>
  <c r="J2149" i="5"/>
  <c r="R2149" i="5"/>
  <c r="E2149" i="5"/>
  <c r="X2149" i="5" s="1"/>
  <c r="I2149" i="5"/>
  <c r="F2149" i="5"/>
  <c r="E2165" i="5"/>
  <c r="X2165" i="5" s="1"/>
  <c r="G2165" i="5"/>
  <c r="R2165" i="5"/>
  <c r="J2165" i="5"/>
  <c r="I2165" i="5"/>
  <c r="F2165" i="5"/>
  <c r="H2165" i="5"/>
  <c r="E2173" i="5"/>
  <c r="X2173" i="5" s="1"/>
  <c r="R2173" i="5"/>
  <c r="F2173" i="5"/>
  <c r="H2173" i="5"/>
  <c r="I2173" i="5"/>
  <c r="J2173" i="5"/>
  <c r="R2185" i="5"/>
  <c r="E2185" i="5"/>
  <c r="X2185" i="5" s="1"/>
  <c r="J2185" i="5"/>
  <c r="I2185" i="5"/>
  <c r="H2185" i="5"/>
  <c r="F2185" i="5"/>
  <c r="I2193" i="5"/>
  <c r="E2193" i="5"/>
  <c r="X2193" i="5" s="1"/>
  <c r="H2193" i="5"/>
  <c r="F2193" i="5"/>
  <c r="R2193" i="5"/>
  <c r="J2193" i="5"/>
  <c r="E2205" i="5"/>
  <c r="X2205" i="5" s="1"/>
  <c r="J2205" i="5"/>
  <c r="F2205" i="5"/>
  <c r="H2205" i="5"/>
  <c r="R2205" i="5"/>
  <c r="I2205" i="5"/>
  <c r="E2261" i="5"/>
  <c r="X2261" i="5" s="1"/>
  <c r="J2261" i="5"/>
  <c r="H2261" i="5"/>
  <c r="I2261" i="5"/>
  <c r="F2261" i="5"/>
  <c r="R2261" i="5"/>
  <c r="E2269" i="5"/>
  <c r="X2269" i="5" s="1"/>
  <c r="J2269" i="5"/>
  <c r="H2269" i="5"/>
  <c r="R2269" i="5"/>
  <c r="I2269" i="5"/>
  <c r="F2269" i="5"/>
  <c r="E2273" i="5"/>
  <c r="X2273" i="5" s="1"/>
  <c r="H2273" i="5"/>
  <c r="F2273" i="5"/>
  <c r="R2273" i="5"/>
  <c r="J2273" i="5"/>
  <c r="I2273" i="5"/>
  <c r="E2289" i="5"/>
  <c r="X2289" i="5" s="1"/>
  <c r="H2289" i="5"/>
  <c r="R2289" i="5"/>
  <c r="F2289" i="5"/>
  <c r="I2289" i="5"/>
  <c r="J2289" i="5"/>
  <c r="E2301" i="5"/>
  <c r="X2301" i="5" s="1"/>
  <c r="I2301" i="5"/>
  <c r="F2301" i="5"/>
  <c r="J2301" i="5"/>
  <c r="H2301" i="5"/>
  <c r="R2301" i="5"/>
  <c r="E2309" i="5"/>
  <c r="X2309" i="5" s="1"/>
  <c r="F2309" i="5"/>
  <c r="H2309" i="5"/>
  <c r="R2309" i="5"/>
  <c r="I2309" i="5"/>
  <c r="J2309" i="5"/>
  <c r="E2313" i="5"/>
  <c r="X2313" i="5" s="1"/>
  <c r="J2313" i="5"/>
  <c r="H2313" i="5"/>
  <c r="R2313" i="5"/>
  <c r="I2313" i="5"/>
  <c r="F2313" i="5"/>
  <c r="E2349" i="5"/>
  <c r="X2349" i="5" s="1"/>
  <c r="F2349" i="5"/>
  <c r="J2349" i="5"/>
  <c r="H2349" i="5"/>
  <c r="I2349" i="5"/>
  <c r="R2349" i="5"/>
  <c r="E2357" i="5"/>
  <c r="X2357" i="5" s="1"/>
  <c r="I2357" i="5"/>
  <c r="J2357" i="5"/>
  <c r="F2357" i="5"/>
  <c r="H2357" i="5"/>
  <c r="R2357" i="5"/>
  <c r="E2365" i="5"/>
  <c r="X2365" i="5" s="1"/>
  <c r="F2365" i="5"/>
  <c r="I2365" i="5"/>
  <c r="J2365" i="5"/>
  <c r="H2365" i="5"/>
  <c r="R2365" i="5"/>
  <c r="E2373" i="5"/>
  <c r="X2373" i="5" s="1"/>
  <c r="J2373" i="5"/>
  <c r="F2373" i="5"/>
  <c r="H2373" i="5"/>
  <c r="R2373" i="5"/>
  <c r="I2373" i="5"/>
  <c r="E2397" i="5"/>
  <c r="X2397" i="5" s="1"/>
  <c r="F2397" i="5"/>
  <c r="H2397" i="5"/>
  <c r="R2397" i="5"/>
  <c r="J2397" i="5"/>
  <c r="I2397" i="5"/>
  <c r="E2417" i="5"/>
  <c r="X2417" i="5" s="1"/>
  <c r="F2417" i="5"/>
  <c r="H2417" i="5"/>
  <c r="R2417" i="5"/>
  <c r="J2417" i="5"/>
  <c r="I2417" i="5"/>
  <c r="E2429" i="5"/>
  <c r="X2429" i="5" s="1"/>
  <c r="R2429" i="5"/>
  <c r="F2429" i="5"/>
  <c r="H2429" i="5"/>
  <c r="J2429" i="5"/>
  <c r="I2429" i="5"/>
  <c r="E2449" i="5"/>
  <c r="X2449" i="5" s="1"/>
  <c r="F2449" i="5"/>
  <c r="I2449" i="5"/>
  <c r="J2449" i="5"/>
  <c r="R2449" i="5"/>
  <c r="H2449" i="5"/>
  <c r="E2453" i="5"/>
  <c r="X2453" i="5" s="1"/>
  <c r="J2453" i="5"/>
  <c r="F2453" i="5"/>
  <c r="R2453" i="5"/>
  <c r="I2453" i="5"/>
  <c r="H2453" i="5"/>
  <c r="E446" i="5"/>
  <c r="X446" i="5" s="1"/>
  <c r="I446" i="5"/>
  <c r="J446" i="5"/>
  <c r="R446" i="5"/>
  <c r="H446" i="5"/>
  <c r="F446" i="5"/>
  <c r="E478" i="5"/>
  <c r="X478" i="5" s="1"/>
  <c r="J478" i="5"/>
  <c r="R478" i="5"/>
  <c r="H478" i="5"/>
  <c r="F478" i="5"/>
  <c r="I478" i="5"/>
  <c r="E506" i="5"/>
  <c r="X506" i="5" s="1"/>
  <c r="I506" i="5"/>
  <c r="H506" i="5"/>
  <c r="J506" i="5"/>
  <c r="F506" i="5"/>
  <c r="R506" i="5"/>
  <c r="H538" i="5"/>
  <c r="E538" i="5"/>
  <c r="X538" i="5" s="1"/>
  <c r="R538" i="5"/>
  <c r="F538" i="5"/>
  <c r="I538" i="5"/>
  <c r="J538" i="5"/>
  <c r="E570" i="5"/>
  <c r="X570" i="5" s="1"/>
  <c r="F570" i="5"/>
  <c r="J570" i="5"/>
  <c r="I570" i="5"/>
  <c r="R570" i="5"/>
  <c r="H570" i="5"/>
  <c r="E602" i="5"/>
  <c r="X602" i="5" s="1"/>
  <c r="H602" i="5"/>
  <c r="J602" i="5"/>
  <c r="I602" i="5"/>
  <c r="R602" i="5"/>
  <c r="F602" i="5"/>
  <c r="E634" i="5"/>
  <c r="X634" i="5" s="1"/>
  <c r="J634" i="5"/>
  <c r="H634" i="5"/>
  <c r="F634" i="5"/>
  <c r="I634" i="5"/>
  <c r="R634" i="5"/>
  <c r="E666" i="5"/>
  <c r="X666" i="5" s="1"/>
  <c r="H666" i="5"/>
  <c r="R666" i="5"/>
  <c r="F666" i="5"/>
  <c r="J666" i="5"/>
  <c r="I666" i="5"/>
  <c r="E730" i="5"/>
  <c r="X730" i="5" s="1"/>
  <c r="R730" i="5"/>
  <c r="F730" i="5"/>
  <c r="J730" i="5"/>
  <c r="H730" i="5"/>
  <c r="I730" i="5"/>
  <c r="E782" i="5"/>
  <c r="X782" i="5" s="1"/>
  <c r="R782" i="5"/>
  <c r="J782" i="5"/>
  <c r="I782" i="5"/>
  <c r="H782" i="5"/>
  <c r="F782" i="5"/>
  <c r="E814" i="5"/>
  <c r="X814" i="5" s="1"/>
  <c r="J814" i="5"/>
  <c r="H814" i="5"/>
  <c r="R814" i="5"/>
  <c r="I814" i="5"/>
  <c r="F814" i="5"/>
  <c r="E850" i="5"/>
  <c r="X850" i="5" s="1"/>
  <c r="R850" i="5"/>
  <c r="J850" i="5"/>
  <c r="I850" i="5"/>
  <c r="F850" i="5"/>
  <c r="H850" i="5"/>
  <c r="E882" i="5"/>
  <c r="X882" i="5" s="1"/>
  <c r="H882" i="5"/>
  <c r="F882" i="5"/>
  <c r="R882" i="5"/>
  <c r="I882" i="5"/>
  <c r="J882" i="5"/>
  <c r="E918" i="5"/>
  <c r="X918" i="5" s="1"/>
  <c r="J918" i="5"/>
  <c r="R918" i="5"/>
  <c r="F918" i="5"/>
  <c r="I918" i="5"/>
  <c r="H918" i="5"/>
  <c r="E946" i="5"/>
  <c r="X946" i="5" s="1"/>
  <c r="I946" i="5"/>
  <c r="R946" i="5"/>
  <c r="J946" i="5"/>
  <c r="F946" i="5"/>
  <c r="H946" i="5"/>
  <c r="E974" i="5"/>
  <c r="X974" i="5" s="1"/>
  <c r="H974" i="5"/>
  <c r="R974" i="5"/>
  <c r="F974" i="5"/>
  <c r="I974" i="5"/>
  <c r="J974" i="5"/>
  <c r="E1002" i="5"/>
  <c r="X1002" i="5" s="1"/>
  <c r="I1002" i="5"/>
  <c r="J1002" i="5"/>
  <c r="F1002" i="5"/>
  <c r="R1002" i="5"/>
  <c r="H1002" i="5"/>
  <c r="E1098" i="5"/>
  <c r="X1098" i="5" s="1"/>
  <c r="J1098" i="5"/>
  <c r="F1098" i="5"/>
  <c r="I1098" i="5"/>
  <c r="H1098" i="5"/>
  <c r="R1098" i="5"/>
  <c r="E1126" i="5"/>
  <c r="X1126" i="5" s="1"/>
  <c r="I1126" i="5"/>
  <c r="F1126" i="5"/>
  <c r="J1126" i="5"/>
  <c r="H1126" i="5"/>
  <c r="R1126" i="5"/>
  <c r="E1182" i="5"/>
  <c r="X1182" i="5" s="1"/>
  <c r="F1182" i="5"/>
  <c r="R1182" i="5"/>
  <c r="I1182" i="5"/>
  <c r="H1182" i="5"/>
  <c r="J1182" i="5"/>
  <c r="E1222" i="5"/>
  <c r="X1222" i="5" s="1"/>
  <c r="J1222" i="5"/>
  <c r="R1222" i="5"/>
  <c r="H1222" i="5"/>
  <c r="F1222" i="5"/>
  <c r="I1222" i="5"/>
  <c r="E861" i="5"/>
  <c r="X861" i="5" s="1"/>
  <c r="I861" i="5"/>
  <c r="J861" i="5"/>
  <c r="F861" i="5"/>
  <c r="H861" i="5"/>
  <c r="R861" i="5"/>
  <c r="E441" i="5"/>
  <c r="X441" i="5" s="1"/>
  <c r="I441" i="5"/>
  <c r="H441" i="5"/>
  <c r="R441" i="5"/>
  <c r="F441" i="5"/>
  <c r="J441" i="5"/>
  <c r="E489" i="5"/>
  <c r="X489" i="5" s="1"/>
  <c r="I489" i="5"/>
  <c r="R489" i="5"/>
  <c r="H489" i="5"/>
  <c r="J489" i="5"/>
  <c r="F489" i="5"/>
  <c r="E533" i="5"/>
  <c r="X533" i="5" s="1"/>
  <c r="H533" i="5"/>
  <c r="F533" i="5"/>
  <c r="R533" i="5"/>
  <c r="J533" i="5"/>
  <c r="I533" i="5"/>
  <c r="E565" i="5"/>
  <c r="X565" i="5" s="1"/>
  <c r="H565" i="5"/>
  <c r="F565" i="5"/>
  <c r="J565" i="5"/>
  <c r="R565" i="5"/>
  <c r="I565" i="5"/>
  <c r="E573" i="5"/>
  <c r="X573" i="5" s="1"/>
  <c r="F573" i="5"/>
  <c r="R573" i="5"/>
  <c r="I573" i="5"/>
  <c r="J573" i="5"/>
  <c r="H573" i="5"/>
  <c r="E609" i="5"/>
  <c r="X609" i="5" s="1"/>
  <c r="R609" i="5"/>
  <c r="H609" i="5"/>
  <c r="J609" i="5"/>
  <c r="F609" i="5"/>
  <c r="I609" i="5"/>
  <c r="E633" i="5"/>
  <c r="X633" i="5" s="1"/>
  <c r="I633" i="5"/>
  <c r="R633" i="5"/>
  <c r="H633" i="5"/>
  <c r="J633" i="5"/>
  <c r="F633" i="5"/>
  <c r="E641" i="5"/>
  <c r="X641" i="5" s="1"/>
  <c r="J641" i="5"/>
  <c r="F641" i="5"/>
  <c r="I641" i="5"/>
  <c r="H641" i="5"/>
  <c r="R641" i="5"/>
  <c r="R657" i="5"/>
  <c r="E657" i="5"/>
  <c r="X657" i="5" s="1"/>
  <c r="J657" i="5"/>
  <c r="H657" i="5"/>
  <c r="F657" i="5"/>
  <c r="I657" i="5"/>
  <c r="E673" i="5"/>
  <c r="X673" i="5" s="1"/>
  <c r="R673" i="5"/>
  <c r="H673" i="5"/>
  <c r="I673" i="5"/>
  <c r="F673" i="5"/>
  <c r="J673" i="5"/>
  <c r="G701" i="5"/>
  <c r="E709" i="5"/>
  <c r="X709" i="5" s="1"/>
  <c r="J709" i="5"/>
  <c r="H709" i="5"/>
  <c r="I709" i="5"/>
  <c r="R709" i="5"/>
  <c r="F709" i="5"/>
  <c r="G741" i="5"/>
  <c r="E749" i="5"/>
  <c r="X749" i="5" s="1"/>
  <c r="R749" i="5"/>
  <c r="H749" i="5"/>
  <c r="J749" i="5"/>
  <c r="I749" i="5"/>
  <c r="F749" i="5"/>
  <c r="E757" i="5"/>
  <c r="X757" i="5" s="1"/>
  <c r="H757" i="5"/>
  <c r="F757" i="5"/>
  <c r="I757" i="5"/>
  <c r="J757" i="5"/>
  <c r="R757" i="5"/>
  <c r="G765" i="5"/>
  <c r="E785" i="5"/>
  <c r="X785" i="5" s="1"/>
  <c r="F785" i="5"/>
  <c r="J785" i="5"/>
  <c r="I785" i="5"/>
  <c r="R785" i="5"/>
  <c r="H785" i="5"/>
  <c r="E793" i="5"/>
  <c r="X793" i="5" s="1"/>
  <c r="J793" i="5"/>
  <c r="H793" i="5"/>
  <c r="R793" i="5"/>
  <c r="F793" i="5"/>
  <c r="I793" i="5"/>
  <c r="E845" i="5"/>
  <c r="X845" i="5" s="1"/>
  <c r="F845" i="5"/>
  <c r="R845" i="5"/>
  <c r="I845" i="5"/>
  <c r="J845" i="5"/>
  <c r="H845" i="5"/>
  <c r="G861" i="5"/>
  <c r="E873" i="5"/>
  <c r="X873" i="5" s="1"/>
  <c r="R873" i="5"/>
  <c r="F873" i="5"/>
  <c r="I873" i="5"/>
  <c r="H873" i="5"/>
  <c r="J873" i="5"/>
  <c r="E881" i="5"/>
  <c r="X881" i="5" s="1"/>
  <c r="R881" i="5"/>
  <c r="J881" i="5"/>
  <c r="F881" i="5"/>
  <c r="I881" i="5"/>
  <c r="H881" i="5"/>
  <c r="G889" i="5"/>
  <c r="E897" i="5"/>
  <c r="X897" i="5" s="1"/>
  <c r="R897" i="5"/>
  <c r="J897" i="5"/>
  <c r="F897" i="5"/>
  <c r="I897" i="5"/>
  <c r="H897" i="5"/>
  <c r="E929" i="5"/>
  <c r="X929" i="5" s="1"/>
  <c r="J929" i="5"/>
  <c r="H929" i="5"/>
  <c r="R929" i="5"/>
  <c r="F929" i="5"/>
  <c r="I929" i="5"/>
  <c r="E937" i="5"/>
  <c r="X937" i="5" s="1"/>
  <c r="I937" i="5"/>
  <c r="J937" i="5"/>
  <c r="F937" i="5"/>
  <c r="H937" i="5"/>
  <c r="R937" i="5"/>
  <c r="E945" i="5"/>
  <c r="X945" i="5" s="1"/>
  <c r="J945" i="5"/>
  <c r="H945" i="5"/>
  <c r="F945" i="5"/>
  <c r="I945" i="5"/>
  <c r="R945" i="5"/>
  <c r="E961" i="5"/>
  <c r="X961" i="5" s="1"/>
  <c r="I961" i="5"/>
  <c r="R961" i="5"/>
  <c r="F961" i="5"/>
  <c r="J961" i="5"/>
  <c r="H961" i="5"/>
  <c r="E969" i="5"/>
  <c r="X969" i="5" s="1"/>
  <c r="H969" i="5"/>
  <c r="R969" i="5"/>
  <c r="F969" i="5"/>
  <c r="I969" i="5"/>
  <c r="J969" i="5"/>
  <c r="E977" i="5"/>
  <c r="X977" i="5" s="1"/>
  <c r="H977" i="5"/>
  <c r="J977" i="5"/>
  <c r="F977" i="5"/>
  <c r="R977" i="5"/>
  <c r="I977" i="5"/>
  <c r="E1001" i="5"/>
  <c r="X1001" i="5" s="1"/>
  <c r="F1001" i="5"/>
  <c r="H1001" i="5"/>
  <c r="I1001" i="5"/>
  <c r="R1001" i="5"/>
  <c r="J1001" i="5"/>
  <c r="E1049" i="5"/>
  <c r="X1049" i="5" s="1"/>
  <c r="F1049" i="5"/>
  <c r="I1049" i="5"/>
  <c r="R1049" i="5"/>
  <c r="H1049" i="5"/>
  <c r="J1049" i="5"/>
  <c r="G1061" i="5"/>
  <c r="E1077" i="5"/>
  <c r="X1077" i="5" s="1"/>
  <c r="H1077" i="5"/>
  <c r="J1077" i="5"/>
  <c r="F1077" i="5"/>
  <c r="R1077" i="5"/>
  <c r="I1077" i="5"/>
  <c r="E1085" i="5"/>
  <c r="X1085" i="5" s="1"/>
  <c r="F1085" i="5"/>
  <c r="R1085" i="5"/>
  <c r="I1085" i="5"/>
  <c r="H1085" i="5"/>
  <c r="J1085" i="5"/>
  <c r="E1093" i="5"/>
  <c r="X1093" i="5" s="1"/>
  <c r="H1093" i="5"/>
  <c r="F1093" i="5"/>
  <c r="J1093" i="5"/>
  <c r="I1093" i="5"/>
  <c r="R1093" i="5"/>
  <c r="E1889" i="5"/>
  <c r="X1889" i="5" s="1"/>
  <c r="J1889" i="5"/>
  <c r="R1889" i="5"/>
  <c r="H1889" i="5"/>
  <c r="I1889" i="5"/>
  <c r="F1889" i="5"/>
  <c r="E1997" i="5"/>
  <c r="X1997" i="5" s="1"/>
  <c r="G1997" i="5"/>
  <c r="H1997" i="5"/>
  <c r="J1997" i="5"/>
  <c r="F1997" i="5"/>
  <c r="R1997" i="5"/>
  <c r="I1997" i="5"/>
  <c r="E1885" i="5"/>
  <c r="X1885" i="5" s="1"/>
  <c r="I1885" i="5"/>
  <c r="R1885" i="5"/>
  <c r="F1885" i="5"/>
  <c r="H1885" i="5"/>
  <c r="J1885" i="5"/>
  <c r="E1925" i="5"/>
  <c r="X1925" i="5" s="1"/>
  <c r="R1925" i="5"/>
  <c r="H1925" i="5"/>
  <c r="I1925" i="5"/>
  <c r="F1925" i="5"/>
  <c r="J1925" i="5"/>
  <c r="E1113" i="5"/>
  <c r="X1113" i="5" s="1"/>
  <c r="F1113" i="5"/>
  <c r="I1113" i="5"/>
  <c r="R1113" i="5"/>
  <c r="J1113" i="5"/>
  <c r="H1113" i="5"/>
  <c r="G1117" i="5"/>
  <c r="E1125" i="5"/>
  <c r="X1125" i="5" s="1"/>
  <c r="H1125" i="5"/>
  <c r="J1125" i="5"/>
  <c r="R1125" i="5"/>
  <c r="I1125" i="5"/>
  <c r="F1125" i="5"/>
  <c r="G1137" i="5"/>
  <c r="J1153" i="5"/>
  <c r="I1153" i="5"/>
  <c r="E1153" i="5"/>
  <c r="X1153" i="5" s="1"/>
  <c r="R1153" i="5"/>
  <c r="F1153" i="5"/>
  <c r="H1153" i="5"/>
  <c r="E1161" i="5"/>
  <c r="X1161" i="5" s="1"/>
  <c r="J1161" i="5"/>
  <c r="F1161" i="5"/>
  <c r="H1161" i="5"/>
  <c r="R1161" i="5"/>
  <c r="I1161" i="5"/>
  <c r="E1173" i="5"/>
  <c r="X1173" i="5" s="1"/>
  <c r="J1173" i="5"/>
  <c r="H1173" i="5"/>
  <c r="F1173" i="5"/>
  <c r="I1173" i="5"/>
  <c r="R1173" i="5"/>
  <c r="G1181" i="5"/>
  <c r="E1189" i="5"/>
  <c r="X1189" i="5" s="1"/>
  <c r="H1189" i="5"/>
  <c r="R1189" i="5"/>
  <c r="I1189" i="5"/>
  <c r="J1189" i="5"/>
  <c r="F1189" i="5"/>
  <c r="E1213" i="5"/>
  <c r="X1213" i="5" s="1"/>
  <c r="R1213" i="5"/>
  <c r="I1213" i="5"/>
  <c r="H1213" i="5"/>
  <c r="F1213" i="5"/>
  <c r="J1213" i="5"/>
  <c r="E1225" i="5"/>
  <c r="X1225" i="5" s="1"/>
  <c r="I1225" i="5"/>
  <c r="F1225" i="5"/>
  <c r="H1225" i="5"/>
  <c r="R1225" i="5"/>
  <c r="J1225" i="5"/>
  <c r="E1233" i="5"/>
  <c r="X1233" i="5" s="1"/>
  <c r="H1233" i="5"/>
  <c r="F1233" i="5"/>
  <c r="R1233" i="5"/>
  <c r="J1233" i="5"/>
  <c r="I1233" i="5"/>
  <c r="E1241" i="5"/>
  <c r="X1241" i="5" s="1"/>
  <c r="H1241" i="5"/>
  <c r="I1241" i="5"/>
  <c r="R1241" i="5"/>
  <c r="J1241" i="5"/>
  <c r="F1241" i="5"/>
  <c r="E1261" i="5"/>
  <c r="X1261" i="5" s="1"/>
  <c r="F1261" i="5"/>
  <c r="H1261" i="5"/>
  <c r="R1261" i="5"/>
  <c r="J1261" i="5"/>
  <c r="I1261" i="5"/>
  <c r="E1281" i="5"/>
  <c r="X1281" i="5" s="1"/>
  <c r="G1281" i="5"/>
  <c r="R1281" i="5"/>
  <c r="J1281" i="5"/>
  <c r="I1281" i="5"/>
  <c r="F1281" i="5"/>
  <c r="H1281" i="5"/>
  <c r="E1301" i="5"/>
  <c r="X1301" i="5" s="1"/>
  <c r="R1301" i="5"/>
  <c r="F1301" i="5"/>
  <c r="J1301" i="5"/>
  <c r="I1301" i="5"/>
  <c r="H1301" i="5"/>
  <c r="E1309" i="5"/>
  <c r="X1309" i="5" s="1"/>
  <c r="J1309" i="5"/>
  <c r="H1309" i="5"/>
  <c r="I1309" i="5"/>
  <c r="F1309" i="5"/>
  <c r="R1309" i="5"/>
  <c r="E1349" i="5"/>
  <c r="X1349" i="5" s="1"/>
  <c r="F1349" i="5"/>
  <c r="H1349" i="5"/>
  <c r="R1349" i="5"/>
  <c r="J1349" i="5"/>
  <c r="I1349" i="5"/>
  <c r="E1357" i="5"/>
  <c r="X1357" i="5" s="1"/>
  <c r="F1357" i="5"/>
  <c r="I1357" i="5"/>
  <c r="H1357" i="5"/>
  <c r="R1357" i="5"/>
  <c r="J1357" i="5"/>
  <c r="E1381" i="5"/>
  <c r="X1381" i="5" s="1"/>
  <c r="J1381" i="5"/>
  <c r="R1381" i="5"/>
  <c r="I1381" i="5"/>
  <c r="F1381" i="5"/>
  <c r="H1381" i="5"/>
  <c r="E1385" i="5"/>
  <c r="X1385" i="5" s="1"/>
  <c r="I1385" i="5"/>
  <c r="F1385" i="5"/>
  <c r="H1385" i="5"/>
  <c r="R1385" i="5"/>
  <c r="J1385" i="5"/>
  <c r="E1393" i="5"/>
  <c r="X1393" i="5" s="1"/>
  <c r="F1393" i="5"/>
  <c r="J1393" i="5"/>
  <c r="I1393" i="5"/>
  <c r="R1393" i="5"/>
  <c r="H1393" i="5"/>
  <c r="E1401" i="5"/>
  <c r="X1401" i="5" s="1"/>
  <c r="R1401" i="5"/>
  <c r="F1401" i="5"/>
  <c r="H1401" i="5"/>
  <c r="I1401" i="5"/>
  <c r="J1401" i="5"/>
  <c r="E1437" i="5"/>
  <c r="X1437" i="5" s="1"/>
  <c r="H1437" i="5"/>
  <c r="R1437" i="5"/>
  <c r="F1437" i="5"/>
  <c r="J1437" i="5"/>
  <c r="I1437" i="5"/>
  <c r="E1481" i="5"/>
  <c r="X1481" i="5" s="1"/>
  <c r="J1481" i="5"/>
  <c r="I1481" i="5"/>
  <c r="F1481" i="5"/>
  <c r="R1481" i="5"/>
  <c r="H1481" i="5"/>
  <c r="E1509" i="5"/>
  <c r="X1509" i="5" s="1"/>
  <c r="J1509" i="5"/>
  <c r="R1509" i="5"/>
  <c r="F1509" i="5"/>
  <c r="H1509" i="5"/>
  <c r="I1509" i="5"/>
  <c r="E1529" i="5"/>
  <c r="X1529" i="5" s="1"/>
  <c r="H1529" i="5"/>
  <c r="I1529" i="5"/>
  <c r="F1529" i="5"/>
  <c r="J1529" i="5"/>
  <c r="R1529" i="5"/>
  <c r="E1541" i="5"/>
  <c r="X1541" i="5" s="1"/>
  <c r="H1541" i="5"/>
  <c r="J1541" i="5"/>
  <c r="I1541" i="5"/>
  <c r="F1541" i="5"/>
  <c r="R1541" i="5"/>
  <c r="E1549" i="5"/>
  <c r="X1549" i="5" s="1"/>
  <c r="R1549" i="5"/>
  <c r="F1549" i="5"/>
  <c r="I1549" i="5"/>
  <c r="H1549" i="5"/>
  <c r="J1549" i="5"/>
  <c r="E1565" i="5"/>
  <c r="X1565" i="5" s="1"/>
  <c r="F1565" i="5"/>
  <c r="H1565" i="5"/>
  <c r="R1565" i="5"/>
  <c r="J1565" i="5"/>
  <c r="I1565" i="5"/>
  <c r="E1577" i="5"/>
  <c r="X1577" i="5" s="1"/>
  <c r="J1577" i="5"/>
  <c r="I1577" i="5"/>
  <c r="F1577" i="5"/>
  <c r="H1577" i="5"/>
  <c r="R1577" i="5"/>
  <c r="E1589" i="5"/>
  <c r="X1589" i="5" s="1"/>
  <c r="F1589" i="5"/>
  <c r="H1589" i="5"/>
  <c r="I1589" i="5"/>
  <c r="R1589" i="5"/>
  <c r="J1589" i="5"/>
  <c r="E1609" i="5"/>
  <c r="X1609" i="5" s="1"/>
  <c r="F1609" i="5"/>
  <c r="H1609" i="5"/>
  <c r="R1609" i="5"/>
  <c r="J1609" i="5"/>
  <c r="I1609" i="5"/>
  <c r="E1693" i="5"/>
  <c r="X1693" i="5" s="1"/>
  <c r="J1693" i="5"/>
  <c r="I1693" i="5"/>
  <c r="R1693" i="5"/>
  <c r="H1693" i="5"/>
  <c r="F1693" i="5"/>
  <c r="E1733" i="5"/>
  <c r="X1733" i="5" s="1"/>
  <c r="R1733" i="5"/>
  <c r="F1733" i="5"/>
  <c r="J1733" i="5"/>
  <c r="H1733" i="5"/>
  <c r="I1733" i="5"/>
  <c r="E1745" i="5"/>
  <c r="X1745" i="5" s="1"/>
  <c r="J1745" i="5"/>
  <c r="R1745" i="5"/>
  <c r="H1745" i="5"/>
  <c r="I1745" i="5"/>
  <c r="F1745" i="5"/>
  <c r="E1781" i="5"/>
  <c r="X1781" i="5" s="1"/>
  <c r="I1781" i="5"/>
  <c r="F1781" i="5"/>
  <c r="H1781" i="5"/>
  <c r="R1781" i="5"/>
  <c r="J1781" i="5"/>
  <c r="E1881" i="5"/>
  <c r="X1881" i="5" s="1"/>
  <c r="J1881" i="5"/>
  <c r="H1881" i="5"/>
  <c r="R1881" i="5"/>
  <c r="I1881" i="5"/>
  <c r="F1881" i="5"/>
  <c r="E1909" i="5"/>
  <c r="X1909" i="5" s="1"/>
  <c r="F1909" i="5"/>
  <c r="R1909" i="5"/>
  <c r="I1909" i="5"/>
  <c r="J1909" i="5"/>
  <c r="H1909" i="5"/>
  <c r="E1917" i="5"/>
  <c r="X1917" i="5" s="1"/>
  <c r="I1917" i="5"/>
  <c r="J1917" i="5"/>
  <c r="R1917" i="5"/>
  <c r="H1917" i="5"/>
  <c r="F1917" i="5"/>
  <c r="E1941" i="5"/>
  <c r="X1941" i="5" s="1"/>
  <c r="F1941" i="5"/>
  <c r="R1941" i="5"/>
  <c r="I1941" i="5"/>
  <c r="J1941" i="5"/>
  <c r="H1941" i="5"/>
  <c r="E1957" i="5"/>
  <c r="X1957" i="5" s="1"/>
  <c r="H1957" i="5"/>
  <c r="R1957" i="5"/>
  <c r="F1957" i="5"/>
  <c r="J1957" i="5"/>
  <c r="I1957" i="5"/>
  <c r="E1969" i="5"/>
  <c r="X1969" i="5" s="1"/>
  <c r="J1969" i="5"/>
  <c r="I1969" i="5"/>
  <c r="H1969" i="5"/>
  <c r="F1969" i="5"/>
  <c r="R1969" i="5"/>
  <c r="E1981" i="5"/>
  <c r="X1981" i="5" s="1"/>
  <c r="R1981" i="5"/>
  <c r="F1981" i="5"/>
  <c r="H1981" i="5"/>
  <c r="J1981" i="5"/>
  <c r="I1981" i="5"/>
  <c r="G2001" i="5"/>
  <c r="E2009" i="5"/>
  <c r="X2009" i="5" s="1"/>
  <c r="I2009" i="5"/>
  <c r="R2009" i="5"/>
  <c r="F2009" i="5"/>
  <c r="J2009" i="5"/>
  <c r="H2009" i="5"/>
  <c r="E2029" i="5"/>
  <c r="X2029" i="5" s="1"/>
  <c r="R2029" i="5"/>
  <c r="F2029" i="5"/>
  <c r="I2029" i="5"/>
  <c r="H2029" i="5"/>
  <c r="J2029" i="5"/>
  <c r="E2057" i="5"/>
  <c r="X2057" i="5" s="1"/>
  <c r="I2057" i="5"/>
  <c r="J2057" i="5"/>
  <c r="F2057" i="5"/>
  <c r="H2057" i="5"/>
  <c r="R2057" i="5"/>
  <c r="E2093" i="5"/>
  <c r="X2093" i="5" s="1"/>
  <c r="F2093" i="5"/>
  <c r="J2093" i="5"/>
  <c r="H2093" i="5"/>
  <c r="I2093" i="5"/>
  <c r="R2093" i="5"/>
  <c r="E2129" i="5"/>
  <c r="X2129" i="5" s="1"/>
  <c r="I2129" i="5"/>
  <c r="R2129" i="5"/>
  <c r="H2129" i="5"/>
  <c r="F2129" i="5"/>
  <c r="J2129" i="5"/>
  <c r="R2145" i="5"/>
  <c r="E2145" i="5"/>
  <c r="X2145" i="5" s="1"/>
  <c r="J2145" i="5"/>
  <c r="H2145" i="5"/>
  <c r="F2145" i="5"/>
  <c r="I2145" i="5"/>
  <c r="E2209" i="5"/>
  <c r="X2209" i="5" s="1"/>
  <c r="J2209" i="5"/>
  <c r="I2209" i="5"/>
  <c r="H2209" i="5"/>
  <c r="F2209" i="5"/>
  <c r="R2209" i="5"/>
  <c r="E2225" i="5"/>
  <c r="X2225" i="5" s="1"/>
  <c r="F2225" i="5"/>
  <c r="H2225" i="5"/>
  <c r="R2225" i="5"/>
  <c r="J2225" i="5"/>
  <c r="I2225" i="5"/>
  <c r="E2233" i="5"/>
  <c r="X2233" i="5" s="1"/>
  <c r="J2233" i="5"/>
  <c r="F2233" i="5"/>
  <c r="H2233" i="5"/>
  <c r="R2233" i="5"/>
  <c r="I2233" i="5"/>
  <c r="E2241" i="5"/>
  <c r="X2241" i="5" s="1"/>
  <c r="R2241" i="5"/>
  <c r="H2241" i="5"/>
  <c r="I2241" i="5"/>
  <c r="J2241" i="5"/>
  <c r="F2241" i="5"/>
  <c r="E2249" i="5"/>
  <c r="X2249" i="5" s="1"/>
  <c r="F2249" i="5"/>
  <c r="R2249" i="5"/>
  <c r="H2249" i="5"/>
  <c r="J2249" i="5"/>
  <c r="I2249" i="5"/>
  <c r="G2269" i="5"/>
  <c r="E2297" i="5"/>
  <c r="X2297" i="5" s="1"/>
  <c r="R2297" i="5"/>
  <c r="F2297" i="5"/>
  <c r="J2297" i="5"/>
  <c r="H2297" i="5"/>
  <c r="I2297" i="5"/>
  <c r="G2309" i="5"/>
  <c r="E2329" i="5"/>
  <c r="X2329" i="5" s="1"/>
  <c r="R2329" i="5"/>
  <c r="J2329" i="5"/>
  <c r="F2329" i="5"/>
  <c r="I2329" i="5"/>
  <c r="H2329" i="5"/>
  <c r="E2337" i="5"/>
  <c r="X2337" i="5" s="1"/>
  <c r="I2337" i="5"/>
  <c r="H2337" i="5"/>
  <c r="J2337" i="5"/>
  <c r="R2337" i="5"/>
  <c r="F2337" i="5"/>
  <c r="E2345" i="5"/>
  <c r="X2345" i="5" s="1"/>
  <c r="J2345" i="5"/>
  <c r="F2345" i="5"/>
  <c r="H2345" i="5"/>
  <c r="I2345" i="5"/>
  <c r="R2345" i="5"/>
  <c r="E2353" i="5"/>
  <c r="X2353" i="5" s="1"/>
  <c r="H2353" i="5"/>
  <c r="J2353" i="5"/>
  <c r="F2353" i="5"/>
  <c r="R2353" i="5"/>
  <c r="I2353" i="5"/>
  <c r="G2357" i="5"/>
  <c r="G2365" i="5"/>
  <c r="G2373" i="5"/>
  <c r="E2393" i="5"/>
  <c r="X2393" i="5" s="1"/>
  <c r="I2393" i="5"/>
  <c r="F2393" i="5"/>
  <c r="H2393" i="5"/>
  <c r="R2393" i="5"/>
  <c r="J2393" i="5"/>
  <c r="G2397" i="5"/>
  <c r="E2405" i="5"/>
  <c r="X2405" i="5" s="1"/>
  <c r="J2405" i="5"/>
  <c r="H2405" i="5"/>
  <c r="F2405" i="5"/>
  <c r="I2405" i="5"/>
  <c r="R2405" i="5"/>
  <c r="E2413" i="5"/>
  <c r="X2413" i="5" s="1"/>
  <c r="I2413" i="5"/>
  <c r="R2413" i="5"/>
  <c r="J2413" i="5"/>
  <c r="H2413" i="5"/>
  <c r="F2413" i="5"/>
  <c r="E2421" i="5"/>
  <c r="X2421" i="5" s="1"/>
  <c r="I2421" i="5"/>
  <c r="H2421" i="5"/>
  <c r="F2421" i="5"/>
  <c r="J2421" i="5"/>
  <c r="R2421" i="5"/>
  <c r="E2425" i="5"/>
  <c r="X2425" i="5" s="1"/>
  <c r="F2425" i="5"/>
  <c r="H2425" i="5"/>
  <c r="J2425" i="5"/>
  <c r="R2425" i="5"/>
  <c r="I2425" i="5"/>
  <c r="E2437" i="5"/>
  <c r="X2437" i="5" s="1"/>
  <c r="I2437" i="5"/>
  <c r="J2437" i="5"/>
  <c r="F2437" i="5"/>
  <c r="H2437" i="5"/>
  <c r="R2437" i="5"/>
  <c r="G2449" i="5"/>
  <c r="E2469" i="5"/>
  <c r="X2469" i="5" s="1"/>
  <c r="J2469" i="5"/>
  <c r="I2469" i="5"/>
  <c r="F2469" i="5"/>
  <c r="H2469" i="5"/>
  <c r="R2469" i="5"/>
  <c r="E2485" i="5"/>
  <c r="X2485" i="5" s="1"/>
  <c r="H2485" i="5"/>
  <c r="J2485" i="5"/>
  <c r="I2485" i="5"/>
  <c r="R2485" i="5"/>
  <c r="F2485" i="5"/>
  <c r="E1278" i="5"/>
  <c r="X1278" i="5" s="1"/>
  <c r="H1278" i="5"/>
  <c r="I1278" i="5"/>
  <c r="R1278" i="5"/>
  <c r="F1278" i="5"/>
  <c r="J1278" i="5"/>
  <c r="E869" i="5"/>
  <c r="X869" i="5" s="1"/>
  <c r="H869" i="5"/>
  <c r="I869" i="5"/>
  <c r="R869" i="5"/>
  <c r="J869" i="5"/>
  <c r="F869" i="5"/>
  <c r="G441" i="5"/>
  <c r="E449" i="5"/>
  <c r="X449" i="5" s="1"/>
  <c r="G449" i="5"/>
  <c r="J449" i="5"/>
  <c r="R449" i="5"/>
  <c r="F449" i="5"/>
  <c r="I449" i="5"/>
  <c r="H449" i="5"/>
  <c r="E465" i="5"/>
  <c r="X465" i="5" s="1"/>
  <c r="H465" i="5"/>
  <c r="J465" i="5"/>
  <c r="F465" i="5"/>
  <c r="I465" i="5"/>
  <c r="R465" i="5"/>
  <c r="E481" i="5"/>
  <c r="X481" i="5" s="1"/>
  <c r="R481" i="5"/>
  <c r="F481" i="5"/>
  <c r="J481" i="5"/>
  <c r="H481" i="5"/>
  <c r="I481" i="5"/>
  <c r="E517" i="5"/>
  <c r="X517" i="5" s="1"/>
  <c r="I517" i="5"/>
  <c r="J517" i="5"/>
  <c r="H517" i="5"/>
  <c r="F517" i="5"/>
  <c r="R517" i="5"/>
  <c r="E525" i="5"/>
  <c r="X525" i="5" s="1"/>
  <c r="H525" i="5"/>
  <c r="J525" i="5"/>
  <c r="I525" i="5"/>
  <c r="R525" i="5"/>
  <c r="F525" i="5"/>
  <c r="G533" i="5"/>
  <c r="E545" i="5"/>
  <c r="X545" i="5" s="1"/>
  <c r="R545" i="5"/>
  <c r="H545" i="5"/>
  <c r="J545" i="5"/>
  <c r="F545" i="5"/>
  <c r="I545" i="5"/>
  <c r="E557" i="5"/>
  <c r="X557" i="5" s="1"/>
  <c r="R557" i="5"/>
  <c r="J557" i="5"/>
  <c r="F557" i="5"/>
  <c r="I557" i="5"/>
  <c r="H557" i="5"/>
  <c r="H593" i="5"/>
  <c r="I593" i="5"/>
  <c r="F593" i="5"/>
  <c r="R593" i="5"/>
  <c r="J593" i="5"/>
  <c r="E593" i="5"/>
  <c r="X593" i="5" s="1"/>
  <c r="E601" i="5"/>
  <c r="X601" i="5" s="1"/>
  <c r="J601" i="5"/>
  <c r="I601" i="5"/>
  <c r="R601" i="5"/>
  <c r="H601" i="5"/>
  <c r="F601" i="5"/>
  <c r="G609" i="5"/>
  <c r="F617" i="5"/>
  <c r="E617" i="5"/>
  <c r="X617" i="5" s="1"/>
  <c r="R617" i="5"/>
  <c r="H617" i="5"/>
  <c r="I617" i="5"/>
  <c r="J617" i="5"/>
  <c r="E625" i="5"/>
  <c r="X625" i="5" s="1"/>
  <c r="F625" i="5"/>
  <c r="H625" i="5"/>
  <c r="I625" i="5"/>
  <c r="R625" i="5"/>
  <c r="J625" i="5"/>
  <c r="E637" i="5"/>
  <c r="X637" i="5" s="1"/>
  <c r="J637" i="5"/>
  <c r="F637" i="5"/>
  <c r="R637" i="5"/>
  <c r="I637" i="5"/>
  <c r="H637" i="5"/>
  <c r="E661" i="5"/>
  <c r="X661" i="5" s="1"/>
  <c r="H661" i="5"/>
  <c r="J661" i="5"/>
  <c r="F661" i="5"/>
  <c r="R661" i="5"/>
  <c r="I661" i="5"/>
  <c r="E717" i="5"/>
  <c r="X717" i="5" s="1"/>
  <c r="H717" i="5"/>
  <c r="J717" i="5"/>
  <c r="I717" i="5"/>
  <c r="R717" i="5"/>
  <c r="F717" i="5"/>
  <c r="E725" i="5"/>
  <c r="X725" i="5" s="1"/>
  <c r="F725" i="5"/>
  <c r="H725" i="5"/>
  <c r="J725" i="5"/>
  <c r="I725" i="5"/>
  <c r="R725" i="5"/>
  <c r="E737" i="5"/>
  <c r="X737" i="5" s="1"/>
  <c r="H737" i="5"/>
  <c r="F737" i="5"/>
  <c r="I737" i="5"/>
  <c r="R737" i="5"/>
  <c r="J737" i="5"/>
  <c r="E761" i="5"/>
  <c r="X761" i="5" s="1"/>
  <c r="H761" i="5"/>
  <c r="J761" i="5"/>
  <c r="F761" i="5"/>
  <c r="R761" i="5"/>
  <c r="I761" i="5"/>
  <c r="E773" i="5"/>
  <c r="X773" i="5" s="1"/>
  <c r="R773" i="5"/>
  <c r="I773" i="5"/>
  <c r="H773" i="5"/>
  <c r="F773" i="5"/>
  <c r="J773" i="5"/>
  <c r="E801" i="5"/>
  <c r="X801" i="5" s="1"/>
  <c r="I801" i="5"/>
  <c r="H801" i="5"/>
  <c r="F801" i="5"/>
  <c r="J801" i="5"/>
  <c r="R801" i="5"/>
  <c r="E809" i="5"/>
  <c r="X809" i="5" s="1"/>
  <c r="F809" i="5"/>
  <c r="R809" i="5"/>
  <c r="H809" i="5"/>
  <c r="I809" i="5"/>
  <c r="J809" i="5"/>
  <c r="E817" i="5"/>
  <c r="X817" i="5" s="1"/>
  <c r="J817" i="5"/>
  <c r="I817" i="5"/>
  <c r="H817" i="5"/>
  <c r="F817" i="5"/>
  <c r="R817" i="5"/>
  <c r="E833" i="5"/>
  <c r="X833" i="5" s="1"/>
  <c r="R833" i="5"/>
  <c r="I833" i="5"/>
  <c r="F833" i="5"/>
  <c r="H833" i="5"/>
  <c r="J833" i="5"/>
  <c r="G845" i="5"/>
  <c r="E893" i="5"/>
  <c r="X893" i="5" s="1"/>
  <c r="H893" i="5"/>
  <c r="F893" i="5"/>
  <c r="I893" i="5"/>
  <c r="R893" i="5"/>
  <c r="J893" i="5"/>
  <c r="E905" i="5"/>
  <c r="X905" i="5" s="1"/>
  <c r="R905" i="5"/>
  <c r="H905" i="5"/>
  <c r="F905" i="5"/>
  <c r="J905" i="5"/>
  <c r="I905" i="5"/>
  <c r="E913" i="5"/>
  <c r="X913" i="5" s="1"/>
  <c r="R913" i="5"/>
  <c r="F913" i="5"/>
  <c r="J913" i="5"/>
  <c r="I913" i="5"/>
  <c r="H913" i="5"/>
  <c r="E921" i="5"/>
  <c r="X921" i="5" s="1"/>
  <c r="R921" i="5"/>
  <c r="J921" i="5"/>
  <c r="H921" i="5"/>
  <c r="I921" i="5"/>
  <c r="F921" i="5"/>
  <c r="E941" i="5"/>
  <c r="X941" i="5" s="1"/>
  <c r="J941" i="5"/>
  <c r="F941" i="5"/>
  <c r="I941" i="5"/>
  <c r="H941" i="5"/>
  <c r="R941" i="5"/>
  <c r="E957" i="5"/>
  <c r="X957" i="5" s="1"/>
  <c r="J957" i="5"/>
  <c r="H957" i="5"/>
  <c r="F957" i="5"/>
  <c r="I957" i="5"/>
  <c r="R957" i="5"/>
  <c r="E973" i="5"/>
  <c r="X973" i="5" s="1"/>
  <c r="H973" i="5"/>
  <c r="I973" i="5"/>
  <c r="J973" i="5"/>
  <c r="R973" i="5"/>
  <c r="F973" i="5"/>
  <c r="E989" i="5"/>
  <c r="X989" i="5" s="1"/>
  <c r="F989" i="5"/>
  <c r="J989" i="5"/>
  <c r="H989" i="5"/>
  <c r="R989" i="5"/>
  <c r="I989" i="5"/>
  <c r="G1001" i="5"/>
  <c r="E1009" i="5"/>
  <c r="X1009" i="5" s="1"/>
  <c r="R1009" i="5"/>
  <c r="I1009" i="5"/>
  <c r="F1009" i="5"/>
  <c r="J1009" i="5"/>
  <c r="H1009" i="5"/>
  <c r="E1017" i="5"/>
  <c r="X1017" i="5" s="1"/>
  <c r="F1017" i="5"/>
  <c r="R1017" i="5"/>
  <c r="H1017" i="5"/>
  <c r="I1017" i="5"/>
  <c r="J1017" i="5"/>
  <c r="E1029" i="5"/>
  <c r="X1029" i="5" s="1"/>
  <c r="J1029" i="5"/>
  <c r="H1029" i="5"/>
  <c r="F1029" i="5"/>
  <c r="R1029" i="5"/>
  <c r="I1029" i="5"/>
  <c r="E1045" i="5"/>
  <c r="X1045" i="5" s="1"/>
  <c r="H1045" i="5"/>
  <c r="J1045" i="5"/>
  <c r="F1045" i="5"/>
  <c r="R1045" i="5"/>
  <c r="I1045" i="5"/>
  <c r="E1065" i="5"/>
  <c r="X1065" i="5" s="1"/>
  <c r="H1065" i="5"/>
  <c r="J1065" i="5"/>
  <c r="F1065" i="5"/>
  <c r="I1065" i="5"/>
  <c r="R1065" i="5"/>
  <c r="E1069" i="5"/>
  <c r="X1069" i="5" s="1"/>
  <c r="F1069" i="5"/>
  <c r="I1069" i="5"/>
  <c r="R1069" i="5"/>
  <c r="H1069" i="5"/>
  <c r="J1069" i="5"/>
  <c r="E1921" i="5"/>
  <c r="X1921" i="5" s="1"/>
  <c r="F1921" i="5"/>
  <c r="H1921" i="5"/>
  <c r="R1921" i="5"/>
  <c r="J1921" i="5"/>
  <c r="I1921" i="5"/>
  <c r="E1789" i="5"/>
  <c r="X1789" i="5" s="1"/>
  <c r="I1789" i="5"/>
  <c r="F1789" i="5"/>
  <c r="R1789" i="5"/>
  <c r="H1789" i="5"/>
  <c r="J1789" i="5"/>
  <c r="E1893" i="5"/>
  <c r="X1893" i="5" s="1"/>
  <c r="F1893" i="5"/>
  <c r="H1893" i="5"/>
  <c r="R1893" i="5"/>
  <c r="I1893" i="5"/>
  <c r="J1893" i="5"/>
  <c r="E1121" i="5"/>
  <c r="X1121" i="5" s="1"/>
  <c r="I1121" i="5"/>
  <c r="R1121" i="5"/>
  <c r="F1121" i="5"/>
  <c r="J1121" i="5"/>
  <c r="H1121" i="5"/>
  <c r="G1125" i="5"/>
  <c r="E1133" i="5"/>
  <c r="X1133" i="5" s="1"/>
  <c r="G1133" i="5"/>
  <c r="I1133" i="5"/>
  <c r="H1133" i="5"/>
  <c r="J1133" i="5"/>
  <c r="F1133" i="5"/>
  <c r="R1133" i="5"/>
  <c r="E1145" i="5"/>
  <c r="X1145" i="5" s="1"/>
  <c r="I1145" i="5"/>
  <c r="H1145" i="5"/>
  <c r="R1145" i="5"/>
  <c r="J1145" i="5"/>
  <c r="F1145" i="5"/>
  <c r="G1153" i="5"/>
  <c r="G1161" i="5"/>
  <c r="E1177" i="5"/>
  <c r="X1177" i="5" s="1"/>
  <c r="J1177" i="5"/>
  <c r="R1177" i="5"/>
  <c r="H1177" i="5"/>
  <c r="I1177" i="5"/>
  <c r="F1177" i="5"/>
  <c r="G1189" i="5"/>
  <c r="E1197" i="5"/>
  <c r="X1197" i="5" s="1"/>
  <c r="J1197" i="5"/>
  <c r="F1197" i="5"/>
  <c r="I1197" i="5"/>
  <c r="H1197" i="5"/>
  <c r="R1197" i="5"/>
  <c r="E1209" i="5"/>
  <c r="X1209" i="5" s="1"/>
  <c r="H1209" i="5"/>
  <c r="I1209" i="5"/>
  <c r="R1209" i="5"/>
  <c r="J1209" i="5"/>
  <c r="F1209" i="5"/>
  <c r="J1217" i="5"/>
  <c r="E1217" i="5"/>
  <c r="X1217" i="5" s="1"/>
  <c r="R1217" i="5"/>
  <c r="H1217" i="5"/>
  <c r="I1217" i="5"/>
  <c r="F1217" i="5"/>
  <c r="E1221" i="5"/>
  <c r="X1221" i="5" s="1"/>
  <c r="H1221" i="5"/>
  <c r="I1221" i="5"/>
  <c r="J1221" i="5"/>
  <c r="F1221" i="5"/>
  <c r="R1221" i="5"/>
  <c r="E1253" i="5"/>
  <c r="X1253" i="5" s="1"/>
  <c r="F1253" i="5"/>
  <c r="H1253" i="5"/>
  <c r="I1253" i="5"/>
  <c r="R1253" i="5"/>
  <c r="J1253" i="5"/>
  <c r="E1325" i="5"/>
  <c r="X1325" i="5" s="1"/>
  <c r="F1325" i="5"/>
  <c r="H1325" i="5"/>
  <c r="R1325" i="5"/>
  <c r="J1325" i="5"/>
  <c r="I1325" i="5"/>
  <c r="E1341" i="5"/>
  <c r="X1341" i="5" s="1"/>
  <c r="R1341" i="5"/>
  <c r="H1341" i="5"/>
  <c r="J1341" i="5"/>
  <c r="I1341" i="5"/>
  <c r="F1341" i="5"/>
  <c r="E1345" i="5"/>
  <c r="X1345" i="5" s="1"/>
  <c r="I1345" i="5"/>
  <c r="J1345" i="5"/>
  <c r="F1345" i="5"/>
  <c r="R1345" i="5"/>
  <c r="H1345" i="5"/>
  <c r="E1353" i="5"/>
  <c r="X1353" i="5" s="1"/>
  <c r="H1353" i="5"/>
  <c r="I1353" i="5"/>
  <c r="F1353" i="5"/>
  <c r="J1353" i="5"/>
  <c r="R1353" i="5"/>
  <c r="E1365" i="5"/>
  <c r="X1365" i="5" s="1"/>
  <c r="F1365" i="5"/>
  <c r="H1365" i="5"/>
  <c r="J1365" i="5"/>
  <c r="R1365" i="5"/>
  <c r="I1365" i="5"/>
  <c r="E1373" i="5"/>
  <c r="X1373" i="5" s="1"/>
  <c r="R1373" i="5"/>
  <c r="J1373" i="5"/>
  <c r="I1373" i="5"/>
  <c r="F1373" i="5"/>
  <c r="H1373" i="5"/>
  <c r="G1381" i="5"/>
  <c r="E1417" i="5"/>
  <c r="X1417" i="5" s="1"/>
  <c r="H1417" i="5"/>
  <c r="I1417" i="5"/>
  <c r="F1417" i="5"/>
  <c r="J1417" i="5"/>
  <c r="R1417" i="5"/>
  <c r="G1437" i="5"/>
  <c r="E1445" i="5"/>
  <c r="X1445" i="5" s="1"/>
  <c r="H1445" i="5"/>
  <c r="J1445" i="5"/>
  <c r="I1445" i="5"/>
  <c r="F1445" i="5"/>
  <c r="R1445" i="5"/>
  <c r="E1453" i="5"/>
  <c r="X1453" i="5" s="1"/>
  <c r="F1453" i="5"/>
  <c r="G1453" i="5"/>
  <c r="R1453" i="5"/>
  <c r="J1453" i="5"/>
  <c r="I1453" i="5"/>
  <c r="H1453" i="5"/>
  <c r="E1489" i="5"/>
  <c r="X1489" i="5" s="1"/>
  <c r="H1489" i="5"/>
  <c r="R1489" i="5"/>
  <c r="F1489" i="5"/>
  <c r="J1489" i="5"/>
  <c r="I1489" i="5"/>
  <c r="E1497" i="5"/>
  <c r="X1497" i="5" s="1"/>
  <c r="F1497" i="5"/>
  <c r="R1497" i="5"/>
  <c r="J1497" i="5"/>
  <c r="I1497" i="5"/>
  <c r="H1497" i="5"/>
  <c r="E1557" i="5"/>
  <c r="X1557" i="5" s="1"/>
  <c r="J1557" i="5"/>
  <c r="R1557" i="5"/>
  <c r="I1557" i="5"/>
  <c r="F1557" i="5"/>
  <c r="H1557" i="5"/>
  <c r="E1561" i="5"/>
  <c r="X1561" i="5" s="1"/>
  <c r="R1561" i="5"/>
  <c r="J1561" i="5"/>
  <c r="I1561" i="5"/>
  <c r="H1561" i="5"/>
  <c r="F1561" i="5"/>
  <c r="E1585" i="5"/>
  <c r="X1585" i="5" s="1"/>
  <c r="I1585" i="5"/>
  <c r="F1585" i="5"/>
  <c r="H1585" i="5"/>
  <c r="R1585" i="5"/>
  <c r="J1585" i="5"/>
  <c r="G1597" i="5"/>
  <c r="E1605" i="5"/>
  <c r="X1605" i="5" s="1"/>
  <c r="R1605" i="5"/>
  <c r="F1605" i="5"/>
  <c r="J1605" i="5"/>
  <c r="H1605" i="5"/>
  <c r="I1605" i="5"/>
  <c r="E1613" i="5"/>
  <c r="X1613" i="5" s="1"/>
  <c r="R1613" i="5"/>
  <c r="J1613" i="5"/>
  <c r="I1613" i="5"/>
  <c r="F1613" i="5"/>
  <c r="H1613" i="5"/>
  <c r="E1617" i="5"/>
  <c r="X1617" i="5" s="1"/>
  <c r="R1617" i="5"/>
  <c r="J1617" i="5"/>
  <c r="I1617" i="5"/>
  <c r="F1617" i="5"/>
  <c r="H1617" i="5"/>
  <c r="E1625" i="5"/>
  <c r="X1625" i="5" s="1"/>
  <c r="F1625" i="5"/>
  <c r="R1625" i="5"/>
  <c r="J1625" i="5"/>
  <c r="H1625" i="5"/>
  <c r="I1625" i="5"/>
  <c r="E1641" i="5"/>
  <c r="X1641" i="5" s="1"/>
  <c r="F1641" i="5"/>
  <c r="R1641" i="5"/>
  <c r="I1641" i="5"/>
  <c r="J1641" i="5"/>
  <c r="H1641" i="5"/>
  <c r="E1649" i="5"/>
  <c r="X1649" i="5" s="1"/>
  <c r="R1649" i="5"/>
  <c r="H1649" i="5"/>
  <c r="F1649" i="5"/>
  <c r="I1649" i="5"/>
  <c r="J1649" i="5"/>
  <c r="E1657" i="5"/>
  <c r="X1657" i="5" s="1"/>
  <c r="R1657" i="5"/>
  <c r="I1657" i="5"/>
  <c r="J1657" i="5"/>
  <c r="H1657" i="5"/>
  <c r="F1657" i="5"/>
  <c r="E1673" i="5"/>
  <c r="X1673" i="5" s="1"/>
  <c r="I1673" i="5"/>
  <c r="J1673" i="5"/>
  <c r="H1673" i="5"/>
  <c r="F1673" i="5"/>
  <c r="R1673" i="5"/>
  <c r="G1693" i="5"/>
  <c r="E1701" i="5"/>
  <c r="X1701" i="5" s="1"/>
  <c r="R1701" i="5"/>
  <c r="I1701" i="5"/>
  <c r="J1701" i="5"/>
  <c r="F1701" i="5"/>
  <c r="H1701" i="5"/>
  <c r="E1713" i="5"/>
  <c r="X1713" i="5" s="1"/>
  <c r="R1713" i="5"/>
  <c r="F1713" i="5"/>
  <c r="I1713" i="5"/>
  <c r="J1713" i="5"/>
  <c r="H1713" i="5"/>
  <c r="E1721" i="5"/>
  <c r="X1721" i="5" s="1"/>
  <c r="J1721" i="5"/>
  <c r="I1721" i="5"/>
  <c r="R1721" i="5"/>
  <c r="H1721" i="5"/>
  <c r="F1721" i="5"/>
  <c r="G1733" i="5"/>
  <c r="E1749" i="5"/>
  <c r="X1749" i="5" s="1"/>
  <c r="J1749" i="5"/>
  <c r="H1749" i="5"/>
  <c r="I1749" i="5"/>
  <c r="R1749" i="5"/>
  <c r="F1749" i="5"/>
  <c r="E1761" i="5"/>
  <c r="X1761" i="5" s="1"/>
  <c r="H1761" i="5"/>
  <c r="J1761" i="5"/>
  <c r="F1761" i="5"/>
  <c r="R1761" i="5"/>
  <c r="I1761" i="5"/>
  <c r="E1769" i="5"/>
  <c r="X1769" i="5" s="1"/>
  <c r="H1769" i="5"/>
  <c r="R1769" i="5"/>
  <c r="I1769" i="5"/>
  <c r="J1769" i="5"/>
  <c r="F1769" i="5"/>
  <c r="E1813" i="5"/>
  <c r="X1813" i="5" s="1"/>
  <c r="H1813" i="5"/>
  <c r="F1813" i="5"/>
  <c r="I1813" i="5"/>
  <c r="R1813" i="5"/>
  <c r="J1813" i="5"/>
  <c r="E1821" i="5"/>
  <c r="X1821" i="5" s="1"/>
  <c r="J1821" i="5"/>
  <c r="R1821" i="5"/>
  <c r="F1821" i="5"/>
  <c r="H1821" i="5"/>
  <c r="I1821" i="5"/>
  <c r="E1829" i="5"/>
  <c r="X1829" i="5" s="1"/>
  <c r="I1829" i="5"/>
  <c r="H1829" i="5"/>
  <c r="J1829" i="5"/>
  <c r="F1829" i="5"/>
  <c r="R1829" i="5"/>
  <c r="E1841" i="5"/>
  <c r="X1841" i="5" s="1"/>
  <c r="R1841" i="5"/>
  <c r="H1841" i="5"/>
  <c r="J1841" i="5"/>
  <c r="I1841" i="5"/>
  <c r="F1841" i="5"/>
  <c r="E1849" i="5"/>
  <c r="X1849" i="5" s="1"/>
  <c r="R1849" i="5"/>
  <c r="F1849" i="5"/>
  <c r="H1849" i="5"/>
  <c r="J1849" i="5"/>
  <c r="I1849" i="5"/>
  <c r="E1861" i="5"/>
  <c r="X1861" i="5" s="1"/>
  <c r="H1861" i="5"/>
  <c r="R1861" i="5"/>
  <c r="F1861" i="5"/>
  <c r="J1861" i="5"/>
  <c r="I1861" i="5"/>
  <c r="E1869" i="5"/>
  <c r="X1869" i="5" s="1"/>
  <c r="H1869" i="5"/>
  <c r="J1869" i="5"/>
  <c r="R1869" i="5"/>
  <c r="I1869" i="5"/>
  <c r="F1869" i="5"/>
  <c r="G1885" i="5"/>
  <c r="E1897" i="5"/>
  <c r="X1897" i="5" s="1"/>
  <c r="R1897" i="5"/>
  <c r="H1897" i="5"/>
  <c r="J1897" i="5"/>
  <c r="I1897" i="5"/>
  <c r="F1897" i="5"/>
  <c r="G1921" i="5"/>
  <c r="E1933" i="5"/>
  <c r="X1933" i="5" s="1"/>
  <c r="F1933" i="5"/>
  <c r="J1933" i="5"/>
  <c r="I1933" i="5"/>
  <c r="R1933" i="5"/>
  <c r="H1933" i="5"/>
  <c r="G1941" i="5"/>
  <c r="E1953" i="5"/>
  <c r="X1953" i="5" s="1"/>
  <c r="F1953" i="5"/>
  <c r="R1953" i="5"/>
  <c r="J1953" i="5"/>
  <c r="I1953" i="5"/>
  <c r="H1953" i="5"/>
  <c r="E1961" i="5"/>
  <c r="X1961" i="5" s="1"/>
  <c r="H1961" i="5"/>
  <c r="I1961" i="5"/>
  <c r="R1961" i="5"/>
  <c r="F1961" i="5"/>
  <c r="J1961" i="5"/>
  <c r="E1965" i="5"/>
  <c r="X1965" i="5" s="1"/>
  <c r="J1965" i="5"/>
  <c r="I1965" i="5"/>
  <c r="H1965" i="5"/>
  <c r="R1965" i="5"/>
  <c r="F1965" i="5"/>
  <c r="E1973" i="5"/>
  <c r="X1973" i="5" s="1"/>
  <c r="J1973" i="5"/>
  <c r="H1973" i="5"/>
  <c r="R1973" i="5"/>
  <c r="I1973" i="5"/>
  <c r="F1973" i="5"/>
  <c r="E2017" i="5"/>
  <c r="X2017" i="5" s="1"/>
  <c r="R2017" i="5"/>
  <c r="F2017" i="5"/>
  <c r="I2017" i="5"/>
  <c r="J2017" i="5"/>
  <c r="H2017" i="5"/>
  <c r="E2025" i="5"/>
  <c r="X2025" i="5" s="1"/>
  <c r="H2025" i="5"/>
  <c r="R2025" i="5"/>
  <c r="F2025" i="5"/>
  <c r="J2025" i="5"/>
  <c r="I2025" i="5"/>
  <c r="G2029" i="5"/>
  <c r="E2045" i="5"/>
  <c r="X2045" i="5" s="1"/>
  <c r="R2045" i="5"/>
  <c r="F2045" i="5"/>
  <c r="I2045" i="5"/>
  <c r="H2045" i="5"/>
  <c r="J2045" i="5"/>
  <c r="G2061" i="5"/>
  <c r="E2065" i="5"/>
  <c r="X2065" i="5" s="1"/>
  <c r="I2065" i="5"/>
  <c r="R2065" i="5"/>
  <c r="J2065" i="5"/>
  <c r="H2065" i="5"/>
  <c r="F2065" i="5"/>
  <c r="E2073" i="5"/>
  <c r="X2073" i="5" s="1"/>
  <c r="F2073" i="5"/>
  <c r="H2073" i="5"/>
  <c r="J2073" i="5"/>
  <c r="I2073" i="5"/>
  <c r="R2073" i="5"/>
  <c r="E2081" i="5"/>
  <c r="X2081" i="5" s="1"/>
  <c r="J2081" i="5"/>
  <c r="I2081" i="5"/>
  <c r="F2081" i="5"/>
  <c r="H2081" i="5"/>
  <c r="R2081" i="5"/>
  <c r="E2089" i="5"/>
  <c r="X2089" i="5" s="1"/>
  <c r="R2089" i="5"/>
  <c r="F2089" i="5"/>
  <c r="J2089" i="5"/>
  <c r="H2089" i="5"/>
  <c r="I2089" i="5"/>
  <c r="E2101" i="5"/>
  <c r="X2101" i="5" s="1"/>
  <c r="I2101" i="5"/>
  <c r="H2101" i="5"/>
  <c r="J2101" i="5"/>
  <c r="R2101" i="5"/>
  <c r="F2101" i="5"/>
  <c r="E2157" i="5"/>
  <c r="X2157" i="5" s="1"/>
  <c r="H2157" i="5"/>
  <c r="R2157" i="5"/>
  <c r="I2157" i="5"/>
  <c r="J2157" i="5"/>
  <c r="F2157" i="5"/>
  <c r="E2117" i="5"/>
  <c r="X2117" i="5" s="1"/>
  <c r="F2117" i="5"/>
  <c r="R2117" i="5"/>
  <c r="J2117" i="5"/>
  <c r="I2117" i="5"/>
  <c r="H2117" i="5"/>
  <c r="G2129" i="5"/>
  <c r="R2141" i="5"/>
  <c r="E2141" i="5"/>
  <c r="X2141" i="5" s="1"/>
  <c r="F2141" i="5"/>
  <c r="H2141" i="5"/>
  <c r="J2141" i="5"/>
  <c r="I2141" i="5"/>
  <c r="E2153" i="5"/>
  <c r="X2153" i="5" s="1"/>
  <c r="J2153" i="5"/>
  <c r="H2153" i="5"/>
  <c r="R2153" i="5"/>
  <c r="I2153" i="5"/>
  <c r="F2153" i="5"/>
  <c r="R2161" i="5"/>
  <c r="I2161" i="5"/>
  <c r="E2161" i="5"/>
  <c r="X2161" i="5" s="1"/>
  <c r="J2161" i="5"/>
  <c r="F2161" i="5"/>
  <c r="H2161" i="5"/>
  <c r="E2169" i="5"/>
  <c r="X2169" i="5" s="1"/>
  <c r="F2169" i="5"/>
  <c r="H2169" i="5"/>
  <c r="R2169" i="5"/>
  <c r="J2169" i="5"/>
  <c r="I2169" i="5"/>
  <c r="E2177" i="5"/>
  <c r="X2177" i="5" s="1"/>
  <c r="R2177" i="5"/>
  <c r="I2177" i="5"/>
  <c r="J2177" i="5"/>
  <c r="H2177" i="5"/>
  <c r="F2177" i="5"/>
  <c r="E2189" i="5"/>
  <c r="X2189" i="5" s="1"/>
  <c r="R2189" i="5"/>
  <c r="J2189" i="5"/>
  <c r="I2189" i="5"/>
  <c r="H2189" i="5"/>
  <c r="F2189" i="5"/>
  <c r="E2197" i="5"/>
  <c r="X2197" i="5" s="1"/>
  <c r="G2197" i="5"/>
  <c r="R2197" i="5"/>
  <c r="I2197" i="5"/>
  <c r="J2197" i="5"/>
  <c r="H2197" i="5"/>
  <c r="F2197" i="5"/>
  <c r="E2201" i="5"/>
  <c r="X2201" i="5" s="1"/>
  <c r="J2201" i="5"/>
  <c r="I2201" i="5"/>
  <c r="H2201" i="5"/>
  <c r="R2201" i="5"/>
  <c r="F2201" i="5"/>
  <c r="E2213" i="5"/>
  <c r="X2213" i="5" s="1"/>
  <c r="I2213" i="5"/>
  <c r="F2213" i="5"/>
  <c r="H2213" i="5"/>
  <c r="R2213" i="5"/>
  <c r="J2213" i="5"/>
  <c r="E2221" i="5"/>
  <c r="X2221" i="5" s="1"/>
  <c r="I2221" i="5"/>
  <c r="F2221" i="5"/>
  <c r="R2221" i="5"/>
  <c r="J2221" i="5"/>
  <c r="H2221" i="5"/>
  <c r="E2265" i="5"/>
  <c r="X2265" i="5" s="1"/>
  <c r="H2265" i="5"/>
  <c r="I2265" i="5"/>
  <c r="F2265" i="5"/>
  <c r="R2265" i="5"/>
  <c r="J2265" i="5"/>
  <c r="E2277" i="5"/>
  <c r="X2277" i="5" s="1"/>
  <c r="H2277" i="5"/>
  <c r="J2277" i="5"/>
  <c r="R2277" i="5"/>
  <c r="F2277" i="5"/>
  <c r="I2277" i="5"/>
  <c r="E2285" i="5"/>
  <c r="X2285" i="5" s="1"/>
  <c r="J2285" i="5"/>
  <c r="R2285" i="5"/>
  <c r="I2285" i="5"/>
  <c r="H2285" i="5"/>
  <c r="F2285" i="5"/>
  <c r="E2293" i="5"/>
  <c r="X2293" i="5" s="1"/>
  <c r="H2293" i="5"/>
  <c r="J2293" i="5"/>
  <c r="F2293" i="5"/>
  <c r="I2293" i="5"/>
  <c r="R2293" i="5"/>
  <c r="E2317" i="5"/>
  <c r="X2317" i="5" s="1"/>
  <c r="I2317" i="5"/>
  <c r="J2317" i="5"/>
  <c r="F2317" i="5"/>
  <c r="H2317" i="5"/>
  <c r="R2317" i="5"/>
  <c r="E2341" i="5"/>
  <c r="X2341" i="5" s="1"/>
  <c r="I2341" i="5"/>
  <c r="H2341" i="5"/>
  <c r="F2341" i="5"/>
  <c r="J2341" i="5"/>
  <c r="R2341" i="5"/>
  <c r="G2353" i="5"/>
  <c r="E2361" i="5"/>
  <c r="X2361" i="5" s="1"/>
  <c r="R2361" i="5"/>
  <c r="H2361" i="5"/>
  <c r="F2361" i="5"/>
  <c r="I2361" i="5"/>
  <c r="J2361" i="5"/>
  <c r="E2369" i="5"/>
  <c r="X2369" i="5" s="1"/>
  <c r="R2369" i="5"/>
  <c r="J2369" i="5"/>
  <c r="I2369" i="5"/>
  <c r="H2369" i="5"/>
  <c r="F2369" i="5"/>
  <c r="E2385" i="5"/>
  <c r="X2385" i="5" s="1"/>
  <c r="H2385" i="5"/>
  <c r="R2385" i="5"/>
  <c r="I2385" i="5"/>
  <c r="J2385" i="5"/>
  <c r="F2385" i="5"/>
  <c r="G2393" i="5"/>
  <c r="G2421" i="5"/>
  <c r="E2445" i="5"/>
  <c r="X2445" i="5" s="1"/>
  <c r="J2445" i="5"/>
  <c r="F2445" i="5"/>
  <c r="R2445" i="5"/>
  <c r="I2445" i="5"/>
  <c r="H2445" i="5"/>
  <c r="G2453" i="5"/>
  <c r="E2457" i="5"/>
  <c r="X2457" i="5" s="1"/>
  <c r="J2457" i="5"/>
  <c r="R2457" i="5"/>
  <c r="H2457" i="5"/>
  <c r="I2457" i="5"/>
  <c r="F2457" i="5"/>
  <c r="E2465" i="5"/>
  <c r="X2465" i="5" s="1"/>
  <c r="R2465" i="5"/>
  <c r="H2465" i="5"/>
  <c r="I2465" i="5"/>
  <c r="J2465" i="5"/>
  <c r="F2465" i="5"/>
  <c r="E2501" i="5"/>
  <c r="H2501" i="5"/>
  <c r="R2501" i="5"/>
  <c r="J2501" i="5"/>
  <c r="F2501" i="5"/>
  <c r="I2501" i="5"/>
  <c r="E462" i="5"/>
  <c r="X462" i="5" s="1"/>
  <c r="R462" i="5"/>
  <c r="J462" i="5"/>
  <c r="F462" i="5"/>
  <c r="H462" i="5"/>
  <c r="I462" i="5"/>
  <c r="E494" i="5"/>
  <c r="X494" i="5" s="1"/>
  <c r="F494" i="5"/>
  <c r="H494" i="5"/>
  <c r="I494" i="5"/>
  <c r="R494" i="5"/>
  <c r="J494" i="5"/>
  <c r="E522" i="5"/>
  <c r="X522" i="5" s="1"/>
  <c r="I522" i="5"/>
  <c r="H522" i="5"/>
  <c r="R522" i="5"/>
  <c r="F522" i="5"/>
  <c r="J522" i="5"/>
  <c r="E554" i="5"/>
  <c r="X554" i="5" s="1"/>
  <c r="R554" i="5"/>
  <c r="F554" i="5"/>
  <c r="J554" i="5"/>
  <c r="I554" i="5"/>
  <c r="H554" i="5"/>
  <c r="E586" i="5"/>
  <c r="X586" i="5" s="1"/>
  <c r="H586" i="5"/>
  <c r="F586" i="5"/>
  <c r="R586" i="5"/>
  <c r="I586" i="5"/>
  <c r="J586" i="5"/>
  <c r="E618" i="5"/>
  <c r="X618" i="5" s="1"/>
  <c r="R618" i="5"/>
  <c r="F618" i="5"/>
  <c r="I618" i="5"/>
  <c r="J618" i="5"/>
  <c r="H618" i="5"/>
  <c r="E650" i="5"/>
  <c r="X650" i="5" s="1"/>
  <c r="I650" i="5"/>
  <c r="H650" i="5"/>
  <c r="R650" i="5"/>
  <c r="F650" i="5"/>
  <c r="J650" i="5"/>
  <c r="R714" i="5"/>
  <c r="E714" i="5"/>
  <c r="X714" i="5" s="1"/>
  <c r="I714" i="5"/>
  <c r="F714" i="5"/>
  <c r="H714" i="5"/>
  <c r="J714" i="5"/>
  <c r="E746" i="5"/>
  <c r="X746" i="5" s="1"/>
  <c r="R746" i="5"/>
  <c r="F746" i="5"/>
  <c r="J746" i="5"/>
  <c r="H746" i="5"/>
  <c r="I746" i="5"/>
  <c r="E798" i="5"/>
  <c r="X798" i="5" s="1"/>
  <c r="F798" i="5"/>
  <c r="J798" i="5"/>
  <c r="H798" i="5"/>
  <c r="R798" i="5"/>
  <c r="I798" i="5"/>
  <c r="E826" i="5"/>
  <c r="X826" i="5" s="1"/>
  <c r="H826" i="5"/>
  <c r="I826" i="5"/>
  <c r="J826" i="5"/>
  <c r="R826" i="5"/>
  <c r="F826" i="5"/>
  <c r="E866" i="5"/>
  <c r="X866" i="5" s="1"/>
  <c r="F866" i="5"/>
  <c r="J866" i="5"/>
  <c r="R866" i="5"/>
  <c r="H866" i="5"/>
  <c r="I866" i="5"/>
  <c r="E902" i="5"/>
  <c r="X902" i="5" s="1"/>
  <c r="H902" i="5"/>
  <c r="R902" i="5"/>
  <c r="F902" i="5"/>
  <c r="J902" i="5"/>
  <c r="I902" i="5"/>
  <c r="E930" i="5"/>
  <c r="X930" i="5" s="1"/>
  <c r="F930" i="5"/>
  <c r="H930" i="5"/>
  <c r="R930" i="5"/>
  <c r="J930" i="5"/>
  <c r="I930" i="5"/>
  <c r="E958" i="5"/>
  <c r="X958" i="5" s="1"/>
  <c r="I958" i="5"/>
  <c r="J958" i="5"/>
  <c r="F958" i="5"/>
  <c r="R958" i="5"/>
  <c r="H958" i="5"/>
  <c r="E986" i="5"/>
  <c r="X986" i="5" s="1"/>
  <c r="R986" i="5"/>
  <c r="J986" i="5"/>
  <c r="F986" i="5"/>
  <c r="H986" i="5"/>
  <c r="I986" i="5"/>
  <c r="E1054" i="5"/>
  <c r="X1054" i="5" s="1"/>
  <c r="I1054" i="5"/>
  <c r="F1054" i="5"/>
  <c r="H1054" i="5"/>
  <c r="R1054" i="5"/>
  <c r="J1054" i="5"/>
  <c r="E1110" i="5"/>
  <c r="X1110" i="5" s="1"/>
  <c r="J1110" i="5"/>
  <c r="F1110" i="5"/>
  <c r="I1110" i="5"/>
  <c r="H1110" i="5"/>
  <c r="R1110" i="5"/>
  <c r="E1206" i="5"/>
  <c r="X1206" i="5" s="1"/>
  <c r="R1206" i="5"/>
  <c r="J1206" i="5"/>
  <c r="I1206" i="5"/>
  <c r="H1206" i="5"/>
  <c r="F1206" i="5"/>
  <c r="E629" i="5"/>
  <c r="X629" i="5" s="1"/>
  <c r="H629" i="5"/>
  <c r="I629" i="5"/>
  <c r="J629" i="5"/>
  <c r="F629" i="5"/>
  <c r="R629" i="5"/>
  <c r="E949" i="5"/>
  <c r="X949" i="5" s="1"/>
  <c r="I949" i="5"/>
  <c r="J949" i="5"/>
  <c r="H949" i="5"/>
  <c r="R949" i="5"/>
  <c r="F949" i="5"/>
  <c r="E461" i="5"/>
  <c r="X461" i="5" s="1"/>
  <c r="H461" i="5"/>
  <c r="R461" i="5"/>
  <c r="I461" i="5"/>
  <c r="F461" i="5"/>
  <c r="J461" i="5"/>
  <c r="G469" i="5"/>
  <c r="E529" i="5"/>
  <c r="X529" i="5" s="1"/>
  <c r="H529" i="5"/>
  <c r="J529" i="5"/>
  <c r="R529" i="5"/>
  <c r="F529" i="5"/>
  <c r="I529" i="5"/>
  <c r="G541" i="5"/>
  <c r="G549" i="5"/>
  <c r="E569" i="5"/>
  <c r="X569" i="5" s="1"/>
  <c r="F569" i="5"/>
  <c r="J569" i="5"/>
  <c r="R569" i="5"/>
  <c r="H569" i="5"/>
  <c r="I569" i="5"/>
  <c r="E589" i="5"/>
  <c r="X589" i="5" s="1"/>
  <c r="H589" i="5"/>
  <c r="J589" i="5"/>
  <c r="F589" i="5"/>
  <c r="R589" i="5"/>
  <c r="I589" i="5"/>
  <c r="G629" i="5"/>
  <c r="G637" i="5"/>
  <c r="E645" i="5"/>
  <c r="X645" i="5" s="1"/>
  <c r="F645" i="5"/>
  <c r="J645" i="5"/>
  <c r="I645" i="5"/>
  <c r="R645" i="5"/>
  <c r="H645" i="5"/>
  <c r="G661" i="5"/>
  <c r="G669" i="5"/>
  <c r="G677" i="5"/>
  <c r="G685" i="5"/>
  <c r="E697" i="5"/>
  <c r="X697" i="5" s="1"/>
  <c r="I697" i="5"/>
  <c r="H697" i="5"/>
  <c r="J697" i="5"/>
  <c r="F697" i="5"/>
  <c r="R697" i="5"/>
  <c r="E705" i="5"/>
  <c r="X705" i="5" s="1"/>
  <c r="H705" i="5"/>
  <c r="F705" i="5"/>
  <c r="J705" i="5"/>
  <c r="R705" i="5"/>
  <c r="I705" i="5"/>
  <c r="E713" i="5"/>
  <c r="X713" i="5" s="1"/>
  <c r="J713" i="5"/>
  <c r="H713" i="5"/>
  <c r="I713" i="5"/>
  <c r="R713" i="5"/>
  <c r="F713" i="5"/>
  <c r="E721" i="5"/>
  <c r="X721" i="5" s="1"/>
  <c r="R721" i="5"/>
  <c r="J721" i="5"/>
  <c r="F721" i="5"/>
  <c r="H721" i="5"/>
  <c r="I721" i="5"/>
  <c r="E745" i="5"/>
  <c r="X745" i="5" s="1"/>
  <c r="F745" i="5"/>
  <c r="R745" i="5"/>
  <c r="H745" i="5"/>
  <c r="J745" i="5"/>
  <c r="I745" i="5"/>
  <c r="E753" i="5"/>
  <c r="X753" i="5" s="1"/>
  <c r="H753" i="5"/>
  <c r="J753" i="5"/>
  <c r="I753" i="5"/>
  <c r="R753" i="5"/>
  <c r="F753" i="5"/>
  <c r="G761" i="5"/>
  <c r="G769" i="5"/>
  <c r="G777" i="5"/>
  <c r="E781" i="5"/>
  <c r="X781" i="5" s="1"/>
  <c r="H781" i="5"/>
  <c r="J781" i="5"/>
  <c r="F781" i="5"/>
  <c r="R781" i="5"/>
  <c r="I781" i="5"/>
  <c r="E789" i="5"/>
  <c r="X789" i="5" s="1"/>
  <c r="J789" i="5"/>
  <c r="H789" i="5"/>
  <c r="R789" i="5"/>
  <c r="F789" i="5"/>
  <c r="I789" i="5"/>
  <c r="E797" i="5"/>
  <c r="X797" i="5" s="1"/>
  <c r="F797" i="5"/>
  <c r="J797" i="5"/>
  <c r="H797" i="5"/>
  <c r="I797" i="5"/>
  <c r="R797" i="5"/>
  <c r="G813" i="5"/>
  <c r="E865" i="5"/>
  <c r="X865" i="5" s="1"/>
  <c r="H865" i="5"/>
  <c r="F865" i="5"/>
  <c r="R865" i="5"/>
  <c r="J865" i="5"/>
  <c r="I865" i="5"/>
  <c r="E877" i="5"/>
  <c r="X877" i="5" s="1"/>
  <c r="J877" i="5"/>
  <c r="H877" i="5"/>
  <c r="I877" i="5"/>
  <c r="R877" i="5"/>
  <c r="F877" i="5"/>
  <c r="E885" i="5"/>
  <c r="X885" i="5" s="1"/>
  <c r="J885" i="5"/>
  <c r="I885" i="5"/>
  <c r="H885" i="5"/>
  <c r="R885" i="5"/>
  <c r="F885" i="5"/>
  <c r="G893" i="5"/>
  <c r="H933" i="5"/>
  <c r="E933" i="5"/>
  <c r="X933" i="5" s="1"/>
  <c r="F933" i="5"/>
  <c r="R933" i="5"/>
  <c r="J933" i="5"/>
  <c r="I933" i="5"/>
  <c r="E965" i="5"/>
  <c r="X965" i="5" s="1"/>
  <c r="H965" i="5"/>
  <c r="F965" i="5"/>
  <c r="J965" i="5"/>
  <c r="R965" i="5"/>
  <c r="I965" i="5"/>
  <c r="E1033" i="5"/>
  <c r="X1033" i="5" s="1"/>
  <c r="J1033" i="5"/>
  <c r="H1033" i="5"/>
  <c r="R1033" i="5"/>
  <c r="I1033" i="5"/>
  <c r="F1033" i="5"/>
  <c r="E1057" i="5"/>
  <c r="X1057" i="5" s="1"/>
  <c r="H1057" i="5"/>
  <c r="J1057" i="5"/>
  <c r="R1057" i="5"/>
  <c r="I1057" i="5"/>
  <c r="F1057" i="5"/>
  <c r="E1073" i="5"/>
  <c r="X1073" i="5" s="1"/>
  <c r="H1073" i="5"/>
  <c r="I1073" i="5"/>
  <c r="J1073" i="5"/>
  <c r="F1073" i="5"/>
  <c r="R1073" i="5"/>
  <c r="E1097" i="5"/>
  <c r="X1097" i="5" s="1"/>
  <c r="H1097" i="5"/>
  <c r="J1097" i="5"/>
  <c r="F1097" i="5"/>
  <c r="R1097" i="5"/>
  <c r="I1097" i="5"/>
  <c r="E1809" i="5"/>
  <c r="X1809" i="5" s="1"/>
  <c r="R1809" i="5"/>
  <c r="I1809" i="5"/>
  <c r="J1809" i="5"/>
  <c r="F1809" i="5"/>
  <c r="H1809" i="5"/>
  <c r="G1105" i="5"/>
  <c r="E1109" i="5"/>
  <c r="X1109" i="5" s="1"/>
  <c r="F1109" i="5"/>
  <c r="R1109" i="5"/>
  <c r="H1109" i="5"/>
  <c r="J1109" i="5"/>
  <c r="I1109" i="5"/>
  <c r="G1121" i="5"/>
  <c r="G1129" i="5"/>
  <c r="G1141" i="5"/>
  <c r="E1149" i="5"/>
  <c r="X1149" i="5" s="1"/>
  <c r="I1149" i="5"/>
  <c r="F1149" i="5"/>
  <c r="R1149" i="5"/>
  <c r="H1149" i="5"/>
  <c r="J1149" i="5"/>
  <c r="G1157" i="5"/>
  <c r="E1165" i="5"/>
  <c r="X1165" i="5" s="1"/>
  <c r="R1165" i="5"/>
  <c r="H1165" i="5"/>
  <c r="I1165" i="5"/>
  <c r="J1165" i="5"/>
  <c r="F1165" i="5"/>
  <c r="E1169" i="5"/>
  <c r="X1169" i="5" s="1"/>
  <c r="F1169" i="5"/>
  <c r="R1169" i="5"/>
  <c r="J1169" i="5"/>
  <c r="H1169" i="5"/>
  <c r="I1169" i="5"/>
  <c r="G1177" i="5"/>
  <c r="E1185" i="5"/>
  <c r="X1185" i="5" s="1"/>
  <c r="R1185" i="5"/>
  <c r="I1185" i="5"/>
  <c r="J1185" i="5"/>
  <c r="H1185" i="5"/>
  <c r="F1185" i="5"/>
  <c r="E1193" i="5"/>
  <c r="X1193" i="5" s="1"/>
  <c r="F1193" i="5"/>
  <c r="H1193" i="5"/>
  <c r="R1193" i="5"/>
  <c r="J1193" i="5"/>
  <c r="I1193" i="5"/>
  <c r="E1229" i="5"/>
  <c r="X1229" i="5" s="1"/>
  <c r="H1229" i="5"/>
  <c r="J1229" i="5"/>
  <c r="I1229" i="5"/>
  <c r="R1229" i="5"/>
  <c r="F1229" i="5"/>
  <c r="E1237" i="5"/>
  <c r="X1237" i="5" s="1"/>
  <c r="R1237" i="5"/>
  <c r="H1237" i="5"/>
  <c r="J1237" i="5"/>
  <c r="I1237" i="5"/>
  <c r="F1237" i="5"/>
  <c r="E1269" i="5"/>
  <c r="X1269" i="5" s="1"/>
  <c r="R1269" i="5"/>
  <c r="J1269" i="5"/>
  <c r="I1269" i="5"/>
  <c r="F1269" i="5"/>
  <c r="H1269" i="5"/>
  <c r="E1273" i="5"/>
  <c r="X1273" i="5" s="1"/>
  <c r="F1273" i="5"/>
  <c r="H1273" i="5"/>
  <c r="R1273" i="5"/>
  <c r="J1273" i="5"/>
  <c r="I1273" i="5"/>
  <c r="E1297" i="5"/>
  <c r="X1297" i="5" s="1"/>
  <c r="I1297" i="5"/>
  <c r="F1297" i="5"/>
  <c r="H1297" i="5"/>
  <c r="R1297" i="5"/>
  <c r="J1297" i="5"/>
  <c r="E1389" i="5"/>
  <c r="X1389" i="5" s="1"/>
  <c r="F1389" i="5"/>
  <c r="H1389" i="5"/>
  <c r="R1389" i="5"/>
  <c r="I1389" i="5"/>
  <c r="J1389" i="5"/>
  <c r="G1425" i="5"/>
  <c r="G1461" i="5"/>
  <c r="E1465" i="5"/>
  <c r="X1465" i="5" s="1"/>
  <c r="H1465" i="5"/>
  <c r="R1465" i="5"/>
  <c r="F1465" i="5"/>
  <c r="J1465" i="5"/>
  <c r="I1465" i="5"/>
  <c r="E1477" i="5"/>
  <c r="X1477" i="5" s="1"/>
  <c r="J1477" i="5"/>
  <c r="F1477" i="5"/>
  <c r="R1477" i="5"/>
  <c r="H1477" i="5"/>
  <c r="I1477" i="5"/>
  <c r="F1485" i="5"/>
  <c r="E1485" i="5"/>
  <c r="X1485" i="5" s="1"/>
  <c r="R1485" i="5"/>
  <c r="J1485" i="5"/>
  <c r="H1485" i="5"/>
  <c r="I1485" i="5"/>
  <c r="G1501" i="5"/>
  <c r="E1513" i="5"/>
  <c r="X1513" i="5" s="1"/>
  <c r="F1513" i="5"/>
  <c r="J1513" i="5"/>
  <c r="R1513" i="5"/>
  <c r="I1513" i="5"/>
  <c r="H1513" i="5"/>
  <c r="E1525" i="5"/>
  <c r="X1525" i="5" s="1"/>
  <c r="J1525" i="5"/>
  <c r="F1525" i="5"/>
  <c r="R1525" i="5"/>
  <c r="I1525" i="5"/>
  <c r="H1525" i="5"/>
  <c r="E1533" i="5"/>
  <c r="X1533" i="5" s="1"/>
  <c r="F1533" i="5"/>
  <c r="R1533" i="5"/>
  <c r="I1533" i="5"/>
  <c r="J1533" i="5"/>
  <c r="H1533" i="5"/>
  <c r="E1545" i="5"/>
  <c r="X1545" i="5" s="1"/>
  <c r="J1545" i="5"/>
  <c r="H1545" i="5"/>
  <c r="F1545" i="5"/>
  <c r="I1545" i="5"/>
  <c r="R1545" i="5"/>
  <c r="E1573" i="5"/>
  <c r="X1573" i="5" s="1"/>
  <c r="I1573" i="5"/>
  <c r="F1573" i="5"/>
  <c r="H1573" i="5"/>
  <c r="J1573" i="5"/>
  <c r="R1573" i="5"/>
  <c r="E1581" i="5"/>
  <c r="X1581" i="5" s="1"/>
  <c r="F1581" i="5"/>
  <c r="H1581" i="5"/>
  <c r="R1581" i="5"/>
  <c r="J1581" i="5"/>
  <c r="I1581" i="5"/>
  <c r="E1593" i="5"/>
  <c r="X1593" i="5" s="1"/>
  <c r="I1593" i="5"/>
  <c r="F1593" i="5"/>
  <c r="H1593" i="5"/>
  <c r="R1593" i="5"/>
  <c r="J1593" i="5"/>
  <c r="E1645" i="5"/>
  <c r="X1645" i="5" s="1"/>
  <c r="F1645" i="5"/>
  <c r="R1645" i="5"/>
  <c r="I1645" i="5"/>
  <c r="J1645" i="5"/>
  <c r="H1645" i="5"/>
  <c r="E1661" i="5"/>
  <c r="X1661" i="5" s="1"/>
  <c r="J1661" i="5"/>
  <c r="I1661" i="5"/>
  <c r="R1661" i="5"/>
  <c r="H1661" i="5"/>
  <c r="F1661" i="5"/>
  <c r="E1717" i="5"/>
  <c r="X1717" i="5" s="1"/>
  <c r="I1717" i="5"/>
  <c r="J1717" i="5"/>
  <c r="R1717" i="5"/>
  <c r="H1717" i="5"/>
  <c r="F1717" i="5"/>
  <c r="E1741" i="5"/>
  <c r="X1741" i="5" s="1"/>
  <c r="F1741" i="5"/>
  <c r="I1741" i="5"/>
  <c r="R1741" i="5"/>
  <c r="J1741" i="5"/>
  <c r="H1741" i="5"/>
  <c r="E1777" i="5"/>
  <c r="X1777" i="5" s="1"/>
  <c r="I1777" i="5"/>
  <c r="H1777" i="5"/>
  <c r="F1777" i="5"/>
  <c r="R1777" i="5"/>
  <c r="J1777" i="5"/>
  <c r="E1805" i="5"/>
  <c r="X1805" i="5" s="1"/>
  <c r="I1805" i="5"/>
  <c r="F1805" i="5"/>
  <c r="R1805" i="5"/>
  <c r="H1805" i="5"/>
  <c r="J1805" i="5"/>
  <c r="G1817" i="5"/>
  <c r="E1837" i="5"/>
  <c r="X1837" i="5" s="1"/>
  <c r="J1837" i="5"/>
  <c r="F1837" i="5"/>
  <c r="I1837" i="5"/>
  <c r="H1837" i="5"/>
  <c r="R1837" i="5"/>
  <c r="E1845" i="5"/>
  <c r="X1845" i="5" s="1"/>
  <c r="R1845" i="5"/>
  <c r="F1845" i="5"/>
  <c r="J1845" i="5"/>
  <c r="I1845" i="5"/>
  <c r="H1845" i="5"/>
  <c r="E1877" i="5"/>
  <c r="X1877" i="5" s="1"/>
  <c r="I1877" i="5"/>
  <c r="H1877" i="5"/>
  <c r="F1877" i="5"/>
  <c r="R1877" i="5"/>
  <c r="J1877" i="5"/>
  <c r="G1889" i="5"/>
  <c r="E1905" i="5"/>
  <c r="X1905" i="5" s="1"/>
  <c r="H1905" i="5"/>
  <c r="J1905" i="5"/>
  <c r="R1905" i="5"/>
  <c r="I1905" i="5"/>
  <c r="F1905" i="5"/>
  <c r="E1913" i="5"/>
  <c r="X1913" i="5" s="1"/>
  <c r="I1913" i="5"/>
  <c r="J1913" i="5"/>
  <c r="F1913" i="5"/>
  <c r="H1913" i="5"/>
  <c r="R1913" i="5"/>
  <c r="G1925" i="5"/>
  <c r="G1973" i="5"/>
  <c r="E1985" i="5"/>
  <c r="X1985" i="5" s="1"/>
  <c r="R1985" i="5"/>
  <c r="F1985" i="5"/>
  <c r="J1985" i="5"/>
  <c r="I1985" i="5"/>
  <c r="H1985" i="5"/>
  <c r="E1989" i="5"/>
  <c r="X1989" i="5" s="1"/>
  <c r="J1989" i="5"/>
  <c r="H1989" i="5"/>
  <c r="I1989" i="5"/>
  <c r="R1989" i="5"/>
  <c r="F1989" i="5"/>
  <c r="E2005" i="5"/>
  <c r="X2005" i="5" s="1"/>
  <c r="J2005" i="5"/>
  <c r="I2005" i="5"/>
  <c r="H2005" i="5"/>
  <c r="F2005" i="5"/>
  <c r="R2005" i="5"/>
  <c r="E2013" i="5"/>
  <c r="X2013" i="5" s="1"/>
  <c r="J2013" i="5"/>
  <c r="F2013" i="5"/>
  <c r="I2013" i="5"/>
  <c r="R2013" i="5"/>
  <c r="H2013" i="5"/>
  <c r="G2021" i="5"/>
  <c r="E2041" i="5"/>
  <c r="X2041" i="5" s="1"/>
  <c r="H2041" i="5"/>
  <c r="J2041" i="5"/>
  <c r="R2041" i="5"/>
  <c r="I2041" i="5"/>
  <c r="F2041" i="5"/>
  <c r="E2049" i="5"/>
  <c r="X2049" i="5" s="1"/>
  <c r="F2049" i="5"/>
  <c r="H2049" i="5"/>
  <c r="R2049" i="5"/>
  <c r="J2049" i="5"/>
  <c r="I2049" i="5"/>
  <c r="E2053" i="5"/>
  <c r="X2053" i="5" s="1"/>
  <c r="F2053" i="5"/>
  <c r="H2053" i="5"/>
  <c r="R2053" i="5"/>
  <c r="J2053" i="5"/>
  <c r="I2053" i="5"/>
  <c r="E2069" i="5"/>
  <c r="X2069" i="5" s="1"/>
  <c r="J2069" i="5"/>
  <c r="I2069" i="5"/>
  <c r="F2069" i="5"/>
  <c r="H2069" i="5"/>
  <c r="R2069" i="5"/>
  <c r="E2109" i="5"/>
  <c r="X2109" i="5" s="1"/>
  <c r="I2109" i="5"/>
  <c r="R2109" i="5"/>
  <c r="F2109" i="5"/>
  <c r="J2109" i="5"/>
  <c r="H2109" i="5"/>
  <c r="G2157" i="5"/>
  <c r="G2209" i="5"/>
  <c r="E2217" i="5"/>
  <c r="X2217" i="5" s="1"/>
  <c r="I2217" i="5"/>
  <c r="H2217" i="5"/>
  <c r="J2217" i="5"/>
  <c r="F2217" i="5"/>
  <c r="R2217" i="5"/>
  <c r="G2221" i="5"/>
  <c r="E2229" i="5"/>
  <c r="X2229" i="5" s="1"/>
  <c r="H2229" i="5"/>
  <c r="I2229" i="5"/>
  <c r="F2229" i="5"/>
  <c r="J2229" i="5"/>
  <c r="R2229" i="5"/>
  <c r="E2237" i="5"/>
  <c r="X2237" i="5" s="1"/>
  <c r="J2237" i="5"/>
  <c r="R2237" i="5"/>
  <c r="I2237" i="5"/>
  <c r="H2237" i="5"/>
  <c r="F2237" i="5"/>
  <c r="E2245" i="5"/>
  <c r="X2245" i="5" s="1"/>
  <c r="F2245" i="5"/>
  <c r="J2245" i="5"/>
  <c r="R2245" i="5"/>
  <c r="H2245" i="5"/>
  <c r="I2245" i="5"/>
  <c r="E2253" i="5"/>
  <c r="X2253" i="5" s="1"/>
  <c r="J2253" i="5"/>
  <c r="F2253" i="5"/>
  <c r="H2253" i="5"/>
  <c r="R2253" i="5"/>
  <c r="I2253" i="5"/>
  <c r="E2281" i="5"/>
  <c r="X2281" i="5" s="1"/>
  <c r="I2281" i="5"/>
  <c r="J2281" i="5"/>
  <c r="R2281" i="5"/>
  <c r="F2281" i="5"/>
  <c r="H2281" i="5"/>
  <c r="G2289" i="5"/>
  <c r="G2293" i="5"/>
  <c r="E2305" i="5"/>
  <c r="X2305" i="5" s="1"/>
  <c r="J2305" i="5"/>
  <c r="F2305" i="5"/>
  <c r="H2305" i="5"/>
  <c r="R2305" i="5"/>
  <c r="I2305" i="5"/>
  <c r="G2313" i="5"/>
  <c r="E2321" i="5"/>
  <c r="X2321" i="5" s="1"/>
  <c r="J2321" i="5"/>
  <c r="I2321" i="5"/>
  <c r="R2321" i="5"/>
  <c r="H2321" i="5"/>
  <c r="F2321" i="5"/>
  <c r="E2325" i="5"/>
  <c r="X2325" i="5" s="1"/>
  <c r="R2325" i="5"/>
  <c r="J2325" i="5"/>
  <c r="F2325" i="5"/>
  <c r="I2325" i="5"/>
  <c r="H2325" i="5"/>
  <c r="E2333" i="5"/>
  <c r="X2333" i="5" s="1"/>
  <c r="R2333" i="5"/>
  <c r="F2333" i="5"/>
  <c r="J2333" i="5"/>
  <c r="I2333" i="5"/>
  <c r="H2333" i="5"/>
  <c r="G2337" i="5"/>
  <c r="G2361" i="5"/>
  <c r="G2369" i="5"/>
  <c r="E2401" i="5"/>
  <c r="X2401" i="5" s="1"/>
  <c r="G2401" i="5"/>
  <c r="R2401" i="5"/>
  <c r="H2401" i="5"/>
  <c r="F2401" i="5"/>
  <c r="J2401" i="5"/>
  <c r="I2401" i="5"/>
  <c r="E2409" i="5"/>
  <c r="X2409" i="5" s="1"/>
  <c r="F2409" i="5"/>
  <c r="H2409" i="5"/>
  <c r="R2409" i="5"/>
  <c r="J2409" i="5"/>
  <c r="I2409" i="5"/>
  <c r="G2417" i="5"/>
  <c r="G2429" i="5"/>
  <c r="E2433" i="5"/>
  <c r="X2433" i="5" s="1"/>
  <c r="J2433" i="5"/>
  <c r="F2433" i="5"/>
  <c r="H2433" i="5"/>
  <c r="R2433" i="5"/>
  <c r="I2433" i="5"/>
  <c r="E2441" i="5"/>
  <c r="X2441" i="5" s="1"/>
  <c r="R2441" i="5"/>
  <c r="I2441" i="5"/>
  <c r="H2441" i="5"/>
  <c r="F2441" i="5"/>
  <c r="J2441" i="5"/>
  <c r="E2461" i="5"/>
  <c r="X2461" i="5" s="1"/>
  <c r="J2461" i="5"/>
  <c r="I2461" i="5"/>
  <c r="F2461" i="5"/>
  <c r="H2461" i="5"/>
  <c r="R2461" i="5"/>
  <c r="G2465" i="5"/>
  <c r="E2473" i="5"/>
  <c r="X2473" i="5" s="1"/>
  <c r="R2473" i="5"/>
  <c r="H2473" i="5"/>
  <c r="J2473" i="5"/>
  <c r="F2473" i="5"/>
  <c r="I2473" i="5"/>
  <c r="E1643" i="5"/>
  <c r="X1643" i="5" s="1"/>
  <c r="H1643" i="5"/>
  <c r="R1643" i="5"/>
  <c r="I1643" i="5"/>
  <c r="J1643" i="5"/>
  <c r="F1643" i="5"/>
  <c r="E1675" i="5"/>
  <c r="X1675" i="5" s="1"/>
  <c r="I1675" i="5"/>
  <c r="H1675" i="5"/>
  <c r="R1675" i="5"/>
  <c r="J1675" i="5"/>
  <c r="F1675" i="5"/>
  <c r="E2211" i="5"/>
  <c r="X2211" i="5" s="1"/>
  <c r="J2211" i="5"/>
  <c r="F2211" i="5"/>
  <c r="R2211" i="5"/>
  <c r="I2211" i="5"/>
  <c r="H2211" i="5"/>
  <c r="E455" i="5"/>
  <c r="X455" i="5" s="1"/>
  <c r="R455" i="5"/>
  <c r="I455" i="5"/>
  <c r="F455" i="5"/>
  <c r="H455" i="5"/>
  <c r="J455" i="5"/>
  <c r="E503" i="5"/>
  <c r="X503" i="5" s="1"/>
  <c r="F503" i="5"/>
  <c r="H503" i="5"/>
  <c r="J503" i="5"/>
  <c r="R503" i="5"/>
  <c r="I503" i="5"/>
  <c r="E539" i="5"/>
  <c r="X539" i="5" s="1"/>
  <c r="H539" i="5"/>
  <c r="R539" i="5"/>
  <c r="F539" i="5"/>
  <c r="J539" i="5"/>
  <c r="I539" i="5"/>
  <c r="E579" i="5"/>
  <c r="X579" i="5" s="1"/>
  <c r="I579" i="5"/>
  <c r="R579" i="5"/>
  <c r="H579" i="5"/>
  <c r="J579" i="5"/>
  <c r="F579" i="5"/>
  <c r="E615" i="5"/>
  <c r="X615" i="5" s="1"/>
  <c r="I615" i="5"/>
  <c r="R615" i="5"/>
  <c r="F615" i="5"/>
  <c r="H615" i="5"/>
  <c r="J615" i="5"/>
  <c r="E651" i="5"/>
  <c r="X651" i="5" s="1"/>
  <c r="F651" i="5"/>
  <c r="H651" i="5"/>
  <c r="I651" i="5"/>
  <c r="J651" i="5"/>
  <c r="R651" i="5"/>
  <c r="E687" i="5"/>
  <c r="X687" i="5" s="1"/>
  <c r="H687" i="5"/>
  <c r="F687" i="5"/>
  <c r="I687" i="5"/>
  <c r="R687" i="5"/>
  <c r="J687" i="5"/>
  <c r="E739" i="5"/>
  <c r="X739" i="5" s="1"/>
  <c r="I739" i="5"/>
  <c r="J739" i="5"/>
  <c r="F739" i="5"/>
  <c r="R739" i="5"/>
  <c r="H739" i="5"/>
  <c r="E787" i="5"/>
  <c r="X787" i="5" s="1"/>
  <c r="F787" i="5"/>
  <c r="R787" i="5"/>
  <c r="I787" i="5"/>
  <c r="H787" i="5"/>
  <c r="J787" i="5"/>
  <c r="E835" i="5"/>
  <c r="X835" i="5" s="1"/>
  <c r="F835" i="5"/>
  <c r="H835" i="5"/>
  <c r="I835" i="5"/>
  <c r="R835" i="5"/>
  <c r="J835" i="5"/>
  <c r="E871" i="5"/>
  <c r="X871" i="5" s="1"/>
  <c r="H871" i="5"/>
  <c r="I871" i="5"/>
  <c r="J871" i="5"/>
  <c r="R871" i="5"/>
  <c r="F871" i="5"/>
  <c r="E955" i="5"/>
  <c r="X955" i="5" s="1"/>
  <c r="I955" i="5"/>
  <c r="J955" i="5"/>
  <c r="F955" i="5"/>
  <c r="H955" i="5"/>
  <c r="R955" i="5"/>
  <c r="E983" i="5"/>
  <c r="X983" i="5" s="1"/>
  <c r="H983" i="5"/>
  <c r="I983" i="5"/>
  <c r="F983" i="5"/>
  <c r="R983" i="5"/>
  <c r="J983" i="5"/>
  <c r="E1019" i="5"/>
  <c r="X1019" i="5" s="1"/>
  <c r="R1019" i="5"/>
  <c r="J1019" i="5"/>
  <c r="H1019" i="5"/>
  <c r="I1019" i="5"/>
  <c r="F1019" i="5"/>
  <c r="E1055" i="5"/>
  <c r="X1055" i="5" s="1"/>
  <c r="F1055" i="5"/>
  <c r="R1055" i="5"/>
  <c r="I1055" i="5"/>
  <c r="H1055" i="5"/>
  <c r="J1055" i="5"/>
  <c r="E1103" i="5"/>
  <c r="X1103" i="5" s="1"/>
  <c r="F1103" i="5"/>
  <c r="R1103" i="5"/>
  <c r="I1103" i="5"/>
  <c r="H1103" i="5"/>
  <c r="J1103" i="5"/>
  <c r="E1151" i="5"/>
  <c r="X1151" i="5" s="1"/>
  <c r="H1151" i="5"/>
  <c r="J1151" i="5"/>
  <c r="R1151" i="5"/>
  <c r="F1151" i="5"/>
  <c r="I1151" i="5"/>
  <c r="E1215" i="5"/>
  <c r="X1215" i="5" s="1"/>
  <c r="I1215" i="5"/>
  <c r="R1215" i="5"/>
  <c r="F1215" i="5"/>
  <c r="H1215" i="5"/>
  <c r="J1215" i="5"/>
  <c r="E1247" i="5"/>
  <c r="X1247" i="5" s="1"/>
  <c r="R1247" i="5"/>
  <c r="I1247" i="5"/>
  <c r="F1247" i="5"/>
  <c r="J1247" i="5"/>
  <c r="H1247" i="5"/>
  <c r="E1323" i="5"/>
  <c r="X1323" i="5" s="1"/>
  <c r="R1323" i="5"/>
  <c r="H1323" i="5"/>
  <c r="I1323" i="5"/>
  <c r="J1323" i="5"/>
  <c r="F1323" i="5"/>
  <c r="E1363" i="5"/>
  <c r="X1363" i="5" s="1"/>
  <c r="I1363" i="5"/>
  <c r="F1363" i="5"/>
  <c r="H1363" i="5"/>
  <c r="R1363" i="5"/>
  <c r="J1363" i="5"/>
  <c r="E1399" i="5"/>
  <c r="X1399" i="5" s="1"/>
  <c r="R1399" i="5"/>
  <c r="J1399" i="5"/>
  <c r="H1399" i="5"/>
  <c r="I1399" i="5"/>
  <c r="F1399" i="5"/>
  <c r="E1427" i="5"/>
  <c r="X1427" i="5" s="1"/>
  <c r="H1427" i="5"/>
  <c r="I1427" i="5"/>
  <c r="R1427" i="5"/>
  <c r="F1427" i="5"/>
  <c r="J1427" i="5"/>
  <c r="E1467" i="5"/>
  <c r="X1467" i="5" s="1"/>
  <c r="R1467" i="5"/>
  <c r="J1467" i="5"/>
  <c r="I1467" i="5"/>
  <c r="F1467" i="5"/>
  <c r="H1467" i="5"/>
  <c r="E1483" i="5"/>
  <c r="X1483" i="5" s="1"/>
  <c r="J1483" i="5"/>
  <c r="I1483" i="5"/>
  <c r="R1483" i="5"/>
  <c r="H1483" i="5"/>
  <c r="F1483" i="5"/>
  <c r="E1503" i="5"/>
  <c r="X1503" i="5" s="1"/>
  <c r="R1503" i="5"/>
  <c r="J1503" i="5"/>
  <c r="I1503" i="5"/>
  <c r="H1503" i="5"/>
  <c r="F1503" i="5"/>
  <c r="E1523" i="5"/>
  <c r="X1523" i="5" s="1"/>
  <c r="J1523" i="5"/>
  <c r="F1523" i="5"/>
  <c r="R1523" i="5"/>
  <c r="I1523" i="5"/>
  <c r="H1523" i="5"/>
  <c r="E1559" i="5"/>
  <c r="X1559" i="5" s="1"/>
  <c r="R1559" i="5"/>
  <c r="F1559" i="5"/>
  <c r="J1559" i="5"/>
  <c r="I1559" i="5"/>
  <c r="H1559" i="5"/>
  <c r="E1591" i="5"/>
  <c r="X1591" i="5" s="1"/>
  <c r="J1591" i="5"/>
  <c r="I1591" i="5"/>
  <c r="H1591" i="5"/>
  <c r="R1591" i="5"/>
  <c r="F1591" i="5"/>
  <c r="E1615" i="5"/>
  <c r="X1615" i="5" s="1"/>
  <c r="R1615" i="5"/>
  <c r="F1615" i="5"/>
  <c r="J1615" i="5"/>
  <c r="I1615" i="5"/>
  <c r="H1615" i="5"/>
  <c r="F1655" i="5"/>
  <c r="E1655" i="5"/>
  <c r="X1655" i="5" s="1"/>
  <c r="J1655" i="5"/>
  <c r="I1655" i="5"/>
  <c r="H1655" i="5"/>
  <c r="R1655" i="5"/>
  <c r="F1687" i="5"/>
  <c r="E1687" i="5"/>
  <c r="X1687" i="5" s="1"/>
  <c r="I1687" i="5"/>
  <c r="R1687" i="5"/>
  <c r="H1687" i="5"/>
  <c r="J1687" i="5"/>
  <c r="E1707" i="5"/>
  <c r="X1707" i="5" s="1"/>
  <c r="I1707" i="5"/>
  <c r="R1707" i="5"/>
  <c r="F1707" i="5"/>
  <c r="J1707" i="5"/>
  <c r="H1707" i="5"/>
  <c r="E1735" i="5"/>
  <c r="X1735" i="5" s="1"/>
  <c r="J1735" i="5"/>
  <c r="H1735" i="5"/>
  <c r="I1735" i="5"/>
  <c r="F1735" i="5"/>
  <c r="R1735" i="5"/>
  <c r="E1759" i="5"/>
  <c r="X1759" i="5" s="1"/>
  <c r="I1759" i="5"/>
  <c r="H1759" i="5"/>
  <c r="R1759" i="5"/>
  <c r="F1759" i="5"/>
  <c r="J1759" i="5"/>
  <c r="E1779" i="5"/>
  <c r="X1779" i="5" s="1"/>
  <c r="J1779" i="5"/>
  <c r="R1779" i="5"/>
  <c r="I1779" i="5"/>
  <c r="H1779" i="5"/>
  <c r="F1779" i="5"/>
  <c r="E1803" i="5"/>
  <c r="X1803" i="5" s="1"/>
  <c r="F1803" i="5"/>
  <c r="J1803" i="5"/>
  <c r="R1803" i="5"/>
  <c r="I1803" i="5"/>
  <c r="H1803" i="5"/>
  <c r="E1851" i="5"/>
  <c r="X1851" i="5" s="1"/>
  <c r="R1851" i="5"/>
  <c r="I1851" i="5"/>
  <c r="F1851" i="5"/>
  <c r="H1851" i="5"/>
  <c r="J1851" i="5"/>
  <c r="E1891" i="5"/>
  <c r="X1891" i="5" s="1"/>
  <c r="R1891" i="5"/>
  <c r="I1891" i="5"/>
  <c r="J1891" i="5"/>
  <c r="F1891" i="5"/>
  <c r="H1891" i="5"/>
  <c r="E1927" i="5"/>
  <c r="X1927" i="5" s="1"/>
  <c r="H1927" i="5"/>
  <c r="I1927" i="5"/>
  <c r="F1927" i="5"/>
  <c r="R1927" i="5"/>
  <c r="J1927" i="5"/>
  <c r="E1967" i="5"/>
  <c r="X1967" i="5" s="1"/>
  <c r="F1967" i="5"/>
  <c r="I1967" i="5"/>
  <c r="H1967" i="5"/>
  <c r="R1967" i="5"/>
  <c r="J1967" i="5"/>
  <c r="E2059" i="5"/>
  <c r="X2059" i="5" s="1"/>
  <c r="F2059" i="5"/>
  <c r="R2059" i="5"/>
  <c r="I2059" i="5"/>
  <c r="J2059" i="5"/>
  <c r="H2059" i="5"/>
  <c r="E2155" i="5"/>
  <c r="X2155" i="5" s="1"/>
  <c r="R2155" i="5"/>
  <c r="F2155" i="5"/>
  <c r="J2155" i="5"/>
  <c r="I2155" i="5"/>
  <c r="H2155" i="5"/>
  <c r="G2211" i="5"/>
  <c r="E2255" i="5"/>
  <c r="X2255" i="5" s="1"/>
  <c r="F2255" i="5"/>
  <c r="J2255" i="5"/>
  <c r="I2255" i="5"/>
  <c r="R2255" i="5"/>
  <c r="H2255" i="5"/>
  <c r="E2283" i="5"/>
  <c r="X2283" i="5" s="1"/>
  <c r="J2283" i="5"/>
  <c r="I2283" i="5"/>
  <c r="R2283" i="5"/>
  <c r="H2283" i="5"/>
  <c r="F2283" i="5"/>
  <c r="E2431" i="5"/>
  <c r="X2431" i="5" s="1"/>
  <c r="H2431" i="5"/>
  <c r="R2431" i="5"/>
  <c r="F2431" i="5"/>
  <c r="J2431" i="5"/>
  <c r="I2431" i="5"/>
  <c r="E2467" i="5"/>
  <c r="X2467" i="5" s="1"/>
  <c r="R2467" i="5"/>
  <c r="H2467" i="5"/>
  <c r="J2467" i="5"/>
  <c r="F2467" i="5"/>
  <c r="I2467" i="5"/>
  <c r="E2503" i="5"/>
  <c r="X2503" i="5" s="1"/>
  <c r="I2503" i="5"/>
  <c r="H2503" i="5"/>
  <c r="R2503" i="5"/>
  <c r="J2503" i="5"/>
  <c r="F2503" i="5"/>
  <c r="E459" i="5"/>
  <c r="X459" i="5" s="1"/>
  <c r="I459" i="5"/>
  <c r="H459" i="5"/>
  <c r="R459" i="5"/>
  <c r="F459" i="5"/>
  <c r="J459" i="5"/>
  <c r="E523" i="5"/>
  <c r="X523" i="5" s="1"/>
  <c r="F523" i="5"/>
  <c r="I523" i="5"/>
  <c r="J523" i="5"/>
  <c r="R523" i="5"/>
  <c r="H523" i="5"/>
  <c r="E567" i="5"/>
  <c r="X567" i="5" s="1"/>
  <c r="F567" i="5"/>
  <c r="J567" i="5"/>
  <c r="H567" i="5"/>
  <c r="I567" i="5"/>
  <c r="R567" i="5"/>
  <c r="E599" i="5"/>
  <c r="X599" i="5" s="1"/>
  <c r="I599" i="5"/>
  <c r="H599" i="5"/>
  <c r="J599" i="5"/>
  <c r="F599" i="5"/>
  <c r="R599" i="5"/>
  <c r="E679" i="5"/>
  <c r="X679" i="5" s="1"/>
  <c r="R679" i="5"/>
  <c r="I679" i="5"/>
  <c r="J679" i="5"/>
  <c r="H679" i="5"/>
  <c r="F679" i="5"/>
  <c r="E727" i="5"/>
  <c r="X727" i="5" s="1"/>
  <c r="F727" i="5"/>
  <c r="R727" i="5"/>
  <c r="H727" i="5"/>
  <c r="I727" i="5"/>
  <c r="J727" i="5"/>
  <c r="E759" i="5"/>
  <c r="X759" i="5" s="1"/>
  <c r="I759" i="5"/>
  <c r="J759" i="5"/>
  <c r="F759" i="5"/>
  <c r="H759" i="5"/>
  <c r="R759" i="5"/>
  <c r="E799" i="5"/>
  <c r="X799" i="5" s="1"/>
  <c r="F799" i="5"/>
  <c r="I799" i="5"/>
  <c r="J799" i="5"/>
  <c r="H799" i="5"/>
  <c r="R799" i="5"/>
  <c r="E831" i="5"/>
  <c r="X831" i="5" s="1"/>
  <c r="J831" i="5"/>
  <c r="F831" i="5"/>
  <c r="I831" i="5"/>
  <c r="R831" i="5"/>
  <c r="H831" i="5"/>
  <c r="E879" i="5"/>
  <c r="X879" i="5" s="1"/>
  <c r="I879" i="5"/>
  <c r="H879" i="5"/>
  <c r="R879" i="5"/>
  <c r="J879" i="5"/>
  <c r="F879" i="5"/>
  <c r="E903" i="5"/>
  <c r="X903" i="5" s="1"/>
  <c r="J903" i="5"/>
  <c r="H903" i="5"/>
  <c r="I903" i="5"/>
  <c r="F903" i="5"/>
  <c r="R903" i="5"/>
  <c r="E911" i="5"/>
  <c r="X911" i="5" s="1"/>
  <c r="I911" i="5"/>
  <c r="F911" i="5"/>
  <c r="R911" i="5"/>
  <c r="H911" i="5"/>
  <c r="J911" i="5"/>
  <c r="E959" i="5"/>
  <c r="X959" i="5" s="1"/>
  <c r="J959" i="5"/>
  <c r="F959" i="5"/>
  <c r="I959" i="5"/>
  <c r="R959" i="5"/>
  <c r="H959" i="5"/>
  <c r="E1015" i="5"/>
  <c r="X1015" i="5" s="1"/>
  <c r="F1015" i="5"/>
  <c r="R1015" i="5"/>
  <c r="I1015" i="5"/>
  <c r="H1015" i="5"/>
  <c r="J1015" i="5"/>
  <c r="E1059" i="5"/>
  <c r="X1059" i="5" s="1"/>
  <c r="R1059" i="5"/>
  <c r="I1059" i="5"/>
  <c r="H1059" i="5"/>
  <c r="J1059" i="5"/>
  <c r="F1059" i="5"/>
  <c r="E1107" i="5"/>
  <c r="X1107" i="5" s="1"/>
  <c r="R1107" i="5"/>
  <c r="I1107" i="5"/>
  <c r="H1107" i="5"/>
  <c r="J1107" i="5"/>
  <c r="F1107" i="5"/>
  <c r="E1143" i="5"/>
  <c r="X1143" i="5" s="1"/>
  <c r="J1143" i="5"/>
  <c r="H1143" i="5"/>
  <c r="I1143" i="5"/>
  <c r="F1143" i="5"/>
  <c r="R1143" i="5"/>
  <c r="E1167" i="5"/>
  <c r="X1167" i="5" s="1"/>
  <c r="H1167" i="5"/>
  <c r="J1167" i="5"/>
  <c r="F1167" i="5"/>
  <c r="I1167" i="5"/>
  <c r="R1167" i="5"/>
  <c r="E1199" i="5"/>
  <c r="X1199" i="5" s="1"/>
  <c r="I1199" i="5"/>
  <c r="H1199" i="5"/>
  <c r="J1199" i="5"/>
  <c r="R1199" i="5"/>
  <c r="F1199" i="5"/>
  <c r="E1243" i="5"/>
  <c r="X1243" i="5" s="1"/>
  <c r="H1243" i="5"/>
  <c r="J1243" i="5"/>
  <c r="F1243" i="5"/>
  <c r="I1243" i="5"/>
  <c r="R1243" i="5"/>
  <c r="E1339" i="5"/>
  <c r="X1339" i="5" s="1"/>
  <c r="H1339" i="5"/>
  <c r="J1339" i="5"/>
  <c r="R1339" i="5"/>
  <c r="I1339" i="5"/>
  <c r="F1339" i="5"/>
  <c r="E1583" i="5"/>
  <c r="X1583" i="5" s="1"/>
  <c r="H1583" i="5"/>
  <c r="R1583" i="5"/>
  <c r="F1583" i="5"/>
  <c r="J1583" i="5"/>
  <c r="I1583" i="5"/>
  <c r="G1643" i="5"/>
  <c r="E1819" i="5"/>
  <c r="X1819" i="5" s="1"/>
  <c r="I1819" i="5"/>
  <c r="H1819" i="5"/>
  <c r="R1819" i="5"/>
  <c r="F1819" i="5"/>
  <c r="J1819" i="5"/>
  <c r="E1843" i="5"/>
  <c r="X1843" i="5" s="1"/>
  <c r="I1843" i="5"/>
  <c r="F1843" i="5"/>
  <c r="H1843" i="5"/>
  <c r="R1843" i="5"/>
  <c r="J1843" i="5"/>
  <c r="E1943" i="5"/>
  <c r="X1943" i="5" s="1"/>
  <c r="J1943" i="5"/>
  <c r="I1943" i="5"/>
  <c r="H1943" i="5"/>
  <c r="R1943" i="5"/>
  <c r="F1943" i="5"/>
  <c r="E1975" i="5"/>
  <c r="X1975" i="5" s="1"/>
  <c r="H1975" i="5"/>
  <c r="F1975" i="5"/>
  <c r="I1975" i="5"/>
  <c r="J1975" i="5"/>
  <c r="R1975" i="5"/>
  <c r="E2043" i="5"/>
  <c r="X2043" i="5" s="1"/>
  <c r="J2043" i="5"/>
  <c r="R2043" i="5"/>
  <c r="I2043" i="5"/>
  <c r="H2043" i="5"/>
  <c r="F2043" i="5"/>
  <c r="E2079" i="5"/>
  <c r="X2079" i="5" s="1"/>
  <c r="H2079" i="5"/>
  <c r="F2079" i="5"/>
  <c r="R2079" i="5"/>
  <c r="J2079" i="5"/>
  <c r="I2079" i="5"/>
  <c r="E2127" i="5"/>
  <c r="X2127" i="5" s="1"/>
  <c r="F2127" i="5"/>
  <c r="R2127" i="5"/>
  <c r="J2127" i="5"/>
  <c r="I2127" i="5"/>
  <c r="H2127" i="5"/>
  <c r="E2187" i="5"/>
  <c r="X2187" i="5" s="1"/>
  <c r="J2187" i="5"/>
  <c r="I2187" i="5"/>
  <c r="H2187" i="5"/>
  <c r="R2187" i="5"/>
  <c r="F2187" i="5"/>
  <c r="E2227" i="5"/>
  <c r="X2227" i="5" s="1"/>
  <c r="R2227" i="5"/>
  <c r="F2227" i="5"/>
  <c r="J2227" i="5"/>
  <c r="I2227" i="5"/>
  <c r="H2227" i="5"/>
  <c r="E2259" i="5"/>
  <c r="X2259" i="5" s="1"/>
  <c r="H2259" i="5"/>
  <c r="I2259" i="5"/>
  <c r="R2259" i="5"/>
  <c r="F2259" i="5"/>
  <c r="J2259" i="5"/>
  <c r="E2291" i="5"/>
  <c r="X2291" i="5" s="1"/>
  <c r="F2291" i="5"/>
  <c r="I2291" i="5"/>
  <c r="R2291" i="5"/>
  <c r="J2291" i="5"/>
  <c r="H2291" i="5"/>
  <c r="E2335" i="5"/>
  <c r="X2335" i="5" s="1"/>
  <c r="I2335" i="5"/>
  <c r="H2335" i="5"/>
  <c r="R2335" i="5"/>
  <c r="J2335" i="5"/>
  <c r="F2335" i="5"/>
  <c r="E2375" i="5"/>
  <c r="X2375" i="5" s="1"/>
  <c r="F2375" i="5"/>
  <c r="H2375" i="5"/>
  <c r="R2375" i="5"/>
  <c r="J2375" i="5"/>
  <c r="I2375" i="5"/>
  <c r="E2451" i="5"/>
  <c r="X2451" i="5" s="1"/>
  <c r="I2451" i="5"/>
  <c r="J2451" i="5"/>
  <c r="H2451" i="5"/>
  <c r="F2451" i="5"/>
  <c r="R2451" i="5"/>
  <c r="E2487" i="5"/>
  <c r="X2487" i="5" s="1"/>
  <c r="H2487" i="5"/>
  <c r="F2487" i="5"/>
  <c r="R2487" i="5"/>
  <c r="J2487" i="5"/>
  <c r="I2487" i="5"/>
  <c r="E447" i="5"/>
  <c r="X447" i="5" s="1"/>
  <c r="H447" i="5"/>
  <c r="F447" i="5"/>
  <c r="J447" i="5"/>
  <c r="I447" i="5"/>
  <c r="R447" i="5"/>
  <c r="E483" i="5"/>
  <c r="X483" i="5" s="1"/>
  <c r="R483" i="5"/>
  <c r="I483" i="5"/>
  <c r="H483" i="5"/>
  <c r="J483" i="5"/>
  <c r="F483" i="5"/>
  <c r="E519" i="5"/>
  <c r="X519" i="5" s="1"/>
  <c r="R519" i="5"/>
  <c r="F519" i="5"/>
  <c r="H519" i="5"/>
  <c r="I519" i="5"/>
  <c r="J519" i="5"/>
  <c r="E559" i="5"/>
  <c r="X559" i="5" s="1"/>
  <c r="R559" i="5"/>
  <c r="I559" i="5"/>
  <c r="J559" i="5"/>
  <c r="F559" i="5"/>
  <c r="H559" i="5"/>
  <c r="E595" i="5"/>
  <c r="X595" i="5" s="1"/>
  <c r="J595" i="5"/>
  <c r="F595" i="5"/>
  <c r="H595" i="5"/>
  <c r="R595" i="5"/>
  <c r="I595" i="5"/>
  <c r="E643" i="5"/>
  <c r="X643" i="5" s="1"/>
  <c r="R643" i="5"/>
  <c r="J643" i="5"/>
  <c r="I643" i="5"/>
  <c r="H643" i="5"/>
  <c r="F643" i="5"/>
  <c r="E719" i="5"/>
  <c r="X719" i="5" s="1"/>
  <c r="F719" i="5"/>
  <c r="J719" i="5"/>
  <c r="I719" i="5"/>
  <c r="R719" i="5"/>
  <c r="H719" i="5"/>
  <c r="E803" i="5"/>
  <c r="X803" i="5" s="1"/>
  <c r="I803" i="5"/>
  <c r="F803" i="5"/>
  <c r="R803" i="5"/>
  <c r="J803" i="5"/>
  <c r="H803" i="5"/>
  <c r="E827" i="5"/>
  <c r="X827" i="5" s="1"/>
  <c r="J827" i="5"/>
  <c r="H827" i="5"/>
  <c r="F827" i="5"/>
  <c r="I827" i="5"/>
  <c r="R827" i="5"/>
  <c r="E839" i="5"/>
  <c r="X839" i="5" s="1"/>
  <c r="F839" i="5"/>
  <c r="I839" i="5"/>
  <c r="R839" i="5"/>
  <c r="J839" i="5"/>
  <c r="H839" i="5"/>
  <c r="E875" i="5"/>
  <c r="X875" i="5" s="1"/>
  <c r="J875" i="5"/>
  <c r="H875" i="5"/>
  <c r="R875" i="5"/>
  <c r="F875" i="5"/>
  <c r="I875" i="5"/>
  <c r="E1023" i="5"/>
  <c r="X1023" i="5" s="1"/>
  <c r="H1023" i="5"/>
  <c r="I1023" i="5"/>
  <c r="F1023" i="5"/>
  <c r="R1023" i="5"/>
  <c r="J1023" i="5"/>
  <c r="E1063" i="5"/>
  <c r="X1063" i="5" s="1"/>
  <c r="J1063" i="5"/>
  <c r="H1063" i="5"/>
  <c r="I1063" i="5"/>
  <c r="F1063" i="5"/>
  <c r="R1063" i="5"/>
  <c r="E1111" i="5"/>
  <c r="X1111" i="5" s="1"/>
  <c r="H1111" i="5"/>
  <c r="I1111" i="5"/>
  <c r="F1111" i="5"/>
  <c r="R1111" i="5"/>
  <c r="J1111" i="5"/>
  <c r="E1195" i="5"/>
  <c r="X1195" i="5" s="1"/>
  <c r="R1195" i="5"/>
  <c r="J1195" i="5"/>
  <c r="H1195" i="5"/>
  <c r="I1195" i="5"/>
  <c r="F1195" i="5"/>
  <c r="E1235" i="5"/>
  <c r="X1235" i="5" s="1"/>
  <c r="I1235" i="5"/>
  <c r="H1235" i="5"/>
  <c r="F1235" i="5"/>
  <c r="J1235" i="5"/>
  <c r="R1235" i="5"/>
  <c r="E1355" i="5"/>
  <c r="X1355" i="5" s="1"/>
  <c r="R1355" i="5"/>
  <c r="J1355" i="5"/>
  <c r="F1355" i="5"/>
  <c r="I1355" i="5"/>
  <c r="H1355" i="5"/>
  <c r="E1635" i="5"/>
  <c r="X1635" i="5" s="1"/>
  <c r="F1635" i="5"/>
  <c r="I1635" i="5"/>
  <c r="H1635" i="5"/>
  <c r="R1635" i="5"/>
  <c r="J1635" i="5"/>
  <c r="E1703" i="5"/>
  <c r="X1703" i="5" s="1"/>
  <c r="H1703" i="5"/>
  <c r="F1703" i="5"/>
  <c r="R1703" i="5"/>
  <c r="J1703" i="5"/>
  <c r="I1703" i="5"/>
  <c r="E1739" i="5"/>
  <c r="X1739" i="5" s="1"/>
  <c r="H1739" i="5"/>
  <c r="I1739" i="5"/>
  <c r="J1739" i="5"/>
  <c r="F1739" i="5"/>
  <c r="R1739" i="5"/>
  <c r="E1763" i="5"/>
  <c r="X1763" i="5" s="1"/>
  <c r="R1763" i="5"/>
  <c r="I1763" i="5"/>
  <c r="H1763" i="5"/>
  <c r="J1763" i="5"/>
  <c r="F1763" i="5"/>
  <c r="E1787" i="5"/>
  <c r="X1787" i="5" s="1"/>
  <c r="I1787" i="5"/>
  <c r="H1787" i="5"/>
  <c r="F1787" i="5"/>
  <c r="J1787" i="5"/>
  <c r="R1787" i="5"/>
  <c r="E1887" i="5"/>
  <c r="X1887" i="5" s="1"/>
  <c r="H1887" i="5"/>
  <c r="J1887" i="5"/>
  <c r="F1887" i="5"/>
  <c r="R1887" i="5"/>
  <c r="I1887" i="5"/>
  <c r="E1911" i="5"/>
  <c r="X1911" i="5" s="1"/>
  <c r="R1911" i="5"/>
  <c r="I1911" i="5"/>
  <c r="J1911" i="5"/>
  <c r="H1911" i="5"/>
  <c r="F1911" i="5"/>
  <c r="E1947" i="5"/>
  <c r="X1947" i="5" s="1"/>
  <c r="I1947" i="5"/>
  <c r="H1947" i="5"/>
  <c r="R1947" i="5"/>
  <c r="J1947" i="5"/>
  <c r="F1947" i="5"/>
  <c r="E1987" i="5"/>
  <c r="X1987" i="5" s="1"/>
  <c r="F1987" i="5"/>
  <c r="I1987" i="5"/>
  <c r="J1987" i="5"/>
  <c r="H1987" i="5"/>
  <c r="R1987" i="5"/>
  <c r="E2051" i="5"/>
  <c r="X2051" i="5" s="1"/>
  <c r="H2051" i="5"/>
  <c r="F2051" i="5"/>
  <c r="R2051" i="5"/>
  <c r="I2051" i="5"/>
  <c r="J2051" i="5"/>
  <c r="E2067" i="5"/>
  <c r="X2067" i="5" s="1"/>
  <c r="H2067" i="5"/>
  <c r="F2067" i="5"/>
  <c r="R2067" i="5"/>
  <c r="I2067" i="5"/>
  <c r="J2067" i="5"/>
  <c r="E2111" i="5"/>
  <c r="X2111" i="5" s="1"/>
  <c r="H2111" i="5"/>
  <c r="R2111" i="5"/>
  <c r="F2111" i="5"/>
  <c r="J2111" i="5"/>
  <c r="I2111" i="5"/>
  <c r="E2135" i="5"/>
  <c r="X2135" i="5" s="1"/>
  <c r="R2135" i="5"/>
  <c r="F2135" i="5"/>
  <c r="J2135" i="5"/>
  <c r="I2135" i="5"/>
  <c r="H2135" i="5"/>
  <c r="E2195" i="5"/>
  <c r="X2195" i="5" s="1"/>
  <c r="H2195" i="5"/>
  <c r="J2195" i="5"/>
  <c r="F2195" i="5"/>
  <c r="R2195" i="5"/>
  <c r="I2195" i="5"/>
  <c r="E2231" i="5"/>
  <c r="X2231" i="5" s="1"/>
  <c r="R2231" i="5"/>
  <c r="I2231" i="5"/>
  <c r="J2231" i="5"/>
  <c r="H2231" i="5"/>
  <c r="F2231" i="5"/>
  <c r="E2471" i="5"/>
  <c r="X2471" i="5" s="1"/>
  <c r="R2471" i="5"/>
  <c r="H2471" i="5"/>
  <c r="J2471" i="5"/>
  <c r="I2471" i="5"/>
  <c r="F2471" i="5"/>
  <c r="E2495" i="5"/>
  <c r="R2495" i="5"/>
  <c r="J2495" i="5"/>
  <c r="F2495" i="5"/>
  <c r="I2495" i="5"/>
  <c r="H2495" i="5"/>
  <c r="G1055" i="5"/>
  <c r="E1651" i="5"/>
  <c r="X1651" i="5" s="1"/>
  <c r="F1651" i="5"/>
  <c r="H1651" i="5"/>
  <c r="I1651" i="5"/>
  <c r="R1651" i="5"/>
  <c r="J1651" i="5"/>
  <c r="E1683" i="5"/>
  <c r="X1683" i="5" s="1"/>
  <c r="F1683" i="5"/>
  <c r="J1683" i="5"/>
  <c r="H1683" i="5"/>
  <c r="R1683" i="5"/>
  <c r="I1683" i="5"/>
  <c r="E491" i="5"/>
  <c r="X491" i="5" s="1"/>
  <c r="H491" i="5"/>
  <c r="I491" i="5"/>
  <c r="R491" i="5"/>
  <c r="F491" i="5"/>
  <c r="J491" i="5"/>
  <c r="E527" i="5"/>
  <c r="X527" i="5" s="1"/>
  <c r="H527" i="5"/>
  <c r="J527" i="5"/>
  <c r="F527" i="5"/>
  <c r="R527" i="5"/>
  <c r="I527" i="5"/>
  <c r="E563" i="5"/>
  <c r="X563" i="5" s="1"/>
  <c r="I563" i="5"/>
  <c r="F563" i="5"/>
  <c r="J563" i="5"/>
  <c r="R563" i="5"/>
  <c r="H563" i="5"/>
  <c r="E639" i="5"/>
  <c r="X639" i="5" s="1"/>
  <c r="F639" i="5"/>
  <c r="R639" i="5"/>
  <c r="I639" i="5"/>
  <c r="J639" i="5"/>
  <c r="H639" i="5"/>
  <c r="E675" i="5"/>
  <c r="X675" i="5" s="1"/>
  <c r="I675" i="5"/>
  <c r="R675" i="5"/>
  <c r="F675" i="5"/>
  <c r="H675" i="5"/>
  <c r="J675" i="5"/>
  <c r="E711" i="5"/>
  <c r="X711" i="5" s="1"/>
  <c r="F711" i="5"/>
  <c r="J711" i="5"/>
  <c r="R711" i="5"/>
  <c r="H711" i="5"/>
  <c r="I711" i="5"/>
  <c r="E723" i="5"/>
  <c r="X723" i="5" s="1"/>
  <c r="H723" i="5"/>
  <c r="J723" i="5"/>
  <c r="I723" i="5"/>
  <c r="F723" i="5"/>
  <c r="R723" i="5"/>
  <c r="E763" i="5"/>
  <c r="X763" i="5" s="1"/>
  <c r="I763" i="5"/>
  <c r="R763" i="5"/>
  <c r="J763" i="5"/>
  <c r="F763" i="5"/>
  <c r="H763" i="5"/>
  <c r="E775" i="5"/>
  <c r="X775" i="5" s="1"/>
  <c r="I775" i="5"/>
  <c r="J775" i="5"/>
  <c r="F775" i="5"/>
  <c r="H775" i="5"/>
  <c r="R775" i="5"/>
  <c r="E823" i="5"/>
  <c r="X823" i="5" s="1"/>
  <c r="J823" i="5"/>
  <c r="H823" i="5"/>
  <c r="F823" i="5"/>
  <c r="I823" i="5"/>
  <c r="R823" i="5"/>
  <c r="E859" i="5"/>
  <c r="X859" i="5" s="1"/>
  <c r="F859" i="5"/>
  <c r="J859" i="5"/>
  <c r="I859" i="5"/>
  <c r="R859" i="5"/>
  <c r="H859" i="5"/>
  <c r="E895" i="5"/>
  <c r="X895" i="5" s="1"/>
  <c r="J895" i="5"/>
  <c r="H895" i="5"/>
  <c r="F895" i="5"/>
  <c r="I895" i="5"/>
  <c r="R895" i="5"/>
  <c r="E919" i="5"/>
  <c r="X919" i="5" s="1"/>
  <c r="F919" i="5"/>
  <c r="R919" i="5"/>
  <c r="J919" i="5"/>
  <c r="H919" i="5"/>
  <c r="I919" i="5"/>
  <c r="E971" i="5"/>
  <c r="X971" i="5" s="1"/>
  <c r="J971" i="5"/>
  <c r="I971" i="5"/>
  <c r="F971" i="5"/>
  <c r="H971" i="5"/>
  <c r="R971" i="5"/>
  <c r="E1091" i="5"/>
  <c r="X1091" i="5" s="1"/>
  <c r="H1091" i="5"/>
  <c r="J1091" i="5"/>
  <c r="F1091" i="5"/>
  <c r="R1091" i="5"/>
  <c r="I1091" i="5"/>
  <c r="E1139" i="5"/>
  <c r="X1139" i="5" s="1"/>
  <c r="J1139" i="5"/>
  <c r="R1139" i="5"/>
  <c r="H1139" i="5"/>
  <c r="F1139" i="5"/>
  <c r="I1139" i="5"/>
  <c r="E1175" i="5"/>
  <c r="X1175" i="5" s="1"/>
  <c r="J1175" i="5"/>
  <c r="H1175" i="5"/>
  <c r="R1175" i="5"/>
  <c r="F1175" i="5"/>
  <c r="I1175" i="5"/>
  <c r="E1203" i="5"/>
  <c r="X1203" i="5" s="1"/>
  <c r="I1203" i="5"/>
  <c r="H1203" i="5"/>
  <c r="R1203" i="5"/>
  <c r="J1203" i="5"/>
  <c r="F1203" i="5"/>
  <c r="E1239" i="5"/>
  <c r="X1239" i="5" s="1"/>
  <c r="I1239" i="5"/>
  <c r="H1239" i="5"/>
  <c r="R1239" i="5"/>
  <c r="F1239" i="5"/>
  <c r="J1239" i="5"/>
  <c r="E1287" i="5"/>
  <c r="X1287" i="5" s="1"/>
  <c r="H1287" i="5"/>
  <c r="R1287" i="5"/>
  <c r="I1287" i="5"/>
  <c r="J1287" i="5"/>
  <c r="F1287" i="5"/>
  <c r="E1311" i="5"/>
  <c r="X1311" i="5" s="1"/>
  <c r="H1311" i="5"/>
  <c r="R1311" i="5"/>
  <c r="I1311" i="5"/>
  <c r="J1311" i="5"/>
  <c r="F1311" i="5"/>
  <c r="E1639" i="5"/>
  <c r="X1639" i="5" s="1"/>
  <c r="I1639" i="5"/>
  <c r="H1639" i="5"/>
  <c r="R1639" i="5"/>
  <c r="F1639" i="5"/>
  <c r="J1639" i="5"/>
  <c r="E1679" i="5"/>
  <c r="X1679" i="5" s="1"/>
  <c r="H1679" i="5"/>
  <c r="R1679" i="5"/>
  <c r="F1679" i="5"/>
  <c r="I1679" i="5"/>
  <c r="J1679" i="5"/>
  <c r="E1915" i="5"/>
  <c r="X1915" i="5" s="1"/>
  <c r="R1915" i="5"/>
  <c r="F1915" i="5"/>
  <c r="J1915" i="5"/>
  <c r="I1915" i="5"/>
  <c r="H1915" i="5"/>
  <c r="E1991" i="5"/>
  <c r="X1991" i="5" s="1"/>
  <c r="I1991" i="5"/>
  <c r="F1991" i="5"/>
  <c r="H1991" i="5"/>
  <c r="J1991" i="5"/>
  <c r="R1991" i="5"/>
  <c r="E2019" i="5"/>
  <c r="X2019" i="5" s="1"/>
  <c r="I2019" i="5"/>
  <c r="F2019" i="5"/>
  <c r="H2019" i="5"/>
  <c r="R2019" i="5"/>
  <c r="J2019" i="5"/>
  <c r="E2083" i="5"/>
  <c r="X2083" i="5" s="1"/>
  <c r="J2083" i="5"/>
  <c r="I2083" i="5"/>
  <c r="H2083" i="5"/>
  <c r="R2083" i="5"/>
  <c r="F2083" i="5"/>
  <c r="E2095" i="5"/>
  <c r="X2095" i="5" s="1"/>
  <c r="R2095" i="5"/>
  <c r="F2095" i="5"/>
  <c r="J2095" i="5"/>
  <c r="I2095" i="5"/>
  <c r="H2095" i="5"/>
  <c r="E2119" i="5"/>
  <c r="X2119" i="5" s="1"/>
  <c r="H2119" i="5"/>
  <c r="R2119" i="5"/>
  <c r="J2119" i="5"/>
  <c r="F2119" i="5"/>
  <c r="I2119" i="5"/>
  <c r="E2143" i="5"/>
  <c r="X2143" i="5" s="1"/>
  <c r="R2143" i="5"/>
  <c r="F2143" i="5"/>
  <c r="J2143" i="5"/>
  <c r="I2143" i="5"/>
  <c r="H2143" i="5"/>
  <c r="E2235" i="5"/>
  <c r="X2235" i="5" s="1"/>
  <c r="H2235" i="5"/>
  <c r="F2235" i="5"/>
  <c r="R2235" i="5"/>
  <c r="J2235" i="5"/>
  <c r="I2235" i="5"/>
  <c r="E2307" i="5"/>
  <c r="X2307" i="5" s="1"/>
  <c r="R2307" i="5"/>
  <c r="J2307" i="5"/>
  <c r="I2307" i="5"/>
  <c r="F2307" i="5"/>
  <c r="H2307" i="5"/>
  <c r="E2331" i="5"/>
  <c r="X2331" i="5" s="1"/>
  <c r="H2331" i="5"/>
  <c r="F2331" i="5"/>
  <c r="J2331" i="5"/>
  <c r="R2331" i="5"/>
  <c r="I2331" i="5"/>
  <c r="E2387" i="5"/>
  <c r="X2387" i="5" s="1"/>
  <c r="F2387" i="5"/>
  <c r="H2387" i="5"/>
  <c r="J2387" i="5"/>
  <c r="I2387" i="5"/>
  <c r="R2387" i="5"/>
  <c r="E2411" i="5"/>
  <c r="X2411" i="5" s="1"/>
  <c r="R2411" i="5"/>
  <c r="J2411" i="5"/>
  <c r="I2411" i="5"/>
  <c r="F2411" i="5"/>
  <c r="H2411" i="5"/>
  <c r="G2431" i="5"/>
  <c r="E2491" i="5"/>
  <c r="X2491" i="5" s="1"/>
  <c r="F2491" i="5"/>
  <c r="H2491" i="5"/>
  <c r="I2491" i="5"/>
  <c r="R2491" i="5"/>
  <c r="J2491" i="5"/>
  <c r="E439" i="5"/>
  <c r="X439" i="5" s="1"/>
  <c r="R439" i="5"/>
  <c r="I439" i="5"/>
  <c r="H439" i="5"/>
  <c r="F439" i="5"/>
  <c r="J439" i="5"/>
  <c r="E487" i="5"/>
  <c r="X487" i="5" s="1"/>
  <c r="J487" i="5"/>
  <c r="F487" i="5"/>
  <c r="H487" i="5"/>
  <c r="I487" i="5"/>
  <c r="R487" i="5"/>
  <c r="E511" i="5"/>
  <c r="X511" i="5" s="1"/>
  <c r="R511" i="5"/>
  <c r="J511" i="5"/>
  <c r="F511" i="5"/>
  <c r="I511" i="5"/>
  <c r="H511" i="5"/>
  <c r="E555" i="5"/>
  <c r="X555" i="5" s="1"/>
  <c r="R555" i="5"/>
  <c r="F555" i="5"/>
  <c r="J555" i="5"/>
  <c r="H555" i="5"/>
  <c r="I555" i="5"/>
  <c r="E635" i="5"/>
  <c r="X635" i="5" s="1"/>
  <c r="J635" i="5"/>
  <c r="H635" i="5"/>
  <c r="I635" i="5"/>
  <c r="F635" i="5"/>
  <c r="R635" i="5"/>
  <c r="E667" i="5"/>
  <c r="X667" i="5" s="1"/>
  <c r="H667" i="5"/>
  <c r="I667" i="5"/>
  <c r="R667" i="5"/>
  <c r="F667" i="5"/>
  <c r="J667" i="5"/>
  <c r="E715" i="5"/>
  <c r="X715" i="5" s="1"/>
  <c r="I715" i="5"/>
  <c r="F715" i="5"/>
  <c r="R715" i="5"/>
  <c r="H715" i="5"/>
  <c r="J715" i="5"/>
  <c r="E735" i="5"/>
  <c r="X735" i="5" s="1"/>
  <c r="J735" i="5"/>
  <c r="H735" i="5"/>
  <c r="I735" i="5"/>
  <c r="R735" i="5"/>
  <c r="F735" i="5"/>
  <c r="E747" i="5"/>
  <c r="X747" i="5" s="1"/>
  <c r="I747" i="5"/>
  <c r="H747" i="5"/>
  <c r="J747" i="5"/>
  <c r="F747" i="5"/>
  <c r="R747" i="5"/>
  <c r="G799" i="5"/>
  <c r="E819" i="5"/>
  <c r="X819" i="5" s="1"/>
  <c r="F819" i="5"/>
  <c r="R819" i="5"/>
  <c r="H819" i="5"/>
  <c r="I819" i="5"/>
  <c r="J819" i="5"/>
  <c r="E867" i="5"/>
  <c r="X867" i="5" s="1"/>
  <c r="J867" i="5"/>
  <c r="R867" i="5"/>
  <c r="H867" i="5"/>
  <c r="I867" i="5"/>
  <c r="F867" i="5"/>
  <c r="G903" i="5"/>
  <c r="E947" i="5"/>
  <c r="X947" i="5" s="1"/>
  <c r="J947" i="5"/>
  <c r="H947" i="5"/>
  <c r="I947" i="5"/>
  <c r="R947" i="5"/>
  <c r="F947" i="5"/>
  <c r="E975" i="5"/>
  <c r="X975" i="5" s="1"/>
  <c r="I975" i="5"/>
  <c r="F975" i="5"/>
  <c r="H975" i="5"/>
  <c r="R975" i="5"/>
  <c r="J975" i="5"/>
  <c r="E1047" i="5"/>
  <c r="X1047" i="5" s="1"/>
  <c r="R1047" i="5"/>
  <c r="J1047" i="5"/>
  <c r="H1047" i="5"/>
  <c r="I1047" i="5"/>
  <c r="F1047" i="5"/>
  <c r="E1095" i="5"/>
  <c r="X1095" i="5" s="1"/>
  <c r="H1095" i="5"/>
  <c r="I1095" i="5"/>
  <c r="F1095" i="5"/>
  <c r="R1095" i="5"/>
  <c r="J1095" i="5"/>
  <c r="E1187" i="5"/>
  <c r="X1187" i="5" s="1"/>
  <c r="F1187" i="5"/>
  <c r="J1187" i="5"/>
  <c r="R1187" i="5"/>
  <c r="I1187" i="5"/>
  <c r="H1187" i="5"/>
  <c r="E1231" i="5"/>
  <c r="X1231" i="5" s="1"/>
  <c r="I1231" i="5"/>
  <c r="H1231" i="5"/>
  <c r="R1231" i="5"/>
  <c r="F1231" i="5"/>
  <c r="J1231" i="5"/>
  <c r="E1275" i="5"/>
  <c r="X1275" i="5" s="1"/>
  <c r="R1275" i="5"/>
  <c r="H1275" i="5"/>
  <c r="I1275" i="5"/>
  <c r="J1275" i="5"/>
  <c r="F1275" i="5"/>
  <c r="E1295" i="5"/>
  <c r="X1295" i="5" s="1"/>
  <c r="H1295" i="5"/>
  <c r="R1295" i="5"/>
  <c r="I1295" i="5"/>
  <c r="J1295" i="5"/>
  <c r="F1295" i="5"/>
  <c r="E1327" i="5"/>
  <c r="X1327" i="5" s="1"/>
  <c r="R1327" i="5"/>
  <c r="I1327" i="5"/>
  <c r="J1327" i="5"/>
  <c r="F1327" i="5"/>
  <c r="H1327" i="5"/>
  <c r="E1371" i="5"/>
  <c r="X1371" i="5" s="1"/>
  <c r="I1371" i="5"/>
  <c r="R1371" i="5"/>
  <c r="F1371" i="5"/>
  <c r="J1371" i="5"/>
  <c r="H1371" i="5"/>
  <c r="E1391" i="5"/>
  <c r="X1391" i="5" s="1"/>
  <c r="R1391" i="5"/>
  <c r="H1391" i="5"/>
  <c r="J1391" i="5"/>
  <c r="F1391" i="5"/>
  <c r="I1391" i="5"/>
  <c r="E1411" i="5"/>
  <c r="X1411" i="5" s="1"/>
  <c r="J1411" i="5"/>
  <c r="F1411" i="5"/>
  <c r="H1411" i="5"/>
  <c r="R1411" i="5"/>
  <c r="I1411" i="5"/>
  <c r="E1435" i="5"/>
  <c r="X1435" i="5" s="1"/>
  <c r="R1435" i="5"/>
  <c r="F1435" i="5"/>
  <c r="J1435" i="5"/>
  <c r="I1435" i="5"/>
  <c r="H1435" i="5"/>
  <c r="E1455" i="5"/>
  <c r="X1455" i="5" s="1"/>
  <c r="I1455" i="5"/>
  <c r="R1455" i="5"/>
  <c r="H1455" i="5"/>
  <c r="J1455" i="5"/>
  <c r="F1455" i="5"/>
  <c r="E1471" i="5"/>
  <c r="X1471" i="5" s="1"/>
  <c r="I1471" i="5"/>
  <c r="R1471" i="5"/>
  <c r="H1471" i="5"/>
  <c r="J1471" i="5"/>
  <c r="F1471" i="5"/>
  <c r="E1487" i="5"/>
  <c r="X1487" i="5" s="1"/>
  <c r="R1487" i="5"/>
  <c r="J1487" i="5"/>
  <c r="H1487" i="5"/>
  <c r="F1487" i="5"/>
  <c r="I1487" i="5"/>
  <c r="E1507" i="5"/>
  <c r="X1507" i="5" s="1"/>
  <c r="I1507" i="5"/>
  <c r="J1507" i="5"/>
  <c r="F1507" i="5"/>
  <c r="R1507" i="5"/>
  <c r="H1507" i="5"/>
  <c r="E1527" i="5"/>
  <c r="X1527" i="5" s="1"/>
  <c r="R1527" i="5"/>
  <c r="I1527" i="5"/>
  <c r="J1527" i="5"/>
  <c r="H1527" i="5"/>
  <c r="F1527" i="5"/>
  <c r="E1547" i="5"/>
  <c r="X1547" i="5" s="1"/>
  <c r="H1547" i="5"/>
  <c r="I1547" i="5"/>
  <c r="R1547" i="5"/>
  <c r="F1547" i="5"/>
  <c r="J1547" i="5"/>
  <c r="E1563" i="5"/>
  <c r="X1563" i="5" s="1"/>
  <c r="I1563" i="5"/>
  <c r="H1563" i="5"/>
  <c r="R1563" i="5"/>
  <c r="F1563" i="5"/>
  <c r="J1563" i="5"/>
  <c r="G1583" i="5"/>
  <c r="E1611" i="5"/>
  <c r="X1611" i="5" s="1"/>
  <c r="R1611" i="5"/>
  <c r="F1611" i="5"/>
  <c r="J1611" i="5"/>
  <c r="I1611" i="5"/>
  <c r="H1611" i="5"/>
  <c r="R1663" i="5"/>
  <c r="E1663" i="5"/>
  <c r="X1663" i="5" s="1"/>
  <c r="J1663" i="5"/>
  <c r="H1663" i="5"/>
  <c r="I1663" i="5"/>
  <c r="F1663" i="5"/>
  <c r="G1683" i="5"/>
  <c r="E1731" i="5"/>
  <c r="X1731" i="5" s="1"/>
  <c r="I1731" i="5"/>
  <c r="F1731" i="5"/>
  <c r="H1731" i="5"/>
  <c r="J1731" i="5"/>
  <c r="R1731" i="5"/>
  <c r="E1755" i="5"/>
  <c r="X1755" i="5" s="1"/>
  <c r="R1755" i="5"/>
  <c r="J1755" i="5"/>
  <c r="F1755" i="5"/>
  <c r="I1755" i="5"/>
  <c r="H1755" i="5"/>
  <c r="E1783" i="5"/>
  <c r="X1783" i="5" s="1"/>
  <c r="J1783" i="5"/>
  <c r="R1783" i="5"/>
  <c r="I1783" i="5"/>
  <c r="H1783" i="5"/>
  <c r="F1783" i="5"/>
  <c r="E1807" i="5"/>
  <c r="X1807" i="5" s="1"/>
  <c r="H1807" i="5"/>
  <c r="R1807" i="5"/>
  <c r="F1807" i="5"/>
  <c r="J1807" i="5"/>
  <c r="I1807" i="5"/>
  <c r="E1863" i="5"/>
  <c r="X1863" i="5" s="1"/>
  <c r="R1863" i="5"/>
  <c r="J1863" i="5"/>
  <c r="H1863" i="5"/>
  <c r="F1863" i="5"/>
  <c r="I1863" i="5"/>
  <c r="E1883" i="5"/>
  <c r="X1883" i="5" s="1"/>
  <c r="I1883" i="5"/>
  <c r="H1883" i="5"/>
  <c r="R1883" i="5"/>
  <c r="F1883" i="5"/>
  <c r="J1883" i="5"/>
  <c r="E1907" i="5"/>
  <c r="X1907" i="5" s="1"/>
  <c r="R1907" i="5"/>
  <c r="I1907" i="5"/>
  <c r="F1907" i="5"/>
  <c r="H1907" i="5"/>
  <c r="J1907" i="5"/>
  <c r="E1931" i="5"/>
  <c r="X1931" i="5" s="1"/>
  <c r="I1931" i="5"/>
  <c r="H1931" i="5"/>
  <c r="F1931" i="5"/>
  <c r="J1931" i="5"/>
  <c r="R1931" i="5"/>
  <c r="E2003" i="5"/>
  <c r="X2003" i="5" s="1"/>
  <c r="I2003" i="5"/>
  <c r="H2003" i="5"/>
  <c r="F2003" i="5"/>
  <c r="J2003" i="5"/>
  <c r="R2003" i="5"/>
  <c r="E2035" i="5"/>
  <c r="X2035" i="5" s="1"/>
  <c r="H2035" i="5"/>
  <c r="F2035" i="5"/>
  <c r="R2035" i="5"/>
  <c r="I2035" i="5"/>
  <c r="J2035" i="5"/>
  <c r="E2075" i="5"/>
  <c r="X2075" i="5" s="1"/>
  <c r="R2075" i="5"/>
  <c r="I2075" i="5"/>
  <c r="J2075" i="5"/>
  <c r="H2075" i="5"/>
  <c r="F2075" i="5"/>
  <c r="E2115" i="5"/>
  <c r="X2115" i="5" s="1"/>
  <c r="F2115" i="5"/>
  <c r="I2115" i="5"/>
  <c r="J2115" i="5"/>
  <c r="R2115" i="5"/>
  <c r="H2115" i="5"/>
  <c r="E2151" i="5"/>
  <c r="X2151" i="5" s="1"/>
  <c r="H2151" i="5"/>
  <c r="R2151" i="5"/>
  <c r="F2151" i="5"/>
  <c r="J2151" i="5"/>
  <c r="I2151" i="5"/>
  <c r="E2175" i="5"/>
  <c r="X2175" i="5" s="1"/>
  <c r="J2175" i="5"/>
  <c r="I2175" i="5"/>
  <c r="H2175" i="5"/>
  <c r="F2175" i="5"/>
  <c r="R2175" i="5"/>
  <c r="E2247" i="5"/>
  <c r="X2247" i="5" s="1"/>
  <c r="H2247" i="5"/>
  <c r="R2247" i="5"/>
  <c r="F2247" i="5"/>
  <c r="J2247" i="5"/>
  <c r="I2247" i="5"/>
  <c r="E2303" i="5"/>
  <c r="X2303" i="5" s="1"/>
  <c r="I2303" i="5"/>
  <c r="F2303" i="5"/>
  <c r="H2303" i="5"/>
  <c r="R2303" i="5"/>
  <c r="J2303" i="5"/>
  <c r="E2315" i="5"/>
  <c r="X2315" i="5" s="1"/>
  <c r="I2315" i="5"/>
  <c r="F2315" i="5"/>
  <c r="H2315" i="5"/>
  <c r="R2315" i="5"/>
  <c r="J2315" i="5"/>
  <c r="G2335" i="5"/>
  <c r="E2383" i="5"/>
  <c r="X2383" i="5" s="1"/>
  <c r="J2383" i="5"/>
  <c r="F2383" i="5"/>
  <c r="I2383" i="5"/>
  <c r="R2383" i="5"/>
  <c r="H2383" i="5"/>
  <c r="E2395" i="5"/>
  <c r="X2395" i="5" s="1"/>
  <c r="I2395" i="5"/>
  <c r="F2395" i="5"/>
  <c r="R2395" i="5"/>
  <c r="H2395" i="5"/>
  <c r="J2395" i="5"/>
  <c r="E2419" i="5"/>
  <c r="X2419" i="5" s="1"/>
  <c r="I2419" i="5"/>
  <c r="H2419" i="5"/>
  <c r="R2419" i="5"/>
  <c r="F2419" i="5"/>
  <c r="J2419" i="5"/>
  <c r="E471" i="5"/>
  <c r="X471" i="5" s="1"/>
  <c r="I471" i="5"/>
  <c r="F471" i="5"/>
  <c r="R471" i="5"/>
  <c r="J471" i="5"/>
  <c r="H471" i="5"/>
  <c r="E507" i="5"/>
  <c r="X507" i="5" s="1"/>
  <c r="R507" i="5"/>
  <c r="F507" i="5"/>
  <c r="J507" i="5"/>
  <c r="I507" i="5"/>
  <c r="H507" i="5"/>
  <c r="E547" i="5"/>
  <c r="X547" i="5" s="1"/>
  <c r="F547" i="5"/>
  <c r="R547" i="5"/>
  <c r="J547" i="5"/>
  <c r="I547" i="5"/>
  <c r="H547" i="5"/>
  <c r="E583" i="5"/>
  <c r="X583" i="5" s="1"/>
  <c r="I583" i="5"/>
  <c r="R583" i="5"/>
  <c r="J583" i="5"/>
  <c r="H583" i="5"/>
  <c r="F583" i="5"/>
  <c r="E631" i="5"/>
  <c r="X631" i="5" s="1"/>
  <c r="H631" i="5"/>
  <c r="R631" i="5"/>
  <c r="I631" i="5"/>
  <c r="F631" i="5"/>
  <c r="J631" i="5"/>
  <c r="E683" i="5"/>
  <c r="X683" i="5" s="1"/>
  <c r="H683" i="5"/>
  <c r="R683" i="5"/>
  <c r="F683" i="5"/>
  <c r="J683" i="5"/>
  <c r="I683" i="5"/>
  <c r="E743" i="5"/>
  <c r="X743" i="5" s="1"/>
  <c r="H743" i="5"/>
  <c r="I743" i="5"/>
  <c r="F743" i="5"/>
  <c r="R743" i="5"/>
  <c r="J743" i="5"/>
  <c r="E791" i="5"/>
  <c r="X791" i="5" s="1"/>
  <c r="R791" i="5"/>
  <c r="J791" i="5"/>
  <c r="F791" i="5"/>
  <c r="H791" i="5"/>
  <c r="I791" i="5"/>
  <c r="G827" i="5"/>
  <c r="E915" i="5"/>
  <c r="X915" i="5" s="1"/>
  <c r="J915" i="5"/>
  <c r="R915" i="5"/>
  <c r="H915" i="5"/>
  <c r="I915" i="5"/>
  <c r="F915" i="5"/>
  <c r="E939" i="5"/>
  <c r="X939" i="5" s="1"/>
  <c r="I939" i="5"/>
  <c r="F939" i="5"/>
  <c r="H939" i="5"/>
  <c r="J939" i="5"/>
  <c r="R939" i="5"/>
  <c r="E951" i="5"/>
  <c r="X951" i="5" s="1"/>
  <c r="F951" i="5"/>
  <c r="H951" i="5"/>
  <c r="R951" i="5"/>
  <c r="J951" i="5"/>
  <c r="I951" i="5"/>
  <c r="E991" i="5"/>
  <c r="X991" i="5" s="1"/>
  <c r="H991" i="5"/>
  <c r="I991" i="5"/>
  <c r="F991" i="5"/>
  <c r="R991" i="5"/>
  <c r="J991" i="5"/>
  <c r="E1011" i="5"/>
  <c r="X1011" i="5" s="1"/>
  <c r="R1011" i="5"/>
  <c r="J1011" i="5"/>
  <c r="H1011" i="5"/>
  <c r="I1011" i="5"/>
  <c r="F1011" i="5"/>
  <c r="E1051" i="5"/>
  <c r="X1051" i="5" s="1"/>
  <c r="H1051" i="5"/>
  <c r="I1051" i="5"/>
  <c r="F1051" i="5"/>
  <c r="R1051" i="5"/>
  <c r="J1051" i="5"/>
  <c r="E1099" i="5"/>
  <c r="X1099" i="5" s="1"/>
  <c r="R1099" i="5"/>
  <c r="J1099" i="5"/>
  <c r="H1099" i="5"/>
  <c r="I1099" i="5"/>
  <c r="F1099" i="5"/>
  <c r="E1135" i="5"/>
  <c r="X1135" i="5" s="1"/>
  <c r="J1135" i="5"/>
  <c r="R1135" i="5"/>
  <c r="F1135" i="5"/>
  <c r="I1135" i="5"/>
  <c r="H1135" i="5"/>
  <c r="E1159" i="5"/>
  <c r="X1159" i="5" s="1"/>
  <c r="R1159" i="5"/>
  <c r="J1159" i="5"/>
  <c r="F1159" i="5"/>
  <c r="H1159" i="5"/>
  <c r="I1159" i="5"/>
  <c r="E1223" i="5"/>
  <c r="X1223" i="5" s="1"/>
  <c r="I1223" i="5"/>
  <c r="H1223" i="5"/>
  <c r="F1223" i="5"/>
  <c r="R1223" i="5"/>
  <c r="J1223" i="5"/>
  <c r="E1267" i="5"/>
  <c r="X1267" i="5" s="1"/>
  <c r="H1267" i="5"/>
  <c r="R1267" i="5"/>
  <c r="I1267" i="5"/>
  <c r="J1267" i="5"/>
  <c r="F1267" i="5"/>
  <c r="E1303" i="5"/>
  <c r="X1303" i="5" s="1"/>
  <c r="H1303" i="5"/>
  <c r="J1303" i="5"/>
  <c r="F1303" i="5"/>
  <c r="I1303" i="5"/>
  <c r="R1303" i="5"/>
  <c r="E1343" i="5"/>
  <c r="X1343" i="5" s="1"/>
  <c r="H1343" i="5"/>
  <c r="F1343" i="5"/>
  <c r="I1343" i="5"/>
  <c r="R1343" i="5"/>
  <c r="J1343" i="5"/>
  <c r="E1383" i="5"/>
  <c r="X1383" i="5" s="1"/>
  <c r="J1383" i="5"/>
  <c r="H1383" i="5"/>
  <c r="F1383" i="5"/>
  <c r="R1383" i="5"/>
  <c r="I1383" i="5"/>
  <c r="E1407" i="5"/>
  <c r="X1407" i="5" s="1"/>
  <c r="J1407" i="5"/>
  <c r="H1407" i="5"/>
  <c r="I1407" i="5"/>
  <c r="F1407" i="5"/>
  <c r="R1407" i="5"/>
  <c r="E1431" i="5"/>
  <c r="X1431" i="5" s="1"/>
  <c r="I1431" i="5"/>
  <c r="F1431" i="5"/>
  <c r="R1431" i="5"/>
  <c r="J1431" i="5"/>
  <c r="H1431" i="5"/>
  <c r="E1499" i="5"/>
  <c r="X1499" i="5" s="1"/>
  <c r="H1499" i="5"/>
  <c r="F1499" i="5"/>
  <c r="J1499" i="5"/>
  <c r="R1499" i="5"/>
  <c r="I1499" i="5"/>
  <c r="E1531" i="5"/>
  <c r="X1531" i="5" s="1"/>
  <c r="H1531" i="5"/>
  <c r="F1531" i="5"/>
  <c r="J1531" i="5"/>
  <c r="R1531" i="5"/>
  <c r="I1531" i="5"/>
  <c r="E1551" i="5"/>
  <c r="X1551" i="5" s="1"/>
  <c r="R1551" i="5"/>
  <c r="F1551" i="5"/>
  <c r="J1551" i="5"/>
  <c r="H1551" i="5"/>
  <c r="I1551" i="5"/>
  <c r="E1579" i="5"/>
  <c r="X1579" i="5" s="1"/>
  <c r="I1579" i="5"/>
  <c r="H1579" i="5"/>
  <c r="R1579" i="5"/>
  <c r="F1579" i="5"/>
  <c r="J1579" i="5"/>
  <c r="E1599" i="5"/>
  <c r="X1599" i="5" s="1"/>
  <c r="H1599" i="5"/>
  <c r="R1599" i="5"/>
  <c r="F1599" i="5"/>
  <c r="J1599" i="5"/>
  <c r="I1599" i="5"/>
  <c r="G1675" i="5"/>
  <c r="E1723" i="5"/>
  <c r="X1723" i="5" s="1"/>
  <c r="F1723" i="5"/>
  <c r="R1723" i="5"/>
  <c r="J1723" i="5"/>
  <c r="I1723" i="5"/>
  <c r="H1723" i="5"/>
  <c r="E1811" i="5"/>
  <c r="X1811" i="5" s="1"/>
  <c r="F1811" i="5"/>
  <c r="R1811" i="5"/>
  <c r="I1811" i="5"/>
  <c r="J1811" i="5"/>
  <c r="H1811" i="5"/>
  <c r="E1835" i="5"/>
  <c r="X1835" i="5" s="1"/>
  <c r="J1835" i="5"/>
  <c r="I1835" i="5"/>
  <c r="R1835" i="5"/>
  <c r="F1835" i="5"/>
  <c r="H1835" i="5"/>
  <c r="E1871" i="5"/>
  <c r="X1871" i="5" s="1"/>
  <c r="F1871" i="5"/>
  <c r="H1871" i="5"/>
  <c r="R1871" i="5"/>
  <c r="J1871" i="5"/>
  <c r="I1871" i="5"/>
  <c r="E1923" i="5"/>
  <c r="X1923" i="5" s="1"/>
  <c r="I1923" i="5"/>
  <c r="H1923" i="5"/>
  <c r="F1923" i="5"/>
  <c r="R1923" i="5"/>
  <c r="J1923" i="5"/>
  <c r="E1935" i="5"/>
  <c r="X1935" i="5" s="1"/>
  <c r="R1935" i="5"/>
  <c r="I1935" i="5"/>
  <c r="F1935" i="5"/>
  <c r="J1935" i="5"/>
  <c r="H1935" i="5"/>
  <c r="E1971" i="5"/>
  <c r="X1971" i="5" s="1"/>
  <c r="H1971" i="5"/>
  <c r="I1971" i="5"/>
  <c r="F1971" i="5"/>
  <c r="J1971" i="5"/>
  <c r="R1971" i="5"/>
  <c r="E2027" i="5"/>
  <c r="X2027" i="5" s="1"/>
  <c r="H2027" i="5"/>
  <c r="I2027" i="5"/>
  <c r="F2027" i="5"/>
  <c r="J2027" i="5"/>
  <c r="R2027" i="5"/>
  <c r="G2051" i="5"/>
  <c r="E2099" i="5"/>
  <c r="X2099" i="5" s="1"/>
  <c r="I2099" i="5"/>
  <c r="F2099" i="5"/>
  <c r="H2099" i="5"/>
  <c r="R2099" i="5"/>
  <c r="J2099" i="5"/>
  <c r="E2159" i="5"/>
  <c r="X2159" i="5" s="1"/>
  <c r="H2159" i="5"/>
  <c r="I2159" i="5"/>
  <c r="J2159" i="5"/>
  <c r="F2159" i="5"/>
  <c r="R2159" i="5"/>
  <c r="E2219" i="5"/>
  <c r="X2219" i="5" s="1"/>
  <c r="H2219" i="5"/>
  <c r="J2219" i="5"/>
  <c r="F2219" i="5"/>
  <c r="R2219" i="5"/>
  <c r="I2219" i="5"/>
  <c r="E2251" i="5"/>
  <c r="X2251" i="5" s="1"/>
  <c r="H2251" i="5"/>
  <c r="J2251" i="5"/>
  <c r="F2251" i="5"/>
  <c r="I2251" i="5"/>
  <c r="R2251" i="5"/>
  <c r="E2275" i="5"/>
  <c r="X2275" i="5" s="1"/>
  <c r="H2275" i="5"/>
  <c r="R2275" i="5"/>
  <c r="J2275" i="5"/>
  <c r="I2275" i="5"/>
  <c r="F2275" i="5"/>
  <c r="E2299" i="5"/>
  <c r="X2299" i="5" s="1"/>
  <c r="H2299" i="5"/>
  <c r="F2299" i="5"/>
  <c r="I2299" i="5"/>
  <c r="R2299" i="5"/>
  <c r="J2299" i="5"/>
  <c r="E2327" i="5"/>
  <c r="X2327" i="5" s="1"/>
  <c r="J2327" i="5"/>
  <c r="F2327" i="5"/>
  <c r="I2327" i="5"/>
  <c r="H2327" i="5"/>
  <c r="R2327" i="5"/>
  <c r="E2355" i="5"/>
  <c r="X2355" i="5" s="1"/>
  <c r="R2355" i="5"/>
  <c r="H2355" i="5"/>
  <c r="I2355" i="5"/>
  <c r="F2355" i="5"/>
  <c r="J2355" i="5"/>
  <c r="E2379" i="5"/>
  <c r="X2379" i="5" s="1"/>
  <c r="F2379" i="5"/>
  <c r="H2379" i="5"/>
  <c r="R2379" i="5"/>
  <c r="I2379" i="5"/>
  <c r="J2379" i="5"/>
  <c r="E2403" i="5"/>
  <c r="X2403" i="5" s="1"/>
  <c r="H2403" i="5"/>
  <c r="R2403" i="5"/>
  <c r="F2403" i="5"/>
  <c r="J2403" i="5"/>
  <c r="I2403" i="5"/>
  <c r="E2435" i="5"/>
  <c r="X2435" i="5" s="1"/>
  <c r="F2435" i="5"/>
  <c r="J2435" i="5"/>
  <c r="R2435" i="5"/>
  <c r="I2435" i="5"/>
  <c r="H2435" i="5"/>
  <c r="E2459" i="5"/>
  <c r="X2459" i="5" s="1"/>
  <c r="J2459" i="5"/>
  <c r="F2459" i="5"/>
  <c r="I2459" i="5"/>
  <c r="R2459" i="5"/>
  <c r="H2459" i="5"/>
  <c r="G2495" i="5"/>
  <c r="E1659" i="5"/>
  <c r="X1659" i="5" s="1"/>
  <c r="F1659" i="5"/>
  <c r="J1659" i="5"/>
  <c r="R1659" i="5"/>
  <c r="H1659" i="5"/>
  <c r="I1659" i="5"/>
  <c r="E1691" i="5"/>
  <c r="X1691" i="5" s="1"/>
  <c r="F1691" i="5"/>
  <c r="I1691" i="5"/>
  <c r="H1691" i="5"/>
  <c r="R1691" i="5"/>
  <c r="J1691" i="5"/>
  <c r="E443" i="5"/>
  <c r="X443" i="5" s="1"/>
  <c r="R443" i="5"/>
  <c r="I443" i="5"/>
  <c r="J443" i="5"/>
  <c r="H443" i="5"/>
  <c r="F443" i="5"/>
  <c r="E479" i="5"/>
  <c r="X479" i="5" s="1"/>
  <c r="R479" i="5"/>
  <c r="I479" i="5"/>
  <c r="F479" i="5"/>
  <c r="J479" i="5"/>
  <c r="H479" i="5"/>
  <c r="E551" i="5"/>
  <c r="X551" i="5" s="1"/>
  <c r="J551" i="5"/>
  <c r="H551" i="5"/>
  <c r="F551" i="5"/>
  <c r="R551" i="5"/>
  <c r="I551" i="5"/>
  <c r="E603" i="5"/>
  <c r="X603" i="5" s="1"/>
  <c r="F603" i="5"/>
  <c r="H603" i="5"/>
  <c r="J603" i="5"/>
  <c r="R603" i="5"/>
  <c r="I603" i="5"/>
  <c r="E811" i="5"/>
  <c r="X811" i="5" s="1"/>
  <c r="R811" i="5"/>
  <c r="H811" i="5"/>
  <c r="J811" i="5"/>
  <c r="I811" i="5"/>
  <c r="F811" i="5"/>
  <c r="E847" i="5"/>
  <c r="X847" i="5" s="1"/>
  <c r="F847" i="5"/>
  <c r="J847" i="5"/>
  <c r="H847" i="5"/>
  <c r="R847" i="5"/>
  <c r="I847" i="5"/>
  <c r="E931" i="5"/>
  <c r="X931" i="5" s="1"/>
  <c r="F931" i="5"/>
  <c r="R931" i="5"/>
  <c r="H931" i="5"/>
  <c r="J931" i="5"/>
  <c r="I931" i="5"/>
  <c r="E943" i="5"/>
  <c r="X943" i="5" s="1"/>
  <c r="R943" i="5"/>
  <c r="H943" i="5"/>
  <c r="J943" i="5"/>
  <c r="I943" i="5"/>
  <c r="F943" i="5"/>
  <c r="E995" i="5"/>
  <c r="X995" i="5" s="1"/>
  <c r="F995" i="5"/>
  <c r="R995" i="5"/>
  <c r="J995" i="5"/>
  <c r="I995" i="5"/>
  <c r="H995" i="5"/>
  <c r="E1007" i="5"/>
  <c r="X1007" i="5" s="1"/>
  <c r="J1007" i="5"/>
  <c r="H1007" i="5"/>
  <c r="I1007" i="5"/>
  <c r="F1007" i="5"/>
  <c r="R1007" i="5"/>
  <c r="E1043" i="5"/>
  <c r="X1043" i="5" s="1"/>
  <c r="F1043" i="5"/>
  <c r="R1043" i="5"/>
  <c r="I1043" i="5"/>
  <c r="J1043" i="5"/>
  <c r="H1043" i="5"/>
  <c r="E1079" i="5"/>
  <c r="X1079" i="5" s="1"/>
  <c r="J1079" i="5"/>
  <c r="H1079" i="5"/>
  <c r="I1079" i="5"/>
  <c r="F1079" i="5"/>
  <c r="R1079" i="5"/>
  <c r="E1127" i="5"/>
  <c r="X1127" i="5" s="1"/>
  <c r="F1127" i="5"/>
  <c r="R1127" i="5"/>
  <c r="J1127" i="5"/>
  <c r="H1127" i="5"/>
  <c r="I1127" i="5"/>
  <c r="E1271" i="5"/>
  <c r="X1271" i="5" s="1"/>
  <c r="H1271" i="5"/>
  <c r="F1271" i="5"/>
  <c r="J1271" i="5"/>
  <c r="R1271" i="5"/>
  <c r="I1271" i="5"/>
  <c r="E1347" i="5"/>
  <c r="X1347" i="5" s="1"/>
  <c r="F1347" i="5"/>
  <c r="I1347" i="5"/>
  <c r="H1347" i="5"/>
  <c r="R1347" i="5"/>
  <c r="J1347" i="5"/>
  <c r="E1387" i="5"/>
  <c r="X1387" i="5" s="1"/>
  <c r="H1387" i="5"/>
  <c r="R1387" i="5"/>
  <c r="F1387" i="5"/>
  <c r="J1387" i="5"/>
  <c r="I1387" i="5"/>
  <c r="E1415" i="5"/>
  <c r="X1415" i="5" s="1"/>
  <c r="J1415" i="5"/>
  <c r="H1415" i="5"/>
  <c r="I1415" i="5"/>
  <c r="F1415" i="5"/>
  <c r="R1415" i="5"/>
  <c r="E1439" i="5"/>
  <c r="X1439" i="5" s="1"/>
  <c r="H1439" i="5"/>
  <c r="R1439" i="5"/>
  <c r="F1439" i="5"/>
  <c r="I1439" i="5"/>
  <c r="J1439" i="5"/>
  <c r="E1475" i="5"/>
  <c r="X1475" i="5" s="1"/>
  <c r="H1475" i="5"/>
  <c r="R1475" i="5"/>
  <c r="F1475" i="5"/>
  <c r="J1475" i="5"/>
  <c r="I1475" i="5"/>
  <c r="E1491" i="5"/>
  <c r="X1491" i="5" s="1"/>
  <c r="R1491" i="5"/>
  <c r="H1491" i="5"/>
  <c r="F1491" i="5"/>
  <c r="J1491" i="5"/>
  <c r="I1491" i="5"/>
  <c r="E1511" i="5"/>
  <c r="X1511" i="5" s="1"/>
  <c r="R1511" i="5"/>
  <c r="I1511" i="5"/>
  <c r="J1511" i="5"/>
  <c r="H1511" i="5"/>
  <c r="F1511" i="5"/>
  <c r="E1539" i="5"/>
  <c r="X1539" i="5" s="1"/>
  <c r="R1539" i="5"/>
  <c r="I1539" i="5"/>
  <c r="J1539" i="5"/>
  <c r="H1539" i="5"/>
  <c r="F1539" i="5"/>
  <c r="E1575" i="5"/>
  <c r="X1575" i="5" s="1"/>
  <c r="J1575" i="5"/>
  <c r="I1575" i="5"/>
  <c r="H1575" i="5"/>
  <c r="R1575" i="5"/>
  <c r="F1575" i="5"/>
  <c r="E1603" i="5"/>
  <c r="X1603" i="5" s="1"/>
  <c r="I1603" i="5"/>
  <c r="H1603" i="5"/>
  <c r="R1603" i="5"/>
  <c r="F1603" i="5"/>
  <c r="J1603" i="5"/>
  <c r="E1627" i="5"/>
  <c r="X1627" i="5" s="1"/>
  <c r="F1627" i="5"/>
  <c r="H1627" i="5"/>
  <c r="R1627" i="5"/>
  <c r="J1627" i="5"/>
  <c r="I1627" i="5"/>
  <c r="E1695" i="5"/>
  <c r="X1695" i="5" s="1"/>
  <c r="R1695" i="5"/>
  <c r="I1695" i="5"/>
  <c r="F1695" i="5"/>
  <c r="H1695" i="5"/>
  <c r="J1695" i="5"/>
  <c r="E1727" i="5"/>
  <c r="X1727" i="5" s="1"/>
  <c r="F1727" i="5"/>
  <c r="J1727" i="5"/>
  <c r="I1727" i="5"/>
  <c r="H1727" i="5"/>
  <c r="R1727" i="5"/>
  <c r="E1747" i="5"/>
  <c r="X1747" i="5" s="1"/>
  <c r="J1747" i="5"/>
  <c r="H1747" i="5"/>
  <c r="F1747" i="5"/>
  <c r="I1747" i="5"/>
  <c r="R1747" i="5"/>
  <c r="E1771" i="5"/>
  <c r="X1771" i="5" s="1"/>
  <c r="F1771" i="5"/>
  <c r="J1771" i="5"/>
  <c r="R1771" i="5"/>
  <c r="I1771" i="5"/>
  <c r="H1771" i="5"/>
  <c r="E1791" i="5"/>
  <c r="X1791" i="5" s="1"/>
  <c r="I1791" i="5"/>
  <c r="H1791" i="5"/>
  <c r="F1791" i="5"/>
  <c r="J1791" i="5"/>
  <c r="R1791" i="5"/>
  <c r="E1815" i="5"/>
  <c r="X1815" i="5" s="1"/>
  <c r="R1815" i="5"/>
  <c r="F1815" i="5"/>
  <c r="I1815" i="5"/>
  <c r="H1815" i="5"/>
  <c r="J1815" i="5"/>
  <c r="E1839" i="5"/>
  <c r="X1839" i="5" s="1"/>
  <c r="J1839" i="5"/>
  <c r="H1839" i="5"/>
  <c r="F1839" i="5"/>
  <c r="I1839" i="5"/>
  <c r="R1839" i="5"/>
  <c r="E1879" i="5"/>
  <c r="X1879" i="5" s="1"/>
  <c r="I1879" i="5"/>
  <c r="H1879" i="5"/>
  <c r="J1879" i="5"/>
  <c r="F1879" i="5"/>
  <c r="R1879" i="5"/>
  <c r="E1979" i="5"/>
  <c r="X1979" i="5" s="1"/>
  <c r="F1979" i="5"/>
  <c r="I1979" i="5"/>
  <c r="H1979" i="5"/>
  <c r="R1979" i="5"/>
  <c r="J1979" i="5"/>
  <c r="E2047" i="5"/>
  <c r="X2047" i="5" s="1"/>
  <c r="H2047" i="5"/>
  <c r="I2047" i="5"/>
  <c r="J2047" i="5"/>
  <c r="F2047" i="5"/>
  <c r="R2047" i="5"/>
  <c r="E2167" i="5"/>
  <c r="X2167" i="5" s="1"/>
  <c r="J2167" i="5"/>
  <c r="I2167" i="5"/>
  <c r="H2167" i="5"/>
  <c r="F2167" i="5"/>
  <c r="R2167" i="5"/>
  <c r="E2199" i="5"/>
  <c r="X2199" i="5" s="1"/>
  <c r="H2199" i="5"/>
  <c r="J2199" i="5"/>
  <c r="F2199" i="5"/>
  <c r="R2199" i="5"/>
  <c r="I2199" i="5"/>
  <c r="E2223" i="5"/>
  <c r="X2223" i="5" s="1"/>
  <c r="R2223" i="5"/>
  <c r="H2223" i="5"/>
  <c r="J2223" i="5"/>
  <c r="F2223" i="5"/>
  <c r="I2223" i="5"/>
  <c r="E2267" i="5"/>
  <c r="X2267" i="5" s="1"/>
  <c r="F2267" i="5"/>
  <c r="R2267" i="5"/>
  <c r="I2267" i="5"/>
  <c r="J2267" i="5"/>
  <c r="H2267" i="5"/>
  <c r="E2295" i="5"/>
  <c r="X2295" i="5" s="1"/>
  <c r="I2295" i="5"/>
  <c r="F2295" i="5"/>
  <c r="H2295" i="5"/>
  <c r="R2295" i="5"/>
  <c r="J2295" i="5"/>
  <c r="E2319" i="5"/>
  <c r="X2319" i="5" s="1"/>
  <c r="H2319" i="5"/>
  <c r="F2319" i="5"/>
  <c r="R2319" i="5"/>
  <c r="I2319" i="5"/>
  <c r="J2319" i="5"/>
  <c r="E2371" i="5"/>
  <c r="X2371" i="5" s="1"/>
  <c r="R2371" i="5"/>
  <c r="I2371" i="5"/>
  <c r="J2371" i="5"/>
  <c r="H2371" i="5"/>
  <c r="F2371" i="5"/>
  <c r="E2399" i="5"/>
  <c r="X2399" i="5" s="1"/>
  <c r="H2399" i="5"/>
  <c r="R2399" i="5"/>
  <c r="F2399" i="5"/>
  <c r="J2399" i="5"/>
  <c r="I2399" i="5"/>
  <c r="E2455" i="5"/>
  <c r="X2455" i="5" s="1"/>
  <c r="J2455" i="5"/>
  <c r="I2455" i="5"/>
  <c r="R2455" i="5"/>
  <c r="H2455" i="5"/>
  <c r="F2455" i="5"/>
  <c r="E2415" i="5"/>
  <c r="X2415" i="5" s="1"/>
  <c r="J2415" i="5"/>
  <c r="I2415" i="5"/>
  <c r="H2415" i="5"/>
  <c r="R2415" i="5"/>
  <c r="F2415" i="5"/>
  <c r="E475" i="5"/>
  <c r="X475" i="5" s="1"/>
  <c r="R475" i="5"/>
  <c r="J475" i="5"/>
  <c r="H475" i="5"/>
  <c r="F475" i="5"/>
  <c r="I475" i="5"/>
  <c r="E535" i="5"/>
  <c r="X535" i="5" s="1"/>
  <c r="F535" i="5"/>
  <c r="H535" i="5"/>
  <c r="I535" i="5"/>
  <c r="J535" i="5"/>
  <c r="R535" i="5"/>
  <c r="E543" i="5"/>
  <c r="X543" i="5" s="1"/>
  <c r="J543" i="5"/>
  <c r="I543" i="5"/>
  <c r="H543" i="5"/>
  <c r="F543" i="5"/>
  <c r="R543" i="5"/>
  <c r="E587" i="5"/>
  <c r="X587" i="5" s="1"/>
  <c r="J587" i="5"/>
  <c r="I587" i="5"/>
  <c r="F587" i="5"/>
  <c r="R587" i="5"/>
  <c r="H587" i="5"/>
  <c r="E623" i="5"/>
  <c r="X623" i="5" s="1"/>
  <c r="R623" i="5"/>
  <c r="H623" i="5"/>
  <c r="J623" i="5"/>
  <c r="I623" i="5"/>
  <c r="F623" i="5"/>
  <c r="E655" i="5"/>
  <c r="X655" i="5" s="1"/>
  <c r="R655" i="5"/>
  <c r="F655" i="5"/>
  <c r="H655" i="5"/>
  <c r="I655" i="5"/>
  <c r="J655" i="5"/>
  <c r="E691" i="5"/>
  <c r="X691" i="5" s="1"/>
  <c r="I691" i="5"/>
  <c r="F691" i="5"/>
  <c r="H691" i="5"/>
  <c r="R691" i="5"/>
  <c r="J691" i="5"/>
  <c r="E703" i="5"/>
  <c r="X703" i="5" s="1"/>
  <c r="R703" i="5"/>
  <c r="J703" i="5"/>
  <c r="F703" i="5"/>
  <c r="H703" i="5"/>
  <c r="I703" i="5"/>
  <c r="E783" i="5"/>
  <c r="X783" i="5" s="1"/>
  <c r="I783" i="5"/>
  <c r="R783" i="5"/>
  <c r="H783" i="5"/>
  <c r="F783" i="5"/>
  <c r="J783" i="5"/>
  <c r="E855" i="5"/>
  <c r="X855" i="5" s="1"/>
  <c r="I855" i="5"/>
  <c r="J855" i="5"/>
  <c r="R855" i="5"/>
  <c r="F855" i="5"/>
  <c r="H855" i="5"/>
  <c r="E935" i="5"/>
  <c r="X935" i="5" s="1"/>
  <c r="H935" i="5"/>
  <c r="I935" i="5"/>
  <c r="R935" i="5"/>
  <c r="J935" i="5"/>
  <c r="F935" i="5"/>
  <c r="E963" i="5"/>
  <c r="X963" i="5" s="1"/>
  <c r="F963" i="5"/>
  <c r="J963" i="5"/>
  <c r="R963" i="5"/>
  <c r="I963" i="5"/>
  <c r="H963" i="5"/>
  <c r="E999" i="5"/>
  <c r="X999" i="5" s="1"/>
  <c r="R999" i="5"/>
  <c r="I999" i="5"/>
  <c r="H999" i="5"/>
  <c r="J999" i="5"/>
  <c r="F999" i="5"/>
  <c r="E1039" i="5"/>
  <c r="X1039" i="5" s="1"/>
  <c r="H1039" i="5"/>
  <c r="J1039" i="5"/>
  <c r="F1039" i="5"/>
  <c r="R1039" i="5"/>
  <c r="I1039" i="5"/>
  <c r="E1083" i="5"/>
  <c r="X1083" i="5" s="1"/>
  <c r="R1083" i="5"/>
  <c r="J1083" i="5"/>
  <c r="H1083" i="5"/>
  <c r="I1083" i="5"/>
  <c r="F1083" i="5"/>
  <c r="E1131" i="5"/>
  <c r="X1131" i="5" s="1"/>
  <c r="J1131" i="5"/>
  <c r="R1131" i="5"/>
  <c r="F1131" i="5"/>
  <c r="I1131" i="5"/>
  <c r="H1131" i="5"/>
  <c r="E1155" i="5"/>
  <c r="X1155" i="5" s="1"/>
  <c r="H1155" i="5"/>
  <c r="J1155" i="5"/>
  <c r="R1155" i="5"/>
  <c r="F1155" i="5"/>
  <c r="I1155" i="5"/>
  <c r="E1219" i="5"/>
  <c r="X1219" i="5" s="1"/>
  <c r="F1219" i="5"/>
  <c r="I1219" i="5"/>
  <c r="H1219" i="5"/>
  <c r="R1219" i="5"/>
  <c r="J1219" i="5"/>
  <c r="E1263" i="5"/>
  <c r="X1263" i="5" s="1"/>
  <c r="R1263" i="5"/>
  <c r="H1263" i="5"/>
  <c r="I1263" i="5"/>
  <c r="J1263" i="5"/>
  <c r="F1263" i="5"/>
  <c r="F1319" i="5"/>
  <c r="J1319" i="5"/>
  <c r="R1319" i="5"/>
  <c r="E1319" i="5"/>
  <c r="X1319" i="5" s="1"/>
  <c r="I1319" i="5"/>
  <c r="H1319" i="5"/>
  <c r="E1359" i="5"/>
  <c r="X1359" i="5" s="1"/>
  <c r="J1359" i="5"/>
  <c r="H1359" i="5"/>
  <c r="F1359" i="5"/>
  <c r="R1359" i="5"/>
  <c r="I1359" i="5"/>
  <c r="E1631" i="5"/>
  <c r="X1631" i="5" s="1"/>
  <c r="I1631" i="5"/>
  <c r="H1631" i="5"/>
  <c r="R1631" i="5"/>
  <c r="F1631" i="5"/>
  <c r="J1631" i="5"/>
  <c r="E1795" i="5"/>
  <c r="X1795" i="5" s="1"/>
  <c r="H1795" i="5"/>
  <c r="F1795" i="5"/>
  <c r="J1795" i="5"/>
  <c r="R1795" i="5"/>
  <c r="I1795" i="5"/>
  <c r="E1831" i="5"/>
  <c r="X1831" i="5" s="1"/>
  <c r="R1831" i="5"/>
  <c r="F1831" i="5"/>
  <c r="J1831" i="5"/>
  <c r="I1831" i="5"/>
  <c r="H1831" i="5"/>
  <c r="E1963" i="5"/>
  <c r="X1963" i="5" s="1"/>
  <c r="F1963" i="5"/>
  <c r="I1963" i="5"/>
  <c r="R1963" i="5"/>
  <c r="J1963" i="5"/>
  <c r="H1963" i="5"/>
  <c r="E1995" i="5"/>
  <c r="X1995" i="5" s="1"/>
  <c r="I1995" i="5"/>
  <c r="H1995" i="5"/>
  <c r="R1995" i="5"/>
  <c r="F1995" i="5"/>
  <c r="J1995" i="5"/>
  <c r="I2023" i="5"/>
  <c r="E2023" i="5"/>
  <c r="X2023" i="5" s="1"/>
  <c r="H2023" i="5"/>
  <c r="F2023" i="5"/>
  <c r="J2023" i="5"/>
  <c r="R2023" i="5"/>
  <c r="E2063" i="5"/>
  <c r="X2063" i="5" s="1"/>
  <c r="F2063" i="5"/>
  <c r="I2063" i="5"/>
  <c r="H2063" i="5"/>
  <c r="R2063" i="5"/>
  <c r="J2063" i="5"/>
  <c r="E2103" i="5"/>
  <c r="X2103" i="5" s="1"/>
  <c r="H2103" i="5"/>
  <c r="R2103" i="5"/>
  <c r="F2103" i="5"/>
  <c r="J2103" i="5"/>
  <c r="I2103" i="5"/>
  <c r="E2139" i="5"/>
  <c r="X2139" i="5" s="1"/>
  <c r="J2139" i="5"/>
  <c r="I2139" i="5"/>
  <c r="H2139" i="5"/>
  <c r="F2139" i="5"/>
  <c r="R2139" i="5"/>
  <c r="E2215" i="5"/>
  <c r="X2215" i="5" s="1"/>
  <c r="R2215" i="5"/>
  <c r="I2215" i="5"/>
  <c r="H2215" i="5"/>
  <c r="F2215" i="5"/>
  <c r="J2215" i="5"/>
  <c r="E2243" i="5"/>
  <c r="X2243" i="5" s="1"/>
  <c r="J2243" i="5"/>
  <c r="I2243" i="5"/>
  <c r="H2243" i="5"/>
  <c r="R2243" i="5"/>
  <c r="F2243" i="5"/>
  <c r="E2279" i="5"/>
  <c r="X2279" i="5" s="1"/>
  <c r="H2279" i="5"/>
  <c r="R2279" i="5"/>
  <c r="J2279" i="5"/>
  <c r="I2279" i="5"/>
  <c r="F2279" i="5"/>
  <c r="E2359" i="5"/>
  <c r="X2359" i="5" s="1"/>
  <c r="R2359" i="5"/>
  <c r="J2359" i="5"/>
  <c r="I2359" i="5"/>
  <c r="F2359" i="5"/>
  <c r="H2359" i="5"/>
  <c r="E2439" i="5"/>
  <c r="X2439" i="5" s="1"/>
  <c r="H2439" i="5"/>
  <c r="J2439" i="5"/>
  <c r="F2439" i="5"/>
  <c r="R2439" i="5"/>
  <c r="I2439" i="5"/>
  <c r="E2463" i="5"/>
  <c r="X2463" i="5" s="1"/>
  <c r="I2463" i="5"/>
  <c r="F2463" i="5"/>
  <c r="H2463" i="5"/>
  <c r="R2463" i="5"/>
  <c r="J2463" i="5"/>
  <c r="E2475" i="5"/>
  <c r="X2475" i="5" s="1"/>
  <c r="J2475" i="5"/>
  <c r="F2475" i="5"/>
  <c r="I2475" i="5"/>
  <c r="R2475" i="5"/>
  <c r="H2475" i="5"/>
  <c r="E2499" i="5"/>
  <c r="R2499" i="5"/>
  <c r="J2499" i="5"/>
  <c r="F2499" i="5"/>
  <c r="I2499" i="5"/>
  <c r="H2499" i="5"/>
  <c r="E619" i="5"/>
  <c r="X619" i="5" s="1"/>
  <c r="J619" i="5"/>
  <c r="F619" i="5"/>
  <c r="H619" i="5"/>
  <c r="I619" i="5"/>
  <c r="R619" i="5"/>
  <c r="E671" i="5"/>
  <c r="X671" i="5" s="1"/>
  <c r="I671" i="5"/>
  <c r="J671" i="5"/>
  <c r="H671" i="5"/>
  <c r="F671" i="5"/>
  <c r="R671" i="5"/>
  <c r="E707" i="5"/>
  <c r="X707" i="5" s="1"/>
  <c r="J707" i="5"/>
  <c r="I707" i="5"/>
  <c r="F707" i="5"/>
  <c r="R707" i="5"/>
  <c r="H707" i="5"/>
  <c r="E731" i="5"/>
  <c r="X731" i="5" s="1"/>
  <c r="I731" i="5"/>
  <c r="R731" i="5"/>
  <c r="J731" i="5"/>
  <c r="F731" i="5"/>
  <c r="H731" i="5"/>
  <c r="E779" i="5"/>
  <c r="X779" i="5" s="1"/>
  <c r="I779" i="5"/>
  <c r="H779" i="5"/>
  <c r="J779" i="5"/>
  <c r="F779" i="5"/>
  <c r="R779" i="5"/>
  <c r="G839" i="5"/>
  <c r="E863" i="5"/>
  <c r="X863" i="5" s="1"/>
  <c r="F863" i="5"/>
  <c r="J863" i="5"/>
  <c r="H863" i="5"/>
  <c r="I863" i="5"/>
  <c r="R863" i="5"/>
  <c r="E899" i="5"/>
  <c r="X899" i="5" s="1"/>
  <c r="J899" i="5"/>
  <c r="R899" i="5"/>
  <c r="H899" i="5"/>
  <c r="I899" i="5"/>
  <c r="F899" i="5"/>
  <c r="G939" i="5"/>
  <c r="E979" i="5"/>
  <c r="X979" i="5" s="1"/>
  <c r="J979" i="5"/>
  <c r="H979" i="5"/>
  <c r="I979" i="5"/>
  <c r="F979" i="5"/>
  <c r="R979" i="5"/>
  <c r="E1003" i="5"/>
  <c r="X1003" i="5" s="1"/>
  <c r="R1003" i="5"/>
  <c r="J1003" i="5"/>
  <c r="H1003" i="5"/>
  <c r="I1003" i="5"/>
  <c r="F1003" i="5"/>
  <c r="E1087" i="5"/>
  <c r="X1087" i="5" s="1"/>
  <c r="F1087" i="5"/>
  <c r="R1087" i="5"/>
  <c r="I1087" i="5"/>
  <c r="J1087" i="5"/>
  <c r="H1087" i="5"/>
  <c r="E1183" i="5"/>
  <c r="X1183" i="5" s="1"/>
  <c r="I1183" i="5"/>
  <c r="R1183" i="5"/>
  <c r="F1183" i="5"/>
  <c r="J1183" i="5"/>
  <c r="H1183" i="5"/>
  <c r="E1251" i="5"/>
  <c r="X1251" i="5" s="1"/>
  <c r="F1251" i="5"/>
  <c r="R1251" i="5"/>
  <c r="I1251" i="5"/>
  <c r="J1251" i="5"/>
  <c r="H1251" i="5"/>
  <c r="E1291" i="5"/>
  <c r="X1291" i="5" s="1"/>
  <c r="H1291" i="5"/>
  <c r="F1291" i="5"/>
  <c r="R1291" i="5"/>
  <c r="I1291" i="5"/>
  <c r="J1291" i="5"/>
  <c r="E1331" i="5"/>
  <c r="X1331" i="5" s="1"/>
  <c r="H1331" i="5"/>
  <c r="R1331" i="5"/>
  <c r="I1331" i="5"/>
  <c r="J1331" i="5"/>
  <c r="F1331" i="5"/>
  <c r="E1519" i="5"/>
  <c r="X1519" i="5" s="1"/>
  <c r="R1519" i="5"/>
  <c r="H1519" i="5"/>
  <c r="F1519" i="5"/>
  <c r="J1519" i="5"/>
  <c r="I1519" i="5"/>
  <c r="E1619" i="5"/>
  <c r="X1619" i="5" s="1"/>
  <c r="J1619" i="5"/>
  <c r="I1619" i="5"/>
  <c r="H1619" i="5"/>
  <c r="R1619" i="5"/>
  <c r="F1619" i="5"/>
  <c r="E1647" i="5"/>
  <c r="X1647" i="5" s="1"/>
  <c r="J1647" i="5"/>
  <c r="I1647" i="5"/>
  <c r="H1647" i="5"/>
  <c r="R1647" i="5"/>
  <c r="F1647" i="5"/>
  <c r="E1711" i="5"/>
  <c r="X1711" i="5" s="1"/>
  <c r="J1711" i="5"/>
  <c r="R1711" i="5"/>
  <c r="H1711" i="5"/>
  <c r="F1711" i="5"/>
  <c r="I1711" i="5"/>
  <c r="E1751" i="5"/>
  <c r="X1751" i="5" s="1"/>
  <c r="R1751" i="5"/>
  <c r="H1751" i="5"/>
  <c r="J1751" i="5"/>
  <c r="I1751" i="5"/>
  <c r="F1751" i="5"/>
  <c r="E1775" i="5"/>
  <c r="X1775" i="5" s="1"/>
  <c r="F1775" i="5"/>
  <c r="J1775" i="5"/>
  <c r="R1775" i="5"/>
  <c r="I1775" i="5"/>
  <c r="H1775" i="5"/>
  <c r="E1799" i="5"/>
  <c r="X1799" i="5" s="1"/>
  <c r="H1799" i="5"/>
  <c r="F1799" i="5"/>
  <c r="J1799" i="5"/>
  <c r="R1799" i="5"/>
  <c r="I1799" i="5"/>
  <c r="E1859" i="5"/>
  <c r="X1859" i="5" s="1"/>
  <c r="J1859" i="5"/>
  <c r="I1859" i="5"/>
  <c r="F1859" i="5"/>
  <c r="H1859" i="5"/>
  <c r="R1859" i="5"/>
  <c r="E1899" i="5"/>
  <c r="X1899" i="5" s="1"/>
  <c r="F1899" i="5"/>
  <c r="J1899" i="5"/>
  <c r="H1899" i="5"/>
  <c r="R1899" i="5"/>
  <c r="I1899" i="5"/>
  <c r="I1959" i="5"/>
  <c r="H1959" i="5"/>
  <c r="F1959" i="5"/>
  <c r="J1959" i="5"/>
  <c r="E1959" i="5"/>
  <c r="X1959" i="5" s="1"/>
  <c r="R1959" i="5"/>
  <c r="E2011" i="5"/>
  <c r="X2011" i="5" s="1"/>
  <c r="I2011" i="5"/>
  <c r="J2011" i="5"/>
  <c r="F2011" i="5"/>
  <c r="R2011" i="5"/>
  <c r="H2011" i="5"/>
  <c r="E2123" i="5"/>
  <c r="X2123" i="5" s="1"/>
  <c r="J2123" i="5"/>
  <c r="F2123" i="5"/>
  <c r="I2123" i="5"/>
  <c r="H2123" i="5"/>
  <c r="R2123" i="5"/>
  <c r="E2147" i="5"/>
  <c r="X2147" i="5" s="1"/>
  <c r="H2147" i="5"/>
  <c r="R2147" i="5"/>
  <c r="F2147" i="5"/>
  <c r="J2147" i="5"/>
  <c r="I2147" i="5"/>
  <c r="E2183" i="5"/>
  <c r="X2183" i="5" s="1"/>
  <c r="F2183" i="5"/>
  <c r="H2183" i="5"/>
  <c r="I2183" i="5"/>
  <c r="J2183" i="5"/>
  <c r="R2183" i="5"/>
  <c r="G2415" i="5"/>
  <c r="E2447" i="5"/>
  <c r="X2447" i="5" s="1"/>
  <c r="J2447" i="5"/>
  <c r="R2447" i="5"/>
  <c r="F2447" i="5"/>
  <c r="I2447" i="5"/>
  <c r="H2447" i="5"/>
  <c r="E1667" i="5"/>
  <c r="X1667" i="5" s="1"/>
  <c r="J1667" i="5"/>
  <c r="R1667" i="5"/>
  <c r="F1667" i="5"/>
  <c r="H1667" i="5"/>
  <c r="I1667" i="5"/>
  <c r="E1699" i="5"/>
  <c r="X1699" i="5" s="1"/>
  <c r="F1699" i="5"/>
  <c r="R1699" i="5"/>
  <c r="I1699" i="5"/>
  <c r="J1699" i="5"/>
  <c r="H1699" i="5"/>
  <c r="E2287" i="5"/>
  <c r="X2287" i="5" s="1"/>
  <c r="F2287" i="5"/>
  <c r="J2287" i="5"/>
  <c r="H2287" i="5"/>
  <c r="I2287" i="5"/>
  <c r="R2287" i="5"/>
  <c r="G455" i="5"/>
  <c r="E467" i="5"/>
  <c r="X467" i="5" s="1"/>
  <c r="J467" i="5"/>
  <c r="I467" i="5"/>
  <c r="F467" i="5"/>
  <c r="R467" i="5"/>
  <c r="H467" i="5"/>
  <c r="G503" i="5"/>
  <c r="E515" i="5"/>
  <c r="X515" i="5" s="1"/>
  <c r="I515" i="5"/>
  <c r="J515" i="5"/>
  <c r="R515" i="5"/>
  <c r="F515" i="5"/>
  <c r="H515" i="5"/>
  <c r="G539" i="5"/>
  <c r="G579" i="5"/>
  <c r="E591" i="5"/>
  <c r="X591" i="5" s="1"/>
  <c r="I591" i="5"/>
  <c r="J591" i="5"/>
  <c r="F591" i="5"/>
  <c r="R591" i="5"/>
  <c r="H591" i="5"/>
  <c r="G615" i="5"/>
  <c r="E627" i="5"/>
  <c r="X627" i="5" s="1"/>
  <c r="F627" i="5"/>
  <c r="R627" i="5"/>
  <c r="J627" i="5"/>
  <c r="I627" i="5"/>
  <c r="H627" i="5"/>
  <c r="G651" i="5"/>
  <c r="E663" i="5"/>
  <c r="X663" i="5" s="1"/>
  <c r="J663" i="5"/>
  <c r="F663" i="5"/>
  <c r="R663" i="5"/>
  <c r="H663" i="5"/>
  <c r="I663" i="5"/>
  <c r="G687" i="5"/>
  <c r="E699" i="5"/>
  <c r="X699" i="5" s="1"/>
  <c r="R699" i="5"/>
  <c r="F699" i="5"/>
  <c r="H699" i="5"/>
  <c r="J699" i="5"/>
  <c r="I699" i="5"/>
  <c r="G739" i="5"/>
  <c r="E751" i="5"/>
  <c r="X751" i="5" s="1"/>
  <c r="R751" i="5"/>
  <c r="F751" i="5"/>
  <c r="H751" i="5"/>
  <c r="J751" i="5"/>
  <c r="I751" i="5"/>
  <c r="G787" i="5"/>
  <c r="E795" i="5"/>
  <c r="X795" i="5" s="1"/>
  <c r="F795" i="5"/>
  <c r="R795" i="5"/>
  <c r="J795" i="5"/>
  <c r="I795" i="5"/>
  <c r="H795" i="5"/>
  <c r="G835" i="5"/>
  <c r="G871" i="5"/>
  <c r="E883" i="5"/>
  <c r="X883" i="5" s="1"/>
  <c r="F883" i="5"/>
  <c r="J883" i="5"/>
  <c r="R883" i="5"/>
  <c r="H883" i="5"/>
  <c r="I883" i="5"/>
  <c r="E907" i="5"/>
  <c r="X907" i="5" s="1"/>
  <c r="H907" i="5"/>
  <c r="J907" i="5"/>
  <c r="F907" i="5"/>
  <c r="R907" i="5"/>
  <c r="I907" i="5"/>
  <c r="G931" i="5"/>
  <c r="G955" i="5"/>
  <c r="G983" i="5"/>
  <c r="G995" i="5"/>
  <c r="G1019" i="5"/>
  <c r="E1031" i="5"/>
  <c r="X1031" i="5" s="1"/>
  <c r="F1031" i="5"/>
  <c r="R1031" i="5"/>
  <c r="J1031" i="5"/>
  <c r="H1031" i="5"/>
  <c r="I1031" i="5"/>
  <c r="E1067" i="5"/>
  <c r="X1067" i="5" s="1"/>
  <c r="R1067" i="5"/>
  <c r="J1067" i="5"/>
  <c r="H1067" i="5"/>
  <c r="I1067" i="5"/>
  <c r="F1067" i="5"/>
  <c r="G1103" i="5"/>
  <c r="E1115" i="5"/>
  <c r="X1115" i="5" s="1"/>
  <c r="F1115" i="5"/>
  <c r="R1115" i="5"/>
  <c r="J1115" i="5"/>
  <c r="I1115" i="5"/>
  <c r="H1115" i="5"/>
  <c r="G1151" i="5"/>
  <c r="E1163" i="5"/>
  <c r="X1163" i="5" s="1"/>
  <c r="F1163" i="5"/>
  <c r="R1163" i="5"/>
  <c r="J1163" i="5"/>
  <c r="H1163" i="5"/>
  <c r="I1163" i="5"/>
  <c r="E1191" i="5"/>
  <c r="X1191" i="5" s="1"/>
  <c r="R1191" i="5"/>
  <c r="H1191" i="5"/>
  <c r="J1191" i="5"/>
  <c r="F1191" i="5"/>
  <c r="I1191" i="5"/>
  <c r="G1215" i="5"/>
  <c r="E1227" i="5"/>
  <c r="X1227" i="5" s="1"/>
  <c r="J1227" i="5"/>
  <c r="H1227" i="5"/>
  <c r="I1227" i="5"/>
  <c r="F1227" i="5"/>
  <c r="R1227" i="5"/>
  <c r="G1247" i="5"/>
  <c r="E1259" i="5"/>
  <c r="X1259" i="5" s="1"/>
  <c r="H1259" i="5"/>
  <c r="R1259" i="5"/>
  <c r="I1259" i="5"/>
  <c r="J1259" i="5"/>
  <c r="F1259" i="5"/>
  <c r="E1299" i="5"/>
  <c r="X1299" i="5" s="1"/>
  <c r="H1299" i="5"/>
  <c r="R1299" i="5"/>
  <c r="I1299" i="5"/>
  <c r="J1299" i="5"/>
  <c r="F1299" i="5"/>
  <c r="G1323" i="5"/>
  <c r="E1335" i="5"/>
  <c r="X1335" i="5" s="1"/>
  <c r="H1335" i="5"/>
  <c r="I1335" i="5"/>
  <c r="R1335" i="5"/>
  <c r="J1335" i="5"/>
  <c r="F1335" i="5"/>
  <c r="G1363" i="5"/>
  <c r="E1375" i="5"/>
  <c r="X1375" i="5" s="1"/>
  <c r="I1375" i="5"/>
  <c r="H1375" i="5"/>
  <c r="R1375" i="5"/>
  <c r="F1375" i="5"/>
  <c r="J1375" i="5"/>
  <c r="G1399" i="5"/>
  <c r="G1427" i="5"/>
  <c r="G1467" i="5"/>
  <c r="G1483" i="5"/>
  <c r="G1503" i="5"/>
  <c r="G1523" i="5"/>
  <c r="G1559" i="5"/>
  <c r="G1591" i="5"/>
  <c r="G1615" i="5"/>
  <c r="G1655" i="5"/>
  <c r="G1687" i="5"/>
  <c r="G1707" i="5"/>
  <c r="E1715" i="5"/>
  <c r="X1715" i="5" s="1"/>
  <c r="F1715" i="5"/>
  <c r="I1715" i="5"/>
  <c r="J1715" i="5"/>
  <c r="R1715" i="5"/>
  <c r="H1715" i="5"/>
  <c r="G1735" i="5"/>
  <c r="G1759" i="5"/>
  <c r="G1779" i="5"/>
  <c r="G1803" i="5"/>
  <c r="E1827" i="5"/>
  <c r="X1827" i="5" s="1"/>
  <c r="I1827" i="5"/>
  <c r="R1827" i="5"/>
  <c r="H1827" i="5"/>
  <c r="F1827" i="5"/>
  <c r="J1827" i="5"/>
  <c r="G1851" i="5"/>
  <c r="E1867" i="5"/>
  <c r="X1867" i="5" s="1"/>
  <c r="R1867" i="5"/>
  <c r="J1867" i="5"/>
  <c r="I1867" i="5"/>
  <c r="F1867" i="5"/>
  <c r="H1867" i="5"/>
  <c r="G1891" i="5"/>
  <c r="E1903" i="5"/>
  <c r="X1903" i="5" s="1"/>
  <c r="H1903" i="5"/>
  <c r="J1903" i="5"/>
  <c r="F1903" i="5"/>
  <c r="R1903" i="5"/>
  <c r="I1903" i="5"/>
  <c r="G1927" i="5"/>
  <c r="E1939" i="5"/>
  <c r="X1939" i="5" s="1"/>
  <c r="F1939" i="5"/>
  <c r="J1939" i="5"/>
  <c r="H1939" i="5"/>
  <c r="I1939" i="5"/>
  <c r="R1939" i="5"/>
  <c r="G1967" i="5"/>
  <c r="E2007" i="5"/>
  <c r="X2007" i="5" s="1"/>
  <c r="H2007" i="5"/>
  <c r="F2007" i="5"/>
  <c r="J2007" i="5"/>
  <c r="I2007" i="5"/>
  <c r="R2007" i="5"/>
  <c r="E2031" i="5"/>
  <c r="X2031" i="5" s="1"/>
  <c r="H2031" i="5"/>
  <c r="I2031" i="5"/>
  <c r="F2031" i="5"/>
  <c r="J2031" i="5"/>
  <c r="R2031" i="5"/>
  <c r="G2059" i="5"/>
  <c r="E2071" i="5"/>
  <c r="X2071" i="5" s="1"/>
  <c r="R2071" i="5"/>
  <c r="J2071" i="5"/>
  <c r="F2071" i="5"/>
  <c r="I2071" i="5"/>
  <c r="H2071" i="5"/>
  <c r="E2107" i="5"/>
  <c r="X2107" i="5" s="1"/>
  <c r="J2107" i="5"/>
  <c r="I2107" i="5"/>
  <c r="H2107" i="5"/>
  <c r="R2107" i="5"/>
  <c r="F2107" i="5"/>
  <c r="E2131" i="5"/>
  <c r="X2131" i="5" s="1"/>
  <c r="I2131" i="5"/>
  <c r="F2131" i="5"/>
  <c r="H2131" i="5"/>
  <c r="R2131" i="5"/>
  <c r="J2131" i="5"/>
  <c r="G2155" i="5"/>
  <c r="E2179" i="5"/>
  <c r="X2179" i="5" s="1"/>
  <c r="F2179" i="5"/>
  <c r="H2179" i="5"/>
  <c r="J2179" i="5"/>
  <c r="I2179" i="5"/>
  <c r="R2179" i="5"/>
  <c r="E2191" i="5"/>
  <c r="X2191" i="5" s="1"/>
  <c r="I2191" i="5"/>
  <c r="H2191" i="5"/>
  <c r="J2191" i="5"/>
  <c r="F2191" i="5"/>
  <c r="R2191" i="5"/>
  <c r="G2255" i="5"/>
  <c r="G2283" i="5"/>
  <c r="G2319" i="5"/>
  <c r="E2339" i="5"/>
  <c r="X2339" i="5" s="1"/>
  <c r="R2339" i="5"/>
  <c r="F2339" i="5"/>
  <c r="H2339" i="5"/>
  <c r="J2339" i="5"/>
  <c r="I2339" i="5"/>
  <c r="G2399" i="5"/>
  <c r="E2423" i="5"/>
  <c r="X2423" i="5" s="1"/>
  <c r="J2423" i="5"/>
  <c r="I2423" i="5"/>
  <c r="H2423" i="5"/>
  <c r="R2423" i="5"/>
  <c r="F2423" i="5"/>
  <c r="E2443" i="5"/>
  <c r="X2443" i="5" s="1"/>
  <c r="R2443" i="5"/>
  <c r="J2443" i="5"/>
  <c r="F2443" i="5"/>
  <c r="I2443" i="5"/>
  <c r="H2443" i="5"/>
  <c r="G2467" i="5"/>
  <c r="G2503" i="5"/>
  <c r="G459" i="5"/>
  <c r="E463" i="5"/>
  <c r="X463" i="5" s="1"/>
  <c r="F463" i="5"/>
  <c r="R463" i="5"/>
  <c r="I463" i="5"/>
  <c r="J463" i="5"/>
  <c r="H463" i="5"/>
  <c r="E499" i="5"/>
  <c r="X499" i="5" s="1"/>
  <c r="R499" i="5"/>
  <c r="I499" i="5"/>
  <c r="J499" i="5"/>
  <c r="F499" i="5"/>
  <c r="H499" i="5"/>
  <c r="G523" i="5"/>
  <c r="G535" i="5"/>
  <c r="G567" i="5"/>
  <c r="E575" i="5"/>
  <c r="X575" i="5" s="1"/>
  <c r="I575" i="5"/>
  <c r="J575" i="5"/>
  <c r="H575" i="5"/>
  <c r="F575" i="5"/>
  <c r="R575" i="5"/>
  <c r="G599" i="5"/>
  <c r="E611" i="5"/>
  <c r="X611" i="5" s="1"/>
  <c r="R611" i="5"/>
  <c r="F611" i="5"/>
  <c r="H611" i="5"/>
  <c r="I611" i="5"/>
  <c r="J611" i="5"/>
  <c r="E647" i="5"/>
  <c r="X647" i="5" s="1"/>
  <c r="I647" i="5"/>
  <c r="J647" i="5"/>
  <c r="R647" i="5"/>
  <c r="H647" i="5"/>
  <c r="F647" i="5"/>
  <c r="G679" i="5"/>
  <c r="G691" i="5"/>
  <c r="G727" i="5"/>
  <c r="G759" i="5"/>
  <c r="E771" i="5"/>
  <c r="X771" i="5" s="1"/>
  <c r="F771" i="5"/>
  <c r="I771" i="5"/>
  <c r="J771" i="5"/>
  <c r="H771" i="5"/>
  <c r="R771" i="5"/>
  <c r="E807" i="5"/>
  <c r="X807" i="5" s="1"/>
  <c r="F807" i="5"/>
  <c r="H807" i="5"/>
  <c r="R807" i="5"/>
  <c r="I807" i="5"/>
  <c r="J807" i="5"/>
  <c r="G831" i="5"/>
  <c r="E843" i="5"/>
  <c r="X843" i="5" s="1"/>
  <c r="J843" i="5"/>
  <c r="R843" i="5"/>
  <c r="I843" i="5"/>
  <c r="H843" i="5"/>
  <c r="F843" i="5"/>
  <c r="G879" i="5"/>
  <c r="E891" i="5"/>
  <c r="X891" i="5" s="1"/>
  <c r="R891" i="5"/>
  <c r="J891" i="5"/>
  <c r="I891" i="5"/>
  <c r="H891" i="5"/>
  <c r="F891" i="5"/>
  <c r="G911" i="5"/>
  <c r="E923" i="5"/>
  <c r="X923" i="5" s="1"/>
  <c r="I923" i="5"/>
  <c r="R923" i="5"/>
  <c r="F923" i="5"/>
  <c r="H923" i="5"/>
  <c r="J923" i="5"/>
  <c r="G959" i="5"/>
  <c r="G963" i="5"/>
  <c r="E987" i="5"/>
  <c r="X987" i="5" s="1"/>
  <c r="R987" i="5"/>
  <c r="J987" i="5"/>
  <c r="H987" i="5"/>
  <c r="I987" i="5"/>
  <c r="F987" i="5"/>
  <c r="G1015" i="5"/>
  <c r="E1027" i="5"/>
  <c r="X1027" i="5" s="1"/>
  <c r="J1027" i="5"/>
  <c r="H1027" i="5"/>
  <c r="I1027" i="5"/>
  <c r="F1027" i="5"/>
  <c r="R1027" i="5"/>
  <c r="G1059" i="5"/>
  <c r="E1071" i="5"/>
  <c r="X1071" i="5" s="1"/>
  <c r="H1071" i="5"/>
  <c r="J1071" i="5"/>
  <c r="F1071" i="5"/>
  <c r="R1071" i="5"/>
  <c r="I1071" i="5"/>
  <c r="G1107" i="5"/>
  <c r="E1119" i="5"/>
  <c r="X1119" i="5" s="1"/>
  <c r="R1119" i="5"/>
  <c r="I1119" i="5"/>
  <c r="H1119" i="5"/>
  <c r="J1119" i="5"/>
  <c r="F1119" i="5"/>
  <c r="G1143" i="5"/>
  <c r="G1167" i="5"/>
  <c r="E1179" i="5"/>
  <c r="X1179" i="5" s="1"/>
  <c r="R1179" i="5"/>
  <c r="H1179" i="5"/>
  <c r="J1179" i="5"/>
  <c r="F1179" i="5"/>
  <c r="I1179" i="5"/>
  <c r="G1199" i="5"/>
  <c r="E1207" i="5"/>
  <c r="X1207" i="5" s="1"/>
  <c r="J1207" i="5"/>
  <c r="R1207" i="5"/>
  <c r="H1207" i="5"/>
  <c r="F1207" i="5"/>
  <c r="I1207" i="5"/>
  <c r="G1243" i="5"/>
  <c r="E1255" i="5"/>
  <c r="X1255" i="5" s="1"/>
  <c r="H1255" i="5"/>
  <c r="R1255" i="5"/>
  <c r="I1255" i="5"/>
  <c r="J1255" i="5"/>
  <c r="F1255" i="5"/>
  <c r="E1283" i="5"/>
  <c r="X1283" i="5" s="1"/>
  <c r="R1283" i="5"/>
  <c r="H1283" i="5"/>
  <c r="I1283" i="5"/>
  <c r="J1283" i="5"/>
  <c r="F1283" i="5"/>
  <c r="E1307" i="5"/>
  <c r="X1307" i="5" s="1"/>
  <c r="H1307" i="5"/>
  <c r="J1307" i="5"/>
  <c r="R1307" i="5"/>
  <c r="I1307" i="5"/>
  <c r="F1307" i="5"/>
  <c r="G1339" i="5"/>
  <c r="E1351" i="5"/>
  <c r="X1351" i="5" s="1"/>
  <c r="R1351" i="5"/>
  <c r="F1351" i="5"/>
  <c r="H1351" i="5"/>
  <c r="I1351" i="5"/>
  <c r="J1351" i="5"/>
  <c r="E1379" i="5"/>
  <c r="X1379" i="5" s="1"/>
  <c r="I1379" i="5"/>
  <c r="F1379" i="5"/>
  <c r="H1379" i="5"/>
  <c r="R1379" i="5"/>
  <c r="J1379" i="5"/>
  <c r="E1403" i="5"/>
  <c r="X1403" i="5" s="1"/>
  <c r="H1403" i="5"/>
  <c r="F1403" i="5"/>
  <c r="R1403" i="5"/>
  <c r="J1403" i="5"/>
  <c r="I1403" i="5"/>
  <c r="E1423" i="5"/>
  <c r="X1423" i="5" s="1"/>
  <c r="J1423" i="5"/>
  <c r="I1423" i="5"/>
  <c r="H1423" i="5"/>
  <c r="F1423" i="5"/>
  <c r="R1423" i="5"/>
  <c r="E1443" i="5"/>
  <c r="X1443" i="5" s="1"/>
  <c r="F1443" i="5"/>
  <c r="J1443" i="5"/>
  <c r="I1443" i="5"/>
  <c r="R1443" i="5"/>
  <c r="H1443" i="5"/>
  <c r="E1463" i="5"/>
  <c r="X1463" i="5" s="1"/>
  <c r="F1463" i="5"/>
  <c r="H1463" i="5"/>
  <c r="R1463" i="5"/>
  <c r="J1463" i="5"/>
  <c r="I1463" i="5"/>
  <c r="E1479" i="5"/>
  <c r="X1479" i="5" s="1"/>
  <c r="J1479" i="5"/>
  <c r="I1479" i="5"/>
  <c r="H1479" i="5"/>
  <c r="R1479" i="5"/>
  <c r="F1479" i="5"/>
  <c r="E1495" i="5"/>
  <c r="X1495" i="5" s="1"/>
  <c r="H1495" i="5"/>
  <c r="F1495" i="5"/>
  <c r="R1495" i="5"/>
  <c r="I1495" i="5"/>
  <c r="J1495" i="5"/>
  <c r="E1515" i="5"/>
  <c r="X1515" i="5" s="1"/>
  <c r="F1515" i="5"/>
  <c r="J1515" i="5"/>
  <c r="I1515" i="5"/>
  <c r="R1515" i="5"/>
  <c r="H1515" i="5"/>
  <c r="E1535" i="5"/>
  <c r="X1535" i="5" s="1"/>
  <c r="H1535" i="5"/>
  <c r="F1535" i="5"/>
  <c r="J1535" i="5"/>
  <c r="I1535" i="5"/>
  <c r="R1535" i="5"/>
  <c r="E1555" i="5"/>
  <c r="X1555" i="5" s="1"/>
  <c r="H1555" i="5"/>
  <c r="R1555" i="5"/>
  <c r="F1555" i="5"/>
  <c r="J1555" i="5"/>
  <c r="I1555" i="5"/>
  <c r="E1571" i="5"/>
  <c r="X1571" i="5" s="1"/>
  <c r="I1571" i="5"/>
  <c r="H1571" i="5"/>
  <c r="R1571" i="5"/>
  <c r="F1571" i="5"/>
  <c r="J1571" i="5"/>
  <c r="E1595" i="5"/>
  <c r="X1595" i="5" s="1"/>
  <c r="I1595" i="5"/>
  <c r="H1595" i="5"/>
  <c r="R1595" i="5"/>
  <c r="F1595" i="5"/>
  <c r="J1595" i="5"/>
  <c r="E1623" i="5"/>
  <c r="X1623" i="5" s="1"/>
  <c r="I1623" i="5"/>
  <c r="H1623" i="5"/>
  <c r="R1623" i="5"/>
  <c r="F1623" i="5"/>
  <c r="J1623" i="5"/>
  <c r="F1671" i="5"/>
  <c r="E1671" i="5"/>
  <c r="X1671" i="5" s="1"/>
  <c r="H1671" i="5"/>
  <c r="J1671" i="5"/>
  <c r="I1671" i="5"/>
  <c r="R1671" i="5"/>
  <c r="G1691" i="5"/>
  <c r="E1719" i="5"/>
  <c r="X1719" i="5" s="1"/>
  <c r="F1719" i="5"/>
  <c r="R1719" i="5"/>
  <c r="J1719" i="5"/>
  <c r="I1719" i="5"/>
  <c r="H1719" i="5"/>
  <c r="E1743" i="5"/>
  <c r="X1743" i="5" s="1"/>
  <c r="H1743" i="5"/>
  <c r="I1743" i="5"/>
  <c r="F1743" i="5"/>
  <c r="R1743" i="5"/>
  <c r="J1743" i="5"/>
  <c r="E1767" i="5"/>
  <c r="X1767" i="5" s="1"/>
  <c r="R1767" i="5"/>
  <c r="I1767" i="5"/>
  <c r="H1767" i="5"/>
  <c r="F1767" i="5"/>
  <c r="J1767" i="5"/>
  <c r="G1795" i="5"/>
  <c r="G1819" i="5"/>
  <c r="G1843" i="5"/>
  <c r="E1855" i="5"/>
  <c r="X1855" i="5" s="1"/>
  <c r="R1855" i="5"/>
  <c r="F1855" i="5"/>
  <c r="I1855" i="5"/>
  <c r="J1855" i="5"/>
  <c r="H1855" i="5"/>
  <c r="E1875" i="5"/>
  <c r="X1875" i="5" s="1"/>
  <c r="H1875" i="5"/>
  <c r="J1875" i="5"/>
  <c r="R1875" i="5"/>
  <c r="I1875" i="5"/>
  <c r="F1875" i="5"/>
  <c r="E1895" i="5"/>
  <c r="X1895" i="5" s="1"/>
  <c r="R1895" i="5"/>
  <c r="I1895" i="5"/>
  <c r="H1895" i="5"/>
  <c r="J1895" i="5"/>
  <c r="F1895" i="5"/>
  <c r="E1919" i="5"/>
  <c r="X1919" i="5" s="1"/>
  <c r="R1919" i="5"/>
  <c r="I1919" i="5"/>
  <c r="H1919" i="5"/>
  <c r="F1919" i="5"/>
  <c r="J1919" i="5"/>
  <c r="G1943" i="5"/>
  <c r="E1951" i="5"/>
  <c r="X1951" i="5" s="1"/>
  <c r="I1951" i="5"/>
  <c r="H1951" i="5"/>
  <c r="J1951" i="5"/>
  <c r="R1951" i="5"/>
  <c r="F1951" i="5"/>
  <c r="G1975" i="5"/>
  <c r="E1983" i="5"/>
  <c r="X1983" i="5" s="1"/>
  <c r="F1983" i="5"/>
  <c r="I1983" i="5"/>
  <c r="R1983" i="5"/>
  <c r="H1983" i="5"/>
  <c r="J1983" i="5"/>
  <c r="E2015" i="5"/>
  <c r="X2015" i="5" s="1"/>
  <c r="R2015" i="5"/>
  <c r="J2015" i="5"/>
  <c r="I2015" i="5"/>
  <c r="H2015" i="5"/>
  <c r="F2015" i="5"/>
  <c r="G2043" i="5"/>
  <c r="E2055" i="5"/>
  <c r="X2055" i="5" s="1"/>
  <c r="F2055" i="5"/>
  <c r="I2055" i="5"/>
  <c r="H2055" i="5"/>
  <c r="R2055" i="5"/>
  <c r="J2055" i="5"/>
  <c r="G2079" i="5"/>
  <c r="E2091" i="5"/>
  <c r="X2091" i="5" s="1"/>
  <c r="R2091" i="5"/>
  <c r="F2091" i="5"/>
  <c r="I2091" i="5"/>
  <c r="H2091" i="5"/>
  <c r="J2091" i="5"/>
  <c r="G2127" i="5"/>
  <c r="E2163" i="5"/>
  <c r="X2163" i="5" s="1"/>
  <c r="J2163" i="5"/>
  <c r="H2163" i="5"/>
  <c r="I2163" i="5"/>
  <c r="R2163" i="5"/>
  <c r="F2163" i="5"/>
  <c r="G2187" i="5"/>
  <c r="E2203" i="5"/>
  <c r="X2203" i="5" s="1"/>
  <c r="J2203" i="5"/>
  <c r="F2203" i="5"/>
  <c r="R2203" i="5"/>
  <c r="I2203" i="5"/>
  <c r="H2203" i="5"/>
  <c r="G2227" i="5"/>
  <c r="G2259" i="5"/>
  <c r="E2271" i="5"/>
  <c r="X2271" i="5" s="1"/>
  <c r="R2271" i="5"/>
  <c r="F2271" i="5"/>
  <c r="J2271" i="5"/>
  <c r="I2271" i="5"/>
  <c r="H2271" i="5"/>
  <c r="G2291" i="5"/>
  <c r="E2323" i="5"/>
  <c r="X2323" i="5" s="1"/>
  <c r="F2323" i="5"/>
  <c r="R2323" i="5"/>
  <c r="J2323" i="5"/>
  <c r="I2323" i="5"/>
  <c r="H2323" i="5"/>
  <c r="E2347" i="5"/>
  <c r="X2347" i="5" s="1"/>
  <c r="R2347" i="5"/>
  <c r="J2347" i="5"/>
  <c r="F2347" i="5"/>
  <c r="I2347" i="5"/>
  <c r="H2347" i="5"/>
  <c r="E2367" i="5"/>
  <c r="X2367" i="5" s="1"/>
  <c r="F2367" i="5"/>
  <c r="H2367" i="5"/>
  <c r="R2367" i="5"/>
  <c r="J2367" i="5"/>
  <c r="I2367" i="5"/>
  <c r="G2375" i="5"/>
  <c r="E2407" i="5"/>
  <c r="X2407" i="5" s="1"/>
  <c r="H2407" i="5"/>
  <c r="R2407" i="5"/>
  <c r="F2407" i="5"/>
  <c r="J2407" i="5"/>
  <c r="I2407" i="5"/>
  <c r="E2427" i="5"/>
  <c r="X2427" i="5" s="1"/>
  <c r="R2427" i="5"/>
  <c r="F2427" i="5"/>
  <c r="J2427" i="5"/>
  <c r="I2427" i="5"/>
  <c r="H2427" i="5"/>
  <c r="G2451" i="5"/>
  <c r="G2463" i="5"/>
  <c r="G2487" i="5"/>
  <c r="G447" i="5"/>
  <c r="E451" i="5"/>
  <c r="X451" i="5" s="1"/>
  <c r="R451" i="5"/>
  <c r="J451" i="5"/>
  <c r="H451" i="5"/>
  <c r="F451" i="5"/>
  <c r="I451" i="5"/>
  <c r="G483" i="5"/>
  <c r="E495" i="5"/>
  <c r="X495" i="5" s="1"/>
  <c r="H495" i="5"/>
  <c r="F495" i="5"/>
  <c r="R495" i="5"/>
  <c r="I495" i="5"/>
  <c r="J495" i="5"/>
  <c r="G519" i="5"/>
  <c r="E531" i="5"/>
  <c r="X531" i="5" s="1"/>
  <c r="R531" i="5"/>
  <c r="H531" i="5"/>
  <c r="I531" i="5"/>
  <c r="J531" i="5"/>
  <c r="F531" i="5"/>
  <c r="G559" i="5"/>
  <c r="E571" i="5"/>
  <c r="X571" i="5" s="1"/>
  <c r="F571" i="5"/>
  <c r="H571" i="5"/>
  <c r="J571" i="5"/>
  <c r="R571" i="5"/>
  <c r="I571" i="5"/>
  <c r="G595" i="5"/>
  <c r="E607" i="5"/>
  <c r="X607" i="5" s="1"/>
  <c r="H607" i="5"/>
  <c r="F607" i="5"/>
  <c r="J607" i="5"/>
  <c r="I607" i="5"/>
  <c r="R607" i="5"/>
  <c r="G643" i="5"/>
  <c r="E659" i="5"/>
  <c r="X659" i="5" s="1"/>
  <c r="R659" i="5"/>
  <c r="F659" i="5"/>
  <c r="J659" i="5"/>
  <c r="H659" i="5"/>
  <c r="I659" i="5"/>
  <c r="E695" i="5"/>
  <c r="X695" i="5" s="1"/>
  <c r="R695" i="5"/>
  <c r="J695" i="5"/>
  <c r="F695" i="5"/>
  <c r="I695" i="5"/>
  <c r="H695" i="5"/>
  <c r="G719" i="5"/>
  <c r="E755" i="5"/>
  <c r="X755" i="5" s="1"/>
  <c r="H755" i="5"/>
  <c r="F755" i="5"/>
  <c r="R755" i="5"/>
  <c r="I755" i="5"/>
  <c r="J755" i="5"/>
  <c r="E767" i="5"/>
  <c r="X767" i="5" s="1"/>
  <c r="H767" i="5"/>
  <c r="R767" i="5"/>
  <c r="J767" i="5"/>
  <c r="F767" i="5"/>
  <c r="I767" i="5"/>
  <c r="G803" i="5"/>
  <c r="E815" i="5"/>
  <c r="X815" i="5" s="1"/>
  <c r="J815" i="5"/>
  <c r="H815" i="5"/>
  <c r="F815" i="5"/>
  <c r="R815" i="5"/>
  <c r="I815" i="5"/>
  <c r="E851" i="5"/>
  <c r="X851" i="5" s="1"/>
  <c r="I851" i="5"/>
  <c r="J851" i="5"/>
  <c r="R851" i="5"/>
  <c r="H851" i="5"/>
  <c r="F851" i="5"/>
  <c r="G875" i="5"/>
  <c r="E887" i="5"/>
  <c r="X887" i="5" s="1"/>
  <c r="I887" i="5"/>
  <c r="R887" i="5"/>
  <c r="J887" i="5"/>
  <c r="H887" i="5"/>
  <c r="F887" i="5"/>
  <c r="E927" i="5"/>
  <c r="X927" i="5" s="1"/>
  <c r="J927" i="5"/>
  <c r="I927" i="5"/>
  <c r="F927" i="5"/>
  <c r="R927" i="5"/>
  <c r="H927" i="5"/>
  <c r="E967" i="5"/>
  <c r="X967" i="5" s="1"/>
  <c r="F967" i="5"/>
  <c r="H967" i="5"/>
  <c r="R967" i="5"/>
  <c r="J967" i="5"/>
  <c r="I967" i="5"/>
  <c r="G1003" i="5"/>
  <c r="E1035" i="5"/>
  <c r="X1035" i="5" s="1"/>
  <c r="J1035" i="5"/>
  <c r="H1035" i="5"/>
  <c r="I1035" i="5"/>
  <c r="F1035" i="5"/>
  <c r="R1035" i="5"/>
  <c r="E1075" i="5"/>
  <c r="X1075" i="5" s="1"/>
  <c r="R1075" i="5"/>
  <c r="I1075" i="5"/>
  <c r="H1075" i="5"/>
  <c r="J1075" i="5"/>
  <c r="F1075" i="5"/>
  <c r="G1111" i="5"/>
  <c r="E1123" i="5"/>
  <c r="X1123" i="5" s="1"/>
  <c r="H1123" i="5"/>
  <c r="J1123" i="5"/>
  <c r="F1123" i="5"/>
  <c r="R1123" i="5"/>
  <c r="I1123" i="5"/>
  <c r="E1147" i="5"/>
  <c r="X1147" i="5" s="1"/>
  <c r="F1147" i="5"/>
  <c r="J1147" i="5"/>
  <c r="R1147" i="5"/>
  <c r="I1147" i="5"/>
  <c r="H1147" i="5"/>
  <c r="E1171" i="5"/>
  <c r="X1171" i="5" s="1"/>
  <c r="I1171" i="5"/>
  <c r="H1171" i="5"/>
  <c r="J1171" i="5"/>
  <c r="R1171" i="5"/>
  <c r="F1171" i="5"/>
  <c r="G1195" i="5"/>
  <c r="E1211" i="5"/>
  <c r="X1211" i="5" s="1"/>
  <c r="R1211" i="5"/>
  <c r="J1211" i="5"/>
  <c r="F1211" i="5"/>
  <c r="H1211" i="5"/>
  <c r="I1211" i="5"/>
  <c r="G1235" i="5"/>
  <c r="E1279" i="5"/>
  <c r="X1279" i="5" s="1"/>
  <c r="H1279" i="5"/>
  <c r="R1279" i="5"/>
  <c r="I1279" i="5"/>
  <c r="J1279" i="5"/>
  <c r="F1279" i="5"/>
  <c r="E1315" i="5"/>
  <c r="X1315" i="5" s="1"/>
  <c r="R1315" i="5"/>
  <c r="I1315" i="5"/>
  <c r="J1315" i="5"/>
  <c r="H1315" i="5"/>
  <c r="F1315" i="5"/>
  <c r="G1355" i="5"/>
  <c r="E1367" i="5"/>
  <c r="X1367" i="5" s="1"/>
  <c r="F1367" i="5"/>
  <c r="R1367" i="5"/>
  <c r="I1367" i="5"/>
  <c r="J1367" i="5"/>
  <c r="H1367" i="5"/>
  <c r="E1395" i="5"/>
  <c r="X1395" i="5" s="1"/>
  <c r="R1395" i="5"/>
  <c r="I1395" i="5"/>
  <c r="H1395" i="5"/>
  <c r="J1395" i="5"/>
  <c r="F1395" i="5"/>
  <c r="E1419" i="5"/>
  <c r="X1419" i="5" s="1"/>
  <c r="F1419" i="5"/>
  <c r="J1419" i="5"/>
  <c r="H1419" i="5"/>
  <c r="I1419" i="5"/>
  <c r="R1419" i="5"/>
  <c r="E1447" i="5"/>
  <c r="X1447" i="5" s="1"/>
  <c r="J1447" i="5"/>
  <c r="I1447" i="5"/>
  <c r="R1447" i="5"/>
  <c r="H1447" i="5"/>
  <c r="F1447" i="5"/>
  <c r="G1519" i="5"/>
  <c r="E1543" i="5"/>
  <c r="X1543" i="5" s="1"/>
  <c r="H1543" i="5"/>
  <c r="F1543" i="5"/>
  <c r="R1543" i="5"/>
  <c r="I1543" i="5"/>
  <c r="J1543" i="5"/>
  <c r="E1567" i="5"/>
  <c r="X1567" i="5" s="1"/>
  <c r="H1567" i="5"/>
  <c r="R1567" i="5"/>
  <c r="F1567" i="5"/>
  <c r="J1567" i="5"/>
  <c r="I1567" i="5"/>
  <c r="E1587" i="5"/>
  <c r="X1587" i="5" s="1"/>
  <c r="I1587" i="5"/>
  <c r="H1587" i="5"/>
  <c r="R1587" i="5"/>
  <c r="F1587" i="5"/>
  <c r="J1587" i="5"/>
  <c r="E1607" i="5"/>
  <c r="X1607" i="5" s="1"/>
  <c r="J1607" i="5"/>
  <c r="I1607" i="5"/>
  <c r="H1607" i="5"/>
  <c r="F1607" i="5"/>
  <c r="R1607" i="5"/>
  <c r="G1635" i="5"/>
  <c r="G1703" i="5"/>
  <c r="G1739" i="5"/>
  <c r="G1763" i="5"/>
  <c r="G1787" i="5"/>
  <c r="E1823" i="5"/>
  <c r="X1823" i="5" s="1"/>
  <c r="H1823" i="5"/>
  <c r="I1823" i="5"/>
  <c r="R1823" i="5"/>
  <c r="J1823" i="5"/>
  <c r="F1823" i="5"/>
  <c r="E1847" i="5"/>
  <c r="X1847" i="5" s="1"/>
  <c r="I1847" i="5"/>
  <c r="R1847" i="5"/>
  <c r="H1847" i="5"/>
  <c r="J1847" i="5"/>
  <c r="F1847" i="5"/>
  <c r="G1887" i="5"/>
  <c r="G1911" i="5"/>
  <c r="G1947" i="5"/>
  <c r="G1987" i="5"/>
  <c r="E1999" i="5"/>
  <c r="X1999" i="5" s="1"/>
  <c r="I1999" i="5"/>
  <c r="H1999" i="5"/>
  <c r="F1999" i="5"/>
  <c r="R1999" i="5"/>
  <c r="J1999" i="5"/>
  <c r="E2039" i="5"/>
  <c r="X2039" i="5" s="1"/>
  <c r="I2039" i="5"/>
  <c r="F2039" i="5"/>
  <c r="H2039" i="5"/>
  <c r="J2039" i="5"/>
  <c r="R2039" i="5"/>
  <c r="G2067" i="5"/>
  <c r="E2087" i="5"/>
  <c r="X2087" i="5" s="1"/>
  <c r="I2087" i="5"/>
  <c r="H2087" i="5"/>
  <c r="R2087" i="5"/>
  <c r="F2087" i="5"/>
  <c r="J2087" i="5"/>
  <c r="G2111" i="5"/>
  <c r="G2135" i="5"/>
  <c r="E2171" i="5"/>
  <c r="X2171" i="5" s="1"/>
  <c r="I2171" i="5"/>
  <c r="H2171" i="5"/>
  <c r="R2171" i="5"/>
  <c r="F2171" i="5"/>
  <c r="J2171" i="5"/>
  <c r="E2207" i="5"/>
  <c r="X2207" i="5" s="1"/>
  <c r="I2207" i="5"/>
  <c r="H2207" i="5"/>
  <c r="J2207" i="5"/>
  <c r="F2207" i="5"/>
  <c r="R2207" i="5"/>
  <c r="E2239" i="5"/>
  <c r="X2239" i="5" s="1"/>
  <c r="H2239" i="5"/>
  <c r="J2239" i="5"/>
  <c r="I2239" i="5"/>
  <c r="F2239" i="5"/>
  <c r="R2239" i="5"/>
  <c r="E2263" i="5"/>
  <c r="X2263" i="5" s="1"/>
  <c r="H2263" i="5"/>
  <c r="F2263" i="5"/>
  <c r="R2263" i="5"/>
  <c r="J2263" i="5"/>
  <c r="I2263" i="5"/>
  <c r="G2287" i="5"/>
  <c r="E2311" i="5"/>
  <c r="X2311" i="5" s="1"/>
  <c r="I2311" i="5"/>
  <c r="F2311" i="5"/>
  <c r="H2311" i="5"/>
  <c r="R2311" i="5"/>
  <c r="J2311" i="5"/>
  <c r="E2343" i="5"/>
  <c r="X2343" i="5" s="1"/>
  <c r="J2343" i="5"/>
  <c r="F2343" i="5"/>
  <c r="I2343" i="5"/>
  <c r="R2343" i="5"/>
  <c r="H2343" i="5"/>
  <c r="E2363" i="5"/>
  <c r="X2363" i="5" s="1"/>
  <c r="F2363" i="5"/>
  <c r="H2363" i="5"/>
  <c r="J2363" i="5"/>
  <c r="R2363" i="5"/>
  <c r="I2363" i="5"/>
  <c r="E2391" i="5"/>
  <c r="X2391" i="5" s="1"/>
  <c r="I2391" i="5"/>
  <c r="R2391" i="5"/>
  <c r="H2391" i="5"/>
  <c r="J2391" i="5"/>
  <c r="F2391" i="5"/>
  <c r="G2447" i="5"/>
  <c r="G2471" i="5"/>
  <c r="E2483" i="5"/>
  <c r="X2483" i="5" s="1"/>
  <c r="I2483" i="5"/>
  <c r="R2483" i="5"/>
  <c r="H2483" i="5"/>
  <c r="F2483" i="5"/>
  <c r="J2483" i="5"/>
  <c r="V219" i="5"/>
  <c r="V231" i="5"/>
  <c r="E231" i="5" s="1"/>
  <c r="V349" i="5"/>
  <c r="V215" i="5"/>
  <c r="V235" i="5"/>
  <c r="E235" i="5" s="1"/>
  <c r="J337" i="5"/>
  <c r="AB191" i="5"/>
  <c r="AB207" i="5"/>
  <c r="V287" i="5"/>
  <c r="V296" i="5"/>
  <c r="V328" i="5"/>
  <c r="E328" i="5" s="1"/>
  <c r="V211" i="5"/>
  <c r="V302" i="5"/>
  <c r="V260" i="5"/>
  <c r="AB213" i="5"/>
  <c r="V222" i="5"/>
  <c r="E222" i="5" s="1"/>
  <c r="V344" i="5"/>
  <c r="V325" i="5"/>
  <c r="G325" i="5" s="1"/>
  <c r="V256" i="5"/>
  <c r="AB108" i="5"/>
  <c r="V261" i="5"/>
  <c r="E261" i="5" s="1"/>
  <c r="V277" i="5"/>
  <c r="G277" i="5" s="1"/>
  <c r="AB192" i="5"/>
  <c r="V272" i="5"/>
  <c r="AB149" i="5"/>
  <c r="AB35" i="5"/>
  <c r="V199" i="5"/>
  <c r="AB325" i="5"/>
  <c r="AB302" i="5"/>
  <c r="V275" i="5"/>
  <c r="J275" i="5" s="1"/>
  <c r="V280" i="5"/>
  <c r="AB131" i="5"/>
  <c r="AB201" i="5"/>
  <c r="V295" i="5"/>
  <c r="V304" i="5"/>
  <c r="E304" i="5" s="1"/>
  <c r="V341" i="5"/>
  <c r="AB349" i="5"/>
  <c r="AB88" i="5"/>
  <c r="V291" i="5"/>
  <c r="V300" i="5"/>
  <c r="E300" i="5" s="1"/>
  <c r="V316" i="5"/>
  <c r="E316" i="5" s="1"/>
  <c r="V189" i="5"/>
  <c r="AB168" i="5"/>
  <c r="V335" i="5"/>
  <c r="G335" i="5" s="1"/>
  <c r="V242" i="5"/>
  <c r="J242" i="5" s="1"/>
  <c r="J251" i="5"/>
  <c r="V120" i="5"/>
  <c r="V353" i="5"/>
  <c r="V176" i="5"/>
  <c r="V217" i="5"/>
  <c r="J217" i="5" s="1"/>
  <c r="V239" i="5"/>
  <c r="E239" i="5" s="1"/>
  <c r="V259" i="5"/>
  <c r="R259" i="5" s="1"/>
  <c r="V312" i="5"/>
  <c r="G312" i="5" s="1"/>
  <c r="E289" i="5"/>
  <c r="AB76" i="5"/>
  <c r="AB143" i="5"/>
  <c r="V318" i="5"/>
  <c r="E318" i="5" s="1"/>
  <c r="V286" i="5"/>
  <c r="E286" i="5" s="1"/>
  <c r="AB335" i="5"/>
  <c r="V258" i="5"/>
  <c r="J258" i="5" s="1"/>
  <c r="AB185" i="5"/>
  <c r="V269" i="5"/>
  <c r="AB196" i="5"/>
  <c r="AB145" i="5"/>
  <c r="V182" i="5"/>
  <c r="E182" i="5" s="1"/>
  <c r="V209" i="5"/>
  <c r="J209" i="5" s="1"/>
  <c r="AB342" i="5"/>
  <c r="J237" i="5"/>
  <c r="E237" i="5"/>
  <c r="AB85" i="5"/>
  <c r="V294" i="5"/>
  <c r="R294" i="5" s="1"/>
  <c r="V310" i="5"/>
  <c r="E310" i="5" s="1"/>
  <c r="AB287" i="5"/>
  <c r="V319" i="5"/>
  <c r="F319" i="5" s="1"/>
  <c r="V336" i="5"/>
  <c r="E336" i="5" s="1"/>
  <c r="V347" i="5"/>
  <c r="H347" i="5" s="1"/>
  <c r="AB296" i="5"/>
  <c r="AB312" i="5"/>
  <c r="AB328" i="5"/>
  <c r="J325" i="5"/>
  <c r="V333" i="5"/>
  <c r="J333" i="5" s="1"/>
  <c r="AB289" i="5"/>
  <c r="AB321" i="5"/>
  <c r="AB322" i="5"/>
  <c r="V285" i="5"/>
  <c r="E285" i="5" s="1"/>
  <c r="X285" i="5" s="1"/>
  <c r="V178" i="5"/>
  <c r="J178" i="5" s="1"/>
  <c r="E297" i="5"/>
  <c r="V95" i="5"/>
  <c r="V83" i="5"/>
  <c r="E274" i="5"/>
  <c r="J274" i="5"/>
  <c r="V220" i="5"/>
  <c r="I267" i="5"/>
  <c r="V161" i="5"/>
  <c r="V177" i="5"/>
  <c r="J177" i="5" s="1"/>
  <c r="V311" i="5"/>
  <c r="J311" i="5" s="1"/>
  <c r="V288" i="5"/>
  <c r="J288" i="5" s="1"/>
  <c r="AB304" i="5"/>
  <c r="V320" i="5"/>
  <c r="E320" i="5" s="1"/>
  <c r="AB297" i="5"/>
  <c r="AB329" i="5"/>
  <c r="AB290" i="5"/>
  <c r="AB254" i="5"/>
  <c r="V278" i="5"/>
  <c r="J278" i="5" s="1"/>
  <c r="V16" i="5"/>
  <c r="V234" i="5"/>
  <c r="J234" i="5" s="1"/>
  <c r="V346" i="5"/>
  <c r="I346" i="5" s="1"/>
  <c r="AB180" i="5"/>
  <c r="E217" i="5"/>
  <c r="AB344" i="5"/>
  <c r="V323" i="5"/>
  <c r="G323" i="5" s="1"/>
  <c r="AB332" i="5"/>
  <c r="AB350" i="5"/>
  <c r="V247" i="5"/>
  <c r="J247" i="5" s="1"/>
  <c r="AB267" i="5"/>
  <c r="V352" i="5"/>
  <c r="H352" i="5" s="1"/>
  <c r="E209" i="5"/>
  <c r="V141" i="5"/>
  <c r="H141" i="5" s="1"/>
  <c r="V196" i="5"/>
  <c r="V343" i="5"/>
  <c r="H343" i="5" s="1"/>
  <c r="AB319" i="5"/>
  <c r="V212" i="5"/>
  <c r="J212" i="5" s="1"/>
  <c r="AB230" i="5"/>
  <c r="AB19" i="5"/>
  <c r="AB100" i="5"/>
  <c r="AB157" i="5"/>
  <c r="AB169" i="5"/>
  <c r="AB179" i="5"/>
  <c r="AB186" i="5"/>
  <c r="AB202" i="5"/>
  <c r="V147" i="5"/>
  <c r="E147" i="5" s="1"/>
  <c r="X147" i="5" s="1"/>
  <c r="V164" i="5"/>
  <c r="J164" i="5" s="1"/>
  <c r="AB224" i="5"/>
  <c r="AB154" i="5"/>
  <c r="AB178" i="5"/>
  <c r="V116" i="5"/>
  <c r="AB150" i="5"/>
  <c r="V313" i="5"/>
  <c r="J313" i="5" s="1"/>
  <c r="AB204" i="5"/>
  <c r="AB211" i="5"/>
  <c r="AB193" i="5"/>
  <c r="V206" i="5"/>
  <c r="J206" i="5" s="1"/>
  <c r="AB323" i="5"/>
  <c r="V332" i="5"/>
  <c r="J332" i="5" s="1"/>
  <c r="V169" i="5"/>
  <c r="I169" i="5" s="1"/>
  <c r="R322" i="5"/>
  <c r="AB228" i="5"/>
  <c r="AB293" i="5"/>
  <c r="AB317" i="5"/>
  <c r="AB265" i="5"/>
  <c r="V157" i="5"/>
  <c r="V264" i="5"/>
  <c r="J329" i="5"/>
  <c r="E325" i="5"/>
  <c r="I337" i="5"/>
  <c r="J350" i="5"/>
  <c r="E275" i="5"/>
  <c r="AB184" i="5"/>
  <c r="V279" i="5"/>
  <c r="J279" i="5" s="1"/>
  <c r="V314" i="5"/>
  <c r="H314" i="5" s="1"/>
  <c r="AB197" i="5"/>
  <c r="V162" i="5"/>
  <c r="E162" i="5" s="1"/>
  <c r="AB259" i="5"/>
  <c r="V197" i="5"/>
  <c r="R197" i="5" s="1"/>
  <c r="AB353" i="5"/>
  <c r="AB233" i="5"/>
  <c r="V88" i="5"/>
  <c r="F337" i="5"/>
  <c r="E271" i="5"/>
  <c r="AB172" i="5"/>
  <c r="V205" i="5"/>
  <c r="J205" i="5" s="1"/>
  <c r="AB181" i="5"/>
  <c r="V229" i="5"/>
  <c r="J229" i="5" s="1"/>
  <c r="AB253" i="5"/>
  <c r="AB275" i="5"/>
  <c r="V200" i="5"/>
  <c r="J200" i="5" s="1"/>
  <c r="AB65" i="5"/>
  <c r="V105" i="5"/>
  <c r="E105" i="5" s="1"/>
  <c r="AB173" i="5"/>
  <c r="V331" i="5"/>
  <c r="J331" i="5" s="1"/>
  <c r="AB187" i="5"/>
  <c r="AB203" i="5"/>
  <c r="AB330" i="5"/>
  <c r="AB221" i="5"/>
  <c r="AB273" i="5"/>
  <c r="AB243" i="5"/>
  <c r="AB263" i="5"/>
  <c r="AB209" i="5"/>
  <c r="AB217" i="5"/>
  <c r="AB239" i="5"/>
  <c r="AB348" i="5"/>
  <c r="V109" i="5"/>
  <c r="E109" i="5" s="1"/>
  <c r="AB127" i="5"/>
  <c r="AB164" i="5"/>
  <c r="AB147" i="5"/>
  <c r="AB183" i="5"/>
  <c r="V327" i="5"/>
  <c r="J327" i="5" s="1"/>
  <c r="AB336" i="5"/>
  <c r="AB347" i="5"/>
  <c r="AB355" i="5"/>
  <c r="V348" i="5"/>
  <c r="AB271" i="5"/>
  <c r="E277" i="5"/>
  <c r="X277" i="5" s="1"/>
  <c r="V154" i="5"/>
  <c r="G308" i="5"/>
  <c r="AB177" i="5"/>
  <c r="AB208" i="5"/>
  <c r="AB237" i="5"/>
  <c r="V181" i="5"/>
  <c r="AB241" i="5"/>
  <c r="AB257" i="5"/>
  <c r="J262" i="5"/>
  <c r="E262" i="5"/>
  <c r="G310" i="5"/>
  <c r="V243" i="5"/>
  <c r="H243" i="5" s="1"/>
  <c r="J233" i="5"/>
  <c r="I285" i="5"/>
  <c r="AB10" i="5"/>
  <c r="AB141" i="5"/>
  <c r="V188" i="5"/>
  <c r="R188" i="5" s="1"/>
  <c r="E308" i="5"/>
  <c r="G328" i="5"/>
  <c r="AB262" i="5"/>
  <c r="AB215" i="5"/>
  <c r="AB341" i="5"/>
  <c r="AB346" i="5"/>
  <c r="AB231" i="5"/>
  <c r="AB247" i="5"/>
  <c r="V89" i="5"/>
  <c r="F89" i="5" s="1"/>
  <c r="V133" i="5"/>
  <c r="V27" i="5"/>
  <c r="J27" i="5" s="1"/>
  <c r="AB106" i="5"/>
  <c r="AB113" i="5"/>
  <c r="V213" i="5"/>
  <c r="V171" i="5"/>
  <c r="F171" i="5" s="1"/>
  <c r="AB161" i="5"/>
  <c r="V214" i="5"/>
  <c r="E214" i="5" s="1"/>
  <c r="J310" i="5"/>
  <c r="AB194" i="5"/>
  <c r="V355" i="5"/>
  <c r="R355" i="5" s="1"/>
  <c r="AB195" i="5"/>
  <c r="AB291" i="5"/>
  <c r="AB307" i="5"/>
  <c r="AB300" i="5"/>
  <c r="AB316" i="5"/>
  <c r="V221" i="5"/>
  <c r="R221" i="5" s="1"/>
  <c r="AB249" i="5"/>
  <c r="J319" i="5"/>
  <c r="J293" i="5"/>
  <c r="V145" i="5"/>
  <c r="I145" i="5" s="1"/>
  <c r="J290" i="5"/>
  <c r="AB71" i="5"/>
  <c r="AB226" i="5"/>
  <c r="E317" i="5"/>
  <c r="AB22" i="5"/>
  <c r="AB61" i="5"/>
  <c r="AB244" i="5"/>
  <c r="G266" i="5"/>
  <c r="J266" i="5"/>
  <c r="E266" i="5"/>
  <c r="V14" i="5"/>
  <c r="J14" i="5" s="1"/>
  <c r="E263" i="5"/>
  <c r="X263" i="5" s="1"/>
  <c r="J328" i="5"/>
  <c r="G235" i="5"/>
  <c r="G271" i="5"/>
  <c r="AB222" i="5"/>
  <c r="AB266" i="5"/>
  <c r="AB176" i="5"/>
  <c r="AB26" i="5"/>
  <c r="AB39" i="5"/>
  <c r="AB79" i="5"/>
  <c r="AB104" i="5"/>
  <c r="AB133" i="5"/>
  <c r="AB140" i="5"/>
  <c r="V170" i="5"/>
  <c r="E170" i="5" s="1"/>
  <c r="I235" i="5"/>
  <c r="F271" i="5"/>
  <c r="AB206" i="5"/>
  <c r="V149" i="5"/>
  <c r="G288" i="5"/>
  <c r="J271" i="5"/>
  <c r="V282" i="5"/>
  <c r="F282" i="5" s="1"/>
  <c r="V127" i="5"/>
  <c r="V48" i="5"/>
  <c r="AB38" i="5"/>
  <c r="V46" i="5"/>
  <c r="E248" i="5"/>
  <c r="X248" i="5" s="1"/>
  <c r="J248" i="5"/>
  <c r="G248" i="5"/>
  <c r="V228" i="5"/>
  <c r="J228" i="5" s="1"/>
  <c r="V32" i="5"/>
  <c r="J32" i="5" s="1"/>
  <c r="V26" i="5"/>
  <c r="V173" i="5"/>
  <c r="G322" i="5"/>
  <c r="V60" i="5"/>
  <c r="AB103" i="5"/>
  <c r="AB155" i="5"/>
  <c r="AB51" i="5"/>
  <c r="AB93" i="5"/>
  <c r="V202" i="5"/>
  <c r="E202" i="5" s="1"/>
  <c r="V194" i="5"/>
  <c r="I194" i="5" s="1"/>
  <c r="V321" i="5"/>
  <c r="I321" i="5" s="1"/>
  <c r="J316" i="5"/>
  <c r="J336" i="5"/>
  <c r="H235" i="5"/>
  <c r="R267" i="5"/>
  <c r="F286" i="5"/>
  <c r="V232" i="5"/>
  <c r="J232" i="5" s="1"/>
  <c r="AB220" i="5"/>
  <c r="V306" i="5"/>
  <c r="H306" i="5" s="1"/>
  <c r="AB343" i="5"/>
  <c r="AB165" i="5"/>
  <c r="AB235" i="5"/>
  <c r="AB251" i="5"/>
  <c r="V342" i="5"/>
  <c r="G342" i="5" s="1"/>
  <c r="J222" i="5"/>
  <c r="E278" i="5"/>
  <c r="X278" i="5" s="1"/>
  <c r="E322" i="5"/>
  <c r="J322" i="5"/>
  <c r="AB116" i="5"/>
  <c r="AB54" i="5"/>
  <c r="G267" i="5"/>
  <c r="V195" i="5"/>
  <c r="H195" i="5" s="1"/>
  <c r="AB199" i="5"/>
  <c r="F352" i="5"/>
  <c r="V20" i="5"/>
  <c r="V52" i="5"/>
  <c r="E52" i="5" s="1"/>
  <c r="X52" i="5" s="1"/>
  <c r="V39" i="5"/>
  <c r="R343" i="5"/>
  <c r="V186" i="5"/>
  <c r="G186" i="5" s="1"/>
  <c r="E267" i="5"/>
  <c r="X267" i="5" s="1"/>
  <c r="AB167" i="5"/>
  <c r="E352" i="5"/>
  <c r="X352" i="5" s="1"/>
  <c r="AB162" i="5"/>
  <c r="AB182" i="5"/>
  <c r="AB229" i="5"/>
  <c r="AB295" i="5"/>
  <c r="AB311" i="5"/>
  <c r="AB327" i="5"/>
  <c r="AB288" i="5"/>
  <c r="AB320" i="5"/>
  <c r="V108" i="5"/>
  <c r="AB23" i="5"/>
  <c r="AB77" i="5"/>
  <c r="AB84" i="5"/>
  <c r="V30" i="5"/>
  <c r="V42" i="5"/>
  <c r="E42" i="5" s="1"/>
  <c r="AB72" i="5"/>
  <c r="AB81" i="5"/>
  <c r="AB91" i="5"/>
  <c r="AB158" i="5"/>
  <c r="V107" i="5"/>
  <c r="F107" i="5" s="1"/>
  <c r="V137" i="5"/>
  <c r="R137" i="5" s="1"/>
  <c r="V153" i="5"/>
  <c r="I153" i="5" s="1"/>
  <c r="V315" i="5"/>
  <c r="G315" i="5" s="1"/>
  <c r="V351" i="5"/>
  <c r="AB351" i="5"/>
  <c r="AB242" i="5"/>
  <c r="AB250" i="5"/>
  <c r="AB274" i="5"/>
  <c r="V166" i="5"/>
  <c r="J166" i="5" s="1"/>
  <c r="V208" i="5"/>
  <c r="E208" i="5" s="1"/>
  <c r="V301" i="5"/>
  <c r="G301" i="5" s="1"/>
  <c r="AB301" i="5"/>
  <c r="V309" i="5"/>
  <c r="G309" i="5" s="1"/>
  <c r="V236" i="5"/>
  <c r="G236" i="5" s="1"/>
  <c r="V252" i="5"/>
  <c r="AB268" i="5"/>
  <c r="V303" i="5"/>
  <c r="G303" i="5" s="1"/>
  <c r="AB303" i="5"/>
  <c r="V238" i="5"/>
  <c r="G238" i="5" s="1"/>
  <c r="V246" i="5"/>
  <c r="V270" i="5"/>
  <c r="V111" i="5"/>
  <c r="I111" i="5" s="1"/>
  <c r="AB46" i="5"/>
  <c r="AB56" i="5"/>
  <c r="AB62" i="5"/>
  <c r="AB101" i="5"/>
  <c r="J259" i="5"/>
  <c r="H267" i="5"/>
  <c r="J267" i="5"/>
  <c r="V187" i="5"/>
  <c r="I187" i="5" s="1"/>
  <c r="AB240" i="5"/>
  <c r="V305" i="5"/>
  <c r="G305" i="5" s="1"/>
  <c r="V240" i="5"/>
  <c r="G240" i="5" s="1"/>
  <c r="AB248" i="5"/>
  <c r="V298" i="5"/>
  <c r="AB298" i="5"/>
  <c r="AB305" i="5"/>
  <c r="F294" i="5"/>
  <c r="G294" i="5"/>
  <c r="I294" i="5"/>
  <c r="F247" i="5"/>
  <c r="H279" i="5"/>
  <c r="I314" i="5"/>
  <c r="F314" i="5"/>
  <c r="V218" i="5"/>
  <c r="G218" i="5" s="1"/>
  <c r="E327" i="5"/>
  <c r="I327" i="5"/>
  <c r="R327" i="5"/>
  <c r="I212" i="5"/>
  <c r="G244" i="5"/>
  <c r="R244" i="5"/>
  <c r="I244" i="5"/>
  <c r="H244" i="5"/>
  <c r="F244" i="5"/>
  <c r="G332" i="5"/>
  <c r="H332" i="5"/>
  <c r="R332" i="5"/>
  <c r="I332" i="5"/>
  <c r="F332" i="5"/>
  <c r="V84" i="5"/>
  <c r="I84" i="5" s="1"/>
  <c r="V72" i="5"/>
  <c r="R72" i="5" s="1"/>
  <c r="V131" i="5"/>
  <c r="F131" i="5" s="1"/>
  <c r="AB74" i="5"/>
  <c r="AB137" i="5"/>
  <c r="AB144" i="5"/>
  <c r="AB153" i="5"/>
  <c r="AB31" i="5"/>
  <c r="AB119" i="5"/>
  <c r="V184" i="5"/>
  <c r="J184" i="5" s="1"/>
  <c r="V225" i="5"/>
  <c r="F225" i="5" s="1"/>
  <c r="E244" i="5"/>
  <c r="X244" i="5" s="1"/>
  <c r="E279" i="5"/>
  <c r="X279" i="5" s="1"/>
  <c r="E332" i="5"/>
  <c r="X332" i="5" s="1"/>
  <c r="H259" i="5"/>
  <c r="E259" i="5"/>
  <c r="X259" i="5" s="1"/>
  <c r="G286" i="5"/>
  <c r="V193" i="5"/>
  <c r="E193" i="5" s="1"/>
  <c r="J300" i="5"/>
  <c r="I300" i="5"/>
  <c r="H300" i="5"/>
  <c r="F300" i="5"/>
  <c r="R300" i="5"/>
  <c r="G300" i="5"/>
  <c r="AB210" i="5"/>
  <c r="AB218" i="5"/>
  <c r="V227" i="5"/>
  <c r="G227" i="5" s="1"/>
  <c r="AB227" i="5"/>
  <c r="H263" i="5"/>
  <c r="R263" i="5"/>
  <c r="F263" i="5"/>
  <c r="G263" i="5"/>
  <c r="I263" i="5"/>
  <c r="G289" i="5"/>
  <c r="I289" i="5"/>
  <c r="F289" i="5"/>
  <c r="R289" i="5"/>
  <c r="H289" i="5"/>
  <c r="G316" i="5"/>
  <c r="F316" i="5"/>
  <c r="R316" i="5"/>
  <c r="I316" i="5"/>
  <c r="H316" i="5"/>
  <c r="V179" i="5"/>
  <c r="V210" i="5"/>
  <c r="G210" i="5" s="1"/>
  <c r="V191" i="5"/>
  <c r="V224" i="5"/>
  <c r="H346" i="5"/>
  <c r="R346" i="5"/>
  <c r="V36" i="5"/>
  <c r="H36" i="5" s="1"/>
  <c r="V100" i="5"/>
  <c r="G100" i="5" s="1"/>
  <c r="V81" i="5"/>
  <c r="R81" i="5" s="1"/>
  <c r="E333" i="5"/>
  <c r="AB83" i="5"/>
  <c r="AB120" i="5"/>
  <c r="AB148" i="5"/>
  <c r="V226" i="5"/>
  <c r="G226" i="5" s="1"/>
  <c r="J294" i="5"/>
  <c r="J340" i="5"/>
  <c r="G259" i="5"/>
  <c r="J286" i="5"/>
  <c r="V160" i="5"/>
  <c r="G160" i="5" s="1"/>
  <c r="AB160" i="5"/>
  <c r="G237" i="5"/>
  <c r="H237" i="5"/>
  <c r="R237" i="5"/>
  <c r="F237" i="5"/>
  <c r="I237" i="5"/>
  <c r="F308" i="5"/>
  <c r="I308" i="5"/>
  <c r="R308" i="5"/>
  <c r="H308" i="5"/>
  <c r="F320" i="5"/>
  <c r="AB212" i="5"/>
  <c r="V167" i="5"/>
  <c r="V201" i="5"/>
  <c r="V207" i="5"/>
  <c r="AB95" i="5"/>
  <c r="AB89" i="5"/>
  <c r="AB125" i="5"/>
  <c r="AB122" i="5"/>
  <c r="V168" i="5"/>
  <c r="J168" i="5" s="1"/>
  <c r="V192" i="5"/>
  <c r="E192" i="5" s="1"/>
  <c r="E294" i="5"/>
  <c r="X294" i="5" s="1"/>
  <c r="AB166" i="5"/>
  <c r="E290" i="5"/>
  <c r="F290" i="5"/>
  <c r="I290" i="5"/>
  <c r="R290" i="5"/>
  <c r="H290" i="5"/>
  <c r="V174" i="5"/>
  <c r="G174" i="5" s="1"/>
  <c r="AB174" i="5"/>
  <c r="V190" i="5"/>
  <c r="G190" i="5" s="1"/>
  <c r="AB190" i="5"/>
  <c r="V198" i="5"/>
  <c r="G198" i="5" s="1"/>
  <c r="AB198" i="5"/>
  <c r="V223" i="5"/>
  <c r="G223" i="5" s="1"/>
  <c r="AB223" i="5"/>
  <c r="J239" i="5"/>
  <c r="G239" i="5"/>
  <c r="R239" i="5"/>
  <c r="I239" i="5"/>
  <c r="H239" i="5"/>
  <c r="F239" i="5"/>
  <c r="R275" i="5"/>
  <c r="F275" i="5"/>
  <c r="G275" i="5"/>
  <c r="I275" i="5"/>
  <c r="H275" i="5"/>
  <c r="I310" i="5"/>
  <c r="H310" i="5"/>
  <c r="F310" i="5"/>
  <c r="R310" i="5"/>
  <c r="I347" i="5"/>
  <c r="F347" i="5"/>
  <c r="R347" i="5"/>
  <c r="G347" i="5"/>
  <c r="V183" i="5"/>
  <c r="G183" i="5" s="1"/>
  <c r="H325" i="5"/>
  <c r="F325" i="5"/>
  <c r="I325" i="5"/>
  <c r="V185" i="5"/>
  <c r="V203" i="5"/>
  <c r="V230" i="5"/>
  <c r="H266" i="5"/>
  <c r="R266" i="5"/>
  <c r="I266" i="5"/>
  <c r="F266" i="5"/>
  <c r="V47" i="5"/>
  <c r="I47" i="5" s="1"/>
  <c r="G182" i="5"/>
  <c r="H182" i="5"/>
  <c r="I182" i="5"/>
  <c r="F182" i="5"/>
  <c r="R182" i="5"/>
  <c r="H251" i="5"/>
  <c r="G251" i="5"/>
  <c r="R251" i="5"/>
  <c r="I251" i="5"/>
  <c r="F251" i="5"/>
  <c r="G331" i="5"/>
  <c r="F331" i="5"/>
  <c r="V172" i="5"/>
  <c r="F259" i="5"/>
  <c r="I259" i="5"/>
  <c r="H286" i="5"/>
  <c r="R286" i="5"/>
  <c r="I286" i="5"/>
  <c r="G336" i="5"/>
  <c r="R336" i="5"/>
  <c r="I336" i="5"/>
  <c r="F336" i="5"/>
  <c r="H336" i="5"/>
  <c r="X320" i="5"/>
  <c r="E319" i="5"/>
  <c r="R319" i="5"/>
  <c r="H319" i="5"/>
  <c r="I319" i="5"/>
  <c r="I258" i="5"/>
  <c r="H258" i="5"/>
  <c r="F258" i="5"/>
  <c r="R258" i="5"/>
  <c r="G222" i="5"/>
  <c r="H222" i="5"/>
  <c r="I222" i="5"/>
  <c r="F222" i="5"/>
  <c r="R222" i="5"/>
  <c r="V159" i="5"/>
  <c r="AB159" i="5"/>
  <c r="I197" i="5"/>
  <c r="G274" i="5"/>
  <c r="I274" i="5"/>
  <c r="H274" i="5"/>
  <c r="F274" i="5"/>
  <c r="R274" i="5"/>
  <c r="G337" i="5"/>
  <c r="R337" i="5"/>
  <c r="H337" i="5"/>
  <c r="R206" i="5"/>
  <c r="G206" i="5"/>
  <c r="F206" i="5"/>
  <c r="J261" i="5"/>
  <c r="H261" i="5"/>
  <c r="R261" i="5"/>
  <c r="I261" i="5"/>
  <c r="F261" i="5"/>
  <c r="G261" i="5"/>
  <c r="H288" i="5"/>
  <c r="F288" i="5"/>
  <c r="R288" i="5"/>
  <c r="I288" i="5"/>
  <c r="E323" i="5"/>
  <c r="F323" i="5"/>
  <c r="R323" i="5"/>
  <c r="I323" i="5"/>
  <c r="G229" i="5"/>
  <c r="V175" i="5"/>
  <c r="G175" i="5" s="1"/>
  <c r="AB175" i="5"/>
  <c r="G205" i="5"/>
  <c r="I205" i="5"/>
  <c r="H205" i="5"/>
  <c r="R278" i="5"/>
  <c r="I278" i="5"/>
  <c r="G278" i="5"/>
  <c r="H278" i="5"/>
  <c r="F278" i="5"/>
  <c r="R340" i="5"/>
  <c r="I340" i="5"/>
  <c r="G340" i="5"/>
  <c r="H340" i="5"/>
  <c r="F340" i="5"/>
  <c r="J235" i="5"/>
  <c r="F235" i="5"/>
  <c r="R235" i="5"/>
  <c r="R297" i="5"/>
  <c r="F297" i="5"/>
  <c r="G297" i="5"/>
  <c r="I297" i="5"/>
  <c r="H297" i="5"/>
  <c r="J277" i="5"/>
  <c r="F277" i="5"/>
  <c r="H277" i="5"/>
  <c r="R277" i="5"/>
  <c r="I277" i="5"/>
  <c r="G262" i="5"/>
  <c r="H262" i="5"/>
  <c r="I262" i="5"/>
  <c r="R262" i="5"/>
  <c r="F262" i="5"/>
  <c r="E335" i="5"/>
  <c r="F335" i="5"/>
  <c r="R335" i="5"/>
  <c r="H335" i="5"/>
  <c r="I335" i="5"/>
  <c r="J254" i="5"/>
  <c r="H254" i="5"/>
  <c r="F254" i="5"/>
  <c r="R254" i="5"/>
  <c r="I254" i="5"/>
  <c r="E311" i="5"/>
  <c r="I311" i="5"/>
  <c r="R311" i="5"/>
  <c r="H311" i="5"/>
  <c r="AB30" i="5"/>
  <c r="AB42" i="5"/>
  <c r="AB55" i="5"/>
  <c r="AB60" i="5"/>
  <c r="AB129" i="5"/>
  <c r="AB135" i="5"/>
  <c r="AB58" i="5"/>
  <c r="AB139" i="5"/>
  <c r="AB146" i="5"/>
  <c r="E180" i="5"/>
  <c r="G180" i="5"/>
  <c r="F180" i="5"/>
  <c r="R180" i="5"/>
  <c r="I180" i="5"/>
  <c r="H180" i="5"/>
  <c r="J231" i="5"/>
  <c r="R231" i="5"/>
  <c r="F231" i="5"/>
  <c r="G231" i="5"/>
  <c r="I231" i="5"/>
  <c r="H231" i="5"/>
  <c r="AB152" i="5"/>
  <c r="V163" i="5"/>
  <c r="AB163" i="5"/>
  <c r="G285" i="5"/>
  <c r="R285" i="5"/>
  <c r="H285" i="5"/>
  <c r="V152" i="5"/>
  <c r="H209" i="5"/>
  <c r="G209" i="5"/>
  <c r="I209" i="5"/>
  <c r="F209" i="5"/>
  <c r="R209" i="5"/>
  <c r="H248" i="5"/>
  <c r="F248" i="5"/>
  <c r="R248" i="5"/>
  <c r="I248" i="5"/>
  <c r="I271" i="5"/>
  <c r="H271" i="5"/>
  <c r="F328" i="5"/>
  <c r="R328" i="5"/>
  <c r="I328" i="5"/>
  <c r="H328" i="5"/>
  <c r="G254" i="5"/>
  <c r="G258" i="5"/>
  <c r="F27" i="5"/>
  <c r="J105" i="5"/>
  <c r="F105" i="5"/>
  <c r="H105" i="5"/>
  <c r="V50" i="5"/>
  <c r="G50" i="5" s="1"/>
  <c r="AB50" i="5"/>
  <c r="V57" i="5"/>
  <c r="G57" i="5" s="1"/>
  <c r="AB57" i="5"/>
  <c r="V63" i="5"/>
  <c r="G63" i="5" s="1"/>
  <c r="AB63" i="5"/>
  <c r="V68" i="5"/>
  <c r="G68" i="5" s="1"/>
  <c r="AB68" i="5"/>
  <c r="V90" i="5"/>
  <c r="G90" i="5" s="1"/>
  <c r="AB90" i="5"/>
  <c r="V102" i="5"/>
  <c r="G102" i="5" s="1"/>
  <c r="AB102" i="5"/>
  <c r="V112" i="5"/>
  <c r="G112" i="5" s="1"/>
  <c r="AB112" i="5"/>
  <c r="V118" i="5"/>
  <c r="G118" i="5" s="1"/>
  <c r="AB118" i="5"/>
  <c r="V126" i="5"/>
  <c r="G126" i="5" s="1"/>
  <c r="AB126" i="5"/>
  <c r="V138" i="5"/>
  <c r="G138" i="5" s="1"/>
  <c r="AB138" i="5"/>
  <c r="V55" i="5"/>
  <c r="G55" i="5" s="1"/>
  <c r="V97" i="5"/>
  <c r="G97" i="5" s="1"/>
  <c r="V128" i="5"/>
  <c r="G128" i="5" s="1"/>
  <c r="V135" i="5"/>
  <c r="G135" i="5" s="1"/>
  <c r="V142" i="5"/>
  <c r="G142" i="5" s="1"/>
  <c r="AB142" i="5"/>
  <c r="V151" i="5"/>
  <c r="G151" i="5" s="1"/>
  <c r="AB151" i="5"/>
  <c r="V58" i="5"/>
  <c r="G58" i="5" s="1"/>
  <c r="V117" i="5"/>
  <c r="G117" i="5" s="1"/>
  <c r="V125" i="5"/>
  <c r="G125" i="5" s="1"/>
  <c r="V144" i="5"/>
  <c r="G144" i="5" s="1"/>
  <c r="V19" i="5"/>
  <c r="V93" i="5"/>
  <c r="V22" i="5"/>
  <c r="V119" i="5"/>
  <c r="E176" i="5"/>
  <c r="J176" i="5"/>
  <c r="G176" i="5"/>
  <c r="I176" i="5"/>
  <c r="H176" i="5"/>
  <c r="R176" i="5"/>
  <c r="F176" i="5"/>
  <c r="E196" i="5"/>
  <c r="J196" i="5"/>
  <c r="G196" i="5"/>
  <c r="R196" i="5"/>
  <c r="I196" i="5"/>
  <c r="H196" i="5"/>
  <c r="F196" i="5"/>
  <c r="X254" i="5"/>
  <c r="G313" i="5"/>
  <c r="I313" i="5"/>
  <c r="V51" i="5"/>
  <c r="V71" i="5"/>
  <c r="V134" i="5"/>
  <c r="I242" i="5"/>
  <c r="H242" i="5"/>
  <c r="R242" i="5"/>
  <c r="G242" i="5"/>
  <c r="F242" i="5"/>
  <c r="H318" i="5"/>
  <c r="I318" i="5"/>
  <c r="F318" i="5"/>
  <c r="J304" i="5"/>
  <c r="H304" i="5"/>
  <c r="I304" i="5"/>
  <c r="G304" i="5"/>
  <c r="F304" i="5"/>
  <c r="R304" i="5"/>
  <c r="H322" i="5"/>
  <c r="F322" i="5"/>
  <c r="E344" i="5"/>
  <c r="J344" i="5"/>
  <c r="I344" i="5"/>
  <c r="F344" i="5"/>
  <c r="H344" i="5"/>
  <c r="R344" i="5"/>
  <c r="F69" i="6"/>
  <c r="AB59" i="5"/>
  <c r="V64" i="5"/>
  <c r="G64" i="5" s="1"/>
  <c r="AB64" i="5"/>
  <c r="V70" i="5"/>
  <c r="G70" i="5" s="1"/>
  <c r="AB70" i="5"/>
  <c r="AB86" i="5"/>
  <c r="AB92" i="5"/>
  <c r="V98" i="5"/>
  <c r="G98" i="5" s="1"/>
  <c r="AB98" i="5"/>
  <c r="AB114" i="5"/>
  <c r="V121" i="5"/>
  <c r="G121" i="5" s="1"/>
  <c r="AB121" i="5"/>
  <c r="AB128" i="5"/>
  <c r="V56" i="5"/>
  <c r="G56" i="5" s="1"/>
  <c r="V62" i="5"/>
  <c r="G62" i="5" s="1"/>
  <c r="V92" i="5"/>
  <c r="G92" i="5" s="1"/>
  <c r="V101" i="5"/>
  <c r="G101" i="5" s="1"/>
  <c r="V129" i="5"/>
  <c r="G129" i="5" s="1"/>
  <c r="V91" i="5"/>
  <c r="G91" i="5" s="1"/>
  <c r="V103" i="5"/>
  <c r="G103" i="5" s="1"/>
  <c r="V139" i="5"/>
  <c r="G139" i="5" s="1"/>
  <c r="V146" i="5"/>
  <c r="G146" i="5" s="1"/>
  <c r="V155" i="5"/>
  <c r="G155" i="5" s="1"/>
  <c r="V38" i="5"/>
  <c r="V31" i="5"/>
  <c r="V150" i="5"/>
  <c r="J181" i="5"/>
  <c r="E181" i="5"/>
  <c r="I181" i="5"/>
  <c r="G181" i="5"/>
  <c r="R181" i="5"/>
  <c r="F181" i="5"/>
  <c r="H181" i="5"/>
  <c r="R202" i="5"/>
  <c r="J269" i="5"/>
  <c r="E269" i="5"/>
  <c r="R269" i="5"/>
  <c r="H269" i="5"/>
  <c r="I269" i="5"/>
  <c r="G269" i="5"/>
  <c r="F269" i="5"/>
  <c r="G329" i="5"/>
  <c r="H329" i="5"/>
  <c r="R329" i="5"/>
  <c r="F329" i="5"/>
  <c r="I329" i="5"/>
  <c r="V76" i="5"/>
  <c r="F170" i="5"/>
  <c r="R170" i="5"/>
  <c r="R194" i="5"/>
  <c r="V35" i="5"/>
  <c r="V78" i="5"/>
  <c r="V148" i="5"/>
  <c r="X261" i="5"/>
  <c r="X316" i="5"/>
  <c r="X336" i="5"/>
  <c r="X286" i="5"/>
  <c r="V18" i="5"/>
  <c r="G18" i="5" s="1"/>
  <c r="AB18" i="5"/>
  <c r="V73" i="5"/>
  <c r="G73" i="5" s="1"/>
  <c r="AB73" i="5"/>
  <c r="V80" i="5"/>
  <c r="G80" i="5" s="1"/>
  <c r="AB80" i="5"/>
  <c r="V87" i="5"/>
  <c r="G87" i="5" s="1"/>
  <c r="AB87" i="5"/>
  <c r="AB94" i="5"/>
  <c r="V99" i="5"/>
  <c r="G99" i="5" s="1"/>
  <c r="AB99" i="5"/>
  <c r="V115" i="5"/>
  <c r="G115" i="5" s="1"/>
  <c r="AB115" i="5"/>
  <c r="V23" i="5"/>
  <c r="G23" i="5" s="1"/>
  <c r="V66" i="5"/>
  <c r="G66" i="5" s="1"/>
  <c r="V77" i="5"/>
  <c r="G77" i="5" s="1"/>
  <c r="V86" i="5"/>
  <c r="G86" i="5" s="1"/>
  <c r="V94" i="5"/>
  <c r="G94" i="5" s="1"/>
  <c r="V123" i="5"/>
  <c r="G123" i="5" s="1"/>
  <c r="AB132" i="5"/>
  <c r="AB43" i="5"/>
  <c r="V74" i="5"/>
  <c r="G74" i="5" s="1"/>
  <c r="AB105" i="5"/>
  <c r="V132" i="5"/>
  <c r="G132" i="5" s="1"/>
  <c r="V158" i="5"/>
  <c r="G158" i="5" s="1"/>
  <c r="G317" i="5"/>
  <c r="H317" i="5"/>
  <c r="F317" i="5"/>
  <c r="R317" i="5"/>
  <c r="I317" i="5"/>
  <c r="V106" i="5"/>
  <c r="E164" i="5"/>
  <c r="G164" i="5"/>
  <c r="F164" i="5"/>
  <c r="R164" i="5"/>
  <c r="H164" i="5"/>
  <c r="I164" i="5"/>
  <c r="V10" i="5"/>
  <c r="J147" i="5"/>
  <c r="H147" i="5"/>
  <c r="R147" i="5"/>
  <c r="G147" i="5"/>
  <c r="I147" i="5"/>
  <c r="F147" i="5"/>
  <c r="H178" i="5"/>
  <c r="G178" i="5"/>
  <c r="R178" i="5"/>
  <c r="I178" i="5"/>
  <c r="F178" i="5"/>
  <c r="V54" i="5"/>
  <c r="V85" i="5"/>
  <c r="F217" i="5"/>
  <c r="G217" i="5"/>
  <c r="I217" i="5"/>
  <c r="H217" i="5"/>
  <c r="R217" i="5"/>
  <c r="F233" i="5"/>
  <c r="G233" i="5"/>
  <c r="I233" i="5"/>
  <c r="R233" i="5"/>
  <c r="H233" i="5"/>
  <c r="G293" i="5"/>
  <c r="R293" i="5"/>
  <c r="I293" i="5"/>
  <c r="F293" i="5"/>
  <c r="H293" i="5"/>
  <c r="H350" i="5"/>
  <c r="F350" i="5"/>
  <c r="G350" i="5"/>
  <c r="I350" i="5"/>
  <c r="R350" i="5"/>
  <c r="X308" i="5"/>
  <c r="E302" i="5"/>
  <c r="J302" i="5"/>
  <c r="F302" i="5"/>
  <c r="I302" i="5"/>
  <c r="H302" i="5"/>
  <c r="G302" i="5"/>
  <c r="R302" i="5"/>
  <c r="E312" i="5"/>
  <c r="J312" i="5"/>
  <c r="I312" i="5"/>
  <c r="H312" i="5"/>
  <c r="R312" i="5"/>
  <c r="F312" i="5"/>
  <c r="X214" i="5"/>
  <c r="E324" i="5"/>
  <c r="J324" i="5"/>
  <c r="G324" i="5"/>
  <c r="F324" i="5"/>
  <c r="I324" i="5"/>
  <c r="R324" i="5"/>
  <c r="H324" i="5"/>
  <c r="V34" i="5"/>
  <c r="G34" i="5" s="1"/>
  <c r="AB34" i="5"/>
  <c r="V67" i="5"/>
  <c r="G67" i="5" s="1"/>
  <c r="AB67" i="5"/>
  <c r="V75" i="5"/>
  <c r="G75" i="5" s="1"/>
  <c r="AB75" i="5"/>
  <c r="V82" i="5"/>
  <c r="G82" i="5" s="1"/>
  <c r="AB82" i="5"/>
  <c r="V110" i="5"/>
  <c r="G110" i="5" s="1"/>
  <c r="AB110" i="5"/>
  <c r="V124" i="5"/>
  <c r="G124" i="5" s="1"/>
  <c r="AB124" i="5"/>
  <c r="V130" i="5"/>
  <c r="G130" i="5" s="1"/>
  <c r="AB130" i="5"/>
  <c r="V136" i="5"/>
  <c r="G136" i="5" s="1"/>
  <c r="AB136" i="5"/>
  <c r="V59" i="5"/>
  <c r="G59" i="5" s="1"/>
  <c r="V79" i="5"/>
  <c r="G79" i="5" s="1"/>
  <c r="AB96" i="5"/>
  <c r="V104" i="5"/>
  <c r="G104" i="5" s="1"/>
  <c r="V114" i="5"/>
  <c r="G114" i="5" s="1"/>
  <c r="V140" i="5"/>
  <c r="G140" i="5" s="1"/>
  <c r="V156" i="5"/>
  <c r="G156" i="5" s="1"/>
  <c r="AB156" i="5"/>
  <c r="AB27" i="5"/>
  <c r="V69" i="5"/>
  <c r="G69" i="5" s="1"/>
  <c r="V96" i="5"/>
  <c r="G96" i="5" s="1"/>
  <c r="V7" i="5"/>
  <c r="V61" i="5"/>
  <c r="R333" i="5"/>
  <c r="G333" i="5"/>
  <c r="F333" i="5"/>
  <c r="H333" i="5"/>
  <c r="V113" i="5"/>
  <c r="H166" i="5"/>
  <c r="I186" i="5"/>
  <c r="H186" i="5"/>
  <c r="R186" i="5"/>
  <c r="F186" i="5"/>
  <c r="H234" i="5"/>
  <c r="J292" i="5"/>
  <c r="G292" i="5"/>
  <c r="F292" i="5"/>
  <c r="R292" i="5"/>
  <c r="I292" i="5"/>
  <c r="H292" i="5"/>
  <c r="V43" i="5"/>
  <c r="G154" i="5"/>
  <c r="I154" i="5"/>
  <c r="R154" i="5"/>
  <c r="H154" i="5"/>
  <c r="F154" i="5"/>
  <c r="G188" i="5"/>
  <c r="F188" i="5"/>
  <c r="G213" i="5"/>
  <c r="F213" i="5"/>
  <c r="I213" i="5"/>
  <c r="H213" i="5"/>
  <c r="R213" i="5"/>
  <c r="V65" i="5"/>
  <c r="V122" i="5"/>
  <c r="J296" i="5"/>
  <c r="E296" i="5"/>
  <c r="G296" i="5"/>
  <c r="I296" i="5"/>
  <c r="H296" i="5"/>
  <c r="F296" i="5"/>
  <c r="R296" i="5"/>
  <c r="V143" i="5"/>
  <c r="X275" i="5"/>
  <c r="X328" i="5"/>
  <c r="X340" i="5"/>
  <c r="G344" i="5"/>
  <c r="E16" i="5"/>
  <c r="X16" i="5" s="1"/>
  <c r="J16" i="5"/>
  <c r="G16" i="5"/>
  <c r="I16" i="5"/>
  <c r="H16" i="5"/>
  <c r="F16" i="5"/>
  <c r="R16" i="5"/>
  <c r="E32" i="5"/>
  <c r="X32" i="5" s="1"/>
  <c r="V15" i="5"/>
  <c r="AB15" i="5"/>
  <c r="V37" i="5"/>
  <c r="G37" i="5" s="1"/>
  <c r="AB37" i="5"/>
  <c r="V9" i="5"/>
  <c r="G9" i="5" s="1"/>
  <c r="AB9" i="5"/>
  <c r="V8" i="5"/>
  <c r="G8" i="5" s="1"/>
  <c r="V17" i="5"/>
  <c r="G17" i="5" s="1"/>
  <c r="AB17" i="5"/>
  <c r="V25" i="5"/>
  <c r="G25" i="5" s="1"/>
  <c r="AB25" i="5"/>
  <c r="V33" i="5"/>
  <c r="G33" i="5" s="1"/>
  <c r="AB33" i="5"/>
  <c r="V41" i="5"/>
  <c r="G41" i="5" s="1"/>
  <c r="AB41" i="5"/>
  <c r="V49" i="5"/>
  <c r="G49" i="5" s="1"/>
  <c r="AB49" i="5"/>
  <c r="J107" i="5"/>
  <c r="E107" i="5"/>
  <c r="G107" i="5"/>
  <c r="I107" i="5"/>
  <c r="H107" i="5"/>
  <c r="G200" i="5"/>
  <c r="J241" i="5"/>
  <c r="E241" i="5"/>
  <c r="R241" i="5"/>
  <c r="H241" i="5"/>
  <c r="I241" i="5"/>
  <c r="G241" i="5"/>
  <c r="F241" i="5"/>
  <c r="J253" i="5"/>
  <c r="E253" i="5"/>
  <c r="R253" i="5"/>
  <c r="F253" i="5"/>
  <c r="I253" i="5"/>
  <c r="G253" i="5"/>
  <c r="H253" i="5"/>
  <c r="G268" i="5"/>
  <c r="J268" i="5"/>
  <c r="E268" i="5"/>
  <c r="I268" i="5"/>
  <c r="F268" i="5"/>
  <c r="R268" i="5"/>
  <c r="H268" i="5"/>
  <c r="X209" i="5"/>
  <c r="E291" i="5"/>
  <c r="F291" i="5"/>
  <c r="J291" i="5"/>
  <c r="H291" i="5"/>
  <c r="G291" i="5"/>
  <c r="R291" i="5"/>
  <c r="I291" i="5"/>
  <c r="J249" i="5"/>
  <c r="F249" i="5"/>
  <c r="H249" i="5"/>
  <c r="E249" i="5"/>
  <c r="G249" i="5"/>
  <c r="I249" i="5"/>
  <c r="R249" i="5"/>
  <c r="J256" i="5"/>
  <c r="G256" i="5"/>
  <c r="E256" i="5"/>
  <c r="I256" i="5"/>
  <c r="H256" i="5"/>
  <c r="F256" i="5"/>
  <c r="R256" i="5"/>
  <c r="J272" i="5"/>
  <c r="G272" i="5"/>
  <c r="E272" i="5"/>
  <c r="I272" i="5"/>
  <c r="H272" i="5"/>
  <c r="F272" i="5"/>
  <c r="R272" i="5"/>
  <c r="J265" i="5"/>
  <c r="E265" i="5"/>
  <c r="R265" i="5"/>
  <c r="G265" i="5"/>
  <c r="I265" i="5"/>
  <c r="F265" i="5"/>
  <c r="H265" i="5"/>
  <c r="J287" i="5"/>
  <c r="E287" i="5"/>
  <c r="F287" i="5"/>
  <c r="G287" i="5"/>
  <c r="H287" i="5"/>
  <c r="R287" i="5"/>
  <c r="I287" i="5"/>
  <c r="X304" i="5"/>
  <c r="J326" i="5"/>
  <c r="F326" i="5"/>
  <c r="E326" i="5"/>
  <c r="R326" i="5"/>
  <c r="H326" i="5"/>
  <c r="I326" i="5"/>
  <c r="X293" i="5"/>
  <c r="X322" i="5"/>
  <c r="G349" i="5"/>
  <c r="I349" i="5"/>
  <c r="J349" i="5"/>
  <c r="R349" i="5"/>
  <c r="E349" i="5"/>
  <c r="F349" i="5"/>
  <c r="H349" i="5"/>
  <c r="V12" i="5"/>
  <c r="G12" i="5" s="1"/>
  <c r="V29" i="5"/>
  <c r="AB29" i="5"/>
  <c r="V45" i="5"/>
  <c r="AB45" i="5"/>
  <c r="V53" i="5"/>
  <c r="AB53" i="5"/>
  <c r="F14" i="5"/>
  <c r="I14" i="5"/>
  <c r="E30" i="5"/>
  <c r="J30" i="5"/>
  <c r="G30" i="5"/>
  <c r="I30" i="5"/>
  <c r="R30" i="5"/>
  <c r="H30" i="5"/>
  <c r="F30" i="5"/>
  <c r="E116" i="5"/>
  <c r="J116" i="5"/>
  <c r="I116" i="5"/>
  <c r="G116" i="5"/>
  <c r="F116" i="5"/>
  <c r="H116" i="5"/>
  <c r="R116" i="5"/>
  <c r="J88" i="5"/>
  <c r="E88" i="5"/>
  <c r="R88" i="5"/>
  <c r="I88" i="5"/>
  <c r="F88" i="5"/>
  <c r="G88" i="5"/>
  <c r="H88" i="5"/>
  <c r="J109" i="5"/>
  <c r="G109" i="5"/>
  <c r="E81" i="5"/>
  <c r="I81" i="5"/>
  <c r="R84" i="5"/>
  <c r="F145" i="5"/>
  <c r="G145" i="5"/>
  <c r="J173" i="5"/>
  <c r="E173" i="5"/>
  <c r="F173" i="5"/>
  <c r="G173" i="5"/>
  <c r="R173" i="5"/>
  <c r="H173" i="5"/>
  <c r="I173" i="5"/>
  <c r="J211" i="5"/>
  <c r="E211" i="5"/>
  <c r="F211" i="5"/>
  <c r="G211" i="5"/>
  <c r="R211" i="5"/>
  <c r="H211" i="5"/>
  <c r="I211" i="5"/>
  <c r="AB14" i="5"/>
  <c r="AB12" i="5"/>
  <c r="V11" i="5"/>
  <c r="AB11" i="5"/>
  <c r="AB20" i="5"/>
  <c r="V28" i="5"/>
  <c r="AB28" i="5"/>
  <c r="AB36" i="5"/>
  <c r="V44" i="5"/>
  <c r="AB44" i="5"/>
  <c r="AB52" i="5"/>
  <c r="J46" i="5"/>
  <c r="E46" i="5"/>
  <c r="G46" i="5"/>
  <c r="F46" i="5"/>
  <c r="H46" i="5"/>
  <c r="I46" i="5"/>
  <c r="R46" i="5"/>
  <c r="J83" i="5"/>
  <c r="E83" i="5"/>
  <c r="H83" i="5"/>
  <c r="R83" i="5"/>
  <c r="G83" i="5"/>
  <c r="I83" i="5"/>
  <c r="F83" i="5"/>
  <c r="J95" i="5"/>
  <c r="E95" i="5"/>
  <c r="H95" i="5"/>
  <c r="I95" i="5"/>
  <c r="G95" i="5"/>
  <c r="F95" i="5"/>
  <c r="R95" i="5"/>
  <c r="E108" i="5"/>
  <c r="J108" i="5"/>
  <c r="G108" i="5"/>
  <c r="H108" i="5"/>
  <c r="I108" i="5"/>
  <c r="R108" i="5"/>
  <c r="F108" i="5"/>
  <c r="J127" i="5"/>
  <c r="E127" i="5"/>
  <c r="H127" i="5"/>
  <c r="G127" i="5"/>
  <c r="R127" i="5"/>
  <c r="F127" i="5"/>
  <c r="I127" i="5"/>
  <c r="E141" i="5"/>
  <c r="I141" i="5"/>
  <c r="J204" i="5"/>
  <c r="E204" i="5"/>
  <c r="R204" i="5"/>
  <c r="G204" i="5"/>
  <c r="F204" i="5"/>
  <c r="H204" i="5"/>
  <c r="I204" i="5"/>
  <c r="J215" i="5"/>
  <c r="E215" i="5"/>
  <c r="F215" i="5"/>
  <c r="G215" i="5"/>
  <c r="H215" i="5"/>
  <c r="R215" i="5"/>
  <c r="I215" i="5"/>
  <c r="X235" i="5"/>
  <c r="X170" i="5"/>
  <c r="J157" i="5"/>
  <c r="E157" i="5"/>
  <c r="F157" i="5"/>
  <c r="R157" i="5"/>
  <c r="I157" i="5"/>
  <c r="G157" i="5"/>
  <c r="H157" i="5"/>
  <c r="X251" i="5"/>
  <c r="X266" i="5"/>
  <c r="X289" i="5"/>
  <c r="J245" i="5"/>
  <c r="E245" i="5"/>
  <c r="R245" i="5"/>
  <c r="F245" i="5"/>
  <c r="G245" i="5"/>
  <c r="H245" i="5"/>
  <c r="I245" i="5"/>
  <c r="J273" i="5"/>
  <c r="E273" i="5"/>
  <c r="R273" i="5"/>
  <c r="F273" i="5"/>
  <c r="G273" i="5"/>
  <c r="I273" i="5"/>
  <c r="H273" i="5"/>
  <c r="G326" i="5"/>
  <c r="X350" i="5"/>
  <c r="E20" i="5"/>
  <c r="X20" i="5" s="1"/>
  <c r="J20" i="5"/>
  <c r="I20" i="5"/>
  <c r="F20" i="5"/>
  <c r="R20" i="5"/>
  <c r="H20" i="5"/>
  <c r="G20" i="5"/>
  <c r="J39" i="5"/>
  <c r="E39" i="5"/>
  <c r="H39" i="5"/>
  <c r="R39" i="5"/>
  <c r="I39" i="5"/>
  <c r="F39" i="5"/>
  <c r="G39" i="5"/>
  <c r="J120" i="5"/>
  <c r="E120" i="5"/>
  <c r="R120" i="5"/>
  <c r="I120" i="5"/>
  <c r="G120" i="5"/>
  <c r="H120" i="5"/>
  <c r="F120" i="5"/>
  <c r="E48" i="5"/>
  <c r="X48" i="5" s="1"/>
  <c r="J48" i="5"/>
  <c r="F48" i="5"/>
  <c r="H48" i="5"/>
  <c r="R48" i="5"/>
  <c r="I48" i="5"/>
  <c r="G48" i="5"/>
  <c r="E131" i="5"/>
  <c r="I131" i="5"/>
  <c r="G131" i="5"/>
  <c r="F137" i="5"/>
  <c r="J199" i="5"/>
  <c r="E199" i="5"/>
  <c r="I199" i="5"/>
  <c r="F199" i="5"/>
  <c r="G199" i="5"/>
  <c r="R199" i="5"/>
  <c r="H199" i="5"/>
  <c r="J219" i="5"/>
  <c r="E219" i="5"/>
  <c r="G219" i="5"/>
  <c r="R219" i="5"/>
  <c r="H219" i="5"/>
  <c r="I219" i="5"/>
  <c r="F219" i="5"/>
  <c r="J165" i="5"/>
  <c r="E165" i="5"/>
  <c r="R165" i="5"/>
  <c r="H165" i="5"/>
  <c r="G165" i="5"/>
  <c r="F165" i="5"/>
  <c r="I165" i="5"/>
  <c r="J220" i="5"/>
  <c r="E220" i="5"/>
  <c r="G220" i="5"/>
  <c r="R220" i="5"/>
  <c r="F220" i="5"/>
  <c r="I220" i="5"/>
  <c r="H220" i="5"/>
  <c r="R169" i="5"/>
  <c r="G169" i="5"/>
  <c r="G260" i="5"/>
  <c r="J260" i="5"/>
  <c r="E260" i="5"/>
  <c r="I260" i="5"/>
  <c r="F260" i="5"/>
  <c r="H260" i="5"/>
  <c r="R260" i="5"/>
  <c r="G276" i="5"/>
  <c r="J276" i="5"/>
  <c r="E276" i="5"/>
  <c r="H276" i="5"/>
  <c r="F276" i="5"/>
  <c r="R276" i="5"/>
  <c r="I276" i="5"/>
  <c r="E299" i="5"/>
  <c r="I299" i="5"/>
  <c r="J299" i="5"/>
  <c r="G299" i="5"/>
  <c r="H299" i="5"/>
  <c r="R299" i="5"/>
  <c r="F299" i="5"/>
  <c r="X202" i="5"/>
  <c r="J264" i="5"/>
  <c r="G264" i="5"/>
  <c r="E264" i="5"/>
  <c r="H264" i="5"/>
  <c r="F264" i="5"/>
  <c r="R264" i="5"/>
  <c r="I264" i="5"/>
  <c r="J280" i="5"/>
  <c r="G280" i="5"/>
  <c r="E280" i="5"/>
  <c r="H280" i="5"/>
  <c r="F280" i="5"/>
  <c r="R280" i="5"/>
  <c r="I280" i="5"/>
  <c r="J250" i="5"/>
  <c r="E250" i="5"/>
  <c r="I250" i="5"/>
  <c r="H250" i="5"/>
  <c r="F250" i="5"/>
  <c r="G250" i="5"/>
  <c r="R250" i="5"/>
  <c r="J281" i="5"/>
  <c r="E281" i="5"/>
  <c r="G281" i="5"/>
  <c r="R281" i="5"/>
  <c r="H281" i="5"/>
  <c r="I281" i="5"/>
  <c r="F281" i="5"/>
  <c r="H295" i="5"/>
  <c r="I295" i="5"/>
  <c r="J295" i="5"/>
  <c r="E295" i="5"/>
  <c r="R295" i="5"/>
  <c r="G295" i="5"/>
  <c r="F295" i="5"/>
  <c r="J307" i="5"/>
  <c r="H307" i="5"/>
  <c r="E307" i="5"/>
  <c r="R307" i="5"/>
  <c r="G307" i="5"/>
  <c r="I307" i="5"/>
  <c r="F307" i="5"/>
  <c r="G353" i="5"/>
  <c r="R353" i="5"/>
  <c r="J353" i="5"/>
  <c r="H353" i="5"/>
  <c r="F353" i="5"/>
  <c r="E353" i="5"/>
  <c r="I353" i="5"/>
  <c r="G341" i="5"/>
  <c r="R341" i="5"/>
  <c r="J341" i="5"/>
  <c r="H341" i="5"/>
  <c r="E341" i="5"/>
  <c r="F341" i="5"/>
  <c r="I341" i="5"/>
  <c r="V6" i="5"/>
  <c r="G6" i="5" s="1"/>
  <c r="AB6" i="5"/>
  <c r="V21" i="5"/>
  <c r="G21" i="5" s="1"/>
  <c r="AB21" i="5"/>
  <c r="AB8" i="5"/>
  <c r="V5" i="5"/>
  <c r="AB5" i="5"/>
  <c r="AB16" i="5"/>
  <c r="V24" i="5"/>
  <c r="AB24" i="5"/>
  <c r="AB32" i="5"/>
  <c r="V40" i="5"/>
  <c r="AB40" i="5"/>
  <c r="AB48" i="5"/>
  <c r="J26" i="5"/>
  <c r="E26" i="5"/>
  <c r="G26" i="5"/>
  <c r="I26" i="5"/>
  <c r="R26" i="5"/>
  <c r="H26" i="5"/>
  <c r="F26" i="5"/>
  <c r="J42" i="5"/>
  <c r="G42" i="5"/>
  <c r="F42" i="5"/>
  <c r="R42" i="5"/>
  <c r="H42" i="5"/>
  <c r="J100" i="5"/>
  <c r="J60" i="5"/>
  <c r="E60" i="5"/>
  <c r="R60" i="5"/>
  <c r="H60" i="5"/>
  <c r="I60" i="5"/>
  <c r="G60" i="5"/>
  <c r="F60" i="5"/>
  <c r="I89" i="5"/>
  <c r="R89" i="5"/>
  <c r="I52" i="5"/>
  <c r="J133" i="5"/>
  <c r="E133" i="5"/>
  <c r="F133" i="5"/>
  <c r="H133" i="5"/>
  <c r="G133" i="5"/>
  <c r="R133" i="5"/>
  <c r="I133" i="5"/>
  <c r="J149" i="5"/>
  <c r="E149" i="5"/>
  <c r="R149" i="5"/>
  <c r="G149" i="5"/>
  <c r="H149" i="5"/>
  <c r="I149" i="5"/>
  <c r="F149" i="5"/>
  <c r="J161" i="5"/>
  <c r="E161" i="5"/>
  <c r="H161" i="5"/>
  <c r="R161" i="5"/>
  <c r="G161" i="5"/>
  <c r="I161" i="5"/>
  <c r="F161" i="5"/>
  <c r="I177" i="5"/>
  <c r="X182" i="5"/>
  <c r="J189" i="5"/>
  <c r="E189" i="5"/>
  <c r="R189" i="5"/>
  <c r="F189" i="5"/>
  <c r="G189" i="5"/>
  <c r="I189" i="5"/>
  <c r="H189" i="5"/>
  <c r="X208" i="5"/>
  <c r="X231" i="5"/>
  <c r="X239" i="5"/>
  <c r="X217" i="5"/>
  <c r="X274" i="5"/>
  <c r="X222" i="5"/>
  <c r="X297" i="5"/>
  <c r="X262" i="5"/>
  <c r="J257" i="5"/>
  <c r="E257" i="5"/>
  <c r="H257" i="5"/>
  <c r="I257" i="5"/>
  <c r="R257" i="5"/>
  <c r="G257" i="5"/>
  <c r="F257" i="5"/>
  <c r="J330" i="5"/>
  <c r="E330" i="5"/>
  <c r="F330" i="5"/>
  <c r="H330" i="5"/>
  <c r="I330" i="5"/>
  <c r="R330" i="5"/>
  <c r="X318" i="5"/>
  <c r="G345" i="5"/>
  <c r="J345" i="5"/>
  <c r="H345" i="5"/>
  <c r="E345" i="5"/>
  <c r="R345" i="5"/>
  <c r="F345" i="5"/>
  <c r="I345" i="5"/>
  <c r="J354" i="5"/>
  <c r="E354" i="5"/>
  <c r="G354" i="5"/>
  <c r="I354" i="5"/>
  <c r="H354" i="5"/>
  <c r="F354" i="5"/>
  <c r="R354" i="5"/>
  <c r="B64" i="6"/>
  <c r="H64" i="6"/>
  <c r="S328" i="5"/>
  <c r="S286" i="5"/>
  <c r="S317" i="5"/>
  <c r="S318" i="5"/>
  <c r="S350" i="5"/>
  <c r="S237" i="5"/>
  <c r="S290" i="5"/>
  <c r="S319" i="5"/>
  <c r="S202" i="5"/>
  <c r="S344" i="5"/>
  <c r="S267" i="5"/>
  <c r="S147" i="5"/>
  <c r="S233" i="5"/>
  <c r="S239" i="5"/>
  <c r="S176" i="5"/>
  <c r="S293" i="5"/>
  <c r="S297" i="5"/>
  <c r="S296" i="5"/>
  <c r="S16" i="5"/>
  <c r="S312" i="5"/>
  <c r="T328" i="5"/>
  <c r="S244" i="5"/>
  <c r="T254" i="5"/>
  <c r="S48" i="5"/>
  <c r="S208" i="5"/>
  <c r="S324" i="5"/>
  <c r="S259" i="5"/>
  <c r="S266" i="5"/>
  <c r="S278" i="5"/>
  <c r="S182" i="5"/>
  <c r="S105" i="5"/>
  <c r="S316" i="5"/>
  <c r="S193" i="5"/>
  <c r="S285" i="5"/>
  <c r="S263" i="5"/>
  <c r="S32" i="5"/>
  <c r="S336" i="5"/>
  <c r="S180" i="5"/>
  <c r="S231" i="5"/>
  <c r="S261" i="5"/>
  <c r="S310" i="5"/>
  <c r="S327" i="5"/>
  <c r="S209" i="5"/>
  <c r="S217" i="5"/>
  <c r="S196" i="5"/>
  <c r="S325" i="5"/>
  <c r="S192" i="5"/>
  <c r="T329" i="5"/>
  <c r="S308" i="5"/>
  <c r="S181" i="5"/>
  <c r="S322" i="5"/>
  <c r="T292" i="5"/>
  <c r="S300" i="5"/>
  <c r="S275" i="5"/>
  <c r="S170" i="5"/>
  <c r="S262" i="5"/>
  <c r="S302" i="5"/>
  <c r="S289" i="5"/>
  <c r="S274" i="5"/>
  <c r="S269" i="5"/>
  <c r="S279" i="5"/>
  <c r="S311" i="5"/>
  <c r="S304" i="5"/>
  <c r="S222" i="5"/>
  <c r="S320" i="5"/>
  <c r="S294" i="5"/>
  <c r="T337" i="5"/>
  <c r="S323" i="5"/>
  <c r="T340" i="5"/>
  <c r="S251" i="5"/>
  <c r="S277" i="5"/>
  <c r="S235" i="5"/>
  <c r="S164" i="5"/>
  <c r="S162" i="5"/>
  <c r="S271" i="5"/>
  <c r="S333" i="5"/>
  <c r="S335" i="5"/>
  <c r="S214" i="5"/>
  <c r="E288" i="5" l="1"/>
  <c r="I279" i="5"/>
  <c r="R325" i="5"/>
  <c r="H111" i="5"/>
  <c r="H153" i="5"/>
  <c r="E153" i="5"/>
  <c r="R153" i="5"/>
  <c r="J153" i="5"/>
  <c r="G153" i="5"/>
  <c r="J111" i="5"/>
  <c r="F153" i="5"/>
  <c r="E111" i="5"/>
  <c r="G343" i="5"/>
  <c r="R314" i="5"/>
  <c r="J182" i="5"/>
  <c r="H171" i="5"/>
  <c r="H327" i="5"/>
  <c r="R279" i="5"/>
  <c r="J318" i="5"/>
  <c r="R318" i="5"/>
  <c r="E242" i="5"/>
  <c r="G72" i="5"/>
  <c r="H81" i="5"/>
  <c r="H202" i="5"/>
  <c r="G279" i="5"/>
  <c r="F327" i="5"/>
  <c r="F279" i="5"/>
  <c r="G318" i="5"/>
  <c r="I333" i="5"/>
  <c r="E346" i="5"/>
  <c r="I100" i="5"/>
  <c r="G89" i="5"/>
  <c r="E89" i="5"/>
  <c r="F72" i="5"/>
  <c r="H109" i="5"/>
  <c r="G14" i="5"/>
  <c r="G166" i="5"/>
  <c r="X271" i="5"/>
  <c r="R321" i="5"/>
  <c r="F229" i="5"/>
  <c r="H162" i="5"/>
  <c r="I331" i="5"/>
  <c r="E331" i="5"/>
  <c r="H89" i="5"/>
  <c r="J89" i="5"/>
  <c r="X162" i="5"/>
  <c r="I72" i="5"/>
  <c r="F109" i="5"/>
  <c r="R109" i="5"/>
  <c r="H14" i="5"/>
  <c r="E14" i="5"/>
  <c r="F166" i="5"/>
  <c r="I166" i="5"/>
  <c r="G184" i="5"/>
  <c r="G321" i="5"/>
  <c r="I229" i="5"/>
  <c r="R229" i="5"/>
  <c r="G162" i="5"/>
  <c r="H331" i="5"/>
  <c r="I137" i="5"/>
  <c r="J72" i="5"/>
  <c r="I109" i="5"/>
  <c r="R14" i="5"/>
  <c r="R32" i="5"/>
  <c r="R166" i="5"/>
  <c r="H229" i="5"/>
  <c r="F162" i="5"/>
  <c r="R331" i="5"/>
  <c r="H294" i="5"/>
  <c r="G319" i="5"/>
  <c r="R100" i="5"/>
  <c r="H100" i="5"/>
  <c r="E100" i="5"/>
  <c r="I184" i="5"/>
  <c r="F100" i="5"/>
  <c r="I232" i="5"/>
  <c r="I214" i="5"/>
  <c r="E72" i="5"/>
  <c r="F184" i="5"/>
  <c r="F214" i="5"/>
  <c r="H184" i="5"/>
  <c r="J347" i="5"/>
  <c r="E347" i="5"/>
  <c r="G81" i="5"/>
  <c r="F111" i="5"/>
  <c r="I208" i="5"/>
  <c r="F202" i="5"/>
  <c r="G232" i="5"/>
  <c r="G327" i="5"/>
  <c r="F343" i="5"/>
  <c r="J214" i="5"/>
  <c r="E258" i="5"/>
  <c r="E205" i="5"/>
  <c r="I343" i="5"/>
  <c r="E343" i="5"/>
  <c r="G311" i="5"/>
  <c r="J335" i="5"/>
  <c r="R131" i="5"/>
  <c r="J131" i="5"/>
  <c r="R214" i="5"/>
  <c r="X300" i="5"/>
  <c r="H225" i="5"/>
  <c r="G225" i="5"/>
  <c r="E166" i="5"/>
  <c r="H214" i="5"/>
  <c r="J343" i="5"/>
  <c r="R225" i="5"/>
  <c r="H221" i="5"/>
  <c r="E234" i="5"/>
  <c r="F285" i="5"/>
  <c r="J285" i="5"/>
  <c r="I225" i="5"/>
  <c r="X237" i="5"/>
  <c r="X310" i="5"/>
  <c r="E178" i="5"/>
  <c r="H228" i="5"/>
  <c r="H177" i="5"/>
  <c r="F177" i="5"/>
  <c r="G52" i="5"/>
  <c r="H52" i="5"/>
  <c r="I36" i="5"/>
  <c r="F200" i="5"/>
  <c r="R200" i="5"/>
  <c r="H32" i="5"/>
  <c r="H188" i="5"/>
  <c r="J188" i="5"/>
  <c r="F234" i="5"/>
  <c r="R27" i="5"/>
  <c r="H320" i="5"/>
  <c r="G320" i="5"/>
  <c r="H282" i="5"/>
  <c r="H247" i="5"/>
  <c r="I32" i="5"/>
  <c r="G32" i="5"/>
  <c r="I188" i="5"/>
  <c r="E188" i="5"/>
  <c r="R234" i="5"/>
  <c r="F194" i="5"/>
  <c r="G27" i="5"/>
  <c r="H197" i="5"/>
  <c r="I320" i="5"/>
  <c r="G247" i="5"/>
  <c r="J320" i="5"/>
  <c r="H169" i="5"/>
  <c r="E169" i="5"/>
  <c r="X169" i="5" s="1"/>
  <c r="H137" i="5"/>
  <c r="E137" i="5"/>
  <c r="F141" i="5"/>
  <c r="J141" i="5"/>
  <c r="H145" i="5"/>
  <c r="E145" i="5"/>
  <c r="X145" i="5" s="1"/>
  <c r="H194" i="5"/>
  <c r="F197" i="5"/>
  <c r="G197" i="5"/>
  <c r="R177" i="5"/>
  <c r="E177" i="5"/>
  <c r="X177" i="5" s="1"/>
  <c r="R52" i="5"/>
  <c r="J52" i="5"/>
  <c r="G36" i="5"/>
  <c r="F169" i="5"/>
  <c r="J169" i="5"/>
  <c r="G137" i="5"/>
  <c r="J137" i="5"/>
  <c r="G141" i="5"/>
  <c r="R145" i="5"/>
  <c r="J145" i="5"/>
  <c r="H200" i="5"/>
  <c r="E200" i="5"/>
  <c r="G177" i="5"/>
  <c r="F52" i="5"/>
  <c r="E36" i="5"/>
  <c r="X36" i="5" s="1"/>
  <c r="R141" i="5"/>
  <c r="I200" i="5"/>
  <c r="F32" i="5"/>
  <c r="I234" i="5"/>
  <c r="G234" i="5"/>
  <c r="G194" i="5"/>
  <c r="I27" i="5"/>
  <c r="E27" i="5"/>
  <c r="X27" i="5" s="1"/>
  <c r="R171" i="5"/>
  <c r="I195" i="5"/>
  <c r="R320" i="5"/>
  <c r="I247" i="5"/>
  <c r="R247" i="5"/>
  <c r="R184" i="5"/>
  <c r="E184" i="5"/>
  <c r="F306" i="5"/>
  <c r="I355" i="5"/>
  <c r="R243" i="5"/>
  <c r="G195" i="5"/>
  <c r="R195" i="5"/>
  <c r="R306" i="5"/>
  <c r="F355" i="5"/>
  <c r="J170" i="5"/>
  <c r="F212" i="5"/>
  <c r="G212" i="5"/>
  <c r="R313" i="5"/>
  <c r="J346" i="5"/>
  <c r="F84" i="5"/>
  <c r="F81" i="5"/>
  <c r="J81" i="5"/>
  <c r="G111" i="5"/>
  <c r="F321" i="5"/>
  <c r="I170" i="5"/>
  <c r="I105" i="5"/>
  <c r="R105" i="5"/>
  <c r="F205" i="5"/>
  <c r="I206" i="5"/>
  <c r="R162" i="5"/>
  <c r="F195" i="5"/>
  <c r="I306" i="5"/>
  <c r="F346" i="5"/>
  <c r="H355" i="5"/>
  <c r="R212" i="5"/>
  <c r="E212" i="5"/>
  <c r="X212" i="5" s="1"/>
  <c r="J162" i="5"/>
  <c r="J323" i="5"/>
  <c r="G346" i="5"/>
  <c r="J84" i="5"/>
  <c r="R111" i="5"/>
  <c r="H170" i="5"/>
  <c r="G170" i="5"/>
  <c r="G105" i="5"/>
  <c r="F311" i="5"/>
  <c r="R205" i="5"/>
  <c r="H323" i="5"/>
  <c r="H206" i="5"/>
  <c r="I162" i="5"/>
  <c r="H212" i="5"/>
  <c r="H192" i="5"/>
  <c r="G187" i="5"/>
  <c r="R187" i="5"/>
  <c r="E229" i="5"/>
  <c r="E247" i="5"/>
  <c r="R282" i="5"/>
  <c r="J36" i="5"/>
  <c r="H168" i="5"/>
  <c r="H27" i="5"/>
  <c r="G193" i="5"/>
  <c r="G171" i="5"/>
  <c r="I171" i="5"/>
  <c r="I282" i="5"/>
  <c r="R36" i="5"/>
  <c r="H72" i="5"/>
  <c r="R208" i="5"/>
  <c r="J193" i="5"/>
  <c r="H84" i="5"/>
  <c r="E84" i="5"/>
  <c r="X84" i="5" s="1"/>
  <c r="R107" i="5"/>
  <c r="H208" i="5"/>
  <c r="J208" i="5"/>
  <c r="E206" i="5"/>
  <c r="G352" i="5"/>
  <c r="G84" i="5"/>
  <c r="F208" i="5"/>
  <c r="G208" i="5"/>
  <c r="R47" i="5"/>
  <c r="F226" i="5"/>
  <c r="R352" i="5"/>
  <c r="I168" i="5"/>
  <c r="E168" i="5"/>
  <c r="F232" i="5"/>
  <c r="E228" i="5"/>
  <c r="X228" i="5" s="1"/>
  <c r="J202" i="5"/>
  <c r="I228" i="5"/>
  <c r="G228" i="5"/>
  <c r="G243" i="5"/>
  <c r="F36" i="5"/>
  <c r="I42" i="5"/>
  <c r="H131" i="5"/>
  <c r="I202" i="5"/>
  <c r="G202" i="5"/>
  <c r="F168" i="5"/>
  <c r="H232" i="5"/>
  <c r="F228" i="5"/>
  <c r="F243" i="5"/>
  <c r="I243" i="5"/>
  <c r="E313" i="5"/>
  <c r="I352" i="5"/>
  <c r="R168" i="5"/>
  <c r="G168" i="5"/>
  <c r="R232" i="5"/>
  <c r="R228" i="5"/>
  <c r="I221" i="5"/>
  <c r="I193" i="5"/>
  <c r="G221" i="5"/>
  <c r="F313" i="5"/>
  <c r="H313" i="5"/>
  <c r="J352" i="5"/>
  <c r="J314" i="5"/>
  <c r="G314" i="5"/>
  <c r="E314" i="5"/>
  <c r="X325" i="5"/>
  <c r="H193" i="5"/>
  <c r="F193" i="5"/>
  <c r="E197" i="5"/>
  <c r="J197" i="5"/>
  <c r="F348" i="5"/>
  <c r="R348" i="5"/>
  <c r="E348" i="5"/>
  <c r="H348" i="5"/>
  <c r="J348" i="5"/>
  <c r="G348" i="5"/>
  <c r="I348" i="5"/>
  <c r="J154" i="5"/>
  <c r="E154" i="5"/>
  <c r="E221" i="5"/>
  <c r="J221" i="5"/>
  <c r="F221" i="5"/>
  <c r="E213" i="5"/>
  <c r="J213" i="5"/>
  <c r="E243" i="5"/>
  <c r="J243" i="5"/>
  <c r="R193" i="5"/>
  <c r="G214" i="5"/>
  <c r="E355" i="5"/>
  <c r="J355" i="5"/>
  <c r="G355" i="5"/>
  <c r="F187" i="5"/>
  <c r="E171" i="5"/>
  <c r="J171" i="5"/>
  <c r="X317" i="5"/>
  <c r="G282" i="5"/>
  <c r="J282" i="5"/>
  <c r="E282" i="5"/>
  <c r="J195" i="5"/>
  <c r="E195" i="5"/>
  <c r="F342" i="5"/>
  <c r="I342" i="5"/>
  <c r="H342" i="5"/>
  <c r="R342" i="5"/>
  <c r="E342" i="5"/>
  <c r="J342" i="5"/>
  <c r="E186" i="5"/>
  <c r="J186" i="5"/>
  <c r="J306" i="5"/>
  <c r="E306" i="5"/>
  <c r="G306" i="5"/>
  <c r="E321" i="5"/>
  <c r="H321" i="5"/>
  <c r="J321" i="5"/>
  <c r="E232" i="5"/>
  <c r="J194" i="5"/>
  <c r="E194" i="5"/>
  <c r="F303" i="5"/>
  <c r="H303" i="5"/>
  <c r="I303" i="5"/>
  <c r="R303" i="5"/>
  <c r="E303" i="5"/>
  <c r="J303" i="5"/>
  <c r="E315" i="5"/>
  <c r="R315" i="5"/>
  <c r="I315" i="5"/>
  <c r="H315" i="5"/>
  <c r="F315" i="5"/>
  <c r="J315" i="5"/>
  <c r="E298" i="5"/>
  <c r="G298" i="5"/>
  <c r="I298" i="5"/>
  <c r="R298" i="5"/>
  <c r="H298" i="5"/>
  <c r="F298" i="5"/>
  <c r="J298" i="5"/>
  <c r="E240" i="5"/>
  <c r="I240" i="5"/>
  <c r="F240" i="5"/>
  <c r="R240" i="5"/>
  <c r="H240" i="5"/>
  <c r="J240" i="5"/>
  <c r="J187" i="5"/>
  <c r="E187" i="5"/>
  <c r="F238" i="5"/>
  <c r="I238" i="5"/>
  <c r="H238" i="5"/>
  <c r="R238" i="5"/>
  <c r="J238" i="5"/>
  <c r="E238" i="5"/>
  <c r="H236" i="5"/>
  <c r="R236" i="5"/>
  <c r="I236" i="5"/>
  <c r="F236" i="5"/>
  <c r="J236" i="5"/>
  <c r="E236" i="5"/>
  <c r="R351" i="5"/>
  <c r="I351" i="5"/>
  <c r="J351" i="5"/>
  <c r="G351" i="5"/>
  <c r="F351" i="5"/>
  <c r="E351" i="5"/>
  <c r="H351" i="5"/>
  <c r="H187" i="5"/>
  <c r="F270" i="5"/>
  <c r="H270" i="5"/>
  <c r="I270" i="5"/>
  <c r="R270" i="5"/>
  <c r="G270" i="5"/>
  <c r="J270" i="5"/>
  <c r="E270" i="5"/>
  <c r="F301" i="5"/>
  <c r="I301" i="5"/>
  <c r="H301" i="5"/>
  <c r="J301" i="5"/>
  <c r="E301" i="5"/>
  <c r="R301" i="5"/>
  <c r="F305" i="5"/>
  <c r="H305" i="5"/>
  <c r="I305" i="5"/>
  <c r="R305" i="5"/>
  <c r="E305" i="5"/>
  <c r="J305" i="5"/>
  <c r="R246" i="5"/>
  <c r="F246" i="5"/>
  <c r="H246" i="5"/>
  <c r="I246" i="5"/>
  <c r="G246" i="5"/>
  <c r="J246" i="5"/>
  <c r="E246" i="5"/>
  <c r="G252" i="5"/>
  <c r="H252" i="5"/>
  <c r="F252" i="5"/>
  <c r="R252" i="5"/>
  <c r="I252" i="5"/>
  <c r="J252" i="5"/>
  <c r="E252" i="5"/>
  <c r="F309" i="5"/>
  <c r="I309" i="5"/>
  <c r="H309" i="5"/>
  <c r="E309" i="5"/>
  <c r="J309" i="5"/>
  <c r="R309" i="5"/>
  <c r="G67" i="6"/>
  <c r="H67" i="6" s="1"/>
  <c r="D67" i="6" s="1"/>
  <c r="F47" i="5"/>
  <c r="G47" i="5"/>
  <c r="I226" i="5"/>
  <c r="R192" i="5"/>
  <c r="J192" i="5"/>
  <c r="G203" i="5"/>
  <c r="F203" i="5"/>
  <c r="R203" i="5"/>
  <c r="I203" i="5"/>
  <c r="E203" i="5"/>
  <c r="J203" i="5"/>
  <c r="H203" i="5"/>
  <c r="J223" i="5"/>
  <c r="F223" i="5"/>
  <c r="H223" i="5"/>
  <c r="I223" i="5"/>
  <c r="R223" i="5"/>
  <c r="E223" i="5"/>
  <c r="E207" i="5"/>
  <c r="G207" i="5"/>
  <c r="I207" i="5"/>
  <c r="F207" i="5"/>
  <c r="R207" i="5"/>
  <c r="H207" i="5"/>
  <c r="J207" i="5"/>
  <c r="H179" i="5"/>
  <c r="F179" i="5"/>
  <c r="I179" i="5"/>
  <c r="R179" i="5"/>
  <c r="E179" i="5"/>
  <c r="J179" i="5"/>
  <c r="X327" i="5"/>
  <c r="H47" i="5"/>
  <c r="H226" i="5"/>
  <c r="F192" i="5"/>
  <c r="J185" i="5"/>
  <c r="R185" i="5"/>
  <c r="I185" i="5"/>
  <c r="F185" i="5"/>
  <c r="G185" i="5"/>
  <c r="H185" i="5"/>
  <c r="E185" i="5"/>
  <c r="H174" i="5"/>
  <c r="F174" i="5"/>
  <c r="R174" i="5"/>
  <c r="I174" i="5"/>
  <c r="E174" i="5"/>
  <c r="J174" i="5"/>
  <c r="J201" i="5"/>
  <c r="H201" i="5"/>
  <c r="I201" i="5"/>
  <c r="G201" i="5"/>
  <c r="R201" i="5"/>
  <c r="F201" i="5"/>
  <c r="E201" i="5"/>
  <c r="E160" i="5"/>
  <c r="R160" i="5"/>
  <c r="I160" i="5"/>
  <c r="F160" i="5"/>
  <c r="H160" i="5"/>
  <c r="J160" i="5"/>
  <c r="R183" i="5"/>
  <c r="I183" i="5"/>
  <c r="F183" i="5"/>
  <c r="H183" i="5"/>
  <c r="J183" i="5"/>
  <c r="E183" i="5"/>
  <c r="X192" i="5"/>
  <c r="I167" i="5"/>
  <c r="R167" i="5"/>
  <c r="F167" i="5"/>
  <c r="G167" i="5"/>
  <c r="H167" i="5"/>
  <c r="E167" i="5"/>
  <c r="J167" i="5"/>
  <c r="J226" i="5"/>
  <c r="E226" i="5"/>
  <c r="X333" i="5"/>
  <c r="E210" i="5"/>
  <c r="R210" i="5"/>
  <c r="I210" i="5"/>
  <c r="F210" i="5"/>
  <c r="H210" i="5"/>
  <c r="J210" i="5"/>
  <c r="I227" i="5"/>
  <c r="H227" i="5"/>
  <c r="F227" i="5"/>
  <c r="R227" i="5"/>
  <c r="J227" i="5"/>
  <c r="E227" i="5"/>
  <c r="H190" i="5"/>
  <c r="I190" i="5"/>
  <c r="F190" i="5"/>
  <c r="R190" i="5"/>
  <c r="E190" i="5"/>
  <c r="J190" i="5"/>
  <c r="X290" i="5"/>
  <c r="E224" i="5"/>
  <c r="G224" i="5"/>
  <c r="H224" i="5"/>
  <c r="R224" i="5"/>
  <c r="F224" i="5"/>
  <c r="I224" i="5"/>
  <c r="J224" i="5"/>
  <c r="R226" i="5"/>
  <c r="I192" i="5"/>
  <c r="G192" i="5"/>
  <c r="H230" i="5"/>
  <c r="G230" i="5"/>
  <c r="F230" i="5"/>
  <c r="R230" i="5"/>
  <c r="I230" i="5"/>
  <c r="E230" i="5"/>
  <c r="J230" i="5"/>
  <c r="H198" i="5"/>
  <c r="F198" i="5"/>
  <c r="R198" i="5"/>
  <c r="E198" i="5"/>
  <c r="J198" i="5"/>
  <c r="I198" i="5"/>
  <c r="E191" i="5"/>
  <c r="G191" i="5"/>
  <c r="F191" i="5"/>
  <c r="I191" i="5"/>
  <c r="R191" i="5"/>
  <c r="H191" i="5"/>
  <c r="J191" i="5"/>
  <c r="G179" i="5"/>
  <c r="X193" i="5"/>
  <c r="E225" i="5"/>
  <c r="J225" i="5"/>
  <c r="E218" i="5"/>
  <c r="F218" i="5"/>
  <c r="R218" i="5"/>
  <c r="H218" i="5"/>
  <c r="I218" i="5"/>
  <c r="J218" i="5"/>
  <c r="X311" i="5"/>
  <c r="X176" i="5"/>
  <c r="E152" i="5"/>
  <c r="R152" i="5"/>
  <c r="I152" i="5"/>
  <c r="H152" i="5"/>
  <c r="G152" i="5"/>
  <c r="F152" i="5"/>
  <c r="J152" i="5"/>
  <c r="G163" i="5"/>
  <c r="F163" i="5"/>
  <c r="H163" i="5"/>
  <c r="R163" i="5"/>
  <c r="I163" i="5"/>
  <c r="J163" i="5"/>
  <c r="E163" i="5"/>
  <c r="X319" i="5"/>
  <c r="E172" i="5"/>
  <c r="J172" i="5"/>
  <c r="G172" i="5"/>
  <c r="F172" i="5"/>
  <c r="I172" i="5"/>
  <c r="R172" i="5"/>
  <c r="H172" i="5"/>
  <c r="G65" i="6"/>
  <c r="H65" i="6" s="1"/>
  <c r="C65" i="6" s="1"/>
  <c r="X184" i="5"/>
  <c r="X181" i="5"/>
  <c r="X180" i="5"/>
  <c r="X335" i="5"/>
  <c r="X323" i="5"/>
  <c r="I175" i="5"/>
  <c r="F175" i="5"/>
  <c r="R175" i="5"/>
  <c r="H175" i="5"/>
  <c r="J175" i="5"/>
  <c r="E175" i="5"/>
  <c r="G159" i="5"/>
  <c r="F159" i="5"/>
  <c r="I159" i="5"/>
  <c r="H159" i="5"/>
  <c r="R159" i="5"/>
  <c r="J159" i="5"/>
  <c r="E159" i="5"/>
  <c r="J47" i="5"/>
  <c r="E47" i="5"/>
  <c r="J143" i="5"/>
  <c r="G143" i="5"/>
  <c r="F143" i="5"/>
  <c r="R143" i="5"/>
  <c r="I143" i="5"/>
  <c r="H143" i="5"/>
  <c r="E143" i="5"/>
  <c r="X296" i="5"/>
  <c r="G122" i="5"/>
  <c r="I122" i="5"/>
  <c r="H122" i="5"/>
  <c r="F122" i="5"/>
  <c r="R122" i="5"/>
  <c r="J122" i="5"/>
  <c r="E122" i="5"/>
  <c r="G65" i="5"/>
  <c r="H65" i="5"/>
  <c r="I65" i="5"/>
  <c r="R65" i="5"/>
  <c r="F65" i="5"/>
  <c r="E65" i="5"/>
  <c r="J65" i="5"/>
  <c r="J43" i="5"/>
  <c r="E43" i="5"/>
  <c r="G43" i="5"/>
  <c r="R43" i="5"/>
  <c r="F43" i="5"/>
  <c r="H43" i="5"/>
  <c r="I43" i="5"/>
  <c r="R113" i="5"/>
  <c r="G113" i="5"/>
  <c r="F113" i="5"/>
  <c r="H113" i="5"/>
  <c r="I113" i="5"/>
  <c r="J113" i="5"/>
  <c r="E113" i="5"/>
  <c r="G61" i="5"/>
  <c r="I61" i="5"/>
  <c r="F61" i="5"/>
  <c r="R61" i="5"/>
  <c r="H61" i="5"/>
  <c r="J61" i="5"/>
  <c r="E61" i="5"/>
  <c r="G7" i="5"/>
  <c r="I7" i="5"/>
  <c r="R7" i="5"/>
  <c r="F7" i="5"/>
  <c r="H7" i="5"/>
  <c r="J7" i="5"/>
  <c r="E7" i="5"/>
  <c r="E96" i="5"/>
  <c r="J96" i="5"/>
  <c r="I96" i="5"/>
  <c r="F96" i="5"/>
  <c r="R96" i="5"/>
  <c r="H96" i="5"/>
  <c r="R69" i="5"/>
  <c r="I69" i="5"/>
  <c r="H69" i="5"/>
  <c r="F69" i="5"/>
  <c r="E69" i="5"/>
  <c r="J69" i="5"/>
  <c r="E156" i="5"/>
  <c r="J156" i="5"/>
  <c r="R156" i="5"/>
  <c r="I156" i="5"/>
  <c r="H156" i="5"/>
  <c r="F156" i="5"/>
  <c r="H140" i="5"/>
  <c r="F140" i="5"/>
  <c r="I140" i="5"/>
  <c r="R140" i="5"/>
  <c r="E140" i="5"/>
  <c r="J140" i="5"/>
  <c r="E114" i="5"/>
  <c r="R114" i="5"/>
  <c r="F114" i="5"/>
  <c r="I114" i="5"/>
  <c r="H114" i="5"/>
  <c r="J114" i="5"/>
  <c r="J104" i="5"/>
  <c r="H104" i="5"/>
  <c r="F104" i="5"/>
  <c r="R104" i="5"/>
  <c r="I104" i="5"/>
  <c r="E104" i="5"/>
  <c r="F79" i="5"/>
  <c r="H79" i="5"/>
  <c r="I79" i="5"/>
  <c r="R79" i="5"/>
  <c r="E79" i="5"/>
  <c r="J79" i="5"/>
  <c r="E59" i="5"/>
  <c r="J59" i="5"/>
  <c r="I59" i="5"/>
  <c r="H59" i="5"/>
  <c r="R59" i="5"/>
  <c r="F59" i="5"/>
  <c r="R136" i="5"/>
  <c r="I136" i="5"/>
  <c r="F136" i="5"/>
  <c r="H136" i="5"/>
  <c r="J136" i="5"/>
  <c r="E136" i="5"/>
  <c r="E130" i="5"/>
  <c r="J130" i="5"/>
  <c r="I130" i="5"/>
  <c r="R130" i="5"/>
  <c r="H130" i="5"/>
  <c r="F130" i="5"/>
  <c r="E124" i="5"/>
  <c r="F124" i="5"/>
  <c r="R124" i="5"/>
  <c r="H124" i="5"/>
  <c r="I124" i="5"/>
  <c r="J124" i="5"/>
  <c r="F110" i="5"/>
  <c r="I110" i="5"/>
  <c r="R110" i="5"/>
  <c r="H110" i="5"/>
  <c r="E110" i="5"/>
  <c r="J110" i="5"/>
  <c r="E82" i="5"/>
  <c r="R82" i="5"/>
  <c r="H82" i="5"/>
  <c r="F82" i="5"/>
  <c r="I82" i="5"/>
  <c r="J82" i="5"/>
  <c r="E75" i="5"/>
  <c r="F75" i="5"/>
  <c r="I75" i="5"/>
  <c r="H75" i="5"/>
  <c r="R75" i="5"/>
  <c r="J75" i="5"/>
  <c r="E67" i="5"/>
  <c r="J67" i="5"/>
  <c r="F67" i="5"/>
  <c r="R67" i="5"/>
  <c r="H67" i="5"/>
  <c r="I67" i="5"/>
  <c r="E34" i="5"/>
  <c r="J34" i="5"/>
  <c r="R34" i="5"/>
  <c r="I34" i="5"/>
  <c r="F34" i="5"/>
  <c r="H34" i="5"/>
  <c r="X324" i="5"/>
  <c r="X312" i="5"/>
  <c r="X302" i="5"/>
  <c r="G85" i="5"/>
  <c r="I85" i="5"/>
  <c r="H85" i="5"/>
  <c r="R85" i="5"/>
  <c r="F85" i="5"/>
  <c r="E85" i="5"/>
  <c r="J85" i="5"/>
  <c r="R54" i="5"/>
  <c r="G54" i="5"/>
  <c r="F54" i="5"/>
  <c r="H54" i="5"/>
  <c r="I54" i="5"/>
  <c r="J54" i="5"/>
  <c r="E54" i="5"/>
  <c r="J10" i="5"/>
  <c r="G10" i="5"/>
  <c r="I10" i="5"/>
  <c r="R10" i="5"/>
  <c r="H10" i="5"/>
  <c r="F10" i="5"/>
  <c r="E10" i="5"/>
  <c r="X164" i="5"/>
  <c r="G106" i="5"/>
  <c r="I106" i="5"/>
  <c r="R106" i="5"/>
  <c r="H106" i="5"/>
  <c r="F106" i="5"/>
  <c r="E106" i="5"/>
  <c r="J106" i="5"/>
  <c r="R158" i="5"/>
  <c r="I158" i="5"/>
  <c r="F158" i="5"/>
  <c r="H158" i="5"/>
  <c r="E158" i="5"/>
  <c r="J158" i="5"/>
  <c r="E132" i="5"/>
  <c r="F132" i="5"/>
  <c r="R132" i="5"/>
  <c r="I132" i="5"/>
  <c r="H132" i="5"/>
  <c r="J132" i="5"/>
  <c r="R74" i="5"/>
  <c r="I74" i="5"/>
  <c r="F74" i="5"/>
  <c r="H74" i="5"/>
  <c r="J74" i="5"/>
  <c r="E74" i="5"/>
  <c r="J123" i="5"/>
  <c r="I123" i="5"/>
  <c r="H123" i="5"/>
  <c r="R123" i="5"/>
  <c r="F123" i="5"/>
  <c r="E123" i="5"/>
  <c r="E94" i="5"/>
  <c r="H94" i="5"/>
  <c r="R94" i="5"/>
  <c r="I94" i="5"/>
  <c r="F94" i="5"/>
  <c r="J94" i="5"/>
  <c r="E86" i="5"/>
  <c r="J86" i="5"/>
  <c r="H86" i="5"/>
  <c r="I86" i="5"/>
  <c r="F86" i="5"/>
  <c r="R86" i="5"/>
  <c r="J77" i="5"/>
  <c r="R77" i="5"/>
  <c r="H77" i="5"/>
  <c r="F77" i="5"/>
  <c r="I77" i="5"/>
  <c r="E77" i="5"/>
  <c r="H66" i="5"/>
  <c r="R66" i="5"/>
  <c r="I66" i="5"/>
  <c r="F66" i="5"/>
  <c r="J66" i="5"/>
  <c r="E66" i="5"/>
  <c r="I23" i="5"/>
  <c r="H23" i="5"/>
  <c r="F23" i="5"/>
  <c r="R23" i="5"/>
  <c r="J23" i="5"/>
  <c r="E23" i="5"/>
  <c r="J115" i="5"/>
  <c r="E115" i="5"/>
  <c r="H115" i="5"/>
  <c r="R115" i="5"/>
  <c r="F115" i="5"/>
  <c r="I115" i="5"/>
  <c r="J99" i="5"/>
  <c r="F99" i="5"/>
  <c r="R99" i="5"/>
  <c r="H99" i="5"/>
  <c r="I99" i="5"/>
  <c r="E99" i="5"/>
  <c r="E87" i="5"/>
  <c r="J87" i="5"/>
  <c r="H87" i="5"/>
  <c r="F87" i="5"/>
  <c r="I87" i="5"/>
  <c r="R87" i="5"/>
  <c r="J80" i="5"/>
  <c r="R80" i="5"/>
  <c r="I80" i="5"/>
  <c r="F80" i="5"/>
  <c r="H80" i="5"/>
  <c r="E80" i="5"/>
  <c r="I73" i="5"/>
  <c r="R73" i="5"/>
  <c r="F73" i="5"/>
  <c r="H73" i="5"/>
  <c r="J73" i="5"/>
  <c r="E73" i="5"/>
  <c r="E18" i="5"/>
  <c r="J18" i="5"/>
  <c r="I18" i="5"/>
  <c r="H18" i="5"/>
  <c r="F18" i="5"/>
  <c r="R18" i="5"/>
  <c r="G148" i="5"/>
  <c r="H148" i="5"/>
  <c r="F148" i="5"/>
  <c r="I148" i="5"/>
  <c r="R148" i="5"/>
  <c r="E148" i="5"/>
  <c r="J148" i="5"/>
  <c r="G78" i="5"/>
  <c r="R78" i="5"/>
  <c r="I78" i="5"/>
  <c r="H78" i="5"/>
  <c r="F78" i="5"/>
  <c r="J78" i="5"/>
  <c r="E78" i="5"/>
  <c r="F35" i="5"/>
  <c r="G35" i="5"/>
  <c r="I35" i="5"/>
  <c r="R35" i="5"/>
  <c r="H35" i="5"/>
  <c r="J35" i="5"/>
  <c r="E35" i="5"/>
  <c r="J76" i="5"/>
  <c r="I76" i="5"/>
  <c r="R76" i="5"/>
  <c r="H76" i="5"/>
  <c r="G76" i="5"/>
  <c r="F76" i="5"/>
  <c r="E76" i="5"/>
  <c r="X269" i="5"/>
  <c r="G150" i="5"/>
  <c r="H150" i="5"/>
  <c r="I150" i="5"/>
  <c r="F150" i="5"/>
  <c r="R150" i="5"/>
  <c r="E150" i="5"/>
  <c r="J150" i="5"/>
  <c r="J31" i="5"/>
  <c r="H31" i="5"/>
  <c r="G31" i="5"/>
  <c r="I31" i="5"/>
  <c r="F31" i="5"/>
  <c r="R31" i="5"/>
  <c r="E31" i="5"/>
  <c r="R38" i="5"/>
  <c r="I38" i="5"/>
  <c r="G38" i="5"/>
  <c r="H38" i="5"/>
  <c r="F38" i="5"/>
  <c r="E38" i="5"/>
  <c r="J38" i="5"/>
  <c r="F155" i="5"/>
  <c r="H155" i="5"/>
  <c r="R155" i="5"/>
  <c r="I155" i="5"/>
  <c r="J155" i="5"/>
  <c r="E155" i="5"/>
  <c r="H146" i="5"/>
  <c r="R146" i="5"/>
  <c r="I146" i="5"/>
  <c r="F146" i="5"/>
  <c r="J146" i="5"/>
  <c r="E146" i="5"/>
  <c r="J139" i="5"/>
  <c r="F139" i="5"/>
  <c r="R139" i="5"/>
  <c r="I139" i="5"/>
  <c r="H139" i="5"/>
  <c r="E139" i="5"/>
  <c r="E103" i="5"/>
  <c r="F103" i="5"/>
  <c r="I103" i="5"/>
  <c r="R103" i="5"/>
  <c r="H103" i="5"/>
  <c r="J103" i="5"/>
  <c r="J91" i="5"/>
  <c r="F91" i="5"/>
  <c r="H91" i="5"/>
  <c r="I91" i="5"/>
  <c r="R91" i="5"/>
  <c r="E91" i="5"/>
  <c r="R129" i="5"/>
  <c r="I129" i="5"/>
  <c r="H129" i="5"/>
  <c r="F129" i="5"/>
  <c r="J129" i="5"/>
  <c r="E129" i="5"/>
  <c r="J101" i="5"/>
  <c r="F101" i="5"/>
  <c r="R101" i="5"/>
  <c r="H101" i="5"/>
  <c r="I101" i="5"/>
  <c r="E101" i="5"/>
  <c r="E92" i="5"/>
  <c r="R92" i="5"/>
  <c r="I92" i="5"/>
  <c r="H92" i="5"/>
  <c r="F92" i="5"/>
  <c r="J92" i="5"/>
  <c r="I62" i="5"/>
  <c r="H62" i="5"/>
  <c r="R62" i="5"/>
  <c r="F62" i="5"/>
  <c r="E62" i="5"/>
  <c r="J62" i="5"/>
  <c r="J56" i="5"/>
  <c r="E56" i="5"/>
  <c r="R56" i="5"/>
  <c r="H56" i="5"/>
  <c r="F56" i="5"/>
  <c r="I56" i="5"/>
  <c r="R121" i="5"/>
  <c r="I121" i="5"/>
  <c r="H121" i="5"/>
  <c r="F121" i="5"/>
  <c r="E121" i="5"/>
  <c r="J121" i="5"/>
  <c r="E98" i="5"/>
  <c r="J98" i="5"/>
  <c r="R98" i="5"/>
  <c r="H98" i="5"/>
  <c r="I98" i="5"/>
  <c r="F98" i="5"/>
  <c r="H70" i="5"/>
  <c r="R70" i="5"/>
  <c r="I70" i="5"/>
  <c r="F70" i="5"/>
  <c r="J70" i="5"/>
  <c r="E70" i="5"/>
  <c r="J64" i="5"/>
  <c r="E64" i="5"/>
  <c r="R64" i="5"/>
  <c r="F64" i="5"/>
  <c r="I64" i="5"/>
  <c r="H64" i="5"/>
  <c r="X344" i="5"/>
  <c r="F134" i="5"/>
  <c r="R134" i="5"/>
  <c r="G134" i="5"/>
  <c r="I134" i="5"/>
  <c r="H134" i="5"/>
  <c r="E134" i="5"/>
  <c r="J134" i="5"/>
  <c r="H71" i="5"/>
  <c r="G71" i="5"/>
  <c r="F71" i="5"/>
  <c r="R71" i="5"/>
  <c r="I71" i="5"/>
  <c r="J71" i="5"/>
  <c r="E71" i="5"/>
  <c r="X168" i="5"/>
  <c r="F51" i="5"/>
  <c r="I51" i="5"/>
  <c r="G51" i="5"/>
  <c r="H51" i="5"/>
  <c r="R51" i="5"/>
  <c r="E51" i="5"/>
  <c r="J51" i="5"/>
  <c r="X196" i="5"/>
  <c r="E119" i="5"/>
  <c r="J119" i="5"/>
  <c r="G119" i="5"/>
  <c r="F119" i="5"/>
  <c r="H119" i="5"/>
  <c r="I119" i="5"/>
  <c r="R119" i="5"/>
  <c r="J22" i="5"/>
  <c r="G22" i="5"/>
  <c r="R22" i="5"/>
  <c r="I22" i="5"/>
  <c r="H22" i="5"/>
  <c r="F22" i="5"/>
  <c r="E22" i="5"/>
  <c r="J93" i="5"/>
  <c r="I93" i="5"/>
  <c r="R93" i="5"/>
  <c r="G93" i="5"/>
  <c r="F93" i="5"/>
  <c r="H93" i="5"/>
  <c r="E93" i="5"/>
  <c r="R19" i="5"/>
  <c r="G19" i="5"/>
  <c r="F19" i="5"/>
  <c r="H19" i="5"/>
  <c r="I19" i="5"/>
  <c r="J19" i="5"/>
  <c r="E19" i="5"/>
  <c r="R144" i="5"/>
  <c r="I144" i="5"/>
  <c r="H144" i="5"/>
  <c r="F144" i="5"/>
  <c r="J144" i="5"/>
  <c r="E144" i="5"/>
  <c r="J125" i="5"/>
  <c r="R125" i="5"/>
  <c r="H125" i="5"/>
  <c r="F125" i="5"/>
  <c r="I125" i="5"/>
  <c r="E125" i="5"/>
  <c r="F117" i="5"/>
  <c r="R117" i="5"/>
  <c r="I117" i="5"/>
  <c r="H117" i="5"/>
  <c r="E117" i="5"/>
  <c r="J117" i="5"/>
  <c r="I58" i="5"/>
  <c r="H58" i="5"/>
  <c r="R58" i="5"/>
  <c r="F58" i="5"/>
  <c r="J58" i="5"/>
  <c r="E58" i="5"/>
  <c r="I151" i="5"/>
  <c r="F151" i="5"/>
  <c r="H151" i="5"/>
  <c r="R151" i="5"/>
  <c r="E151" i="5"/>
  <c r="J151" i="5"/>
  <c r="I142" i="5"/>
  <c r="H142" i="5"/>
  <c r="F142" i="5"/>
  <c r="R142" i="5"/>
  <c r="E142" i="5"/>
  <c r="J142" i="5"/>
  <c r="J135" i="5"/>
  <c r="I135" i="5"/>
  <c r="H135" i="5"/>
  <c r="F135" i="5"/>
  <c r="R135" i="5"/>
  <c r="E135" i="5"/>
  <c r="J128" i="5"/>
  <c r="E128" i="5"/>
  <c r="R128" i="5"/>
  <c r="I128" i="5"/>
  <c r="F128" i="5"/>
  <c r="H128" i="5"/>
  <c r="R97" i="5"/>
  <c r="I97" i="5"/>
  <c r="H97" i="5"/>
  <c r="F97" i="5"/>
  <c r="J97" i="5"/>
  <c r="E97" i="5"/>
  <c r="E55" i="5"/>
  <c r="J55" i="5"/>
  <c r="H55" i="5"/>
  <c r="F55" i="5"/>
  <c r="I55" i="5"/>
  <c r="R55" i="5"/>
  <c r="R138" i="5"/>
  <c r="F138" i="5"/>
  <c r="H138" i="5"/>
  <c r="I138" i="5"/>
  <c r="J138" i="5"/>
  <c r="E138" i="5"/>
  <c r="E126" i="5"/>
  <c r="R126" i="5"/>
  <c r="I126" i="5"/>
  <c r="H126" i="5"/>
  <c r="F126" i="5"/>
  <c r="J126" i="5"/>
  <c r="E118" i="5"/>
  <c r="J118" i="5"/>
  <c r="R118" i="5"/>
  <c r="H118" i="5"/>
  <c r="I118" i="5"/>
  <c r="F118" i="5"/>
  <c r="J112" i="5"/>
  <c r="E112" i="5"/>
  <c r="R112" i="5"/>
  <c r="I112" i="5"/>
  <c r="F112" i="5"/>
  <c r="H112" i="5"/>
  <c r="E102" i="5"/>
  <c r="R102" i="5"/>
  <c r="H102" i="5"/>
  <c r="F102" i="5"/>
  <c r="I102" i="5"/>
  <c r="J102" i="5"/>
  <c r="H90" i="5"/>
  <c r="R90" i="5"/>
  <c r="F90" i="5"/>
  <c r="I90" i="5"/>
  <c r="J90" i="5"/>
  <c r="E90" i="5"/>
  <c r="I68" i="5"/>
  <c r="H68" i="5"/>
  <c r="R68" i="5"/>
  <c r="F68" i="5"/>
  <c r="J68" i="5"/>
  <c r="E68" i="5"/>
  <c r="E63" i="5"/>
  <c r="J63" i="5"/>
  <c r="I63" i="5"/>
  <c r="H63" i="5"/>
  <c r="R63" i="5"/>
  <c r="F63" i="5"/>
  <c r="R57" i="5"/>
  <c r="I57" i="5"/>
  <c r="F57" i="5"/>
  <c r="H57" i="5"/>
  <c r="E57" i="5"/>
  <c r="J57" i="5"/>
  <c r="E50" i="5"/>
  <c r="J50" i="5"/>
  <c r="F50" i="5"/>
  <c r="R50" i="5"/>
  <c r="H50" i="5"/>
  <c r="I50" i="5"/>
  <c r="X105" i="5"/>
  <c r="X189" i="5"/>
  <c r="X89" i="5"/>
  <c r="X100" i="5"/>
  <c r="X42" i="5"/>
  <c r="G68" i="6"/>
  <c r="H68" i="6" s="1"/>
  <c r="J21" i="5"/>
  <c r="E21" i="5"/>
  <c r="H21" i="5"/>
  <c r="R21" i="5"/>
  <c r="I21" i="5"/>
  <c r="F21" i="5"/>
  <c r="X341" i="5"/>
  <c r="X353" i="5"/>
  <c r="X273" i="5"/>
  <c r="X215" i="5"/>
  <c r="J11" i="5"/>
  <c r="E11" i="5"/>
  <c r="G11" i="5"/>
  <c r="H11" i="5"/>
  <c r="R11" i="5"/>
  <c r="F11" i="5"/>
  <c r="I11" i="5"/>
  <c r="E53" i="5"/>
  <c r="J53" i="5"/>
  <c r="F53" i="5"/>
  <c r="R53" i="5"/>
  <c r="I53" i="5"/>
  <c r="H53" i="5"/>
  <c r="J45" i="5"/>
  <c r="E45" i="5"/>
  <c r="R45" i="5"/>
  <c r="F45" i="5"/>
  <c r="H45" i="5"/>
  <c r="I45" i="5"/>
  <c r="J29" i="5"/>
  <c r="E29" i="5"/>
  <c r="H29" i="5"/>
  <c r="R29" i="5"/>
  <c r="F29" i="5"/>
  <c r="I29" i="5"/>
  <c r="X287" i="5"/>
  <c r="X272" i="5"/>
  <c r="X256" i="5"/>
  <c r="X107" i="5"/>
  <c r="X330" i="5"/>
  <c r="X133" i="5"/>
  <c r="X354" i="5"/>
  <c r="E24" i="5"/>
  <c r="J24" i="5"/>
  <c r="H24" i="5"/>
  <c r="F24" i="5"/>
  <c r="I24" i="5"/>
  <c r="G24" i="5"/>
  <c r="R24" i="5"/>
  <c r="X281" i="5"/>
  <c r="X280" i="5"/>
  <c r="X264" i="5"/>
  <c r="X299" i="5"/>
  <c r="C64" i="6"/>
  <c r="D64" i="6"/>
  <c r="X257" i="5"/>
  <c r="X161" i="5"/>
  <c r="X60" i="5"/>
  <c r="E40" i="5"/>
  <c r="J40" i="5"/>
  <c r="F40" i="5"/>
  <c r="G40" i="5"/>
  <c r="R40" i="5"/>
  <c r="I40" i="5"/>
  <c r="H40" i="5"/>
  <c r="G66" i="6"/>
  <c r="H66" i="6" s="1"/>
  <c r="G5" i="5"/>
  <c r="F5" i="5"/>
  <c r="I5" i="5"/>
  <c r="J5" i="5"/>
  <c r="H5" i="5"/>
  <c r="R5" i="5"/>
  <c r="E5" i="5"/>
  <c r="J6" i="5"/>
  <c r="E6" i="5"/>
  <c r="R6" i="5"/>
  <c r="I6" i="5"/>
  <c r="H6" i="5"/>
  <c r="F6" i="5"/>
  <c r="X307" i="5"/>
  <c r="X220" i="5"/>
  <c r="X165" i="5"/>
  <c r="X131" i="5"/>
  <c r="X39" i="5"/>
  <c r="X245" i="5"/>
  <c r="X153" i="5"/>
  <c r="X141" i="5"/>
  <c r="X108" i="5"/>
  <c r="X173" i="5"/>
  <c r="X30" i="5"/>
  <c r="G29" i="5"/>
  <c r="X291" i="5"/>
  <c r="X268" i="5"/>
  <c r="X111" i="5"/>
  <c r="F15" i="5"/>
  <c r="J15" i="5"/>
  <c r="E15" i="5"/>
  <c r="G15" i="5"/>
  <c r="H15" i="5"/>
  <c r="I15" i="5"/>
  <c r="R15" i="5"/>
  <c r="X199" i="5"/>
  <c r="X137" i="5"/>
  <c r="X157" i="5"/>
  <c r="X127" i="5"/>
  <c r="X83" i="5"/>
  <c r="X72" i="5"/>
  <c r="E44" i="5"/>
  <c r="J44" i="5"/>
  <c r="H44" i="5"/>
  <c r="I44" i="5"/>
  <c r="F44" i="5"/>
  <c r="G44" i="5"/>
  <c r="R44" i="5"/>
  <c r="X211" i="5"/>
  <c r="X88" i="5"/>
  <c r="X116" i="5"/>
  <c r="G53" i="5"/>
  <c r="G45" i="5"/>
  <c r="X349" i="5"/>
  <c r="X326" i="5"/>
  <c r="X249" i="5"/>
  <c r="X253" i="5"/>
  <c r="E8" i="5"/>
  <c r="J8" i="5"/>
  <c r="F8" i="5"/>
  <c r="R8" i="5"/>
  <c r="H8" i="5"/>
  <c r="I8" i="5"/>
  <c r="J9" i="5"/>
  <c r="E9" i="5"/>
  <c r="F9" i="5"/>
  <c r="H9" i="5"/>
  <c r="I9" i="5"/>
  <c r="R9" i="5"/>
  <c r="E37" i="5"/>
  <c r="J37" i="5"/>
  <c r="R37" i="5"/>
  <c r="I37" i="5"/>
  <c r="F37" i="5"/>
  <c r="H37" i="5"/>
  <c r="X345" i="5"/>
  <c r="X149" i="5"/>
  <c r="X26" i="5"/>
  <c r="X295" i="5"/>
  <c r="X250" i="5"/>
  <c r="X276" i="5"/>
  <c r="X260" i="5"/>
  <c r="X219" i="5"/>
  <c r="X120" i="5"/>
  <c r="X204" i="5"/>
  <c r="X95" i="5"/>
  <c r="X46" i="5"/>
  <c r="E28" i="5"/>
  <c r="J28" i="5"/>
  <c r="F28" i="5"/>
  <c r="I28" i="5"/>
  <c r="R28" i="5"/>
  <c r="G28" i="5"/>
  <c r="H28" i="5"/>
  <c r="X81" i="5"/>
  <c r="X109" i="5"/>
  <c r="E12" i="5"/>
  <c r="J12" i="5"/>
  <c r="H12" i="5"/>
  <c r="I12" i="5"/>
  <c r="R12" i="5"/>
  <c r="F12" i="5"/>
  <c r="X265" i="5"/>
  <c r="X241" i="5"/>
  <c r="J49" i="5"/>
  <c r="E49" i="5"/>
  <c r="R49" i="5"/>
  <c r="F49" i="5"/>
  <c r="I49" i="5"/>
  <c r="H49" i="5"/>
  <c r="J41" i="5"/>
  <c r="E41" i="5"/>
  <c r="R41" i="5"/>
  <c r="I41" i="5"/>
  <c r="F41" i="5"/>
  <c r="H41" i="5"/>
  <c r="J33" i="5"/>
  <c r="E33" i="5"/>
  <c r="I33" i="5"/>
  <c r="H33" i="5"/>
  <c r="F33" i="5"/>
  <c r="R33" i="5"/>
  <c r="J25" i="5"/>
  <c r="E25" i="5"/>
  <c r="I25" i="5"/>
  <c r="H25" i="5"/>
  <c r="R25" i="5"/>
  <c r="F25" i="5"/>
  <c r="E17" i="5"/>
  <c r="J17" i="5"/>
  <c r="H17" i="5"/>
  <c r="I17" i="5"/>
  <c r="R17" i="5"/>
  <c r="F17" i="5"/>
  <c r="S288" i="5"/>
  <c r="S242" i="5"/>
  <c r="S346" i="5"/>
  <c r="T300" i="5"/>
  <c r="S332" i="5"/>
  <c r="S343" i="5"/>
  <c r="T290" i="5"/>
  <c r="T323" i="5"/>
  <c r="S306" i="5"/>
  <c r="S179" i="5"/>
  <c r="S138" i="5"/>
  <c r="S104" i="5"/>
  <c r="S125" i="5"/>
  <c r="S60" i="5"/>
  <c r="S245" i="5"/>
  <c r="S299" i="5"/>
  <c r="T242" i="5"/>
  <c r="T164" i="5"/>
  <c r="T271" i="5"/>
  <c r="T327" i="5"/>
  <c r="S168" i="5"/>
  <c r="S305" i="5"/>
  <c r="S185" i="5"/>
  <c r="S58" i="5"/>
  <c r="S215" i="5"/>
  <c r="T16" i="5"/>
  <c r="T350" i="5"/>
  <c r="S30" i="5"/>
  <c r="T105" i="5"/>
  <c r="T336" i="5"/>
  <c r="S247" i="5"/>
  <c r="S186" i="5"/>
  <c r="S315" i="5"/>
  <c r="S227" i="5"/>
  <c r="S143" i="5"/>
  <c r="S31" i="5"/>
  <c r="S136" i="5"/>
  <c r="S70" i="5"/>
  <c r="S175" i="5"/>
  <c r="S64" i="5"/>
  <c r="T274" i="5"/>
  <c r="S349" i="5"/>
  <c r="T318" i="5"/>
  <c r="T266" i="5"/>
  <c r="S39" i="5"/>
  <c r="S330" i="5"/>
  <c r="S46" i="5"/>
  <c r="T333" i="5"/>
  <c r="T320" i="5"/>
  <c r="S224" i="5"/>
  <c r="S114" i="5"/>
  <c r="S151" i="5"/>
  <c r="S51" i="5"/>
  <c r="T32" i="5"/>
  <c r="S295" i="5"/>
  <c r="S221" i="5"/>
  <c r="S236" i="5"/>
  <c r="S23" i="5"/>
  <c r="S120" i="5"/>
  <c r="S145" i="5"/>
  <c r="S20" i="5"/>
  <c r="S96" i="5"/>
  <c r="S273" i="5"/>
  <c r="T231" i="5"/>
  <c r="S109" i="5"/>
  <c r="S118" i="5"/>
  <c r="S108" i="5"/>
  <c r="S26" i="5"/>
  <c r="S232" i="5"/>
  <c r="S85" i="5"/>
  <c r="S253" i="5"/>
  <c r="S111" i="5"/>
  <c r="S93" i="5"/>
  <c r="T286" i="5"/>
  <c r="T217" i="5"/>
  <c r="T279" i="5"/>
  <c r="T302" i="5"/>
  <c r="S148" i="5"/>
  <c r="T162" i="5"/>
  <c r="T261" i="5"/>
  <c r="S352" i="5"/>
  <c r="S331" i="5"/>
  <c r="S347" i="5"/>
  <c r="T335" i="5"/>
  <c r="T237" i="5"/>
  <c r="S351" i="5"/>
  <c r="S77" i="5"/>
  <c r="S73" i="5"/>
  <c r="T322" i="5"/>
  <c r="S276" i="5"/>
  <c r="S149" i="5"/>
  <c r="S173" i="5"/>
  <c r="T222" i="5"/>
  <c r="T294" i="5"/>
  <c r="T344" i="5"/>
  <c r="T275" i="5"/>
  <c r="S10" i="5"/>
  <c r="S112" i="5"/>
  <c r="S307" i="5"/>
  <c r="S353" i="5"/>
  <c r="T293" i="5"/>
  <c r="S88" i="5"/>
  <c r="T259" i="5"/>
  <c r="T319" i="5"/>
  <c r="T310" i="5"/>
  <c r="S313" i="5"/>
  <c r="S301" i="5"/>
  <c r="S203" i="5"/>
  <c r="S156" i="5"/>
  <c r="S117" i="5"/>
  <c r="S74" i="5"/>
  <c r="S135" i="5"/>
  <c r="S115" i="5"/>
  <c r="S128" i="5"/>
  <c r="T233" i="5"/>
  <c r="S204" i="5"/>
  <c r="T285" i="5"/>
  <c r="T297" i="5"/>
  <c r="S268" i="5"/>
  <c r="S220" i="5"/>
  <c r="S291" i="5"/>
  <c r="T311" i="5"/>
  <c r="T325" i="5"/>
  <c r="S212" i="5"/>
  <c r="S238" i="5"/>
  <c r="S223" i="5"/>
  <c r="S67" i="5"/>
  <c r="S152" i="5"/>
  <c r="S97" i="5"/>
  <c r="S7" i="5"/>
  <c r="S95" i="5"/>
  <c r="S195" i="5"/>
  <c r="S160" i="5"/>
  <c r="S76" i="5"/>
  <c r="S189" i="5"/>
  <c r="S133" i="5"/>
  <c r="S199" i="5"/>
  <c r="S174" i="5"/>
  <c r="S18" i="5"/>
  <c r="S270" i="5"/>
  <c r="S257" i="5"/>
  <c r="S119" i="5"/>
  <c r="T193" i="5"/>
  <c r="S201" i="5"/>
  <c r="S150" i="5"/>
  <c r="S137" i="5"/>
  <c r="S228" i="5"/>
  <c r="S94" i="5"/>
  <c r="S80" i="5"/>
  <c r="S68" i="5"/>
  <c r="S321" i="5"/>
  <c r="S218" i="5"/>
  <c r="S153" i="5"/>
  <c r="S281" i="5"/>
  <c r="S183" i="5"/>
  <c r="S121" i="5"/>
  <c r="S141" i="5"/>
  <c r="S79" i="5"/>
  <c r="S127" i="5"/>
  <c r="T289" i="5"/>
  <c r="T180" i="5"/>
  <c r="T308" i="5"/>
  <c r="S355" i="5"/>
  <c r="S198" i="5"/>
  <c r="S22" i="5"/>
  <c r="S75" i="5"/>
  <c r="S63" i="5"/>
  <c r="S56" i="5"/>
  <c r="T209" i="5"/>
  <c r="S89" i="5"/>
  <c r="S256" i="5"/>
  <c r="S250" i="5"/>
  <c r="S100" i="5"/>
  <c r="S229" i="5"/>
  <c r="S303" i="5"/>
  <c r="S225" i="5"/>
  <c r="S59" i="5"/>
  <c r="S142" i="5"/>
  <c r="T316" i="5"/>
  <c r="S248" i="5"/>
  <c r="T296" i="5"/>
  <c r="T288" i="5"/>
  <c r="S91" i="5"/>
  <c r="S146" i="5"/>
  <c r="T48" i="5"/>
  <c r="S81" i="5"/>
  <c r="T147" i="5"/>
  <c r="T346" i="5"/>
  <c r="S211" i="5"/>
  <c r="T170" i="5"/>
  <c r="T277" i="5"/>
  <c r="T263" i="5"/>
  <c r="S234" i="5"/>
  <c r="S282" i="5"/>
  <c r="S167" i="5"/>
  <c r="S66" i="5"/>
  <c r="S169" i="5"/>
  <c r="S83" i="5"/>
  <c r="S107" i="5"/>
  <c r="S260" i="5"/>
  <c r="T324" i="5"/>
  <c r="T214" i="5"/>
  <c r="S178" i="5"/>
  <c r="S298" i="5"/>
  <c r="S207" i="5"/>
  <c r="S82" i="5"/>
  <c r="S57" i="5"/>
  <c r="S99" i="5"/>
  <c r="S78" i="5"/>
  <c r="S90" i="5"/>
  <c r="T235" i="5"/>
  <c r="S241" i="5"/>
  <c r="S287" i="5"/>
  <c r="S42" i="5"/>
  <c r="S249" i="5"/>
  <c r="S157" i="5"/>
  <c r="S43" i="5"/>
  <c r="T267" i="5"/>
  <c r="T181" i="5"/>
  <c r="S123" i="5"/>
  <c r="T262" i="5"/>
  <c r="S101" i="5"/>
  <c r="T251" i="5"/>
  <c r="S154" i="5"/>
  <c r="S172" i="5"/>
  <c r="S341" i="5"/>
  <c r="S205" i="5"/>
  <c r="T312" i="5"/>
  <c r="S258" i="5"/>
  <c r="S166" i="5"/>
  <c r="S188" i="5"/>
  <c r="S200" i="5"/>
  <c r="S206" i="5"/>
  <c r="T202" i="5"/>
  <c r="S314" i="5"/>
  <c r="S197" i="5"/>
  <c r="S171" i="5"/>
  <c r="S342" i="5"/>
  <c r="S194" i="5"/>
  <c r="S240" i="5"/>
  <c r="S252" i="5"/>
  <c r="S309" i="5"/>
  <c r="T192" i="5"/>
  <c r="T208" i="5"/>
  <c r="S348" i="5"/>
  <c r="S158" i="5"/>
  <c r="S55" i="5"/>
  <c r="T278" i="5"/>
  <c r="S116" i="5"/>
  <c r="S243" i="5"/>
  <c r="S139" i="5"/>
  <c r="S264" i="5"/>
  <c r="S144" i="5"/>
  <c r="S61" i="5"/>
  <c r="S54" i="5"/>
  <c r="S124" i="5"/>
  <c r="T244" i="5"/>
  <c r="S65" i="5"/>
  <c r="S140" i="5"/>
  <c r="S110" i="5"/>
  <c r="S34" i="5"/>
  <c r="S106" i="5"/>
  <c r="S132" i="5"/>
  <c r="S86" i="5"/>
  <c r="S87" i="5"/>
  <c r="S35" i="5"/>
  <c r="S38" i="5"/>
  <c r="S103" i="5"/>
  <c r="S92" i="5"/>
  <c r="S98" i="5"/>
  <c r="S71" i="5"/>
  <c r="S126" i="5"/>
  <c r="S50" i="5"/>
  <c r="S265" i="5"/>
  <c r="S246" i="5"/>
  <c r="S113" i="5"/>
  <c r="S129" i="5"/>
  <c r="S326" i="5"/>
  <c r="T176" i="5"/>
  <c r="S190" i="5"/>
  <c r="S69" i="5"/>
  <c r="T182" i="5"/>
  <c r="S280" i="5"/>
  <c r="T304" i="5"/>
  <c r="S177" i="5"/>
  <c r="S102" i="5"/>
  <c r="S159" i="5"/>
  <c r="S52" i="5"/>
  <c r="T196" i="5"/>
  <c r="S210" i="5"/>
  <c r="S155" i="5"/>
  <c r="T239" i="5"/>
  <c r="S354" i="5"/>
  <c r="T269" i="5"/>
  <c r="S122" i="5"/>
  <c r="S134" i="5"/>
  <c r="S187" i="5"/>
  <c r="S36" i="5"/>
  <c r="S161" i="5"/>
  <c r="S131" i="5"/>
  <c r="S72" i="5"/>
  <c r="S226" i="5"/>
  <c r="S191" i="5"/>
  <c r="S163" i="5"/>
  <c r="S165" i="5"/>
  <c r="S184" i="5"/>
  <c r="S230" i="5"/>
  <c r="S130" i="5"/>
  <c r="S272" i="5"/>
  <c r="S219" i="5"/>
  <c r="T317" i="5"/>
  <c r="S62" i="5"/>
  <c r="S19" i="5"/>
  <c r="S47" i="5"/>
  <c r="S84" i="5"/>
  <c r="S345" i="5"/>
  <c r="S213" i="5"/>
  <c r="X288" i="5" l="1"/>
  <c r="X346" i="5"/>
  <c r="X242" i="5"/>
  <c r="X200" i="5"/>
  <c r="X188" i="5"/>
  <c r="X14" i="5"/>
  <c r="X331" i="5"/>
  <c r="X347" i="5"/>
  <c r="X258" i="5"/>
  <c r="X343" i="5"/>
  <c r="X205" i="5"/>
  <c r="X166" i="5"/>
  <c r="X234" i="5"/>
  <c r="X178" i="5"/>
  <c r="X247" i="5"/>
  <c r="X229" i="5"/>
  <c r="X206" i="5"/>
  <c r="X313" i="5"/>
  <c r="X314" i="5"/>
  <c r="X197" i="5"/>
  <c r="X355" i="5"/>
  <c r="X243" i="5"/>
  <c r="X348" i="5"/>
  <c r="X221" i="5"/>
  <c r="X213" i="5"/>
  <c r="X154" i="5"/>
  <c r="X171" i="5"/>
  <c r="X282" i="5"/>
  <c r="X306" i="5"/>
  <c r="X194" i="5"/>
  <c r="X342" i="5"/>
  <c r="X321" i="5"/>
  <c r="X195" i="5"/>
  <c r="X232" i="5"/>
  <c r="X186" i="5"/>
  <c r="X309" i="5"/>
  <c r="X252" i="5"/>
  <c r="X240" i="5"/>
  <c r="X301" i="5"/>
  <c r="X236" i="5"/>
  <c r="X187" i="5"/>
  <c r="X315" i="5"/>
  <c r="X270" i="5"/>
  <c r="X246" i="5"/>
  <c r="X305" i="5"/>
  <c r="X351" i="5"/>
  <c r="X238" i="5"/>
  <c r="X298" i="5"/>
  <c r="X303" i="5"/>
  <c r="X191" i="5"/>
  <c r="X230" i="5"/>
  <c r="X226" i="5"/>
  <c r="X174" i="5"/>
  <c r="X207" i="5"/>
  <c r="C67" i="6"/>
  <c r="X218" i="5"/>
  <c r="X185" i="5"/>
  <c r="X179" i="5"/>
  <c r="X223" i="5"/>
  <c r="X203" i="5"/>
  <c r="X225" i="5"/>
  <c r="X198" i="5"/>
  <c r="X224" i="5"/>
  <c r="X227" i="5"/>
  <c r="X167" i="5"/>
  <c r="X201" i="5"/>
  <c r="X190" i="5"/>
  <c r="X210" i="5"/>
  <c r="X183" i="5"/>
  <c r="X160" i="5"/>
  <c r="D65" i="6"/>
  <c r="X90" i="5"/>
  <c r="X112" i="5"/>
  <c r="X128" i="5"/>
  <c r="X58" i="5"/>
  <c r="X125" i="5"/>
  <c r="X19" i="5"/>
  <c r="X64" i="5"/>
  <c r="X56" i="5"/>
  <c r="X129" i="5"/>
  <c r="X146" i="5"/>
  <c r="X78" i="5"/>
  <c r="X148" i="5"/>
  <c r="X73" i="5"/>
  <c r="X115" i="5"/>
  <c r="X66" i="5"/>
  <c r="X123" i="5"/>
  <c r="X10" i="5"/>
  <c r="X104" i="5"/>
  <c r="X7" i="5"/>
  <c r="X175" i="5"/>
  <c r="X50" i="5"/>
  <c r="X63" i="5"/>
  <c r="X126" i="5"/>
  <c r="X55" i="5"/>
  <c r="X142" i="5"/>
  <c r="X71" i="5"/>
  <c r="X134" i="5"/>
  <c r="X98" i="5"/>
  <c r="X92" i="5"/>
  <c r="X103" i="5"/>
  <c r="X38" i="5"/>
  <c r="X35" i="5"/>
  <c r="X87" i="5"/>
  <c r="X86" i="5"/>
  <c r="X132" i="5"/>
  <c r="X106" i="5"/>
  <c r="X34" i="5"/>
  <c r="X75" i="5"/>
  <c r="X110" i="5"/>
  <c r="X130" i="5"/>
  <c r="X59" i="5"/>
  <c r="X140" i="5"/>
  <c r="X69" i="5"/>
  <c r="X65" i="5"/>
  <c r="X159" i="5"/>
  <c r="X163" i="5"/>
  <c r="X68" i="5"/>
  <c r="X138" i="5"/>
  <c r="X97" i="5"/>
  <c r="X135" i="5"/>
  <c r="X144" i="5"/>
  <c r="X22" i="5"/>
  <c r="X51" i="5"/>
  <c r="X70" i="5"/>
  <c r="X101" i="5"/>
  <c r="X91" i="5"/>
  <c r="X139" i="5"/>
  <c r="X155" i="5"/>
  <c r="X76" i="5"/>
  <c r="X80" i="5"/>
  <c r="X99" i="5"/>
  <c r="X23" i="5"/>
  <c r="X77" i="5"/>
  <c r="X74" i="5"/>
  <c r="X136" i="5"/>
  <c r="X113" i="5"/>
  <c r="X47" i="5"/>
  <c r="X152" i="5"/>
  <c r="X57" i="5"/>
  <c r="X102" i="5"/>
  <c r="X118" i="5"/>
  <c r="X151" i="5"/>
  <c r="X117" i="5"/>
  <c r="X93" i="5"/>
  <c r="X121" i="5"/>
  <c r="X62" i="5"/>
  <c r="X31" i="5"/>
  <c r="X150" i="5"/>
  <c r="X18" i="5"/>
  <c r="X94" i="5"/>
  <c r="X158" i="5"/>
  <c r="X54" i="5"/>
  <c r="X85" i="5"/>
  <c r="X67" i="5"/>
  <c r="X82" i="5"/>
  <c r="X124" i="5"/>
  <c r="X79" i="5"/>
  <c r="X114" i="5"/>
  <c r="X156" i="5"/>
  <c r="X96" i="5"/>
  <c r="X61" i="5"/>
  <c r="X122" i="5"/>
  <c r="X143" i="5"/>
  <c r="X172" i="5"/>
  <c r="X119" i="5"/>
  <c r="X43" i="5"/>
  <c r="X44" i="5"/>
  <c r="X15" i="5"/>
  <c r="X33" i="5"/>
  <c r="X49" i="5"/>
  <c r="X9" i="5"/>
  <c r="X6" i="5"/>
  <c r="X40" i="5"/>
  <c r="X45" i="5"/>
  <c r="D68" i="6"/>
  <c r="C68" i="6"/>
  <c r="X28" i="5"/>
  <c r="C66" i="6"/>
  <c r="D66" i="6"/>
  <c r="X24" i="5"/>
  <c r="X11" i="5"/>
  <c r="X25" i="5"/>
  <c r="X41" i="5"/>
  <c r="X5" i="5"/>
  <c r="G69" i="6" a="1"/>
  <c r="G69" i="6" s="1"/>
  <c r="X29" i="5"/>
  <c r="X21" i="5"/>
  <c r="X17" i="5"/>
  <c r="X12" i="5"/>
  <c r="X37" i="5"/>
  <c r="X8" i="5"/>
  <c r="X53" i="5"/>
  <c r="T166" i="5"/>
  <c r="T347" i="5"/>
  <c r="T332" i="5"/>
  <c r="S14" i="5"/>
  <c r="T258" i="5"/>
  <c r="T331" i="5"/>
  <c r="T124" i="5"/>
  <c r="T174" i="5"/>
  <c r="T7" i="5"/>
  <c r="T122" i="5"/>
  <c r="T175" i="5"/>
  <c r="T31" i="5"/>
  <c r="T186" i="5"/>
  <c r="T34" i="5"/>
  <c r="T73" i="5"/>
  <c r="T351" i="5"/>
  <c r="T172" i="5"/>
  <c r="T188" i="5"/>
  <c r="T126" i="5"/>
  <c r="T191" i="5"/>
  <c r="T55" i="5"/>
  <c r="T158" i="5"/>
  <c r="T348" i="5"/>
  <c r="T59" i="5"/>
  <c r="T104" i="5"/>
  <c r="T306" i="5"/>
  <c r="T257" i="5"/>
  <c r="S8" i="5"/>
  <c r="T245" i="5"/>
  <c r="T200" i="5"/>
  <c r="T349" i="5"/>
  <c r="T39" i="5"/>
  <c r="T268" i="5"/>
  <c r="T119" i="5"/>
  <c r="T47" i="5"/>
  <c r="T69" i="5"/>
  <c r="T243" i="5"/>
  <c r="T65" i="5"/>
  <c r="T207" i="5"/>
  <c r="T178" i="5"/>
  <c r="T167" i="5"/>
  <c r="T75" i="5"/>
  <c r="T118" i="5"/>
  <c r="T165" i="5"/>
  <c r="T177" i="5"/>
  <c r="S41" i="5"/>
  <c r="T253" i="5"/>
  <c r="S17" i="5"/>
  <c r="T272" i="5"/>
  <c r="T211" i="5"/>
  <c r="S40" i="5"/>
  <c r="T85" i="5"/>
  <c r="T183" i="5"/>
  <c r="T123" i="5"/>
  <c r="T94" i="5"/>
  <c r="T115" i="5"/>
  <c r="T117" i="5"/>
  <c r="T342" i="5"/>
  <c r="T87" i="5"/>
  <c r="T146" i="5"/>
  <c r="T240" i="5"/>
  <c r="T260" i="5"/>
  <c r="T60" i="5"/>
  <c r="S15" i="5"/>
  <c r="T141" i="5"/>
  <c r="S33" i="5"/>
  <c r="T42" i="5"/>
  <c r="S45" i="5"/>
  <c r="S21" i="5"/>
  <c r="T145" i="5"/>
  <c r="T264" i="5"/>
  <c r="T157" i="5"/>
  <c r="T20" i="5"/>
  <c r="T153" i="5"/>
  <c r="T291" i="5"/>
  <c r="T195" i="5"/>
  <c r="T64" i="5"/>
  <c r="T136" i="5"/>
  <c r="T50" i="5"/>
  <c r="T129" i="5"/>
  <c r="T113" i="5"/>
  <c r="T246" i="5"/>
  <c r="T142" i="5"/>
  <c r="T125" i="5"/>
  <c r="T355" i="5"/>
  <c r="T137" i="5"/>
  <c r="S44" i="5"/>
  <c r="T354" i="5"/>
  <c r="T189" i="5"/>
  <c r="T121" i="5"/>
  <c r="T229" i="5"/>
  <c r="T91" i="5"/>
  <c r="T36" i="5"/>
  <c r="S9" i="5"/>
  <c r="T256" i="5"/>
  <c r="T133" i="5"/>
  <c r="T84" i="5"/>
  <c r="T205" i="5"/>
  <c r="T352" i="5"/>
  <c r="T213" i="5"/>
  <c r="T76" i="5"/>
  <c r="T132" i="5"/>
  <c r="T238" i="5"/>
  <c r="T106" i="5"/>
  <c r="T143" i="5"/>
  <c r="T247" i="5"/>
  <c r="T185" i="5"/>
  <c r="T103" i="5"/>
  <c r="T305" i="5"/>
  <c r="T154" i="5"/>
  <c r="T23" i="5"/>
  <c r="T110" i="5"/>
  <c r="T194" i="5"/>
  <c r="T130" i="5"/>
  <c r="T230" i="5"/>
  <c r="T184" i="5"/>
  <c r="T225" i="5"/>
  <c r="T86" i="5"/>
  <c r="T303" i="5"/>
  <c r="T30" i="5"/>
  <c r="T109" i="5"/>
  <c r="S11" i="5"/>
  <c r="T273" i="5"/>
  <c r="S25" i="5"/>
  <c r="T287" i="5"/>
  <c r="S5" i="5"/>
  <c r="T171" i="5"/>
  <c r="T187" i="5"/>
  <c r="T139" i="5"/>
  <c r="T90" i="5"/>
  <c r="T99" i="5"/>
  <c r="T309" i="5"/>
  <c r="T66" i="5"/>
  <c r="T168" i="5"/>
  <c r="T22" i="5"/>
  <c r="S27" i="5"/>
  <c r="T353" i="5"/>
  <c r="T100" i="5"/>
  <c r="T111" i="5"/>
  <c r="T295" i="5"/>
  <c r="T116" i="5"/>
  <c r="T88" i="5"/>
  <c r="T149" i="5"/>
  <c r="T204" i="5"/>
  <c r="T232" i="5"/>
  <c r="T101" i="5"/>
  <c r="T38" i="5"/>
  <c r="T190" i="5"/>
  <c r="T35" i="5"/>
  <c r="T156" i="5"/>
  <c r="T313" i="5"/>
  <c r="T226" i="5"/>
  <c r="T71" i="5"/>
  <c r="T206" i="5"/>
  <c r="T107" i="5"/>
  <c r="T72" i="5"/>
  <c r="S29" i="5"/>
  <c r="T161" i="5"/>
  <c r="S53" i="5"/>
  <c r="S28" i="5"/>
  <c r="T199" i="5"/>
  <c r="T345" i="5"/>
  <c r="T131" i="5"/>
  <c r="S12" i="5"/>
  <c r="T219" i="5"/>
  <c r="T218" i="5"/>
  <c r="T203" i="5"/>
  <c r="T112" i="5"/>
  <c r="T252" i="5"/>
  <c r="T140" i="5"/>
  <c r="T265" i="5"/>
  <c r="T250" i="5"/>
  <c r="T179" i="5"/>
  <c r="T108" i="5"/>
  <c r="T307" i="5"/>
  <c r="T173" i="5"/>
  <c r="T127" i="5"/>
  <c r="S24" i="5"/>
  <c r="T330" i="5"/>
  <c r="T120" i="5"/>
  <c r="T134" i="5"/>
  <c r="T82" i="5"/>
  <c r="T197" i="5"/>
  <c r="T159" i="5"/>
  <c r="T63" i="5"/>
  <c r="T89" i="5"/>
  <c r="T169" i="5"/>
  <c r="T321" i="5"/>
  <c r="T80" i="5"/>
  <c r="T128" i="5"/>
  <c r="T74" i="5"/>
  <c r="T301" i="5"/>
  <c r="T10" i="5"/>
  <c r="T241" i="5"/>
  <c r="T249" i="5"/>
  <c r="T248" i="5"/>
  <c r="T343" i="5"/>
  <c r="T79" i="5"/>
  <c r="T160" i="5"/>
  <c r="T97" i="5"/>
  <c r="T212" i="5"/>
  <c r="T70" i="5"/>
  <c r="T227" i="5"/>
  <c r="T58" i="5"/>
  <c r="T282" i="5"/>
  <c r="T163" i="5"/>
  <c r="T114" i="5"/>
  <c r="T270" i="5"/>
  <c r="T236" i="5"/>
  <c r="T51" i="5"/>
  <c r="T43" i="5"/>
  <c r="T155" i="5"/>
  <c r="T210" i="5"/>
  <c r="T148" i="5"/>
  <c r="T314" i="5"/>
  <c r="T138" i="5"/>
  <c r="T224" i="5"/>
  <c r="T83" i="5"/>
  <c r="T281" i="5"/>
  <c r="S37" i="5"/>
  <c r="T95" i="5"/>
  <c r="T46" i="5"/>
  <c r="T276" i="5"/>
  <c r="T150" i="5"/>
  <c r="T61" i="5"/>
  <c r="T19" i="5"/>
  <c r="T62" i="5"/>
  <c r="T78" i="5"/>
  <c r="T57" i="5"/>
  <c r="T298" i="5"/>
  <c r="T92" i="5"/>
  <c r="T56" i="5"/>
  <c r="T198" i="5"/>
  <c r="T26" i="5"/>
  <c r="T215" i="5"/>
  <c r="T299" i="5"/>
  <c r="T52" i="5"/>
  <c r="T280" i="5"/>
  <c r="S6" i="5"/>
  <c r="T54" i="5"/>
  <c r="T68" i="5"/>
  <c r="T228" i="5"/>
  <c r="T135" i="5"/>
  <c r="T67" i="5"/>
  <c r="T102" i="5"/>
  <c r="T18" i="5"/>
  <c r="T152" i="5"/>
  <c r="T315" i="5"/>
  <c r="T234" i="5"/>
  <c r="T77" i="5"/>
  <c r="T93" i="5"/>
  <c r="T96" i="5"/>
  <c r="T221" i="5"/>
  <c r="T151" i="5"/>
  <c r="T201" i="5"/>
  <c r="T144" i="5"/>
  <c r="T223" i="5"/>
  <c r="T98" i="5"/>
  <c r="T341" i="5"/>
  <c r="T81" i="5"/>
  <c r="T220" i="5"/>
  <c r="S49" i="5"/>
  <c r="T326" i="5"/>
  <c r="C69" i="6" l="1"/>
  <c r="H69" i="6"/>
  <c r="H70" i="6" s="1"/>
  <c r="D2" i="6" s="1"/>
  <c r="T14" i="5"/>
  <c r="T25" i="5"/>
  <c r="T9" i="5"/>
  <c r="T45" i="5"/>
  <c r="T28" i="5"/>
  <c r="T15" i="5"/>
  <c r="T6" i="5"/>
  <c r="T11" i="5"/>
  <c r="T49" i="5"/>
  <c r="T41" i="5"/>
  <c r="T53" i="5"/>
  <c r="T33" i="5"/>
  <c r="T12" i="5"/>
  <c r="T27" i="5"/>
  <c r="T37" i="5"/>
  <c r="T24" i="5"/>
  <c r="T17" i="5"/>
  <c r="T5" i="5"/>
  <c r="T21" i="5"/>
  <c r="T40" i="5"/>
  <c r="T8" i="5"/>
  <c r="T29" i="5"/>
  <c r="T4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<sst xmlns="http://schemas.openxmlformats.org/spreadsheetml/2006/main" count="23141" uniqueCount="15946">
  <si>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</si>
  <si>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</si>
  <si>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</si>
  <si>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</si>
  <si>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</si>
  <si>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</si>
  <si>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</si>
  <si>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</si>
  <si>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</si>
  <si>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</si>
  <si>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</si>
  <si>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</si>
  <si>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</si>
  <si>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</si>
  <si>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</si>
  <si>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</si>
  <si>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</si>
  <si>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</si>
  <si>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</si>
  <si>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</si>
  <si>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</si>
  <si>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</si>
  <si>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</si>
  <si>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</si>
  <si>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</si>
  <si>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</si>
  <si>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</si>
  <si>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</si>
  <si>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</si>
  <si>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</si>
  <si>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</si>
  <si>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</si>
  <si>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</si>
  <si>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</si>
  <si>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</si>
  <si>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</si>
  <si>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</si>
  <si>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</si>
  <si>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</si>
  <si>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</si>
  <si>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</si>
  <si>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</si>
  <si>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</si>
  <si>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</si>
  <si>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</si>
  <si>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</si>
  <si>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</si>
  <si>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</si>
  <si>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</si>
  <si>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</si>
  <si>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</si>
  <si>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</si>
  <si>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</si>
  <si>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</si>
  <si>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</si>
  <si>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</si>
  <si>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</si>
  <si>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</si>
  <si>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</si>
  <si>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</si>
  <si>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</si>
  <si>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</si>
  <si>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</si>
  <si>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</si>
  <si>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</si>
  <si>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</si>
  <si>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</si>
  <si>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</si>
  <si>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</si>
  <si>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</si>
  <si>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</si>
  <si>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</si>
  <si>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</si>
  <si>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</si>
  <si>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</si>
  <si>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</si>
  <si>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</si>
  <si>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</si>
  <si>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</si>
  <si>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</si>
  <si>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</si>
  <si>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</si>
  <si>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</si>
  <si>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</si>
  <si>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</si>
  <si>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</si>
  <si>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</si>
  <si>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</si>
  <si>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</si>
  <si>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</si>
  <si>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</si>
  <si>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</si>
  <si>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</si>
  <si>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</si>
  <si>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</si>
  <si>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</si>
  <si>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</si>
  <si>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</si>
  <si>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</si>
  <si>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</si>
  <si>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</si>
  <si>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</si>
  <si>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</si>
  <si>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</si>
  <si>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</si>
  <si>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</si>
  <si>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</si>
  <si>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</si>
  <si>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</si>
  <si>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</si>
  <si>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</si>
  <si>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</si>
  <si>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</si>
  <si>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</si>
  <si>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</si>
  <si>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</si>
  <si>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</si>
  <si>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</si>
  <si>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</si>
  <si>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</si>
  <si>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</si>
  <si>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</si>
  <si>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</si>
  <si>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</si>
  <si>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</si>
  <si>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</si>
  <si>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</si>
  <si>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</si>
  <si>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</si>
  <si>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</si>
  <si>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</si>
  <si>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</si>
  <si>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</si>
  <si>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</si>
  <si>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</si>
  <si>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</si>
  <si>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</si>
  <si>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</si>
  <si>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</si>
  <si>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</si>
  <si>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</si>
  <si>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</si>
  <si>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</si>
  <si>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</si>
  <si>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</si>
  <si>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</si>
  <si>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</si>
  <si>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</si>
  <si>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</si>
  <si>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</si>
  <si>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</si>
  <si>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</si>
  <si>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</si>
  <si>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</si>
  <si>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</si>
  <si>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</si>
  <si>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</si>
  <si>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</si>
  <si>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</si>
  <si>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</si>
  <si>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</si>
  <si>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</si>
  <si>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</si>
  <si>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</si>
  <si>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</si>
  <si>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</si>
  <si>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</si>
  <si>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</si>
  <si>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</si>
  <si>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</si>
  <si>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</si>
  <si>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</si>
  <si>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</si>
  <si>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</si>
  <si>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</si>
  <si>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</si>
  <si>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</si>
  <si>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</si>
  <si>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</si>
  <si>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</si>
  <si>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</si>
  <si>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</si>
  <si>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</si>
  <si>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</si>
  <si>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</si>
  <si>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</si>
  <si>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</si>
  <si>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</si>
  <si>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</si>
  <si>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</si>
  <si>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</si>
  <si>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</si>
  <si>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</si>
  <si>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</si>
  <si>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</si>
  <si>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</si>
  <si>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</si>
  <si>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</si>
  <si>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</si>
  <si>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</si>
  <si>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</si>
  <si>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</si>
  <si>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</si>
  <si>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</si>
  <si>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</si>
  <si>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</si>
  <si>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</si>
  <si>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</si>
  <si>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</si>
  <si>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</si>
  <si>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</si>
  <si>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</si>
  <si>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</si>
  <si>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</si>
  <si>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</si>
  <si>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</si>
  <si>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</si>
  <si>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</si>
  <si>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</si>
  <si>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</si>
  <si>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</si>
  <si>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</si>
  <si>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</si>
  <si>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</si>
  <si>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</si>
  <si>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</si>
  <si>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</si>
  <si>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</si>
  <si>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</si>
  <si>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</si>
  <si>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</si>
  <si>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</si>
  <si>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</si>
  <si>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</si>
  <si>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</si>
  <si>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</si>
  <si>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</si>
  <si>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</si>
  <si>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</si>
  <si>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</si>
  <si>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</si>
  <si>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</si>
  <si>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</si>
  <si>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</si>
  <si>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</si>
  <si>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</si>
  <si>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</si>
  <si>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</si>
  <si>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</si>
  <si>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</si>
  <si>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</si>
  <si>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</si>
  <si>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</si>
  <si>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</si>
  <si>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</si>
  <si>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</si>
  <si>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</si>
  <si>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</si>
  <si>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</si>
  <si>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</si>
  <si>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</si>
  <si>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</si>
  <si>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</si>
  <si>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</si>
  <si>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</si>
  <si>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</si>
  <si>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</si>
  <si>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</si>
  <si>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</si>
  <si>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</si>
  <si>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</si>
  <si>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</si>
  <si>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</si>
  <si>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</si>
  <si>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</si>
  <si>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</si>
  <si>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</si>
  <si>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</si>
  <si>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</si>
  <si>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</si>
  <si>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</si>
  <si>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</si>
  <si>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</si>
  <si>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</si>
  <si>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</si>
  <si>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</si>
  <si>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</si>
  <si>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</si>
  <si>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</si>
  <si>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</si>
  <si>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</si>
  <si>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</si>
  <si>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</si>
  <si>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</si>
  <si>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</si>
  <si>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</si>
  <si>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</si>
  <si>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</si>
  <si>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</si>
  <si>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</si>
  <si>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</si>
  <si>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</si>
  <si>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</si>
  <si>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</si>
  <si>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</si>
  <si>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</si>
  <si>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</si>
  <si>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</si>
  <si>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</si>
  <si>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</si>
  <si>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</si>
  <si>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</si>
  <si>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</si>
  <si>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</si>
  <si>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</si>
  <si>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</si>
  <si>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</si>
  <si>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</si>
  <si>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</si>
  <si>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</si>
  <si>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</si>
  <si>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</si>
  <si>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</si>
  <si>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</si>
  <si>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</si>
  <si>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</si>
  <si>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</si>
  <si>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</si>
  <si>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</si>
  <si>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</si>
  <si>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</si>
  <si>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</si>
  <si>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</si>
  <si>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</si>
  <si>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</si>
  <si>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</si>
  <si>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</si>
  <si>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</si>
  <si>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</si>
  <si>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</si>
  <si>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</si>
  <si>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</si>
  <si>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</si>
  <si>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</si>
  <si>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</si>
  <si>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</si>
  <si>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</si>
  <si>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</si>
  <si>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</si>
  <si>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</si>
  <si>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</si>
  <si>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</si>
  <si>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</si>
  <si>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</si>
  <si>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</si>
  <si>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</si>
  <si>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</si>
  <si>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</si>
  <si>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</si>
  <si>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</si>
  <si>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</si>
  <si>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</si>
  <si>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</si>
  <si>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</si>
  <si>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</si>
  <si>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</si>
  <si>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</si>
  <si>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</si>
  <si>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</si>
  <si>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</si>
  <si>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</si>
  <si>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</si>
  <si>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</si>
  <si>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</si>
  <si>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</si>
  <si>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</si>
  <si>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</si>
  <si>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</si>
  <si>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</si>
  <si>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</si>
  <si>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</si>
  <si>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</si>
  <si>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</si>
  <si>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</si>
  <si>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</si>
  <si>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</si>
  <si>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</si>
  <si>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</si>
  <si>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</si>
  <si>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</si>
  <si>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</si>
  <si>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</si>
  <si>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</si>
  <si>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</si>
  <si>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</si>
  <si>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</si>
  <si>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</si>
  <si>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</si>
  <si>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</si>
  <si>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</si>
  <si>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</si>
  <si>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</si>
  <si>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</si>
  <si>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</si>
  <si>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</si>
  <si>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</si>
  <si>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</si>
  <si>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</si>
  <si>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</si>
  <si>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</si>
  <si>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</si>
  <si>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</si>
  <si>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</si>
  <si>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</si>
  <si>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</si>
  <si>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</si>
  <si>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</si>
  <si>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</si>
  <si>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</si>
  <si>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</si>
  <si>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</si>
  <si>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</si>
  <si>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</si>
  <si>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</si>
  <si>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</si>
  <si>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</si>
  <si>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</si>
  <si>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</si>
  <si>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</si>
  <si>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</si>
  <si>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</si>
  <si>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</si>
  <si>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</si>
  <si>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</si>
  <si>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</si>
  <si>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</si>
  <si>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</si>
  <si>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</si>
  <si>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</si>
  <si>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</si>
  <si>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</si>
  <si>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</si>
  <si>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</si>
  <si>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</si>
  <si>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</si>
  <si>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</si>
  <si>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</si>
  <si>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</si>
  <si>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</si>
  <si>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</si>
  <si>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</si>
  <si>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</si>
  <si>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</si>
  <si>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</si>
  <si>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</si>
  <si>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</si>
  <si>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</si>
  <si>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</si>
  <si>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</si>
  <si>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</si>
  <si>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</si>
  <si>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</si>
  <si>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</si>
  <si>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</si>
  <si>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</si>
  <si>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</si>
  <si>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</si>
  <si>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</si>
  <si>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</si>
  <si>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</si>
  <si>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</si>
  <si>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</si>
  <si>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</si>
  <si>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</si>
  <si>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</si>
  <si>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</si>
  <si>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</si>
  <si>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</si>
  <si>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</si>
  <si>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</si>
  <si>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</si>
  <si>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</si>
  <si>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</si>
  <si>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</si>
  <si>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</si>
  <si>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</si>
  <si>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</si>
  <si>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</si>
  <si>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</si>
  <si>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</si>
  <si>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</si>
  <si>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</si>
  <si>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</si>
  <si>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</si>
  <si>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</si>
  <si>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</si>
  <si>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</si>
  <si>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</si>
  <si>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</si>
  <si>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</si>
  <si>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</si>
  <si>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</si>
  <si>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</si>
  <si>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</si>
  <si>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</si>
  <si>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</si>
  <si>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</si>
  <si>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</si>
  <si>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</si>
  <si>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</si>
  <si>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</si>
  <si>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</si>
  <si>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</si>
  <si>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</si>
  <si>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</si>
  <si>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</si>
  <si>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</si>
  <si>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</si>
  <si>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</si>
  <si>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</si>
  <si>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</si>
  <si>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</si>
  <si>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</si>
  <si>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</si>
  <si>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</si>
  <si>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</si>
  <si>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</si>
  <si>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</si>
  <si>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</si>
  <si>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</si>
  <si>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</si>
  <si>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</si>
  <si>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</si>
  <si>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</si>
  <si>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</si>
  <si>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</si>
  <si>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</si>
  <si>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</si>
  <si>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</si>
  <si>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</si>
  <si>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</si>
  <si>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</si>
  <si>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</si>
  <si>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</si>
  <si>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</si>
  <si>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</si>
  <si>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</si>
  <si>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</si>
  <si>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</si>
  <si>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</si>
  <si>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</si>
  <si>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</si>
  <si>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</si>
  <si>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</si>
  <si>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</si>
  <si>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</si>
  <si>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</si>
  <si>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</si>
  <si>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</si>
  <si>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</si>
  <si>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</si>
  <si>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</si>
  <si>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</si>
  <si>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</si>
  <si>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</si>
  <si>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</si>
  <si>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</si>
  <si>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</si>
  <si>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</si>
  <si>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</si>
  <si>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</si>
  <si>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</si>
  <si>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</si>
  <si>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</si>
  <si>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</si>
  <si>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</si>
  <si>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</si>
  <si>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</si>
  <si>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</si>
  <si>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</si>
  <si>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</si>
  <si>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</si>
  <si>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</si>
  <si>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</si>
  <si>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</si>
  <si>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</si>
  <si>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</si>
  <si>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</si>
  <si>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</si>
  <si>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</si>
  <si>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</si>
  <si>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</si>
  <si>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</si>
  <si>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</si>
  <si>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</si>
  <si>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</si>
  <si>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</si>
  <si>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</si>
  <si>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</si>
  <si>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</si>
  <si>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</si>
  <si>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</si>
  <si>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</si>
  <si>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</si>
  <si>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</si>
  <si>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</si>
  <si>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</si>
  <si>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</si>
  <si>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</si>
  <si>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</si>
  <si>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</si>
  <si>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</si>
  <si>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</si>
  <si>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</si>
  <si>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</si>
  <si>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</si>
  <si>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</si>
  <si>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</si>
  <si>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</si>
  <si>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</si>
  <si>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</si>
  <si>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</si>
  <si>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</si>
  <si>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</si>
  <si>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</si>
  <si>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</si>
  <si>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</si>
  <si>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</si>
  <si>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</si>
  <si>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</si>
  <si>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</si>
  <si>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</si>
  <si>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</si>
  <si>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</si>
  <si>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</si>
  <si>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</si>
  <si>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</si>
  <si>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</si>
  <si>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</si>
  <si>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</si>
  <si>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</si>
  <si>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</si>
  <si>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</si>
  <si>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</si>
  <si>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</si>
  <si>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</si>
  <si>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</si>
  <si>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</si>
  <si>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</si>
  <si>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</si>
  <si>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</si>
  <si>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</si>
  <si>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</si>
  <si>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</si>
  <si>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</si>
  <si>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</si>
  <si>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</si>
  <si>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</si>
  <si>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</si>
  <si>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</si>
  <si>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</si>
  <si>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</si>
  <si>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</si>
  <si>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</si>
  <si>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</si>
  <si>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</si>
  <si>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</si>
  <si>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</si>
  <si>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</si>
  <si>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</si>
  <si>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</si>
  <si>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</si>
  <si>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</si>
  <si>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</si>
  <si>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</si>
  <si>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</si>
  <si>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</si>
  <si>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</si>
  <si>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</si>
  <si>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</si>
  <si>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</si>
  <si>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</si>
  <si>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</si>
  <si>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</si>
  <si>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</si>
  <si>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</si>
  <si>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</si>
  <si>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</si>
  <si>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</si>
  <si>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</si>
  <si>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</si>
  <si>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</si>
  <si>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</si>
  <si>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</si>
  <si>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</si>
  <si>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</si>
  <si>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</si>
  <si>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</si>
  <si>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</si>
  <si>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</si>
  <si>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</si>
  <si>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</si>
  <si>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</si>
  <si>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</si>
  <si>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</si>
  <si>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</si>
  <si>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</si>
  <si>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</si>
  <si>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</si>
  <si>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</si>
  <si>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</si>
  <si>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</si>
  <si>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</si>
  <si>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</si>
  <si>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</si>
  <si>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</si>
  <si>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</si>
  <si>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</si>
  <si>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</si>
  <si>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</si>
  <si>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</si>
  <si>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</si>
  <si>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</si>
  <si>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</si>
  <si>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</si>
  <si>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</si>
  <si>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</si>
  <si>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</si>
  <si>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</si>
  <si>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</si>
  <si>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</si>
  <si>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</si>
  <si>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</si>
  <si>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</si>
  <si>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</si>
  <si>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</si>
  <si>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</si>
  <si>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</si>
  <si>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</si>
  <si>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</si>
  <si>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</si>
  <si>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</si>
  <si>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</si>
  <si>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</si>
  <si>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</si>
  <si>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</si>
  <si>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</si>
  <si>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</si>
  <si>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</si>
  <si>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</si>
  <si>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</si>
  <si>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</si>
  <si>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</si>
  <si>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</si>
  <si>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</si>
  <si>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</si>
  <si>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</si>
  <si>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</si>
  <si>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</si>
  <si>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</si>
  <si>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</si>
  <si>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</si>
  <si>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</si>
  <si>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</si>
  <si>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</si>
  <si>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</si>
  <si>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</si>
  <si>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</si>
  <si>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</si>
  <si>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</si>
  <si>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</si>
  <si>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</si>
  <si>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</si>
  <si>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</si>
  <si>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</si>
  <si>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</si>
  <si>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</si>
  <si>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</si>
  <si>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</si>
  <si>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</si>
  <si>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</si>
  <si>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</si>
  <si>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</si>
  <si>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</si>
  <si>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</si>
  <si>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</si>
  <si>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</si>
  <si>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</si>
  <si>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</si>
  <si>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</si>
  <si>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</si>
  <si>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</si>
  <si>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</si>
  <si>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</si>
  <si>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</si>
  <si>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</si>
  <si>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</si>
  <si>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</si>
  <si>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</si>
  <si>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</si>
  <si>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</si>
  <si>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</si>
  <si>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</si>
  <si>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</si>
  <si>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</si>
  <si>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</si>
  <si>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</si>
  <si>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</si>
  <si>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</si>
  <si>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</si>
  <si>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</si>
  <si>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</si>
  <si>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</si>
  <si>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</si>
  <si>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</si>
  <si>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</si>
  <si>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</si>
  <si>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</si>
  <si>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</si>
  <si>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</si>
  <si>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</si>
  <si>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</si>
  <si>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</si>
  <si>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</si>
  <si>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</si>
  <si>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</si>
  <si>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</si>
  <si>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</si>
  <si>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</si>
  <si>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</si>
  <si>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</si>
  <si>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</si>
  <si>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</si>
  <si>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</si>
  <si>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</si>
  <si>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</si>
  <si>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</si>
  <si>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</si>
  <si>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</si>
  <si>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</si>
  <si>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</si>
  <si>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</si>
  <si>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</si>
  <si>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</si>
  <si>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</si>
  <si>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</si>
  <si>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</si>
  <si>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</si>
  <si>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</si>
  <si>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</si>
  <si>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</si>
  <si>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</si>
  <si>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</si>
  <si>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</si>
  <si>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</si>
  <si>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</si>
  <si>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</si>
  <si>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</si>
  <si>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</si>
  <si>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</si>
  <si>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</si>
  <si>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</si>
  <si>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</si>
  <si>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</si>
  <si>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</si>
  <si>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</si>
  <si>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</si>
  <si>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</si>
  <si>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</si>
  <si>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</si>
  <si>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</si>
  <si>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</si>
  <si>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</si>
  <si>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</si>
  <si>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</si>
  <si>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</si>
  <si>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</si>
  <si>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</si>
  <si>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</si>
  <si>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</si>
  <si>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</si>
  <si>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</si>
  <si>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</si>
  <si>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</si>
  <si>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</si>
  <si>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</si>
  <si>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</si>
  <si>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</si>
  <si>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</si>
  <si>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</si>
  <si>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</si>
  <si>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</si>
  <si>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</si>
  <si>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</si>
  <si>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</si>
  <si>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</si>
  <si>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</si>
  <si>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</si>
  <si>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</si>
  <si>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</si>
  <si>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</si>
  <si>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</si>
  <si>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</si>
  <si>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</si>
  <si>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</si>
  <si>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</si>
  <si>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</si>
  <si>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</si>
  <si>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</si>
  <si>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</si>
  <si>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</si>
  <si>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</si>
  <si>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</si>
  <si>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</si>
  <si>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</si>
  <si>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</si>
  <si>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</si>
  <si>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</si>
  <si>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</si>
  <si>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</si>
  <si>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</si>
  <si>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</si>
  <si>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</si>
  <si>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</si>
  <si>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</si>
  <si>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</si>
  <si>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</si>
  <si>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</si>
  <si>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</si>
  <si>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</si>
  <si>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</si>
  <si>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</si>
  <si>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</si>
  <si>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</si>
  <si>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</si>
  <si>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</si>
  <si>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</si>
  <si>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</si>
  <si>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</si>
  <si>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</si>
  <si>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</si>
  <si>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</si>
  <si>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</si>
  <si>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</si>
  <si>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</si>
  <si>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</si>
  <si>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</si>
  <si>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</si>
  <si>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</si>
  <si>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</si>
  <si>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</si>
  <si>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</si>
  <si>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</si>
  <si>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</si>
  <si>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</si>
  <si>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</si>
  <si>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</si>
  <si>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</si>
  <si>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</si>
  <si>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</si>
  <si>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</si>
  <si>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</si>
  <si>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</si>
  <si>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</si>
  <si>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</si>
  <si>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</si>
  <si>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</si>
  <si>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</si>
  <si>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</si>
  <si>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</si>
  <si>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</si>
  <si>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</si>
  <si>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</si>
  <si>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</si>
  <si>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</si>
  <si>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</si>
  <si>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</si>
  <si>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</si>
  <si>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</si>
  <si>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</si>
  <si>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</si>
  <si>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</si>
  <si>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</si>
  <si>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</si>
  <si>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</si>
  <si>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</si>
  <si>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</si>
  <si>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</si>
  <si>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</si>
  <si>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</si>
  <si>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</si>
  <si>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</si>
  <si>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</si>
  <si>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</si>
  <si>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</si>
  <si>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</si>
  <si>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</si>
  <si>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</si>
  <si>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</si>
  <si>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</si>
  <si>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</si>
  <si>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</si>
  <si>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</si>
  <si>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</si>
  <si>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</si>
  <si>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</si>
  <si>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</si>
  <si>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</si>
  <si>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</si>
  <si>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</si>
  <si>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</si>
  <si>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</si>
  <si>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</si>
  <si>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</si>
  <si>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</si>
  <si>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</si>
  <si>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</si>
  <si>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</si>
  <si>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</si>
  <si>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</si>
  <si>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</si>
  <si>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</si>
  <si>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</si>
  <si>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</si>
  <si>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</si>
  <si>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</si>
  <si>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</si>
  <si>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</si>
  <si>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</si>
  <si>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</si>
  <si>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</si>
  <si>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</si>
  <si>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</si>
  <si>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</si>
  <si>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</si>
  <si>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</si>
  <si>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</si>
  <si>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</si>
  <si>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</si>
  <si>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</si>
  <si>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</si>
  <si>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</si>
  <si>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</si>
  <si>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</si>
  <si>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</si>
  <si>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</si>
  <si>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</si>
  <si>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</si>
  <si>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</si>
  <si>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</si>
  <si>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</si>
  <si>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</si>
  <si>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</si>
  <si>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</si>
  <si>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</si>
  <si>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</si>
  <si>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</si>
  <si>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</si>
  <si>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</si>
  <si>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</si>
  <si>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</si>
  <si>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</si>
  <si>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</si>
  <si>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</si>
  <si>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</si>
  <si>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</si>
  <si>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</si>
  <si>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</si>
  <si>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</si>
  <si>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</si>
  <si>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</si>
  <si>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</si>
  <si>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</si>
  <si>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</si>
  <si>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</si>
  <si>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</si>
  <si>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</si>
  <si>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</si>
  <si>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</si>
  <si>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</si>
  <si>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</si>
  <si>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</si>
  <si>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</si>
  <si>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</si>
  <si>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</si>
  <si>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</si>
  <si>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</si>
  <si>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</si>
  <si>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</si>
  <si>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</si>
  <si>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</si>
  <si>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</si>
  <si>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</si>
  <si>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</si>
  <si>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</si>
  <si>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</si>
  <si>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</si>
  <si>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</si>
  <si>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</si>
  <si>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</si>
  <si>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</si>
  <si>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</si>
  <si>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</si>
  <si>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</si>
  <si>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</si>
  <si>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</si>
  <si>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</si>
  <si>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</si>
  <si>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</si>
  <si>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</si>
  <si>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</si>
  <si>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</si>
  <si>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</si>
  <si>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</si>
  <si>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</si>
  <si>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</si>
  <si>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</si>
  <si>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</si>
  <si>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</si>
  <si>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</si>
  <si>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</si>
  <si>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</si>
  <si>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</si>
  <si>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</si>
  <si>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</si>
  <si>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</si>
  <si>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</si>
  <si>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</si>
  <si>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</si>
  <si>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</si>
  <si>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</si>
  <si>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</si>
  <si>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</si>
  <si>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</si>
  <si>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</si>
  <si>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</si>
  <si>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</si>
  <si>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</si>
  <si>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</si>
  <si>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</si>
  <si>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</si>
  <si>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</si>
  <si>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</si>
  <si>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</si>
  <si>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</si>
  <si>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</si>
  <si>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</si>
  <si>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</si>
  <si>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</si>
  <si>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</si>
  <si>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</si>
  <si>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</si>
  <si>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</si>
  <si>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</si>
  <si>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</si>
  <si>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</si>
  <si>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</si>
  <si>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</si>
  <si>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</si>
  <si>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</si>
  <si>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</si>
  <si>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</si>
  <si>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</si>
  <si>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</si>
  <si>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</si>
  <si>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</si>
  <si>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</si>
  <si>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</si>
  <si>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</si>
  <si>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</si>
  <si>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</si>
  <si>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</si>
  <si>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</si>
  <si>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</si>
  <si>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</si>
  <si>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</si>
  <si>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</si>
  <si>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</si>
  <si>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</si>
  <si>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</si>
  <si>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</si>
  <si>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</si>
  <si>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</si>
  <si>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</si>
  <si>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</si>
  <si>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</si>
  <si>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</si>
  <si>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</si>
  <si>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</si>
  <si>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</si>
  <si>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</si>
  <si>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</si>
  <si>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</si>
  <si>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</si>
  <si>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</si>
  <si>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</si>
  <si>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</si>
  <si>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</si>
  <si>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</si>
  <si>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</si>
  <si>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</si>
  <si>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</si>
  <si>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</si>
  <si>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</si>
  <si>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</si>
  <si>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</si>
  <si>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</si>
  <si>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</si>
  <si>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</si>
  <si>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</si>
  <si>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</si>
  <si>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</si>
  <si>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</si>
  <si>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</si>
  <si>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</si>
  <si>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</si>
  <si>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</si>
  <si>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</si>
  <si>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</si>
  <si>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</si>
  <si>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</si>
  <si>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</si>
  <si>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</si>
  <si>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</si>
  <si>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</si>
  <si>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</si>
  <si>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</si>
  <si>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</si>
  <si>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</si>
  <si>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</si>
  <si>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</si>
  <si>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</si>
  <si>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</si>
  <si>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</si>
  <si>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</si>
  <si>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</si>
  <si>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</si>
  <si>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</si>
  <si>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</si>
  <si>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</si>
  <si>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</si>
  <si>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</si>
  <si>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</si>
  <si>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</si>
  <si>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</si>
  <si>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</si>
  <si>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</si>
  <si>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</si>
  <si>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</si>
  <si>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</si>
  <si>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</si>
  <si>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</si>
  <si>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</si>
  <si>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</si>
  <si>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</si>
  <si>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</si>
  <si>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</si>
  <si>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</si>
  <si>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</si>
  <si>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</si>
  <si>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</si>
  <si>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</si>
  <si>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</si>
  <si>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</si>
  <si>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</si>
  <si>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</si>
  <si>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</si>
  <si>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</si>
  <si>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</si>
  <si>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</si>
  <si>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</si>
  <si>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</si>
  <si>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</si>
  <si>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</si>
  <si>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</si>
  <si>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</si>
  <si>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</si>
  <si>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</si>
  <si>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</si>
  <si>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</si>
  <si>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</si>
  <si>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</si>
  <si>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</si>
  <si>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</si>
  <si>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</si>
  <si>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</si>
  <si>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</si>
  <si>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</si>
  <si>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</si>
  <si>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</si>
  <si>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</si>
  <si>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</si>
  <si>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</si>
  <si>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</si>
  <si>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</si>
  <si>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</si>
  <si>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</si>
  <si>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</si>
  <si>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</si>
  <si>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</si>
  <si>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</si>
  <si>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</si>
  <si>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</si>
  <si>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</si>
  <si>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</si>
  <si>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</si>
  <si>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</si>
  <si>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</si>
  <si>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</si>
  <si>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</si>
  <si>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</si>
  <si>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</si>
  <si>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</si>
  <si>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</si>
  <si>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</si>
  <si>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</si>
  <si>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</si>
  <si>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</si>
  <si>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</si>
  <si>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</si>
  <si>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</si>
  <si>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</si>
  <si>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</si>
  <si>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</si>
  <si>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</si>
  <si>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</si>
  <si>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</si>
  <si>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</si>
  <si>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</si>
  <si>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</si>
  <si>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</si>
  <si>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</si>
  <si>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</si>
  <si>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</si>
  <si>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</si>
  <si>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</si>
  <si>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</si>
  <si>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</si>
  <si>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</si>
  <si>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</si>
  <si>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</si>
  <si>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</si>
  <si>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</si>
  <si>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</si>
  <si>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</si>
  <si>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</si>
  <si>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</si>
  <si>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</si>
  <si>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</si>
  <si>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</si>
  <si>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</si>
  <si>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</si>
  <si>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</si>
  <si>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</si>
  <si>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</si>
  <si>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</si>
  <si>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</si>
  <si>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</si>
  <si>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</si>
  <si>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</si>
  <si>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</si>
  <si>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</si>
  <si>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</si>
  <si>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</si>
  <si>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</si>
  <si>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</si>
  <si>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</si>
  <si>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</si>
  <si>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</si>
  <si>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</si>
  <si>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</si>
  <si>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</si>
  <si>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</si>
  <si>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</si>
  <si>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</si>
  <si>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</si>
  <si>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</si>
  <si>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</si>
  <si>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</si>
  <si>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</si>
  <si>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</si>
  <si>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</si>
  <si>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</si>
  <si>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</si>
  <si>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</si>
  <si>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</si>
  <si>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</si>
  <si>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</si>
  <si>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</si>
  <si>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</si>
  <si>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</si>
  <si>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</si>
  <si>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</si>
  <si>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</si>
  <si>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</si>
  <si>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</si>
  <si>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</si>
  <si>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</si>
  <si>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</si>
  <si>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</si>
  <si>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</si>
  <si>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</si>
  <si>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</si>
  <si>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</si>
  <si>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</si>
  <si>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</si>
  <si>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</si>
  <si>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</si>
  <si>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</si>
  <si>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</si>
  <si>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</si>
  <si>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</si>
  <si>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</si>
  <si>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</si>
  <si>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</si>
  <si>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</si>
  <si>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</si>
  <si>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</si>
  <si>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</si>
  <si>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</si>
  <si>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</si>
  <si>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</si>
  <si>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</si>
  <si>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</si>
  <si>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</si>
  <si>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</si>
  <si>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</si>
  <si>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</si>
  <si>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</si>
  <si>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</si>
  <si>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</si>
  <si>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</si>
  <si>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</si>
  <si>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</si>
  <si>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</si>
  <si>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</si>
  <si>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</si>
  <si>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</si>
  <si>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</si>
  <si>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</si>
  <si>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</si>
  <si>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</si>
  <si>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</si>
  <si>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</si>
  <si>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</si>
  <si>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</si>
  <si>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</si>
  <si>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</si>
  <si>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</si>
  <si>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</si>
  <si>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</si>
  <si>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</si>
  <si>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</si>
  <si>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</si>
  <si>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</si>
  <si>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</si>
  <si>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</si>
  <si>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</si>
  <si>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</si>
  <si>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</si>
  <si>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</si>
  <si>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</si>
  <si>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</si>
  <si>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</si>
  <si>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</si>
  <si>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</si>
  <si>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</si>
  <si>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</si>
  <si>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</si>
  <si>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</si>
  <si>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</si>
  <si>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</si>
  <si>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</si>
  <si>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</si>
  <si>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</si>
  <si>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</si>
  <si>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</si>
  <si>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</si>
  <si>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</si>
  <si>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</si>
  <si>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</si>
  <si>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</si>
  <si>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</si>
  <si>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</si>
  <si>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</si>
  <si>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</si>
  <si>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</si>
  <si>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</si>
  <si>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</si>
  <si>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</si>
  <si>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</si>
  <si>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</si>
  <si>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</si>
  <si>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</si>
  <si>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</si>
  <si>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</si>
  <si>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</si>
  <si>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</si>
  <si>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</si>
  <si>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</si>
  <si>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</si>
  <si>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</si>
  <si>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</si>
  <si>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</si>
  <si>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</si>
  <si>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</si>
  <si>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</si>
  <si>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</si>
  <si>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</si>
  <si>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</si>
  <si>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</si>
  <si>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</si>
  <si>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</si>
  <si>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</si>
  <si>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</si>
  <si>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</si>
  <si>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</si>
  <si>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</si>
  <si>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</si>
  <si>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</si>
  <si>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</si>
  <si>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</si>
  <si>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</si>
  <si>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</si>
  <si>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</si>
  <si>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</si>
  <si>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</si>
  <si>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</si>
  <si>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</si>
  <si>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</si>
  <si>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</si>
  <si>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</si>
  <si>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</si>
  <si>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</si>
  <si>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</si>
  <si>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</si>
  <si>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</si>
  <si>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</si>
  <si>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</si>
  <si>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</si>
  <si>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</si>
  <si>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</si>
  <si>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</si>
  <si>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</si>
  <si>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</si>
  <si>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</si>
  <si>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</si>
  <si>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</si>
  <si>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</si>
  <si>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</si>
  <si>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</si>
  <si>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</si>
  <si>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</si>
  <si>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</si>
  <si>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</si>
  <si>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</si>
  <si>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</si>
  <si>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</si>
  <si>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</si>
  <si>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</si>
  <si>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</si>
  <si>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</si>
  <si>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</si>
  <si>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</si>
  <si>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</si>
  <si>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</si>
  <si>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</si>
  <si>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</si>
  <si>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</si>
  <si>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</si>
  <si>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</si>
  <si>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</si>
  <si>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</si>
  <si>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</si>
  <si>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</si>
  <si>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</si>
  <si>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</si>
  <si>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</si>
  <si>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</si>
  <si>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</si>
  <si>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</si>
  <si>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</si>
  <si>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</si>
  <si>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</si>
  <si>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</si>
  <si>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</si>
  <si>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</si>
  <si>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</si>
  <si>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</si>
  <si>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</si>
  <si>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</si>
  <si>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</si>
  <si>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</si>
  <si>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</si>
  <si>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</si>
  <si>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</si>
  <si>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</si>
  <si>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</si>
  <si>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</si>
  <si>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</si>
  <si>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</si>
  <si>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</si>
  <si>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</si>
  <si>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</si>
  <si>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</si>
  <si>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</si>
  <si>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</si>
  <si>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</si>
  <si>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</si>
  <si>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</si>
  <si>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</si>
  <si>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</si>
  <si>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</si>
  <si>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</si>
  <si>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</si>
  <si>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</si>
  <si>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</si>
  <si>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</si>
  <si>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</si>
  <si>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</si>
  <si>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</si>
  <si>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</si>
  <si>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</si>
  <si>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</si>
  <si>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</si>
  <si>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</si>
  <si>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</si>
  <si>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</si>
  <si>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</si>
  <si>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</si>
  <si>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</si>
  <si>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</si>
  <si>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</si>
  <si>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</si>
  <si>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</si>
  <si>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</si>
  <si>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</si>
  <si>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</si>
  <si>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</si>
  <si>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</si>
  <si>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</si>
  <si>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</si>
  <si>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</si>
  <si>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</si>
  <si>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</si>
  <si>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</si>
  <si>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</si>
  <si>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</si>
  <si>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</si>
  <si>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</si>
  <si>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</si>
  <si>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</si>
  <si>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</si>
  <si>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</si>
  <si>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</si>
  <si>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</si>
  <si>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</si>
  <si>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</si>
  <si>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</si>
  <si>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</si>
  <si>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</si>
  <si>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</si>
  <si>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</si>
  <si>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</si>
  <si>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</si>
  <si>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</si>
  <si>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</si>
  <si>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</si>
  <si>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</si>
  <si>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</si>
  <si>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</si>
  <si>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</si>
  <si>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</si>
  <si>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</si>
  <si>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</si>
  <si>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</si>
  <si>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</si>
  <si>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</si>
  <si>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</si>
  <si>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</si>
  <si>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</si>
  <si>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</si>
  <si>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</si>
  <si>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</si>
  <si>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</si>
  <si>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</si>
  <si>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</si>
  <si>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</si>
  <si>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</si>
  <si>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</si>
  <si>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</si>
  <si>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</si>
  <si>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</si>
  <si>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</si>
  <si>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</si>
  <si>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</si>
  <si>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</si>
  <si>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</si>
  <si>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</si>
  <si>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</si>
  <si>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</si>
  <si>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</si>
  <si>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</si>
  <si>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</si>
  <si>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</si>
  <si>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</si>
  <si>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</si>
  <si>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</si>
  <si>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</si>
  <si>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</si>
  <si>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</si>
  <si>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</si>
  <si>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</si>
  <si>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</si>
  <si>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</si>
  <si>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</si>
  <si>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</si>
  <si>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</si>
  <si>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</si>
  <si>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</si>
  <si>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</si>
  <si>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</si>
  <si>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</si>
  <si>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</si>
  <si>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</si>
  <si>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</si>
  <si>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</si>
  <si>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</si>
  <si>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</si>
  <si>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</si>
  <si>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</si>
  <si>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</si>
  <si>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</si>
  <si>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</si>
  <si>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</si>
  <si>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</si>
  <si>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</si>
  <si>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</si>
  <si>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</si>
  <si>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</si>
  <si>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</si>
  <si>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</si>
  <si>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</si>
  <si>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</si>
  <si>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</si>
  <si>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</si>
  <si>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</si>
  <si>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</si>
  <si>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</si>
  <si>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</si>
  <si>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</si>
  <si>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</si>
  <si>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</si>
  <si>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</si>
  <si>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</si>
  <si>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</si>
  <si>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</si>
  <si>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</si>
  <si>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</si>
  <si>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</si>
  <si>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</si>
  <si>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</si>
  <si>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</si>
  <si>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</si>
  <si>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</si>
  <si>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</si>
  <si>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</si>
  <si>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</si>
  <si>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</si>
  <si>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</si>
  <si>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</si>
  <si>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</si>
  <si>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</si>
  <si>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</si>
  <si>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</si>
  <si>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</si>
  <si>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</si>
  <si>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</si>
  <si>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</si>
  <si>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</si>
  <si>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</si>
  <si>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</si>
  <si>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</si>
  <si>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</si>
  <si>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</si>
  <si>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</si>
  <si>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</si>
  <si>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</si>
  <si>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</si>
  <si>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</si>
  <si>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</si>
  <si>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</si>
  <si>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</si>
  <si>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</si>
  <si>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</si>
  <si>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</si>
  <si>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</si>
  <si>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</si>
  <si>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</si>
  <si>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</si>
  <si>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</si>
  <si>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</si>
  <si>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</si>
  <si>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</si>
  <si>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</si>
  <si>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</si>
  <si>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</si>
  <si>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</si>
  <si>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</si>
  <si>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</si>
  <si>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</si>
  <si>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</si>
  <si>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</si>
  <si>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</si>
  <si>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</si>
  <si>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</si>
  <si>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</si>
  <si>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</si>
  <si>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</si>
  <si>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</si>
  <si>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</si>
  <si>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</si>
  <si>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</si>
  <si>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</si>
  <si>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</si>
  <si>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</si>
  <si>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</si>
  <si>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</si>
  <si>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</si>
  <si>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</si>
  <si>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</si>
  <si>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</si>
  <si>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</si>
  <si>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</si>
  <si>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</si>
  <si>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</si>
  <si>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</si>
  <si>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</si>
  <si>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</si>
  <si>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</si>
  <si>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</si>
  <si>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</si>
  <si>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</si>
  <si>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</si>
  <si>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</si>
  <si>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</si>
  <si>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</si>
  <si>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</si>
  <si>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</si>
  <si>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</si>
  <si>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</si>
  <si>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</si>
  <si>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</si>
  <si>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</si>
  <si>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</si>
  <si>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</si>
  <si>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</si>
  <si>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</si>
  <si>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</si>
  <si>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</si>
  <si>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</si>
  <si>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</si>
  <si>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</si>
  <si>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</si>
  <si>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</si>
  <si>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</si>
  <si>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</si>
  <si>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</si>
  <si>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</si>
  <si>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</si>
  <si>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</si>
  <si>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</si>
  <si>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</si>
  <si>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</si>
  <si>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</si>
  <si>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</si>
  <si>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</si>
  <si>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</si>
  <si>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</si>
  <si>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</si>
  <si>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</si>
  <si>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</si>
  <si>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</si>
  <si>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</si>
  <si>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</si>
  <si>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</si>
  <si>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</si>
  <si>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</si>
  <si>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</si>
  <si>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</si>
  <si>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</si>
  <si>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</si>
  <si>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</si>
  <si>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</si>
  <si>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</si>
  <si>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</si>
  <si>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</si>
  <si>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</si>
  <si>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</si>
  <si>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</si>
  <si>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</si>
  <si>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</si>
  <si>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</si>
  <si>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</si>
  <si>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</si>
  <si>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</si>
  <si>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</si>
  <si>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</si>
  <si>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</si>
  <si>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</si>
  <si>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</si>
  <si>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</si>
  <si>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</si>
  <si>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</si>
  <si>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</si>
  <si>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</si>
  <si>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</si>
  <si>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</si>
  <si>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</si>
  <si>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</si>
  <si>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</si>
  <si>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</si>
  <si>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</si>
  <si>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</si>
  <si>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</si>
  <si>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</si>
  <si>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</si>
  <si>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</si>
  <si>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</si>
  <si>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</si>
  <si>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</si>
  <si>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</si>
  <si>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</si>
  <si>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</si>
  <si>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</si>
  <si>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</si>
  <si>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</si>
  <si>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</si>
  <si>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</si>
  <si>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</si>
  <si>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</si>
  <si>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</si>
  <si>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</si>
  <si>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</si>
  <si>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</si>
  <si>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</si>
  <si>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</si>
  <si>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</si>
  <si>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</si>
  <si>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</si>
  <si>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</si>
  <si>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</si>
  <si>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</si>
  <si>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</si>
  <si>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</si>
  <si>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</si>
  <si>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</si>
  <si>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</si>
  <si>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</si>
  <si>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</si>
  <si>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</si>
  <si>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</si>
  <si>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</si>
  <si>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</si>
  <si>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</si>
  <si>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</si>
  <si>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</si>
  <si>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</si>
  <si>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</si>
  <si>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</si>
  <si>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</si>
  <si>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</si>
  <si>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</si>
  <si>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</si>
  <si>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</si>
  <si>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</si>
  <si>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</si>
  <si>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</si>
  <si>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</si>
  <si>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</si>
  <si>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</si>
  <si>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</si>
  <si>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</si>
  <si>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</si>
  <si>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</si>
  <si>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</si>
  <si>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</si>
  <si>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</si>
  <si>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</si>
  <si>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</si>
  <si>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</si>
  <si>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</si>
  <si>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</si>
  <si>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</si>
  <si>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</si>
  <si>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</si>
  <si>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</si>
  <si>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</si>
  <si>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</si>
  <si>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</si>
  <si>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</si>
  <si>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</si>
  <si>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</si>
  <si>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</si>
  <si>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</si>
  <si>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</si>
  <si>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</si>
  <si>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</si>
  <si>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</si>
  <si>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</si>
  <si>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</si>
  <si>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</si>
  <si>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</si>
  <si>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</si>
  <si>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</si>
  <si>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</si>
  <si>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</si>
  <si>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</si>
  <si>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</si>
  <si>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</si>
  <si>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</si>
  <si>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</si>
  <si>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</si>
  <si>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</si>
  <si>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</si>
  <si>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</si>
  <si>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</si>
  <si>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</si>
  <si>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</si>
  <si>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</si>
  <si>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</si>
  <si>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</si>
  <si>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</si>
  <si>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</si>
  <si>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</si>
  <si>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</si>
  <si>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</si>
  <si>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</si>
  <si>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</si>
  <si>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</si>
  <si>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</si>
  <si>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</si>
  <si>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</si>
  <si>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</si>
  <si>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</si>
  <si>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</si>
  <si>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</si>
  <si>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</si>
  <si>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</si>
  <si>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</si>
  <si>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</si>
  <si>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</si>
  <si>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</si>
  <si>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</si>
  <si>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</si>
  <si>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</si>
  <si>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</si>
  <si>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</si>
  <si>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</si>
  <si>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</si>
  <si>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</si>
  <si>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</si>
  <si>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</si>
  <si>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</si>
  <si>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</si>
  <si>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</si>
  <si>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</si>
  <si>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</si>
  <si>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</si>
  <si>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</si>
  <si>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</si>
  <si>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</si>
  <si>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</si>
  <si>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</si>
  <si>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</si>
  <si>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</si>
  <si>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</si>
  <si>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</si>
  <si>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</si>
  <si>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</si>
  <si>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</si>
  <si>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</si>
  <si>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</si>
  <si>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</si>
  <si>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</si>
  <si>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</si>
  <si>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</si>
  <si>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</si>
  <si>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</si>
  <si>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</si>
  <si>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</si>
  <si>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</si>
  <si>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</si>
  <si>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</si>
  <si>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</si>
  <si>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</si>
  <si>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</si>
  <si>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</si>
  <si>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</si>
  <si>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</si>
  <si>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</si>
  <si>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</si>
  <si>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</si>
  <si>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</si>
  <si>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</si>
  <si>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</si>
  <si>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</si>
  <si>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</si>
  <si>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</si>
  <si>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</si>
  <si>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</si>
  <si>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</si>
  <si>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</si>
  <si>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</si>
  <si>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</si>
  <si>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</si>
  <si>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</si>
  <si>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</si>
  <si>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</si>
  <si>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</si>
  <si>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</si>
  <si>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</si>
  <si>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</si>
  <si>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</si>
  <si>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</si>
  <si>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</si>
  <si>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</si>
  <si>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</si>
  <si>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</si>
  <si>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</si>
  <si>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</si>
  <si>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</si>
  <si>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</si>
  <si>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</si>
  <si>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</si>
  <si>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</si>
  <si>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</si>
  <si>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</si>
  <si>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</si>
  <si>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</si>
  <si>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</si>
  <si>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</si>
  <si>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</si>
  <si>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</si>
  <si>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</si>
  <si>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</si>
  <si>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</si>
  <si>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</si>
  <si>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</si>
  <si>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</si>
  <si>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</si>
  <si>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</si>
  <si>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</si>
  <si>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</si>
  <si>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</si>
  <si>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</si>
  <si>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</si>
  <si>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</si>
  <si>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</si>
  <si>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</si>
  <si>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</si>
  <si>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</si>
  <si>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</si>
  <si>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</si>
  <si>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</si>
  <si>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</si>
  <si>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</si>
  <si>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</si>
  <si>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</si>
  <si>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</si>
  <si>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</si>
  <si>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</si>
  <si>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</si>
  <si>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</si>
  <si>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</si>
  <si>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</si>
  <si>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</si>
  <si>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</si>
  <si>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</si>
  <si>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</si>
  <si>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</si>
  <si>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</si>
  <si>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</si>
  <si>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</si>
  <si>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</si>
  <si>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</si>
  <si>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</si>
  <si>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</si>
  <si>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</si>
  <si>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</si>
  <si>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</si>
  <si>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</si>
  <si>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</si>
  <si>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</si>
  <si>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</si>
  <si>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</si>
  <si>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</si>
  <si>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</si>
  <si>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</si>
  <si>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</si>
  <si>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</si>
  <si>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</si>
  <si>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</si>
  <si>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</si>
  <si>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</si>
  <si>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</si>
  <si>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</si>
  <si>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</si>
  <si>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</si>
  <si>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</si>
  <si>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</si>
  <si>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</si>
  <si>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</si>
  <si>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</si>
  <si>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</si>
  <si>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</si>
  <si>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</si>
  <si>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</si>
  <si>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</si>
  <si>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</si>
  <si>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</si>
  <si>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</si>
  <si>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</si>
  <si>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</si>
  <si>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</si>
  <si>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</si>
  <si>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</si>
  <si>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</si>
  <si>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</si>
  <si>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</si>
  <si>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</si>
  <si>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</si>
  <si>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</si>
  <si>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</si>
  <si>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</si>
  <si>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</si>
  <si>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</si>
  <si>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</si>
  <si>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</si>
  <si>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</si>
  <si>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</si>
  <si>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</si>
  <si>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</si>
  <si>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</si>
  <si>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</si>
  <si>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</si>
  <si>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</si>
  <si>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</si>
  <si>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</si>
  <si>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</si>
  <si>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</si>
  <si>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</si>
  <si>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</si>
  <si>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</si>
  <si>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</si>
  <si>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</si>
  <si>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</si>
  <si>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</si>
  <si>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</si>
  <si>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</si>
  <si>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</si>
  <si>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</si>
  <si>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</si>
  <si>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</si>
  <si>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</si>
  <si>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</si>
  <si>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</si>
  <si>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</si>
  <si>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</si>
  <si>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</si>
  <si>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</si>
  <si>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</si>
  <si>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</si>
  <si>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</si>
  <si>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</si>
  <si>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</si>
  <si>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</si>
  <si>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</si>
  <si>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</si>
  <si>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</si>
  <si>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</si>
  <si>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</si>
  <si>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</si>
  <si>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</si>
  <si>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</si>
  <si>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</si>
  <si>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</si>
  <si>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</si>
  <si>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</si>
  <si>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</si>
  <si>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</si>
  <si>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</si>
  <si>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</si>
  <si>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</si>
  <si>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</si>
  <si>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</si>
  <si>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</si>
  <si>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</si>
  <si>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</si>
  <si>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</si>
  <si>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</si>
  <si>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</si>
  <si>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</si>
  <si>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</si>
  <si>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</si>
  <si>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</si>
  <si>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</si>
  <si>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</si>
  <si>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</si>
  <si>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</si>
  <si>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</si>
  <si>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</si>
  <si>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</si>
  <si>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</si>
  <si>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</si>
  <si>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</si>
  <si>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</si>
  <si>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</si>
  <si>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</si>
  <si>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</si>
  <si>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</si>
  <si>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</si>
  <si>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</si>
  <si>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</si>
  <si>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</si>
  <si>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</si>
  <si>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</si>
  <si>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</si>
  <si>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</si>
  <si>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</si>
  <si>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</si>
  <si>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</si>
  <si>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</si>
  <si>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</si>
  <si>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</si>
  <si>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</si>
  <si>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</si>
  <si>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</si>
  <si>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</si>
  <si>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</si>
  <si>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</si>
  <si>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</si>
  <si>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</si>
  <si>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</si>
  <si>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</si>
  <si>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</si>
  <si>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</si>
  <si>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</si>
  <si>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</si>
  <si>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</si>
  <si>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</si>
  <si>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</si>
  <si>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</si>
  <si>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</si>
  <si>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</si>
  <si>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</si>
  <si>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</si>
  <si>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</si>
  <si>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</si>
  <si>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</si>
  <si>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</si>
  <si>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</si>
  <si>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</si>
  <si>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</si>
  <si>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</si>
  <si>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</si>
  <si>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</si>
  <si>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</si>
  <si>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</si>
  <si>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</si>
  <si>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</si>
  <si>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</si>
  <si>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</si>
  <si>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</si>
  <si>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</si>
  <si>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</si>
  <si>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</si>
  <si>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</si>
  <si>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</si>
  <si>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</si>
  <si>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</si>
  <si>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</si>
  <si>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</si>
  <si>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</si>
  <si>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</si>
  <si>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</si>
  <si>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</si>
  <si>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</si>
  <si>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</si>
  <si>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</si>
  <si>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</si>
  <si>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</si>
  <si>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</si>
  <si>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</si>
  <si>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</si>
  <si>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</si>
  <si>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</si>
  <si>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</si>
  <si>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</si>
  <si>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</si>
  <si>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</si>
  <si>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</si>
  <si>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</si>
  <si>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</si>
  <si>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</si>
  <si>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</si>
  <si>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</si>
  <si>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</si>
  <si>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</si>
  <si>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</si>
  <si>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</si>
  <si>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</si>
  <si>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</si>
  <si>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</si>
  <si>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</si>
  <si>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</si>
  <si>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</si>
  <si>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</si>
  <si>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</si>
  <si>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</si>
  <si>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</si>
  <si>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</si>
  <si>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</si>
  <si>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</si>
  <si>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</si>
  <si>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</si>
  <si>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</si>
  <si>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</si>
  <si>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</si>
  <si>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</si>
  <si>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</si>
  <si>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</si>
  <si>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</si>
  <si>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</si>
  <si>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</si>
  <si>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</si>
  <si>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</si>
  <si>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</si>
  <si>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</si>
  <si>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</si>
  <si>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</si>
  <si>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</si>
  <si>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</si>
  <si>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</si>
  <si>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</si>
  <si>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</si>
  <si>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</si>
  <si>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</si>
  <si>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</si>
  <si>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</si>
  <si>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</si>
  <si>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</si>
  <si>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</si>
  <si>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</si>
  <si>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</si>
  <si>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</si>
  <si>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</si>
  <si>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</si>
  <si>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</si>
  <si>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</si>
  <si>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</si>
  <si>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</si>
  <si>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</si>
  <si>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</si>
  <si>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</si>
  <si>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</si>
  <si>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</si>
  <si>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</si>
  <si>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</si>
  <si>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</si>
  <si>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</si>
  <si>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</si>
  <si>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</si>
  <si>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</si>
  <si>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</si>
  <si>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</si>
  <si>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</si>
  <si>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</si>
  <si>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</si>
  <si>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</si>
  <si>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</si>
  <si>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</si>
  <si>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</si>
  <si>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</si>
  <si>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</si>
  <si>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</si>
  <si>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</si>
  <si>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</si>
  <si>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</si>
  <si>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</si>
  <si>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</si>
  <si>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</si>
  <si>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</si>
  <si>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</si>
  <si>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</si>
  <si>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</si>
  <si>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</si>
  <si>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</si>
  <si>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</si>
  <si>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</si>
  <si>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</si>
  <si>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</si>
  <si>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</si>
  <si>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</si>
  <si>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</si>
  <si>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</si>
  <si>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</si>
  <si>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</si>
  <si>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</si>
  <si>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</si>
  <si>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</si>
  <si>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</si>
  <si>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</si>
  <si>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</si>
  <si>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</si>
  <si>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</si>
  <si>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</si>
  <si>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</si>
  <si>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</si>
  <si>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</si>
  <si>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</si>
  <si>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</si>
  <si>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</si>
  <si>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</si>
  <si>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</si>
  <si>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</si>
  <si>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</si>
  <si>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</si>
  <si>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</si>
  <si>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</si>
  <si>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</si>
  <si>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</si>
  <si>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</si>
  <si>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</si>
  <si>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</si>
  <si>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</si>
  <si>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</si>
  <si>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</si>
  <si>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</si>
  <si>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</si>
  <si>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</si>
  <si>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</si>
  <si>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</si>
  <si>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</si>
  <si>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</si>
  <si>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</si>
  <si>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</si>
  <si>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</si>
  <si>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</si>
  <si>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</si>
  <si>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</si>
  <si>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</si>
  <si>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</si>
  <si>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</si>
  <si>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</si>
  <si>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</si>
  <si>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</si>
  <si>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</si>
  <si>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</si>
  <si>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</si>
  <si>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</si>
  <si>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</si>
  <si>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</si>
  <si>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</si>
  <si>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</si>
  <si>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</si>
  <si>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</si>
  <si>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</si>
  <si>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</si>
  <si>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</si>
  <si>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</si>
  <si>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</si>
  <si>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</si>
  <si>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</si>
  <si>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</si>
  <si>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</si>
  <si>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</si>
  <si>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</si>
  <si>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</si>
  <si>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</si>
  <si>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</si>
  <si>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</si>
  <si>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</si>
  <si>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</si>
  <si>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</si>
  <si>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</si>
  <si>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</si>
  <si>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</si>
  <si>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</si>
  <si>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</si>
  <si>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</si>
  <si>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</si>
  <si>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</si>
  <si>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</si>
  <si>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</si>
  <si>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</si>
  <si>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</si>
  <si>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</si>
  <si>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</si>
  <si>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</si>
  <si>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</si>
  <si>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</si>
  <si>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</si>
  <si>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</si>
  <si>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</si>
  <si>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</si>
  <si>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</si>
  <si>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</si>
  <si>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</si>
  <si>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</si>
  <si>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</si>
  <si>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</si>
  <si>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</si>
  <si>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</si>
  <si>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</si>
  <si>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</si>
  <si>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</si>
  <si>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</si>
  <si>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</si>
  <si>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</si>
  <si>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</si>
  <si>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</si>
  <si>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</si>
  <si>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</si>
  <si>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</si>
  <si>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</si>
  <si>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</si>
  <si>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</si>
  <si>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</si>
  <si>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</si>
  <si>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</si>
  <si>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</si>
  <si>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</si>
  <si>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</si>
  <si>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</si>
  <si>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</si>
  <si>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</si>
  <si>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</si>
  <si>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</si>
  <si>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</si>
  <si>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</si>
  <si>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</si>
  <si>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</si>
  <si>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</si>
  <si>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</si>
  <si>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</si>
  <si>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</si>
  <si>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</si>
  <si>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</si>
  <si>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</si>
  <si>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</si>
  <si>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</si>
  <si>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</si>
  <si>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</si>
  <si>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</si>
  <si>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</si>
  <si>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</si>
  <si>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</si>
  <si>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</si>
  <si>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</si>
  <si>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</si>
  <si>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</si>
  <si>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</si>
  <si>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</si>
  <si>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</si>
  <si>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</si>
  <si>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</si>
  <si>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</si>
  <si>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</si>
  <si>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</si>
  <si>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</si>
  <si>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</si>
  <si>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</si>
  <si>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</si>
  <si>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</si>
  <si>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</si>
  <si>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</si>
  <si>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</si>
  <si>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</si>
  <si>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</si>
  <si>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</si>
  <si>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</si>
  <si>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</si>
  <si>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</si>
  <si>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</si>
  <si>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</si>
  <si>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</si>
  <si>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</si>
  <si>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</si>
  <si>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</si>
  <si>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</si>
  <si>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</si>
  <si>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</si>
  <si>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</si>
  <si>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</si>
  <si>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</si>
  <si>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</si>
  <si>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</si>
  <si>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</si>
  <si>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</si>
  <si>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</si>
  <si>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</si>
  <si>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</si>
  <si>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</si>
  <si>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</si>
  <si>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</si>
  <si>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</si>
  <si>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</si>
  <si>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</si>
  <si>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</si>
  <si>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</si>
  <si>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</si>
  <si>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</si>
  <si>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</si>
  <si>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</si>
  <si>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</si>
  <si>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</si>
  <si>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</si>
  <si>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</si>
  <si>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</si>
  <si>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</si>
  <si>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</si>
  <si>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</si>
  <si>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</si>
  <si>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</si>
  <si>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</si>
  <si>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</si>
  <si>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</si>
  <si>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</si>
  <si>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</si>
  <si>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</si>
  <si>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</si>
  <si>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</si>
  <si>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</si>
  <si>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</si>
  <si>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</si>
  <si>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</si>
  <si>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</si>
  <si>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</si>
  <si>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</si>
  <si>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</si>
  <si>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</si>
  <si>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</si>
  <si>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</si>
  <si>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</si>
  <si>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</si>
  <si>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</si>
  <si>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</si>
  <si>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</si>
  <si>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</si>
  <si>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</si>
  <si>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</si>
  <si>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</si>
  <si>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</si>
  <si>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</si>
  <si>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</si>
  <si>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</si>
  <si>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</si>
  <si>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</si>
  <si>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</si>
  <si>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</si>
  <si>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</si>
  <si>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</si>
  <si>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</si>
  <si>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</si>
  <si>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</si>
  <si>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</si>
  <si>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</si>
  <si>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</si>
  <si>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</si>
  <si>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</si>
  <si>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</si>
  <si>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</si>
  <si>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</si>
  <si>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</si>
  <si>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</si>
  <si>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</si>
  <si>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</si>
  <si>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</si>
  <si>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</si>
  <si>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</si>
  <si>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</si>
  <si>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</si>
  <si>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</si>
  <si>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</si>
  <si>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</si>
  <si>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</si>
  <si>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</si>
  <si>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</si>
  <si>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</si>
  <si>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</si>
  <si>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</si>
  <si>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</si>
  <si>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</si>
  <si>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</si>
  <si>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</si>
  <si>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</si>
  <si>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</si>
  <si>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</si>
  <si>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</si>
  <si>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</si>
  <si>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</si>
  <si>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</si>
  <si>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</si>
  <si>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</si>
  <si>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</si>
  <si>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</si>
  <si>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</si>
  <si>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</si>
  <si>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</si>
  <si>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</si>
  <si>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</si>
  <si>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</si>
  <si>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</si>
  <si>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</si>
  <si>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</si>
  <si>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</si>
  <si>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</si>
  <si>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</si>
  <si>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</si>
  <si>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</si>
  <si>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</si>
  <si>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</si>
  <si>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</si>
  <si>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</si>
  <si>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</si>
  <si>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</si>
  <si>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</si>
  <si>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</si>
  <si>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</si>
  <si>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</si>
  <si>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</si>
  <si>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</si>
  <si>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</si>
  <si>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</si>
  <si>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</si>
  <si>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</si>
  <si>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</si>
  <si>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</si>
  <si>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</si>
  <si>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</si>
  <si>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</si>
  <si>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</si>
  <si>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</si>
  <si>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</si>
  <si>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</si>
  <si>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</si>
  <si>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</si>
  <si>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</si>
  <si>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</si>
  <si>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</si>
  <si>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</si>
  <si>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</si>
  <si>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</si>
  <si>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</si>
  <si>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</si>
  <si>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</si>
  <si>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</si>
  <si>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</si>
  <si>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</si>
  <si>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</si>
  <si>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</si>
  <si>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</si>
  <si>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</si>
  <si>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</si>
  <si>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</si>
  <si>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</si>
  <si>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</si>
  <si>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</si>
  <si>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</si>
  <si>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</si>
  <si>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</si>
  <si>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</si>
  <si>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</si>
  <si>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</si>
  <si>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</si>
  <si>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</si>
  <si>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</si>
  <si>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</si>
  <si>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</si>
  <si>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</si>
  <si>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</si>
  <si>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</si>
  <si>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</si>
  <si>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</si>
  <si>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</si>
  <si>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</si>
  <si>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</si>
  <si>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</si>
  <si>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</si>
  <si>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</si>
  <si>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</si>
  <si>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</si>
  <si>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</si>
  <si>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</si>
  <si>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</si>
  <si>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</si>
  <si>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</si>
  <si>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</si>
  <si>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</si>
  <si>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</si>
  <si>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</si>
  <si>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</si>
  <si>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</si>
  <si>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</si>
  <si>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</si>
  <si>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</si>
  <si>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</si>
  <si>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</si>
  <si>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</si>
  <si>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</si>
  <si>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</si>
  <si>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</si>
  <si>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</si>
  <si>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</si>
  <si>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</si>
  <si>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</si>
  <si>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</si>
  <si>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</si>
  <si>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</si>
  <si>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</si>
  <si>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</si>
  <si>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</si>
  <si>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</si>
  <si>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</si>
  <si>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</si>
  <si>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</si>
  <si>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</si>
  <si>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</si>
  <si>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</si>
  <si>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</si>
  <si>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</si>
  <si>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</si>
  <si>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</si>
  <si>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</si>
  <si>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</si>
  <si>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</si>
  <si>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</si>
  <si>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</si>
  <si>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</si>
  <si>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</si>
  <si>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</si>
  <si>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</si>
  <si>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</si>
  <si>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</si>
  <si>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</si>
  <si>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</si>
  <si>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</si>
  <si>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</si>
  <si>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</si>
  <si>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</si>
  <si>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</si>
  <si>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</si>
  <si>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</si>
  <si>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</si>
  <si>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</si>
  <si>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</si>
  <si>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</si>
  <si>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</si>
  <si>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</si>
  <si>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</si>
  <si>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</si>
  <si>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</si>
  <si>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</si>
  <si>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</si>
  <si>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</si>
  <si>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</si>
  <si>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</si>
  <si>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</si>
  <si>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</si>
  <si>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</si>
  <si>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</si>
  <si>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</si>
  <si>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</si>
  <si>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</si>
  <si>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</si>
  <si>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</si>
  <si>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</si>
  <si>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</si>
  <si>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</si>
  <si>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</si>
  <si>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</si>
  <si>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</si>
  <si>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</si>
  <si>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</si>
  <si>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</si>
  <si>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</si>
  <si>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</si>
  <si>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</si>
  <si>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</si>
  <si>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</si>
  <si>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</si>
  <si>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</si>
  <si>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</si>
  <si>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</si>
  <si>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</si>
  <si>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</si>
  <si>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</si>
  <si>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</si>
  <si>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</si>
  <si>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</si>
  <si>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</si>
  <si>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</si>
  <si>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</si>
  <si>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</si>
  <si>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</si>
  <si>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</si>
  <si>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</si>
  <si>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</si>
  <si>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</si>
  <si>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</si>
  <si>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</si>
  <si>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</si>
  <si>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</si>
  <si>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</si>
  <si>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</si>
  <si>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</si>
  <si>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</si>
  <si>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</si>
  <si>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</si>
  <si>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</si>
  <si>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</si>
  <si>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</si>
  <si>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</si>
  <si>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</si>
  <si>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</si>
  <si>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</si>
  <si>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</si>
  <si>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</si>
  <si>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</si>
  <si>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</si>
  <si>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</si>
  <si>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</si>
  <si>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</si>
  <si>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</si>
  <si>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</si>
  <si>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</si>
  <si>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</si>
  <si>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</si>
  <si>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</si>
  <si>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</si>
  <si>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</si>
  <si>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</si>
  <si>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</si>
  <si>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</si>
  <si>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</si>
  <si>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</si>
  <si>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</si>
  <si>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</si>
  <si>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</si>
  <si>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</si>
  <si>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</si>
  <si>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</si>
  <si>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</si>
  <si>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</si>
  <si>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</si>
  <si>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</si>
  <si>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</si>
  <si>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</si>
  <si>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</si>
  <si>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</si>
  <si>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</si>
  <si>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</si>
  <si>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</si>
  <si>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</si>
  <si>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</si>
  <si>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</si>
  <si>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</si>
  <si>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</si>
  <si>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</si>
  <si>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</si>
  <si>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</si>
  <si>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</si>
  <si>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</si>
  <si>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</si>
  <si>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</si>
  <si>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</si>
  <si>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</si>
  <si>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</si>
  <si>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</si>
  <si>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</si>
  <si>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</si>
  <si>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</si>
  <si>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</si>
  <si>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</si>
  <si>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</si>
  <si>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</si>
  <si>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</si>
  <si>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</si>
  <si>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</si>
  <si>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</si>
  <si>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</si>
  <si>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</si>
  <si>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</si>
  <si>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</si>
  <si>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</si>
  <si>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</si>
  <si>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</si>
  <si>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</si>
  <si>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</si>
  <si>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</si>
  <si>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</si>
  <si>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</si>
  <si>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</si>
  <si>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</si>
  <si>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</si>
  <si>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</si>
  <si>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</si>
  <si>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</si>
  <si>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</si>
  <si>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</si>
  <si>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</si>
  <si>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</si>
  <si>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</si>
  <si>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</si>
  <si>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</si>
  <si>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</si>
  <si>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</si>
  <si>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</si>
  <si>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</si>
  <si>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</si>
  <si>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</si>
  <si>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</si>
  <si>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</si>
  <si>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</si>
  <si>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</si>
  <si>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</si>
  <si>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</si>
  <si>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</si>
  <si>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</si>
  <si>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</si>
  <si>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</si>
  <si>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</si>
  <si>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</si>
  <si>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</si>
  <si>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</si>
  <si>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</si>
  <si>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</si>
  <si>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</si>
  <si>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</si>
  <si>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</si>
  <si>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</si>
  <si>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</si>
  <si>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</si>
  <si>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</si>
  <si>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</si>
  <si>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</si>
  <si>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</si>
  <si>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</si>
  <si>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</si>
  <si>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</si>
  <si>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</si>
  <si>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</si>
  <si>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</si>
  <si>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</si>
  <si>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</si>
  <si>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</si>
  <si>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</si>
  <si>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</si>
  <si>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</si>
  <si>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</si>
  <si>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</si>
  <si>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</si>
  <si>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</si>
  <si>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</si>
  <si>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</si>
  <si>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</si>
  <si>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</si>
  <si>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</si>
  <si>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</si>
  <si>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</si>
  <si>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</si>
  <si>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</si>
  <si>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</si>
  <si>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</si>
  <si>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</si>
  <si>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</si>
  <si>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</si>
  <si>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</si>
  <si>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</si>
  <si>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</si>
  <si>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</si>
  <si>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</si>
  <si>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</si>
  <si>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</si>
  <si>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</si>
  <si>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</si>
  <si>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</si>
  <si>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</si>
  <si>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</si>
  <si>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</si>
  <si>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</si>
  <si>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</si>
  <si>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</si>
  <si>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</si>
  <si>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</si>
  <si>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</si>
  <si>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</si>
  <si>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</si>
  <si>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</si>
  <si>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</si>
  <si>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</si>
  <si>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</si>
  <si>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</si>
  <si>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</si>
  <si>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</si>
  <si>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</si>
  <si>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</si>
  <si>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</si>
  <si>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</si>
  <si>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</si>
  <si>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</si>
  <si>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</si>
  <si>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</si>
  <si>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</si>
  <si>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</si>
  <si>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</si>
  <si>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</si>
  <si>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</si>
  <si>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</si>
  <si>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</si>
  <si>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</si>
  <si>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</si>
  <si>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</si>
  <si>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</si>
  <si>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</si>
  <si>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</si>
  <si>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</si>
  <si>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</si>
  <si>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</si>
  <si>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</si>
  <si>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</si>
  <si>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</si>
  <si>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</si>
  <si>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</si>
  <si>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</si>
  <si>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</si>
  <si>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</si>
  <si>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</si>
  <si>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</si>
  <si>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</si>
  <si>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</si>
  <si>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</si>
  <si>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</si>
  <si>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</si>
  <si>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</si>
  <si>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</si>
  <si>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</si>
  <si>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</si>
  <si>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</si>
  <si>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</si>
  <si>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</si>
  <si>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</si>
  <si>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</si>
  <si>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</si>
  <si>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</si>
  <si>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</si>
  <si>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</si>
  <si>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</si>
  <si>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</si>
  <si>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</si>
  <si>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</si>
  <si>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</si>
  <si>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</si>
  <si>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</si>
  <si>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</si>
  <si>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</si>
  <si>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</si>
  <si>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</si>
  <si>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</si>
  <si>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</si>
  <si>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</si>
  <si>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</si>
  <si>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</si>
  <si>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</si>
  <si>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</si>
  <si>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</si>
  <si>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</si>
  <si>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</si>
  <si>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</si>
  <si>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</si>
  <si>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</si>
  <si>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</si>
  <si>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</si>
  <si>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</si>
  <si>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</si>
  <si>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</si>
  <si>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</si>
  <si>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</si>
  <si>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</si>
  <si>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</si>
  <si>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</si>
  <si>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</si>
  <si>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</si>
  <si>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</si>
  <si>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</si>
  <si>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</si>
  <si>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</si>
  <si>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</si>
  <si>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</si>
  <si>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</si>
  <si>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</si>
  <si>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</si>
  <si>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</si>
  <si>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</si>
  <si>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</si>
  <si>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</si>
  <si>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</si>
  <si>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</si>
  <si>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</si>
  <si>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</si>
  <si>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</si>
  <si>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</si>
  <si>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</si>
  <si>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</si>
  <si>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</si>
  <si>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</si>
  <si>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</si>
  <si>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</si>
  <si>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</si>
  <si>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</si>
  <si>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</si>
  <si>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</si>
  <si>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</si>
  <si>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</si>
  <si>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</si>
  <si>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</si>
  <si>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</si>
  <si>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</si>
  <si>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</si>
  <si>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</si>
  <si>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</si>
  <si>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</si>
  <si>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</si>
  <si>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</si>
  <si>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</si>
  <si>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</si>
  <si>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</si>
  <si>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</si>
  <si>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</si>
  <si>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</si>
  <si>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</si>
  <si>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</si>
  <si>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</si>
  <si>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</si>
  <si>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</si>
  <si>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</si>
  <si>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</si>
  <si>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</si>
  <si>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</si>
  <si>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</si>
  <si>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</si>
  <si>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</si>
  <si>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</si>
  <si>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</si>
  <si>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</si>
  <si>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</si>
  <si>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</si>
  <si>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</si>
  <si>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</si>
  <si>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</si>
  <si>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</si>
  <si>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</si>
  <si>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</si>
  <si>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</si>
  <si>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</si>
  <si>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</si>
  <si>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</si>
  <si>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</si>
  <si>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</si>
  <si>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</si>
  <si>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</si>
  <si>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</si>
  <si>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</si>
  <si>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</si>
  <si>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</si>
  <si>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</si>
  <si>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</si>
  <si>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</si>
  <si>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</si>
  <si>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</si>
  <si>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</si>
  <si>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</si>
  <si>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</si>
  <si>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</si>
  <si>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</si>
  <si>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</si>
  <si>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</si>
  <si>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</si>
  <si>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</si>
  <si>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</si>
  <si>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</si>
  <si>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</si>
  <si>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</si>
  <si>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</si>
  <si>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</si>
  <si>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</si>
  <si>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</si>
  <si>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</si>
  <si>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</si>
  <si>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</si>
  <si>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</si>
  <si>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</si>
  <si>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</si>
  <si>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</si>
  <si>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</si>
  <si>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</si>
  <si>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</si>
  <si>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</si>
  <si>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</si>
  <si>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</si>
  <si>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</si>
  <si>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</si>
  <si>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</si>
  <si>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</si>
  <si>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</si>
  <si>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</si>
  <si>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</si>
  <si>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</si>
  <si>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</si>
  <si>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</si>
  <si>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</si>
  <si>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</si>
  <si>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</si>
  <si>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</si>
  <si>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</si>
  <si>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</si>
  <si>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</si>
  <si>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</si>
  <si>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</si>
  <si>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</si>
  <si>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</si>
  <si>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</si>
  <si>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</si>
  <si>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</si>
  <si>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</si>
  <si>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</si>
  <si>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</si>
  <si>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</si>
  <si>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</si>
  <si>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</si>
  <si>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</si>
  <si>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</si>
  <si>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</si>
  <si>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</si>
  <si>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</si>
  <si>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</si>
  <si>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</si>
  <si>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</si>
  <si>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</si>
  <si>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</si>
  <si>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</si>
  <si>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</si>
  <si>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</si>
  <si>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</si>
  <si>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</si>
  <si>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</si>
  <si>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</si>
  <si>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</si>
  <si>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</si>
  <si>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</si>
  <si>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</si>
  <si>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</si>
  <si>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</si>
  <si>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</si>
  <si>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</si>
  <si>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</si>
  <si>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</si>
  <si>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</si>
  <si>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</si>
  <si>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</si>
  <si>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</si>
  <si>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</si>
  <si>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</si>
  <si>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</si>
  <si>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</si>
  <si>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</si>
  <si>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</si>
  <si>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</si>
  <si>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</si>
  <si>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</si>
  <si>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</si>
  <si>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</si>
  <si>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</si>
  <si>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</si>
  <si>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</si>
  <si>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</si>
  <si>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</si>
  <si>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</si>
  <si>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</si>
  <si>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</si>
  <si>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</si>
  <si>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</si>
  <si>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</si>
  <si>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</si>
  <si>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</si>
  <si>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</si>
  <si>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</si>
  <si>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</si>
  <si>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</si>
  <si>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</si>
  <si>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</si>
  <si>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</si>
  <si>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</si>
  <si>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</si>
  <si>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</si>
  <si>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</si>
  <si>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</si>
  <si>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</si>
  <si>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</si>
  <si>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</si>
  <si>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</si>
  <si>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</si>
  <si>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</si>
  <si>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</si>
  <si>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</si>
  <si>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</si>
  <si>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</si>
  <si>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</si>
  <si>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</si>
  <si>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</si>
  <si>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</si>
  <si>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</si>
  <si>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</si>
  <si>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</si>
  <si>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</si>
  <si>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</si>
  <si>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</si>
  <si>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</si>
  <si>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</si>
  <si>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</si>
  <si>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</si>
  <si>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</si>
  <si>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</si>
  <si>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</si>
  <si>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</si>
  <si>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</si>
  <si>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</si>
  <si>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</si>
  <si>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</si>
  <si>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</si>
  <si>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</si>
  <si>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</si>
  <si>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</si>
  <si>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</si>
  <si>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</si>
  <si>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</si>
  <si>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</si>
  <si>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</si>
  <si>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</si>
  <si>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</si>
  <si>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</si>
  <si>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</si>
  <si>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</si>
  <si>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</si>
  <si>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</si>
  <si>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</si>
  <si>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</si>
  <si>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</si>
  <si>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</si>
  <si>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</si>
  <si>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</si>
  <si>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</si>
  <si>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</si>
  <si>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</si>
  <si>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</si>
  <si>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</si>
  <si>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</si>
  <si>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</si>
  <si>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</si>
  <si>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</si>
  <si>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</si>
  <si>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</si>
  <si>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</si>
  <si>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</si>
  <si>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</si>
  <si>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</si>
  <si>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</si>
  <si>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</si>
  <si>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</si>
  <si>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</si>
  <si>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</si>
  <si>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</si>
  <si>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</si>
  <si>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</si>
  <si>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</si>
  <si>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</si>
  <si>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</si>
  <si>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</si>
  <si>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</si>
  <si>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</si>
  <si>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</si>
  <si>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</si>
  <si>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</si>
  <si>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</si>
  <si>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</si>
  <si>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</si>
  <si>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</si>
  <si>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</si>
  <si>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</si>
  <si>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</si>
  <si>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</si>
  <si>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</si>
  <si>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</si>
  <si>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</si>
  <si>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</si>
  <si>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</si>
  <si>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</si>
  <si>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</si>
  <si>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</si>
  <si>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</si>
  <si>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</si>
  <si>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</si>
  <si>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</si>
  <si>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</si>
  <si>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</si>
  <si>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</si>
  <si>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</si>
  <si>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</si>
  <si>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</si>
  <si>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</si>
  <si>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</si>
  <si>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</si>
  <si>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</si>
  <si>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</si>
  <si>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</si>
  <si>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</si>
  <si>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</si>
  <si>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</si>
  <si>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</si>
  <si>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</si>
  <si>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</si>
  <si>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</si>
  <si>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</si>
  <si>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</si>
  <si>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</si>
  <si>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</si>
  <si>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</si>
  <si>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</si>
  <si>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</si>
  <si>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</si>
  <si>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</si>
  <si>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</si>
  <si>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</si>
  <si>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</si>
  <si>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</si>
  <si>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</si>
  <si>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</si>
  <si>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</si>
  <si>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</si>
  <si>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</si>
  <si>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</si>
  <si>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</si>
  <si>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</si>
  <si>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</si>
  <si>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</si>
  <si>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</si>
  <si>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</si>
  <si>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</si>
  <si>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</si>
  <si>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</si>
  <si>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</si>
  <si>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</si>
  <si>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</si>
  <si>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</si>
  <si>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</si>
  <si>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</si>
  <si>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</si>
  <si>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</si>
  <si>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</si>
  <si>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</si>
  <si>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</si>
  <si>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</si>
  <si>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</si>
  <si>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</si>
  <si>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</si>
  <si>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</si>
  <si>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</si>
  <si>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</si>
  <si>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</si>
  <si>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</si>
  <si>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</si>
  <si>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</si>
  <si>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</si>
  <si>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</si>
  <si>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</si>
  <si>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</si>
  <si>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</si>
  <si>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</si>
  <si>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</si>
  <si>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</si>
  <si>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</si>
  <si>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</si>
  <si>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</si>
  <si>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</si>
  <si>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</si>
  <si>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</si>
  <si>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</si>
  <si>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</si>
  <si>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</si>
  <si>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</si>
  <si>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</si>
  <si>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</si>
  <si>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</si>
  <si>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</si>
  <si>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</si>
  <si>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</si>
  <si>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</si>
  <si>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</si>
  <si>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</si>
  <si>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</si>
  <si>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</si>
  <si>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</si>
  <si>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</si>
  <si>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</si>
  <si>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</si>
  <si>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</si>
  <si>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</si>
  <si>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</si>
  <si>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</si>
  <si>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</si>
  <si>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</si>
  <si>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</si>
  <si>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</si>
  <si>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</si>
  <si>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</si>
  <si>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</si>
  <si>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</si>
  <si>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</si>
  <si>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</si>
  <si>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</si>
  <si>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</si>
  <si>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</si>
  <si>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</si>
  <si>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</si>
  <si>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</si>
  <si>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</si>
  <si>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</si>
  <si>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</si>
  <si>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</si>
  <si>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</si>
  <si>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</si>
  <si>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</si>
  <si>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</si>
  <si>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</si>
  <si>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</si>
  <si>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</si>
  <si>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</si>
  <si>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</si>
  <si>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</si>
  <si>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</si>
  <si>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</si>
  <si>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</si>
  <si>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</si>
  <si>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</si>
  <si>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</si>
  <si>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</si>
  <si>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</si>
  <si>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</si>
  <si>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</si>
  <si>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</si>
  <si>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</si>
  <si>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</si>
  <si>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</si>
  <si>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</si>
  <si>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</si>
  <si>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</si>
  <si>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</si>
  <si>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</si>
  <si>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</si>
  <si>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</si>
  <si>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</si>
  <si>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</si>
  <si>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</si>
  <si>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</si>
  <si>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</si>
  <si>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</si>
  <si>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</si>
  <si>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</si>
  <si>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</si>
  <si>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</si>
  <si>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</si>
  <si>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</si>
  <si>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</si>
  <si>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</si>
  <si>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</si>
  <si>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</si>
  <si>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</si>
  <si>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</si>
  <si>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</si>
  <si>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</si>
  <si>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</si>
  <si>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</si>
  <si>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</si>
  <si>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</si>
  <si>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</si>
  <si>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</si>
  <si>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</si>
  <si>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</si>
  <si>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</si>
  <si>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</si>
  <si>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</si>
  <si>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</si>
  <si>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</si>
  <si>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</si>
  <si>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</si>
  <si>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</si>
  <si>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</si>
  <si>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</si>
  <si>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</si>
  <si>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</si>
  <si>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</si>
  <si>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</si>
  <si>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</si>
  <si>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</si>
  <si>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</si>
  <si>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</si>
  <si>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</si>
  <si>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</si>
  <si>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</si>
  <si>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</si>
  <si>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</si>
  <si>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</si>
  <si>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</si>
  <si>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</si>
  <si>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</si>
  <si>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</si>
  <si>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</si>
  <si>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</si>
  <si>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</si>
  <si>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</si>
  <si>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</si>
  <si>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</si>
  <si>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</si>
  <si>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</si>
  <si>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</si>
  <si>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</si>
  <si>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</si>
  <si>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</si>
  <si>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</si>
  <si>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</si>
  <si>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</si>
  <si>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</si>
  <si>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</si>
  <si>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</si>
  <si>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</si>
  <si>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</si>
  <si>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</si>
  <si>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</si>
  <si>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</si>
  <si>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</si>
  <si>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</si>
  <si>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</si>
  <si>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</si>
  <si>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</si>
  <si>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</si>
  <si>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</si>
  <si>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</si>
  <si>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</si>
  <si>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</si>
  <si>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</si>
  <si>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</si>
  <si>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</si>
  <si>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</si>
  <si>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</si>
  <si>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</si>
  <si>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</si>
  <si>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</si>
  <si>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</si>
  <si>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</si>
  <si>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</si>
  <si>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</si>
  <si>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</si>
  <si>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</si>
  <si>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</si>
  <si>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</si>
  <si>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</si>
  <si>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</si>
  <si>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</si>
  <si>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</si>
  <si>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</si>
  <si>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</si>
  <si>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</si>
  <si>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</si>
  <si>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</si>
  <si>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</si>
  <si>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</si>
  <si>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</si>
  <si>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</si>
  <si>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</si>
  <si>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</si>
  <si>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</si>
  <si>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</si>
  <si>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</si>
  <si>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</si>
  <si>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</si>
  <si>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</si>
  <si>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</si>
  <si>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</si>
  <si>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</si>
  <si>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</si>
  <si>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</si>
  <si>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</si>
  <si>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</si>
  <si>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</si>
  <si>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</si>
  <si>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</si>
  <si>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</si>
  <si>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</si>
  <si>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</si>
  <si>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</si>
  <si>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</si>
  <si>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</si>
  <si>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</si>
  <si>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</si>
  <si>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</si>
  <si>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</si>
  <si>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</si>
  <si>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</si>
  <si>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</si>
  <si>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</si>
  <si>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</si>
  <si>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</si>
  <si>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</si>
  <si>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</si>
  <si>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</si>
  <si>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</si>
  <si>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</si>
  <si>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</si>
  <si>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</si>
  <si>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</si>
  <si>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</si>
  <si>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</si>
  <si>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</si>
  <si>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</si>
  <si>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</si>
  <si>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</si>
  <si>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</si>
  <si>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</si>
  <si>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</si>
  <si>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</si>
  <si>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</si>
  <si>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</si>
  <si>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</si>
  <si>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</si>
  <si>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</si>
  <si>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</si>
  <si>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</si>
  <si>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</si>
  <si>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</si>
  <si>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</si>
  <si>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</si>
  <si>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</si>
  <si>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</si>
  <si>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</si>
  <si>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</si>
  <si>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</si>
  <si>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</si>
  <si>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</si>
  <si>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</si>
  <si>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</si>
  <si>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</si>
  <si>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</si>
  <si>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</si>
  <si>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</si>
  <si>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</si>
  <si>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</si>
  <si>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</si>
  <si>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</si>
  <si>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</si>
  <si>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</si>
  <si>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</si>
  <si>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</si>
  <si>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</si>
  <si>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</si>
  <si>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</si>
  <si>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</si>
  <si>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</si>
  <si>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</si>
  <si>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</si>
  <si>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</si>
  <si>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</si>
  <si>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</si>
  <si>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</si>
  <si>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</si>
  <si>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</si>
  <si>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</si>
  <si>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</si>
  <si>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</si>
  <si>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</si>
  <si>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</si>
  <si>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</si>
  <si>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</si>
  <si>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</si>
  <si>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</si>
  <si>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</si>
  <si>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</si>
  <si>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</si>
  <si>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</si>
  <si>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</si>
  <si>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</si>
  <si>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</si>
  <si>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</si>
  <si>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</si>
  <si>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</si>
  <si>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</si>
  <si>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</si>
  <si>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</si>
  <si>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</si>
  <si>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</si>
  <si>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</si>
  <si>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</si>
  <si>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</si>
  <si>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</si>
  <si>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</si>
  <si>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</si>
  <si>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</si>
  <si>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</si>
  <si>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</si>
  <si>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</si>
  <si>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</si>
  <si>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</si>
  <si>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</si>
  <si>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</si>
  <si>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</si>
  <si>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</si>
  <si>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</si>
  <si>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</si>
  <si>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</si>
  <si>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</si>
  <si>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</si>
  <si>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</si>
  <si>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</si>
  <si>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</si>
  <si>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</si>
  <si>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</si>
  <si>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</si>
  <si>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</si>
  <si>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</si>
  <si>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</si>
  <si>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</si>
  <si>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</si>
  <si>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</si>
  <si>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</si>
  <si>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</si>
  <si>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</si>
  <si>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</si>
  <si>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</si>
  <si>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</si>
  <si>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</si>
  <si>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</si>
  <si>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</si>
  <si>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</si>
  <si>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</si>
  <si>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</si>
  <si>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</si>
  <si>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</si>
  <si>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</si>
  <si>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</si>
  <si>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</si>
  <si>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</si>
  <si>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</si>
  <si>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</si>
  <si>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</si>
  <si>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</si>
  <si>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</si>
  <si>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</si>
  <si>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</si>
  <si>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</si>
  <si>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</si>
  <si>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</si>
  <si>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</si>
  <si>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</si>
  <si>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</si>
  <si>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</si>
  <si>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</si>
  <si>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</si>
  <si>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</si>
  <si>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</si>
  <si>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</si>
  <si>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</si>
  <si>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</si>
  <si>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</si>
  <si>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</si>
  <si>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</si>
  <si>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</si>
  <si>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</si>
  <si>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</si>
  <si>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</si>
  <si>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</si>
  <si>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</si>
  <si>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</si>
  <si>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</si>
  <si>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</si>
  <si>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</si>
  <si>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</si>
  <si>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</si>
  <si>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</si>
  <si>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</si>
  <si>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</si>
  <si>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</si>
  <si>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</si>
  <si>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</si>
  <si>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</si>
  <si>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</si>
  <si>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</si>
  <si>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</si>
  <si>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</si>
  <si>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</si>
  <si>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</si>
  <si>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</si>
  <si>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</si>
  <si>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</si>
  <si>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</si>
  <si>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</si>
  <si>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</si>
  <si>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</si>
  <si>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</si>
  <si>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</si>
  <si>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</si>
  <si>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</si>
  <si>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</si>
  <si>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</si>
  <si>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</si>
  <si>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</si>
  <si>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</si>
  <si>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</si>
  <si>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</si>
  <si>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</si>
  <si>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</si>
  <si>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</si>
  <si>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</si>
  <si>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</si>
  <si>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</si>
  <si>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</si>
  <si>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</si>
  <si>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</si>
  <si>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</si>
  <si>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</si>
  <si>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</si>
  <si>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</si>
  <si>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</si>
  <si>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</si>
  <si>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</si>
  <si>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</si>
  <si>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</si>
  <si>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</si>
  <si>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</si>
  <si>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</si>
  <si>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</si>
  <si>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</si>
  <si>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</si>
  <si>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</si>
  <si>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</si>
  <si>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</si>
  <si>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</si>
  <si>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</si>
  <si>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</si>
  <si>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</si>
  <si>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</si>
  <si>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</si>
  <si>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</si>
  <si>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</si>
  <si>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</si>
  <si>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</si>
  <si>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</si>
  <si>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</si>
  <si>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</si>
  <si>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</si>
  <si>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</si>
  <si>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</si>
  <si>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</si>
  <si>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</si>
  <si>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</si>
  <si>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</si>
  <si>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</si>
  <si>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</si>
  <si>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</si>
  <si>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</si>
  <si>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</si>
  <si>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</si>
  <si>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</si>
  <si>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</si>
  <si>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</si>
  <si>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</si>
  <si>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</si>
  <si>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</si>
  <si>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</si>
  <si>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</si>
  <si>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</si>
  <si>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</si>
  <si>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</si>
  <si>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</si>
  <si>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</si>
  <si>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</si>
  <si>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</si>
  <si>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</si>
  <si>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</si>
  <si>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</si>
  <si>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</si>
  <si>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</si>
  <si>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</si>
  <si>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</si>
  <si>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</si>
  <si>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</si>
  <si>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</si>
  <si>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</si>
  <si>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</si>
  <si>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</si>
  <si>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</si>
  <si>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</si>
  <si>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</si>
  <si>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</si>
  <si>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</si>
  <si>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</si>
  <si>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</si>
  <si>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</si>
  <si>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</si>
  <si>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</si>
  <si>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</si>
  <si>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</si>
  <si>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</si>
  <si>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</si>
  <si>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</si>
  <si>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</si>
  <si>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</si>
  <si>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</si>
  <si>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</si>
  <si>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</si>
  <si>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</si>
  <si>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</si>
  <si>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</si>
  <si>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</si>
  <si>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</si>
  <si>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</si>
  <si>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</si>
  <si>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</si>
  <si>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</si>
  <si>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</si>
  <si>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</si>
  <si>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</si>
  <si>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</si>
  <si>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</si>
  <si>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</si>
  <si>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</si>
  <si>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</si>
  <si>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</si>
  <si>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</si>
  <si>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</si>
  <si>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</si>
  <si>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</si>
  <si>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</si>
  <si>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</si>
  <si>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</si>
  <si>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</si>
  <si>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</si>
  <si>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</si>
  <si>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</si>
  <si>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</si>
  <si>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</si>
  <si>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</si>
  <si>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</si>
  <si>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</si>
  <si>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</si>
  <si>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</si>
  <si>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</si>
  <si>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</si>
  <si>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</si>
  <si>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</si>
  <si>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</si>
  <si>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</si>
  <si>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</si>
  <si>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</si>
  <si>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</si>
  <si>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</si>
  <si>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</si>
  <si>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</si>
  <si>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</si>
  <si>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</si>
  <si>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</si>
  <si>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</si>
  <si>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</si>
  <si>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</si>
  <si>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</si>
  <si>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</si>
  <si>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</si>
  <si>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</si>
  <si>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</si>
  <si>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</si>
  <si>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</si>
  <si>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</si>
  <si>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</si>
  <si>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</si>
  <si>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</si>
  <si>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</si>
  <si>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</si>
  <si>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</si>
  <si>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</si>
  <si>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</si>
  <si>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</si>
  <si>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</si>
  <si>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</si>
  <si>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</si>
  <si>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</si>
  <si>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</si>
  <si>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</si>
  <si>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</si>
  <si>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</si>
  <si>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</si>
  <si>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</si>
  <si>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</si>
  <si>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</si>
  <si>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</si>
  <si>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</si>
  <si>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</si>
  <si>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</si>
  <si>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</si>
  <si>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</si>
  <si>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</si>
  <si>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</si>
  <si>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</si>
  <si>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</si>
  <si>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</si>
  <si>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</si>
  <si>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</si>
  <si>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</si>
  <si>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</si>
  <si>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</si>
  <si>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</si>
  <si>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</si>
  <si>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</si>
  <si>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</si>
  <si>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</si>
  <si>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</si>
  <si>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</si>
  <si>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</si>
  <si>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</si>
  <si>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</si>
  <si>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</si>
  <si>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</si>
  <si>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</si>
  <si>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</si>
  <si>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</si>
  <si>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</si>
  <si>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</si>
  <si>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</si>
  <si>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</si>
  <si>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</si>
  <si>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</si>
  <si>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</si>
  <si>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</si>
  <si>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</si>
  <si>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</si>
  <si>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</si>
  <si>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</si>
  <si>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</si>
  <si>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</si>
  <si>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</si>
  <si>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</si>
  <si>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</si>
  <si>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</si>
  <si>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</si>
  <si>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</si>
  <si>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</si>
  <si>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</si>
  <si>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</si>
  <si>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</si>
  <si>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</si>
  <si>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</si>
  <si>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</si>
  <si>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</si>
  <si>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</si>
  <si>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</si>
  <si>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</si>
  <si>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</si>
  <si>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</si>
  <si>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</si>
  <si>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</si>
  <si>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</si>
  <si>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</si>
  <si>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</si>
  <si>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</si>
  <si>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</si>
  <si>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</si>
  <si>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</si>
  <si>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</si>
  <si>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</si>
  <si>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</si>
  <si>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</si>
  <si>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</si>
  <si>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</si>
  <si>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</si>
  <si>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</si>
  <si>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</si>
  <si>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</si>
  <si>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</si>
  <si>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</si>
  <si>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</si>
  <si>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</si>
  <si>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</si>
  <si>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</si>
  <si>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</si>
  <si>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</si>
  <si>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</si>
  <si>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</si>
  <si>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</si>
  <si>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</si>
  <si>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</si>
  <si>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</si>
  <si>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</si>
  <si>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</si>
  <si>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</si>
  <si>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</si>
  <si>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</si>
  <si>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</si>
  <si>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</si>
  <si>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</si>
  <si>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</si>
  <si>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</si>
  <si>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</si>
  <si>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</si>
  <si>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</si>
  <si>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</si>
  <si>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</si>
  <si>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</si>
  <si>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</si>
  <si>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</si>
  <si>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</si>
  <si>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</si>
  <si>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</si>
  <si>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</si>
  <si>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</si>
  <si>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</si>
  <si>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</si>
  <si>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</si>
  <si>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</si>
  <si>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</si>
  <si>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</si>
  <si>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</si>
  <si>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</si>
  <si>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</si>
  <si>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</si>
  <si>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</si>
  <si>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</si>
  <si>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</si>
  <si>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</si>
  <si>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</si>
  <si>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</si>
  <si>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</si>
  <si>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</si>
  <si>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</si>
  <si>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</si>
  <si>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</si>
  <si>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</si>
  <si>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</si>
  <si>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</si>
  <si>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</si>
  <si>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</si>
  <si>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</si>
  <si>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</si>
  <si>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</si>
  <si>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</si>
  <si>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</si>
  <si>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</si>
  <si>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</si>
  <si>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</si>
  <si>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</si>
  <si>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</si>
  <si>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</si>
  <si>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</si>
  <si>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</si>
  <si>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</si>
  <si>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</si>
  <si>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</si>
  <si>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</si>
  <si>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</si>
  <si>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</si>
  <si>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</si>
  <si>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</si>
  <si>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</si>
  <si>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</si>
  <si>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</si>
  <si>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</si>
  <si>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</si>
  <si>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</si>
  <si>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</si>
  <si>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</si>
  <si>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</si>
  <si>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</si>
  <si>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</si>
  <si>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</si>
  <si>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</si>
  <si>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</si>
  <si>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</si>
  <si>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</si>
  <si>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</si>
  <si>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</si>
  <si>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</si>
  <si>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</si>
  <si>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</si>
  <si>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</si>
  <si>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</si>
  <si>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</si>
  <si>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</si>
  <si>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</si>
  <si>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</si>
  <si>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</si>
  <si>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</si>
  <si>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</si>
  <si>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</si>
  <si>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</si>
  <si>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</si>
  <si>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</si>
  <si>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</si>
  <si>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</si>
  <si>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</si>
  <si>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</si>
  <si>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</si>
  <si>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</si>
  <si>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</si>
  <si>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</si>
  <si>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</si>
  <si>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</si>
  <si>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</si>
  <si>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</si>
  <si>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</si>
  <si>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</si>
  <si>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</si>
  <si>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</si>
  <si>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</si>
  <si>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</si>
  <si>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</si>
  <si>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</si>
  <si>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</si>
  <si>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</si>
  <si>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</si>
  <si>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</si>
  <si>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</si>
  <si>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</si>
  <si>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</si>
  <si>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</si>
  <si>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</si>
  <si>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</si>
  <si>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</si>
  <si>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</si>
  <si>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</si>
  <si>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</si>
  <si>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</si>
  <si>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</si>
  <si>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</si>
  <si>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</si>
  <si>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</si>
  <si>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</si>
  <si>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</si>
  <si>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</si>
  <si>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</si>
  <si>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</si>
  <si>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</si>
  <si>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</si>
  <si>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</si>
  <si>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</si>
  <si>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</si>
  <si>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</si>
  <si>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</si>
  <si>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</si>
  <si>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</si>
  <si>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</si>
  <si>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</si>
  <si>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</si>
  <si>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</si>
  <si>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</si>
  <si>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</si>
  <si>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</si>
  <si>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</si>
  <si>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</si>
  <si>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</si>
  <si>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</si>
  <si>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</si>
  <si>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</si>
  <si>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</si>
  <si>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</si>
  <si>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</si>
  <si>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</si>
  <si>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</si>
  <si>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</si>
  <si>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</si>
  <si>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</si>
  <si>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</si>
  <si>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</si>
  <si>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</si>
  <si>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</si>
  <si>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</si>
  <si>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</si>
  <si>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</si>
  <si>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</si>
  <si>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</si>
  <si>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</si>
  <si>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</si>
  <si>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</si>
  <si>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</si>
  <si>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</si>
  <si>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</si>
  <si>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</si>
  <si>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</si>
  <si>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</si>
  <si>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</si>
  <si>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</si>
  <si>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</si>
  <si>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</si>
  <si>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</si>
  <si>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</si>
  <si>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</si>
  <si>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</si>
  <si>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</si>
  <si>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</si>
  <si>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</si>
  <si>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</si>
  <si>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</si>
  <si>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</si>
  <si>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</si>
  <si>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</si>
  <si>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</si>
  <si>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</si>
  <si>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</si>
  <si>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</si>
  <si>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</si>
  <si>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</si>
  <si>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</si>
  <si>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</si>
  <si>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</si>
  <si>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</si>
  <si>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</si>
  <si>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</si>
  <si>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</si>
  <si>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</si>
  <si>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</si>
  <si>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</si>
  <si>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</si>
  <si>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</si>
  <si>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</si>
  <si>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</si>
  <si>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</si>
  <si>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</si>
  <si>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</si>
  <si>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</si>
  <si>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</si>
  <si>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</si>
  <si>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</si>
  <si>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</si>
  <si>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</si>
  <si>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</si>
  <si>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</si>
  <si>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</si>
  <si>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</si>
  <si>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</si>
  <si>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</si>
  <si>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</si>
  <si>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</si>
  <si>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</si>
  <si>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</si>
  <si>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</si>
  <si>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</si>
  <si>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</si>
  <si>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</si>
  <si>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</si>
  <si>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</si>
  <si>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</si>
  <si>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</si>
  <si>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</si>
  <si>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</si>
  <si>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</si>
  <si>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</si>
  <si>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</si>
  <si>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</si>
  <si>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</si>
  <si>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</si>
  <si>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</si>
  <si>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</si>
  <si>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</si>
  <si>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</si>
  <si>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</si>
  <si>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</si>
  <si>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</si>
  <si>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</si>
  <si>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</si>
  <si>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</si>
  <si>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</si>
  <si>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</si>
  <si>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</si>
  <si>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</si>
  <si>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</si>
  <si>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</si>
  <si>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</si>
  <si>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</si>
  <si>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</si>
  <si>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</si>
  <si>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</si>
  <si>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</si>
  <si>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</si>
  <si>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</si>
  <si>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</si>
  <si>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</si>
  <si>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</si>
  <si>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</si>
  <si>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</si>
  <si>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</si>
  <si>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</si>
  <si>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</si>
  <si>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</si>
  <si>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</si>
  <si>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</si>
  <si>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</si>
  <si>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</si>
  <si>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</si>
  <si>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</si>
  <si>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</si>
  <si>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</si>
  <si>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</si>
  <si>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</si>
  <si>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</si>
  <si>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</si>
  <si>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</si>
  <si>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</si>
  <si>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</si>
  <si>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</si>
  <si>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</si>
  <si>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</si>
  <si>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</si>
  <si>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</si>
  <si>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</si>
  <si>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</si>
  <si>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</si>
  <si>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</si>
  <si>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</si>
  <si>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</si>
  <si>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</si>
  <si>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</si>
  <si>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</si>
  <si>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</si>
  <si>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</si>
  <si>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</si>
  <si>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</si>
  <si>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</si>
  <si>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</si>
  <si>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</si>
  <si>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</si>
  <si>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</si>
  <si>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</si>
  <si>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</si>
  <si>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</si>
  <si>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</si>
  <si>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</si>
  <si>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</si>
  <si>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</si>
  <si>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</si>
  <si>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</si>
  <si>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</si>
  <si>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</si>
  <si>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</si>
  <si>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</si>
  <si>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</si>
  <si>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</si>
  <si>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</si>
  <si>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</si>
  <si>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</si>
  <si>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</si>
  <si>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</si>
  <si>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</si>
  <si>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</si>
  <si>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</si>
  <si>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</si>
  <si>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</si>
  <si>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</si>
  <si>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</si>
  <si>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</si>
  <si>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</si>
  <si>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</si>
  <si>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</si>
  <si>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</si>
  <si>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</si>
  <si>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</si>
  <si>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</si>
  <si>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</si>
  <si>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</si>
  <si>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</si>
  <si>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</si>
  <si>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</si>
  <si>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</si>
  <si>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</si>
  <si>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</si>
  <si>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</si>
  <si>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</si>
  <si>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</si>
  <si>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</si>
  <si>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</si>
  <si>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</si>
  <si>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</si>
  <si>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</si>
  <si>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</si>
  <si>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</si>
  <si>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</si>
  <si>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</si>
  <si>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</si>
  <si>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</si>
  <si>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</si>
  <si>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</si>
  <si>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</si>
  <si>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</si>
  <si>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</si>
  <si>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</si>
  <si>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</si>
  <si>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</si>
  <si>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</si>
  <si>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</si>
  <si>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</si>
  <si>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</si>
  <si>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</si>
  <si>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</si>
  <si>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</si>
  <si>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</si>
  <si>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</si>
  <si>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</si>
  <si>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</si>
  <si>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</si>
  <si>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</si>
  <si>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</si>
  <si>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</si>
  <si>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</si>
  <si>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</si>
  <si>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</si>
  <si>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</si>
  <si>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</si>
  <si>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</si>
  <si>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</si>
  <si>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</si>
  <si>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</si>
  <si>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</si>
  <si>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</si>
  <si>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</si>
  <si>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</si>
  <si>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</si>
  <si>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</si>
  <si>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</si>
  <si>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</si>
  <si>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</si>
  <si>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</si>
  <si>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</si>
  <si>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</si>
  <si>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</si>
  <si>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</si>
  <si>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</si>
  <si>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</si>
  <si>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</si>
  <si>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</si>
  <si>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</si>
  <si>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</si>
  <si>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</si>
  <si>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</si>
  <si>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</si>
  <si>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</si>
  <si>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</si>
  <si>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</si>
  <si>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</si>
  <si>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</si>
  <si>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</si>
  <si>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</si>
  <si>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</si>
  <si>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</si>
  <si>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</si>
  <si>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</si>
  <si>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</si>
  <si>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</si>
  <si>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</si>
  <si>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</si>
  <si>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</si>
  <si>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</si>
  <si>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</si>
  <si>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</si>
  <si>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</si>
  <si>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</si>
  <si>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</si>
  <si>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</si>
  <si>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</si>
  <si>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</si>
  <si>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</si>
  <si>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</si>
  <si>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</si>
  <si>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</si>
  <si>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</si>
  <si>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</si>
  <si>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</si>
  <si>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</si>
  <si>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</si>
  <si>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</si>
  <si>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</si>
  <si>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</si>
  <si>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</si>
  <si>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</si>
  <si>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</si>
  <si>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</si>
  <si>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</si>
  <si>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</si>
  <si>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</si>
  <si>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</si>
  <si>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</si>
  <si>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</si>
  <si>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</si>
  <si>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</si>
  <si>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</si>
  <si>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</si>
  <si>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</si>
  <si>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</si>
  <si>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</si>
  <si>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</si>
  <si>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</si>
  <si>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</si>
  <si>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</si>
  <si>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</si>
  <si>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</si>
  <si>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</si>
  <si>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</si>
  <si>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</si>
  <si>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</si>
  <si>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</si>
  <si>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</si>
  <si>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</si>
  <si>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</si>
  <si>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</si>
  <si>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</si>
  <si>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</si>
  <si>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</si>
  <si>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</si>
  <si>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</si>
  <si>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</si>
  <si>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</si>
  <si>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</si>
  <si>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</si>
  <si>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</si>
  <si>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</si>
  <si>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</si>
  <si>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</si>
  <si>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</si>
  <si>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</si>
  <si>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</si>
  <si>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</si>
  <si>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</si>
  <si>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</si>
  <si>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</si>
  <si>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</si>
  <si>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</si>
  <si>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</si>
  <si>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</si>
  <si>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</si>
  <si>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</si>
  <si>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</si>
  <si>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</si>
  <si>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</si>
  <si>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</si>
  <si>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</si>
  <si>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</si>
  <si>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</si>
  <si>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</si>
  <si>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</si>
  <si>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</si>
  <si>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</si>
  <si>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</si>
  <si>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</si>
  <si>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</si>
  <si>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</si>
  <si>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</si>
  <si>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</si>
  <si>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</si>
  <si>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</si>
  <si>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</si>
  <si>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</si>
  <si>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</si>
  <si>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</si>
  <si>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</si>
  <si>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</si>
  <si>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</si>
  <si>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</si>
  <si>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</si>
  <si>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</si>
  <si>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</si>
  <si>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</si>
  <si>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</si>
  <si>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</si>
  <si>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</si>
  <si>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</si>
  <si>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</si>
  <si>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</si>
  <si>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</si>
  <si>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</si>
  <si>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</si>
  <si>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</si>
  <si>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</si>
  <si>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</si>
  <si>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</si>
  <si>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</si>
  <si>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</si>
  <si>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</si>
  <si>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</si>
  <si>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</si>
  <si>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</si>
  <si>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</si>
  <si>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</si>
  <si>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</si>
  <si>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</si>
  <si>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</si>
  <si>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</si>
  <si>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</si>
  <si>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</si>
  <si>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</si>
  <si>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</si>
  <si>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</si>
  <si>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</si>
  <si>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</si>
  <si>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</si>
  <si>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</si>
  <si>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</si>
  <si>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</si>
  <si>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</si>
  <si>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</si>
  <si>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</si>
  <si>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</si>
  <si>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</si>
  <si>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</si>
  <si>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</si>
  <si>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</si>
  <si>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</si>
  <si>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</si>
  <si>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</si>
  <si>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</si>
  <si>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</si>
  <si>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</si>
  <si>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</si>
  <si>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</si>
  <si>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</si>
  <si>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</si>
  <si>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</si>
  <si>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</si>
  <si>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</si>
  <si>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</si>
  <si>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</si>
  <si>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</si>
  <si>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</si>
  <si>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</si>
  <si>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</si>
  <si>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</si>
  <si>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</si>
  <si>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</si>
  <si>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</si>
  <si>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</si>
  <si>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</si>
  <si>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</si>
  <si>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</si>
  <si>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</si>
  <si>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</si>
  <si>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</si>
  <si>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</si>
  <si>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</si>
  <si>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</si>
  <si>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</si>
  <si>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</si>
  <si>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</si>
  <si>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</si>
  <si>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</si>
  <si>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</si>
  <si>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</si>
  <si>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</si>
  <si>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</si>
  <si>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</si>
  <si>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</si>
  <si>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</si>
  <si>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</si>
  <si>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</si>
  <si>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</si>
  <si>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</si>
  <si>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</si>
  <si>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</si>
  <si>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</si>
  <si>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</si>
  <si>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</si>
  <si>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</si>
  <si>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</si>
  <si>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</si>
  <si>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</si>
  <si>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</si>
  <si>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</si>
  <si>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</si>
  <si>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</si>
  <si>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</si>
  <si>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</si>
  <si>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</si>
  <si>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</si>
  <si>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</si>
  <si>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</si>
  <si>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</si>
  <si>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</si>
  <si>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</si>
  <si>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</si>
  <si>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</si>
  <si>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</si>
  <si>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</si>
  <si>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</si>
  <si>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</si>
  <si>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</si>
  <si>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</si>
  <si>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</si>
  <si>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</si>
  <si>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</si>
  <si>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</si>
  <si>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</si>
  <si>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</si>
  <si>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</si>
  <si>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</si>
  <si>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</si>
  <si>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</si>
  <si>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</si>
  <si>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</si>
  <si>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</si>
  <si>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</si>
  <si>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</si>
  <si>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</si>
  <si>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</si>
  <si>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</si>
  <si>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</si>
  <si>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</si>
  <si>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</si>
  <si>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</si>
  <si>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</si>
  <si>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</si>
  <si>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</si>
  <si>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</si>
  <si>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</si>
  <si>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</si>
  <si>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</si>
  <si>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</si>
  <si>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</si>
  <si>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</si>
  <si>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</si>
  <si>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</si>
  <si>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</si>
  <si>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</si>
  <si>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</si>
  <si>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</si>
  <si>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</si>
  <si>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</si>
  <si>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</si>
  <si>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</si>
  <si>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</si>
  <si>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</si>
  <si>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</si>
  <si>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</si>
  <si>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</si>
  <si>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</si>
  <si>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</si>
  <si>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</si>
  <si>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</si>
  <si>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</si>
  <si>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</si>
  <si>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</si>
  <si>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</si>
  <si>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</si>
  <si>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</si>
  <si>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</si>
  <si>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</si>
  <si>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</si>
  <si>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</si>
  <si>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</si>
  <si>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</si>
  <si>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</si>
  <si>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</si>
  <si>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</si>
  <si>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</si>
  <si>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</si>
  <si>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</si>
  <si>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</si>
  <si>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</si>
  <si>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</si>
  <si>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</si>
  <si>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</si>
  <si>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</si>
  <si>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</si>
  <si>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</si>
  <si>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</si>
  <si>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</si>
  <si>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</si>
  <si>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</si>
  <si>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</si>
  <si>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</si>
  <si>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</si>
  <si>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</si>
  <si>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</si>
  <si>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</si>
  <si>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</si>
  <si>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</si>
  <si>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</si>
  <si>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</si>
  <si>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</si>
  <si>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</si>
  <si>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</si>
  <si>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</si>
  <si>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</si>
  <si>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</si>
  <si>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</si>
  <si>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</si>
  <si>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</si>
  <si>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</si>
  <si>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</si>
  <si>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</si>
  <si>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</si>
  <si>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</si>
  <si>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</si>
  <si>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</si>
  <si>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</si>
  <si>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</si>
  <si>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</si>
  <si>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</si>
  <si>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</si>
  <si>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</si>
  <si>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</si>
  <si>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</si>
  <si>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</si>
  <si>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</si>
  <si>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</si>
  <si>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</si>
  <si>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</si>
  <si>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</si>
  <si>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</si>
  <si>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</si>
  <si>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</si>
  <si>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</si>
  <si>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</si>
  <si>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</si>
  <si>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</si>
  <si>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</si>
  <si>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</si>
  <si>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</si>
  <si>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</si>
  <si>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</si>
  <si>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</si>
  <si>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</si>
  <si>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</si>
  <si>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</si>
  <si>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</si>
  <si>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</si>
  <si>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</si>
  <si>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</si>
  <si>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</si>
  <si>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</si>
  <si>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</si>
  <si>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</si>
  <si>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</si>
  <si>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</si>
  <si>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</si>
  <si>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</si>
  <si>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</si>
  <si>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</si>
  <si>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</si>
  <si>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</si>
  <si>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</si>
  <si>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</si>
  <si>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</si>
  <si>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</si>
  <si>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</si>
  <si>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</si>
  <si>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</si>
  <si>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</si>
  <si>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</si>
  <si>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</si>
  <si>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</si>
  <si>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</si>
  <si>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</si>
  <si>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</si>
  <si>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</si>
  <si>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</si>
  <si>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</si>
  <si>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</si>
  <si>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</si>
  <si>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</si>
  <si>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</si>
  <si>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</si>
  <si>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</si>
  <si>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</si>
  <si>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</si>
  <si>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</si>
  <si>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</si>
  <si>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</si>
  <si>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</si>
  <si>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</si>
  <si>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</si>
  <si>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</si>
  <si>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</si>
  <si>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</si>
  <si>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</si>
  <si>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</si>
  <si>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</si>
  <si>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</si>
  <si>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</si>
  <si>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</si>
  <si>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</si>
  <si>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</si>
  <si>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</si>
  <si>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</si>
  <si>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</si>
  <si>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</si>
  <si>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</si>
  <si>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</si>
  <si>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</si>
  <si>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</si>
  <si>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</si>
  <si>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</si>
  <si>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</si>
  <si>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</si>
  <si>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</si>
  <si>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</si>
  <si>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</si>
  <si>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</si>
  <si>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</si>
  <si>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</si>
  <si>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</si>
  <si>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</si>
  <si>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</si>
  <si>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</si>
  <si>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</si>
  <si>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</si>
  <si>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</si>
  <si>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</si>
  <si>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</si>
  <si>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</si>
  <si>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</si>
  <si>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</si>
  <si>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</si>
  <si>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</si>
  <si>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</si>
  <si>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</si>
  <si>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</si>
  <si>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</si>
  <si>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</si>
  <si>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</si>
  <si>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</si>
  <si>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</si>
  <si>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</si>
  <si>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</si>
  <si>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</si>
  <si>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</si>
  <si>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</si>
  <si>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</si>
  <si>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</si>
  <si>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</si>
  <si>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</si>
  <si>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</si>
  <si>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</si>
  <si>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</si>
  <si>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</si>
  <si>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</si>
  <si>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</si>
  <si>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</si>
  <si>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</si>
  <si>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</si>
  <si>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</si>
  <si>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</si>
  <si>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</si>
  <si>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</si>
  <si>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</si>
  <si>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</si>
  <si>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</si>
  <si>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</si>
  <si>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</si>
  <si>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</si>
  <si>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</si>
  <si>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</si>
  <si>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</si>
  <si>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</si>
  <si>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</si>
  <si>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</si>
  <si>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</si>
  <si>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</si>
  <si>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</si>
  <si>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</si>
  <si>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</si>
  <si>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</si>
  <si>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</si>
  <si>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</si>
  <si>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</si>
  <si>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</si>
  <si>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</si>
  <si>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</si>
  <si>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</si>
  <si>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</si>
  <si>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</si>
  <si>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</si>
  <si>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</si>
  <si>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</si>
  <si>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</si>
  <si>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</si>
  <si>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</si>
  <si>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</si>
  <si>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</si>
  <si>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</si>
  <si>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</si>
  <si>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</si>
  <si>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</si>
  <si>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</si>
  <si>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</si>
  <si>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</si>
  <si>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</si>
  <si>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</si>
  <si>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</si>
  <si>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</si>
  <si>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</si>
  <si>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</si>
  <si>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</si>
  <si>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</si>
  <si>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</si>
  <si>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</si>
  <si>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</si>
  <si>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</si>
  <si>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</si>
  <si>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</si>
  <si>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</si>
  <si>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</si>
  <si>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</si>
  <si>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</si>
  <si>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</si>
  <si>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</si>
  <si>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</si>
  <si>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</si>
  <si>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</si>
  <si>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</si>
  <si>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</si>
  <si>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</si>
  <si>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</si>
  <si>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</si>
  <si>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</si>
  <si>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</si>
  <si>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</si>
  <si>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</si>
  <si>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</si>
  <si>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</si>
  <si>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</si>
  <si>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</si>
  <si>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</si>
  <si>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</si>
  <si>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</si>
  <si>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</si>
  <si>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</si>
  <si>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</si>
  <si>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</si>
  <si>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</si>
  <si>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</si>
  <si>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</si>
  <si>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</si>
  <si>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</si>
  <si>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</si>
  <si>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</si>
  <si>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</si>
  <si>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</si>
  <si>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</si>
  <si>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</si>
  <si>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</si>
  <si>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</si>
  <si>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</si>
  <si>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</si>
  <si>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</si>
  <si>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</si>
  <si>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</si>
  <si>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</si>
  <si>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</si>
  <si>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</si>
  <si>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</si>
  <si>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</si>
  <si>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</si>
  <si>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</si>
  <si>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</si>
  <si>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</si>
  <si>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</si>
  <si>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</si>
  <si>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</si>
  <si>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</si>
  <si>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</si>
  <si>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</si>
  <si>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</si>
  <si>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</si>
  <si>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</si>
  <si>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</si>
  <si>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</si>
  <si>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</si>
  <si>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</si>
  <si>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</si>
  <si>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</si>
  <si>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</si>
  <si>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</si>
  <si>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</si>
  <si>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</si>
  <si>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</si>
  <si>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</si>
  <si>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</si>
  <si>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</si>
  <si>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</si>
  <si>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</si>
  <si>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</si>
  <si>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</si>
  <si>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</si>
  <si>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</si>
  <si>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</si>
  <si>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</si>
  <si>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</si>
  <si>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</si>
  <si>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</si>
  <si>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</si>
  <si>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</si>
  <si>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</si>
  <si>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</si>
  <si>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</si>
  <si>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</si>
  <si>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</si>
  <si>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</si>
  <si>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</si>
  <si>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</si>
  <si>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</si>
  <si>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</si>
  <si>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</si>
  <si>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</si>
  <si>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</si>
  <si>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</si>
  <si>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</si>
  <si>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</si>
  <si>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</si>
  <si>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</si>
  <si>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</si>
  <si>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</si>
  <si>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</si>
  <si>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</si>
  <si>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</si>
  <si>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</si>
  <si>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</si>
  <si>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</si>
  <si>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</si>
  <si>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</si>
  <si>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</si>
  <si>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</si>
  <si>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</si>
  <si>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</si>
  <si>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</si>
  <si>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</si>
  <si>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</si>
  <si>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</si>
  <si>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</si>
  <si>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</si>
  <si>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</si>
  <si>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</si>
  <si>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</si>
  <si>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</si>
  <si>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</si>
  <si>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</si>
  <si>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</si>
  <si>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</si>
  <si>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</si>
  <si>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</si>
  <si>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</si>
  <si>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</si>
  <si>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</si>
  <si>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</si>
  <si>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</si>
  <si>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</si>
  <si>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</si>
  <si>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</si>
  <si>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</si>
  <si>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</si>
  <si>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</si>
  <si>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</si>
  <si>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</si>
  <si>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</si>
  <si>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</si>
  <si>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</si>
  <si>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</si>
  <si>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</si>
  <si>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</si>
  <si>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</si>
  <si>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</si>
  <si>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</si>
  <si>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</si>
  <si>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</si>
  <si>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</si>
  <si>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</si>
  <si>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</si>
  <si>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</si>
  <si>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</si>
  <si>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</si>
  <si>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</si>
  <si>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</si>
  <si>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</si>
  <si>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</si>
  <si>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</si>
  <si>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</si>
  <si>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</si>
  <si>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</si>
  <si>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</si>
  <si>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</si>
  <si>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</si>
  <si>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</si>
  <si>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</si>
  <si>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</si>
  <si>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</si>
  <si>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</si>
  <si>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</si>
  <si>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</si>
  <si>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</si>
  <si>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</si>
  <si>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</si>
  <si>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</si>
  <si>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</si>
  <si>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</si>
  <si>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</si>
  <si>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</si>
  <si>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</si>
  <si>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</si>
  <si>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</si>
  <si>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</si>
  <si>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</si>
  <si>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</si>
  <si>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</si>
  <si>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</si>
  <si>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</si>
  <si>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</si>
  <si>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</si>
  <si>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</si>
  <si>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</si>
  <si>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</si>
  <si>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</si>
  <si>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</si>
  <si>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</si>
  <si>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</si>
  <si>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</si>
  <si>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</si>
  <si>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</si>
  <si>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</si>
  <si>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</si>
  <si>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</si>
  <si>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</si>
  <si>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</si>
  <si>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</si>
  <si>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</si>
  <si>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</si>
  <si>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</si>
  <si>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</si>
  <si>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</si>
  <si>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</si>
  <si>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</si>
  <si>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</si>
  <si>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</si>
  <si>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</si>
  <si>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</si>
  <si>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</si>
  <si>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</si>
  <si>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</si>
  <si>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</si>
  <si>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</si>
  <si>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</si>
  <si>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</si>
  <si>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</si>
  <si>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</si>
  <si>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</si>
  <si>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</si>
  <si>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</si>
  <si>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</si>
  <si>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</si>
  <si>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</si>
  <si>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</si>
  <si>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</si>
  <si>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</si>
  <si>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</si>
  <si>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</si>
  <si>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</si>
  <si>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</si>
  <si>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</si>
  <si>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</si>
  <si>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</si>
  <si>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</si>
  <si>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</si>
  <si>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</si>
  <si>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</si>
  <si>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</si>
  <si>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</si>
  <si>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</si>
  <si>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</si>
  <si>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</si>
  <si>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</si>
  <si>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</si>
  <si>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</si>
  <si>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</si>
  <si>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</si>
  <si>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</si>
  <si>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</si>
  <si>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</si>
  <si>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</si>
  <si>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</si>
  <si>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</si>
  <si>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</si>
  <si>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</si>
  <si>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</si>
  <si>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</si>
  <si>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</si>
  <si>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</si>
  <si>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</si>
  <si>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</si>
  <si>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</si>
  <si>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</si>
  <si>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</si>
  <si>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</si>
  <si>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</si>
  <si>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</si>
  <si>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</si>
  <si>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</si>
  <si>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</si>
  <si>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</si>
  <si>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</si>
  <si>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</si>
  <si>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</si>
  <si>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</si>
  <si>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</si>
  <si>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</si>
  <si>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</si>
  <si>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</si>
  <si>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</si>
  <si>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</si>
  <si>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</si>
  <si>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</si>
  <si>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</si>
  <si>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</si>
  <si>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</si>
  <si>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</si>
  <si>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</si>
  <si>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</si>
  <si>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</si>
  <si>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</si>
  <si>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</si>
  <si>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</si>
  <si>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</si>
  <si>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</si>
  <si>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</si>
  <si>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</si>
  <si>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</si>
  <si>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</si>
  <si>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</si>
  <si>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</si>
  <si>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</si>
  <si>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</si>
  <si>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</si>
  <si>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</si>
  <si>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</si>
  <si>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</si>
  <si>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</si>
  <si>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</si>
  <si>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</si>
  <si>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</si>
  <si>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</si>
  <si>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</si>
  <si>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</si>
  <si>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</si>
  <si>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</si>
  <si>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</si>
  <si>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</si>
  <si>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</si>
  <si>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</si>
  <si>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</si>
  <si>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</si>
  <si>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</si>
  <si>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</si>
  <si>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</si>
  <si>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</si>
  <si>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</si>
  <si>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</si>
  <si>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</si>
  <si>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</si>
  <si>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</si>
  <si>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</si>
  <si>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</si>
  <si>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</si>
  <si>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</si>
  <si>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</si>
  <si>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</si>
  <si>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</si>
  <si>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</si>
  <si>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</si>
  <si>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</si>
  <si>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</si>
  <si>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</si>
  <si>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</si>
  <si>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</si>
  <si>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</si>
  <si>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</si>
  <si>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</si>
  <si>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</si>
  <si>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</si>
  <si>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</si>
  <si>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</si>
  <si>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</si>
  <si>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</si>
  <si>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</si>
  <si>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</si>
  <si>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</si>
  <si>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</si>
  <si>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</si>
  <si>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</si>
  <si>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</si>
  <si>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</si>
  <si>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</si>
  <si>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</si>
  <si>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</si>
  <si>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</si>
  <si>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</si>
  <si>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</si>
  <si>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</si>
  <si>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</si>
  <si>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</si>
  <si>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</si>
  <si>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</si>
  <si>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</si>
  <si>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</si>
  <si>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</si>
  <si>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</si>
  <si>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</si>
  <si>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</si>
  <si>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</si>
  <si>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</si>
  <si>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</si>
  <si>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</si>
  <si>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</si>
  <si>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</si>
  <si>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</si>
  <si>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</si>
  <si>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</si>
  <si>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</si>
  <si>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</si>
  <si>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</si>
  <si>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</si>
  <si>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</si>
  <si>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</si>
  <si>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</si>
  <si>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</si>
  <si>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</si>
  <si>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</si>
  <si>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</si>
  <si>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</si>
  <si>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</si>
  <si>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</si>
  <si>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</si>
  <si>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</si>
  <si>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</si>
  <si>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</si>
  <si>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</si>
  <si>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</si>
  <si>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</si>
  <si>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</si>
  <si>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</si>
  <si>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</si>
  <si>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</si>
  <si>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</si>
  <si>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</si>
  <si>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</si>
  <si>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</si>
  <si>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</si>
  <si>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</si>
  <si>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</si>
  <si>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</si>
  <si>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</si>
  <si>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</si>
  <si>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</si>
  <si>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</si>
  <si>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</si>
  <si>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</si>
  <si>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</si>
  <si>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</si>
  <si>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</si>
  <si>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</si>
  <si>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</si>
  <si>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</si>
  <si>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</si>
  <si>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</si>
  <si>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</si>
  <si>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</si>
  <si>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</si>
  <si>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</si>
  <si>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</si>
  <si>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</si>
  <si>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</si>
  <si>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</si>
  <si>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</si>
  <si>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</si>
  <si>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</si>
  <si>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</si>
  <si>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</si>
  <si>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</si>
  <si>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</si>
  <si>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</si>
  <si>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</si>
  <si>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</si>
  <si>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</si>
  <si>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</si>
  <si>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</si>
  <si>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</si>
  <si>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</si>
  <si>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</si>
  <si>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</si>
  <si>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</si>
  <si>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</si>
  <si>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</si>
  <si>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</si>
  <si>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</si>
  <si>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</si>
  <si>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</si>
  <si>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</si>
  <si>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</si>
  <si>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</si>
  <si>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</si>
  <si>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</si>
  <si>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</si>
  <si>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</si>
  <si>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</si>
  <si>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</si>
  <si>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</si>
  <si>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</si>
  <si>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</si>
  <si>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</si>
  <si>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</si>
  <si>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</si>
  <si>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</si>
  <si>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</si>
  <si>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</si>
  <si>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</si>
  <si>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</si>
  <si>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</si>
  <si>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</si>
  <si>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</si>
  <si>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</si>
  <si>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</si>
  <si>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</si>
  <si>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</si>
  <si>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</si>
  <si>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</si>
  <si>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</si>
  <si>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</si>
  <si>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</si>
  <si>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</si>
  <si>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</si>
  <si>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</si>
  <si>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</si>
  <si>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</si>
  <si>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</si>
  <si>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</si>
  <si>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</si>
  <si>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</si>
  <si>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</si>
  <si>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</si>
  <si>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</si>
  <si>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</si>
  <si>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</si>
  <si>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</si>
  <si>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</si>
  <si>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</si>
  <si>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</si>
  <si>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</si>
  <si>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</si>
  <si>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</si>
  <si>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</si>
  <si>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</si>
  <si>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</si>
  <si>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</si>
  <si>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</si>
  <si>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</si>
  <si>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</si>
  <si>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</si>
  <si>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</si>
  <si>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</si>
  <si>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</si>
  <si>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</si>
  <si>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</si>
  <si>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</si>
  <si>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</si>
  <si>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</si>
  <si>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</si>
  <si>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</si>
  <si>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</si>
  <si>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</si>
  <si>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</si>
  <si>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</si>
  <si>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</si>
  <si>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</si>
  <si>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</si>
  <si>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</si>
  <si>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</si>
  <si>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</si>
  <si>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</si>
  <si>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</si>
  <si>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</si>
  <si>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</si>
  <si>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</si>
  <si>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</si>
  <si>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</si>
  <si>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</si>
  <si>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</si>
  <si>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</si>
  <si>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</si>
  <si>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</si>
  <si>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</si>
  <si>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</si>
  <si>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</si>
  <si>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</si>
  <si>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</si>
  <si>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</si>
  <si>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</si>
  <si>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</si>
  <si>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</si>
  <si>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</si>
  <si>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</si>
  <si>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</si>
  <si>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</si>
  <si>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</si>
  <si>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</si>
  <si>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</si>
  <si>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</si>
  <si>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</si>
  <si>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</si>
  <si>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</si>
  <si>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</si>
  <si>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</si>
  <si>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</si>
  <si>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</si>
  <si>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</si>
  <si>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</si>
  <si>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</si>
  <si>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</si>
  <si>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</si>
  <si>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</si>
  <si>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</si>
  <si>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</si>
  <si>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</si>
  <si>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</si>
  <si>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</si>
  <si>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</si>
  <si>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</si>
  <si>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</si>
  <si>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</si>
  <si>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</si>
  <si>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</si>
  <si>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</si>
  <si>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</si>
  <si>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</si>
  <si>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</si>
  <si>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</si>
  <si>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</si>
  <si>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</si>
  <si>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</si>
  <si>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</si>
  <si>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</si>
  <si>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</si>
  <si>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</si>
  <si>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</si>
  <si>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</si>
  <si>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</si>
  <si>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</si>
  <si>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</si>
  <si>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</si>
  <si>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</si>
  <si>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</si>
  <si>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</si>
  <si>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</si>
  <si>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</si>
  <si>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</si>
  <si>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</si>
  <si>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</si>
  <si>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</si>
  <si>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</si>
  <si>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</si>
  <si>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</si>
  <si>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</si>
  <si>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</si>
  <si>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</si>
  <si>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</si>
  <si>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</si>
  <si>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</si>
  <si>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</si>
  <si>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</si>
  <si>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</si>
  <si>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</si>
  <si>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</si>
  <si>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</si>
  <si>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</si>
  <si>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</si>
  <si>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</si>
  <si>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</si>
  <si>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</si>
  <si>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</si>
  <si>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</si>
  <si>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</si>
  <si>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</si>
  <si>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</si>
  <si>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</si>
  <si>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</si>
  <si>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</si>
  <si>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</si>
  <si>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</si>
  <si>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</si>
  <si>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</si>
  <si>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</si>
  <si>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</si>
  <si>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</si>
  <si>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</si>
  <si>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</si>
  <si>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</si>
  <si>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</si>
  <si>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</si>
  <si>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</si>
  <si>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</si>
  <si>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</si>
  <si>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</si>
  <si>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</si>
  <si>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</si>
  <si>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</si>
  <si>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</si>
  <si>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</si>
  <si>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</si>
  <si>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</si>
  <si>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</si>
  <si>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</si>
  <si>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</si>
  <si>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</si>
  <si>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</si>
  <si>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</si>
  <si>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</si>
  <si>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</si>
  <si>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</si>
  <si>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</si>
  <si>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</si>
  <si>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</si>
  <si>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</si>
  <si>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</si>
  <si>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</si>
  <si>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</si>
  <si>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</si>
  <si>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</si>
  <si>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</si>
  <si>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</si>
  <si>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</si>
  <si>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</si>
  <si>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</si>
  <si>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</si>
  <si>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</si>
  <si>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</si>
  <si>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</si>
  <si>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</si>
  <si>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</si>
  <si>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</si>
  <si>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</si>
  <si>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</si>
  <si>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</si>
  <si>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</si>
  <si>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</si>
  <si>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</si>
  <si>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</si>
  <si>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</si>
  <si>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</si>
  <si>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</si>
  <si>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</si>
  <si>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</si>
  <si>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</si>
  <si>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</si>
  <si>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</si>
  <si>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</si>
  <si>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</si>
  <si>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</si>
  <si>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</si>
  <si>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</si>
  <si>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</si>
  <si>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</si>
  <si>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</si>
  <si>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</si>
  <si>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</si>
  <si>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</si>
  <si>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</si>
  <si>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</si>
  <si>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</si>
  <si>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</si>
  <si>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</si>
  <si>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</si>
  <si>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</si>
  <si>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</si>
  <si>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</si>
  <si>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</si>
  <si>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</si>
  <si>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</si>
  <si>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</si>
  <si>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</si>
  <si>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</si>
  <si>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</si>
  <si>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</si>
  <si>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</si>
  <si>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</si>
  <si>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</si>
  <si>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</si>
  <si>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</si>
  <si>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</si>
  <si>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</si>
  <si>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</si>
  <si>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</si>
  <si>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</si>
  <si>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</si>
  <si>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</si>
  <si>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</si>
  <si>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</si>
  <si>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</si>
  <si>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</si>
  <si>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</si>
  <si>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</si>
  <si>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</si>
  <si>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</si>
  <si>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</si>
  <si>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</si>
  <si>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</si>
  <si>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</si>
  <si>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</si>
  <si>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</si>
  <si>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</si>
  <si>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</si>
  <si>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</si>
  <si>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</si>
  <si>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</si>
  <si>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</si>
  <si>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</si>
  <si>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</si>
  <si>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</si>
  <si>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</si>
  <si>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</si>
  <si>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</si>
  <si>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</si>
  <si>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</si>
  <si>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</si>
  <si>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</si>
  <si>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</si>
  <si>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</si>
  <si>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</si>
  <si>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</si>
  <si>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</si>
  <si>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</si>
  <si>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</si>
  <si>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</si>
  <si>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</si>
  <si>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</si>
  <si>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</si>
  <si>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</si>
  <si>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</si>
  <si>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</si>
  <si>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</si>
  <si>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</si>
  <si>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</si>
  <si>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</si>
  <si>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</si>
  <si>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</si>
  <si>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</si>
  <si>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</si>
  <si>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</si>
  <si>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</si>
  <si>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</si>
  <si>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</si>
  <si>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</si>
  <si>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</si>
  <si>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</si>
  <si>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</si>
  <si>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</si>
  <si>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</si>
  <si>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</si>
  <si>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</si>
  <si>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</si>
  <si>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</si>
  <si>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</si>
  <si>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</si>
  <si>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</si>
  <si>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</si>
  <si>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</si>
  <si>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</si>
  <si>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</si>
  <si>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</si>
  <si>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</si>
  <si>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</si>
  <si>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</si>
  <si>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</si>
  <si>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</si>
  <si>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</si>
  <si>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</si>
  <si>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</si>
  <si>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</si>
  <si>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</si>
  <si>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</si>
  <si>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</si>
  <si>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</si>
  <si>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</si>
  <si>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</si>
  <si>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</si>
  <si>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</si>
  <si>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</si>
  <si>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</si>
  <si>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</si>
  <si>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</si>
  <si>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</si>
  <si>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</si>
  <si>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</si>
  <si>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</si>
  <si>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</si>
  <si>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</si>
  <si>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</si>
  <si>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</si>
  <si>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</si>
  <si>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</si>
  <si>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</si>
  <si>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</si>
  <si>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</si>
  <si>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</si>
  <si>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</si>
  <si>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</si>
  <si>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</si>
  <si>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</si>
  <si>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</si>
  <si>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</si>
  <si>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</si>
  <si>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</si>
  <si>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</si>
  <si>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</si>
  <si>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</si>
  <si>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</si>
  <si>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</si>
  <si>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</si>
  <si>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</si>
  <si>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</si>
  <si>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</si>
  <si>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</si>
  <si>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</si>
  <si>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</si>
  <si>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</si>
  <si>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</si>
  <si>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</si>
  <si>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</si>
  <si>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</si>
  <si>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</si>
  <si>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</si>
  <si>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</si>
  <si>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</si>
  <si>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</si>
  <si>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</si>
  <si>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</si>
  <si>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</si>
  <si>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</si>
  <si>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</si>
  <si>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</si>
  <si>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</si>
  <si>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</si>
  <si>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</si>
  <si>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</si>
  <si>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</si>
  <si>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</si>
  <si>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</si>
  <si>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</si>
  <si>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</si>
  <si>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</si>
  <si>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</si>
  <si>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</si>
  <si>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</si>
  <si>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</si>
  <si>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</si>
  <si>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</si>
  <si>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</si>
  <si>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</si>
  <si>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</si>
  <si>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</si>
  <si>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</si>
  <si>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</si>
  <si>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</si>
  <si>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</si>
  <si>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</si>
  <si>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</si>
  <si>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</si>
  <si>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</si>
  <si>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</si>
  <si>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</si>
  <si>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</si>
  <si>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</si>
  <si>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</si>
  <si>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</si>
  <si>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</si>
  <si>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</si>
  <si>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</si>
  <si>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</si>
  <si>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</si>
  <si>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</si>
  <si>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</si>
  <si>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</si>
  <si>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</si>
  <si>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</si>
  <si>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</si>
  <si>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</si>
  <si>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</si>
  <si>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</si>
  <si>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</si>
  <si>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</si>
  <si>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</si>
  <si>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</si>
  <si>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</si>
  <si>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</si>
  <si>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</si>
  <si>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</si>
  <si>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</si>
  <si>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</si>
  <si>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</si>
  <si>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</si>
  <si>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</si>
  <si>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</si>
  <si>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</si>
  <si>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</si>
  <si>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</si>
  <si>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</si>
  <si>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</si>
  <si>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</si>
  <si>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</si>
  <si>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</si>
  <si>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</si>
  <si>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</si>
  <si>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</si>
  <si>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</si>
  <si>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</si>
  <si>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</si>
  <si>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</si>
  <si>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</si>
  <si>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</si>
  <si>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</si>
  <si>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</si>
  <si>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</si>
  <si>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</si>
  <si>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</si>
  <si>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</si>
  <si>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</si>
  <si>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</si>
  <si>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</si>
  <si>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</si>
  <si>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</si>
  <si>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</si>
  <si>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</si>
  <si>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</si>
  <si>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</si>
  <si>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</si>
  <si>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</si>
  <si>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</si>
  <si>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</si>
  <si>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</si>
  <si>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</si>
  <si>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</si>
  <si>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</si>
  <si>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</si>
  <si>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</si>
  <si>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</si>
  <si>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</si>
  <si>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</si>
  <si>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</si>
  <si>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</si>
  <si>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</si>
  <si>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</si>
  <si>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</si>
  <si>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</si>
  <si>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</si>
  <si>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</si>
  <si>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</si>
  <si>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</si>
  <si>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</si>
  <si>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</si>
  <si>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</si>
  <si>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</si>
  <si>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</si>
  <si>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</si>
  <si>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</si>
  <si>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</si>
  <si>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</si>
  <si>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</si>
  <si>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</si>
  <si>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</si>
  <si>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</si>
  <si>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</si>
  <si>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</si>
  <si>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</si>
  <si>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</si>
  <si>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</si>
  <si>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</si>
  <si>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</si>
  <si>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</si>
  <si>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</si>
  <si>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</si>
  <si>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</si>
  <si>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</si>
  <si>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</si>
  <si>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</si>
  <si>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</si>
  <si>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</si>
  <si>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</si>
  <si>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</si>
  <si>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</si>
  <si>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</si>
  <si>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</si>
  <si>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</si>
  <si>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</si>
  <si>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</si>
  <si>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</si>
  <si>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</si>
  <si>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</si>
  <si>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</si>
  <si>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</si>
  <si>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</si>
  <si>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</si>
  <si>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</si>
  <si>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</si>
  <si>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</si>
  <si>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</si>
  <si>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</si>
  <si>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</si>
  <si>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</si>
  <si>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</si>
  <si>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</si>
  <si>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</si>
  <si>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</si>
  <si>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</si>
  <si>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</si>
  <si>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</si>
  <si>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</si>
  <si>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</si>
  <si>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</si>
  <si>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</si>
  <si>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</si>
  <si>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</si>
  <si>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</si>
  <si>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</si>
  <si>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</si>
  <si>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</si>
  <si>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</si>
  <si>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</si>
  <si>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</si>
  <si>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</si>
  <si>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</si>
  <si>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</si>
  <si>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</si>
  <si>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</si>
  <si>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</si>
  <si>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</si>
  <si>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</si>
  <si>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</si>
  <si>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</si>
  <si>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</si>
  <si>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</si>
  <si>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</si>
  <si>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</si>
  <si>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</si>
  <si>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</si>
  <si>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</si>
  <si>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</si>
  <si>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</si>
  <si>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</si>
  <si>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</si>
  <si>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</si>
  <si>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</si>
  <si>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</si>
  <si>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</si>
  <si>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</si>
  <si>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</si>
  <si>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</si>
  <si>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</si>
  <si>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</si>
  <si>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</si>
  <si>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</si>
  <si>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</si>
  <si>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</si>
  <si>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</si>
  <si>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</si>
  <si>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</si>
  <si>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</si>
  <si>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</si>
  <si>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</si>
  <si>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</si>
  <si>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</si>
  <si>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</si>
  <si>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</si>
  <si>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</si>
  <si>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</si>
  <si>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</si>
  <si>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</si>
  <si>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</si>
  <si>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</si>
  <si>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</si>
  <si>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</si>
  <si>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</si>
  <si>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</si>
  <si>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</si>
  <si>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</si>
  <si>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</si>
  <si>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</si>
  <si>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</si>
  <si>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</si>
  <si>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</si>
  <si>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</si>
  <si>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</si>
  <si>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</si>
  <si>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</si>
  <si>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</si>
  <si>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</si>
  <si>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</si>
  <si>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</si>
  <si>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</si>
  <si>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</si>
  <si>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</si>
  <si>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</si>
  <si>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</si>
  <si>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</si>
  <si>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</si>
  <si>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</si>
  <si>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</si>
  <si>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</si>
  <si>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</si>
  <si>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</si>
  <si>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</si>
  <si>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</si>
  <si>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</si>
  <si>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</si>
  <si>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</si>
  <si>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</si>
  <si>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</si>
  <si>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</si>
  <si>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</si>
  <si>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</si>
  <si>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</si>
  <si>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</si>
  <si>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</si>
  <si>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</si>
  <si>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</si>
  <si>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</si>
  <si>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</si>
  <si>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</si>
  <si>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</si>
  <si>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</si>
  <si>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</si>
  <si>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</si>
  <si>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</si>
  <si>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</si>
  <si>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</si>
  <si>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</si>
  <si>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</si>
  <si>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</si>
  <si>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</si>
  <si>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</si>
  <si>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</si>
  <si>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</si>
  <si>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</si>
  <si>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</si>
  <si>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</si>
  <si>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</si>
  <si>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</si>
  <si>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</si>
  <si>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</si>
  <si>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</si>
  <si>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</si>
  <si>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</si>
  <si>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</si>
  <si>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</si>
  <si>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</si>
  <si>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</si>
  <si>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</si>
  <si>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</si>
  <si>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</si>
  <si>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</si>
  <si>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</si>
  <si>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</si>
  <si>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</si>
  <si>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</si>
  <si>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</si>
  <si>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</si>
  <si>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</si>
  <si>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</si>
  <si>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</si>
  <si>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</si>
  <si>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</si>
  <si>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</si>
  <si>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</si>
  <si>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</si>
  <si>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</si>
  <si>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</si>
  <si>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</si>
  <si>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</si>
  <si>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</si>
  <si>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</si>
  <si>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</si>
  <si>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</si>
  <si>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</si>
  <si>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</si>
  <si>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</si>
  <si>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</si>
  <si>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</si>
  <si>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</si>
  <si>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</si>
  <si>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</si>
  <si>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</si>
  <si>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</si>
  <si>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</si>
  <si>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</si>
  <si>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</si>
  <si>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</si>
  <si>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</si>
  <si>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</si>
  <si>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</si>
  <si>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</si>
  <si>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</si>
  <si>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</si>
  <si>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</si>
  <si>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</si>
  <si>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</si>
  <si>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</si>
  <si>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</si>
  <si>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</si>
  <si>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</si>
  <si>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</si>
  <si>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</si>
  <si>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</si>
  <si>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</si>
  <si>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</si>
  <si>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</si>
  <si>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</si>
  <si>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</si>
  <si>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</si>
  <si>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</si>
  <si>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</si>
  <si>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</si>
  <si>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</si>
  <si>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</si>
  <si>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</si>
  <si>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</si>
  <si>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</si>
  <si>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</si>
  <si>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</si>
  <si>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</si>
  <si>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</si>
  <si>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</si>
  <si>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</si>
  <si>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</si>
  <si>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</si>
  <si>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</si>
  <si>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</si>
  <si>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</si>
  <si>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</si>
  <si>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</si>
  <si>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</si>
  <si>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</si>
  <si>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</si>
  <si>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</si>
  <si>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</si>
  <si>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</si>
  <si>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</si>
  <si>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</si>
  <si>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</si>
  <si>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</si>
  <si>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</si>
  <si>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</si>
  <si>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</si>
  <si>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</si>
  <si>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</si>
  <si>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</si>
  <si>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</si>
  <si>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</si>
  <si>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</si>
  <si>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</si>
  <si>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</si>
  <si>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</si>
  <si>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</si>
  <si>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</si>
  <si>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</si>
  <si>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</si>
  <si>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</si>
  <si>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</si>
  <si>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</si>
  <si>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</si>
  <si>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</si>
  <si>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</si>
  <si>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</si>
  <si>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</si>
  <si>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</si>
  <si>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</si>
  <si>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</si>
  <si>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</si>
  <si>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</si>
  <si>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</si>
  <si>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</si>
  <si>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</si>
  <si>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</si>
  <si>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</si>
  <si>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</si>
  <si>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</si>
  <si>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</si>
  <si>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</si>
  <si>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</si>
  <si>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</si>
  <si>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</si>
  <si>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</si>
  <si>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</si>
  <si>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</si>
  <si>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</si>
  <si>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</si>
  <si>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</si>
  <si>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</si>
  <si>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</si>
  <si>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</si>
  <si>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</si>
  <si>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</si>
  <si>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</si>
  <si>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</si>
  <si>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</si>
  <si>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</si>
  <si>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</si>
  <si>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</si>
  <si>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</si>
  <si>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</si>
  <si>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</si>
  <si>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</si>
  <si>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</si>
  <si>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</si>
  <si>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</si>
  <si>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</si>
  <si>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</si>
  <si>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</si>
  <si>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</si>
  <si>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</si>
  <si>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</si>
  <si>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</si>
  <si>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</si>
  <si>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</si>
  <si>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</si>
  <si>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</si>
  <si>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</si>
  <si>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</si>
  <si>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</si>
  <si>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</si>
  <si>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</si>
  <si>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</si>
  <si>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</si>
  <si>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</si>
  <si>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</si>
  <si>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</si>
  <si>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</si>
  <si>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</si>
  <si>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</si>
  <si>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</si>
  <si>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</si>
  <si>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</si>
  <si>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</si>
  <si>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</si>
  <si>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</si>
  <si>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</si>
  <si>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</si>
  <si>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</si>
  <si>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</si>
  <si>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</si>
  <si>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</si>
  <si>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</si>
  <si>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</si>
  <si>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</si>
  <si>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</si>
  <si>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</si>
  <si>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</si>
  <si>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</si>
  <si>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</si>
  <si>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</si>
  <si>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</si>
  <si>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</si>
  <si>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</si>
  <si>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</si>
  <si>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</si>
  <si>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</si>
  <si>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</si>
  <si>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</si>
  <si>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</si>
  <si>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</si>
  <si>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</si>
  <si>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</si>
  <si>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</si>
  <si>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</si>
  <si>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</si>
  <si>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</si>
  <si>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</si>
  <si>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</si>
  <si>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</si>
  <si>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</si>
  <si>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</si>
  <si>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</si>
  <si>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</si>
  <si>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</si>
  <si>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</si>
  <si>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</si>
  <si>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</si>
  <si>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</si>
  <si>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</si>
  <si>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</si>
  <si>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</si>
  <si>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</si>
  <si>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</si>
  <si>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</si>
  <si>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</si>
  <si>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</si>
  <si>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</si>
  <si>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</si>
  <si>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</si>
  <si>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</si>
  <si>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</si>
  <si>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</si>
  <si>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</si>
  <si>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</si>
  <si>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</si>
  <si>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</si>
  <si>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</si>
  <si>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</si>
  <si>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</si>
  <si>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</si>
  <si>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</si>
  <si>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</si>
  <si>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</si>
  <si>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</si>
  <si>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</si>
  <si>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</si>
  <si>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</si>
  <si>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</si>
  <si>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</si>
  <si>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</si>
  <si>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</si>
  <si>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</si>
  <si>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</si>
  <si>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</si>
  <si>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</si>
  <si>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</si>
  <si>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</si>
  <si>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</si>
  <si>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</si>
  <si>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</si>
  <si>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</si>
  <si>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</si>
  <si>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</si>
  <si>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</si>
  <si>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</si>
  <si>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</si>
  <si>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</si>
  <si>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</si>
  <si>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</si>
  <si>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</si>
  <si>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</si>
  <si>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</si>
  <si>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</si>
  <si>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</si>
  <si>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</si>
  <si>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</si>
  <si>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</si>
  <si>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</si>
  <si>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</si>
  <si>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</si>
  <si>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</si>
  <si>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</si>
  <si>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</si>
  <si>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</si>
  <si>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</si>
  <si>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</si>
  <si>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</si>
  <si>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</si>
  <si>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</si>
  <si>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</si>
  <si>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</si>
  <si>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</si>
  <si>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</si>
  <si>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</si>
  <si>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</si>
  <si>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</si>
  <si>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</si>
  <si>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</si>
  <si>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</si>
  <si>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</si>
  <si>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</si>
  <si>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</si>
  <si>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</si>
  <si>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</si>
  <si>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</si>
  <si>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</si>
  <si>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</si>
  <si>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</si>
  <si>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</si>
  <si>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</si>
  <si>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</si>
  <si>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</si>
  <si>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</si>
  <si>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</si>
  <si>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</si>
  <si>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</si>
  <si>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</si>
  <si>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</si>
  <si>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</si>
  <si>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</si>
  <si>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</si>
  <si>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</si>
  <si>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</si>
  <si>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</si>
  <si>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</si>
  <si>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</si>
  <si>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</si>
  <si>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</si>
  <si>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</si>
  <si>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</si>
  <si>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</si>
  <si>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</si>
  <si>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</si>
  <si>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</si>
  <si>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</si>
  <si>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</si>
  <si>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</si>
  <si>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</si>
  <si>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</si>
  <si>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</si>
  <si>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</si>
  <si>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</si>
  <si>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</si>
  <si>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</si>
  <si>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</si>
  <si>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</si>
  <si>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</si>
  <si>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</si>
  <si>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</si>
  <si>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</si>
  <si>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</si>
  <si>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</si>
  <si>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</si>
  <si>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</si>
  <si>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</si>
  <si>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</si>
  <si>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</si>
  <si>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</si>
  <si>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</si>
  <si>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</si>
  <si>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</si>
  <si>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</si>
  <si>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</si>
  <si>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</si>
  <si>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</si>
  <si>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</si>
  <si>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</si>
  <si>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</si>
  <si>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</si>
  <si>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</si>
  <si>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</si>
  <si>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</si>
  <si>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</si>
  <si>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</si>
  <si>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</si>
  <si>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</si>
  <si>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</si>
  <si>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</si>
  <si>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</si>
  <si>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</si>
  <si>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</si>
  <si>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</si>
  <si>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</si>
  <si>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</si>
  <si>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</si>
  <si>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</si>
  <si>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</si>
  <si>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</si>
  <si>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</si>
  <si>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</si>
  <si>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</si>
  <si>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</si>
  <si>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</si>
  <si>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</si>
  <si>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</si>
  <si>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</si>
  <si>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</si>
  <si>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</si>
  <si>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</si>
  <si>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</si>
  <si>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</si>
  <si>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</si>
  <si>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</si>
  <si>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</si>
  <si>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</si>
  <si>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</si>
  <si>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</si>
  <si>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</si>
  <si>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</si>
  <si>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</si>
  <si>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</si>
  <si>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</si>
  <si>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</si>
  <si>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</si>
  <si>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</si>
  <si>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</si>
  <si>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</si>
  <si>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</si>
  <si>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</si>
  <si>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</si>
  <si>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</si>
  <si>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</si>
  <si>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</si>
  <si>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</si>
  <si>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</si>
  <si>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</si>
  <si>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</si>
  <si>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</si>
  <si>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</si>
  <si>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</si>
  <si>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</si>
  <si>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</si>
  <si>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</si>
  <si>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</si>
  <si>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</si>
  <si>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</si>
  <si>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</si>
  <si>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</si>
  <si>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</si>
  <si>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</si>
  <si>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</si>
  <si>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</si>
  <si>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</si>
  <si>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</si>
  <si>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</si>
  <si>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</si>
  <si>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</si>
  <si>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</si>
  <si>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</si>
  <si>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</si>
  <si>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</si>
  <si>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</si>
  <si>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</si>
  <si>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</si>
  <si>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</si>
  <si>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</si>
  <si>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</si>
  <si>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</si>
  <si>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</si>
  <si>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</si>
  <si>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</si>
  <si>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</si>
  <si>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</si>
  <si>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</si>
  <si>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</si>
  <si>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</si>
  <si>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</si>
  <si>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</si>
  <si>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</si>
  <si>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</si>
  <si>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</si>
  <si>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</si>
  <si>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</si>
  <si>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</si>
  <si>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</si>
  <si>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</si>
  <si>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</si>
  <si>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</si>
  <si>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</si>
  <si>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</si>
  <si>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</si>
  <si>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</si>
  <si>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</si>
  <si>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</si>
  <si>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</si>
  <si>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</si>
  <si>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</si>
  <si>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</si>
  <si>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</si>
  <si>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</si>
  <si>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</si>
  <si>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</si>
  <si>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</si>
  <si>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</si>
  <si>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</si>
  <si>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</si>
  <si>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</si>
  <si>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</si>
  <si>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</si>
  <si>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</si>
  <si>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</si>
  <si>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</si>
  <si>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</si>
  <si>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</si>
  <si>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</si>
  <si>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</si>
  <si>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</si>
  <si>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</si>
  <si>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</si>
  <si>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</si>
  <si>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</si>
  <si>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</si>
  <si>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</si>
  <si>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</si>
  <si>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</si>
  <si>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</si>
  <si>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</si>
  <si>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</si>
  <si>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</si>
  <si>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</si>
  <si>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</si>
  <si>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</si>
  <si>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</si>
  <si>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</si>
  <si>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</si>
  <si>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</si>
  <si>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</si>
  <si>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</si>
  <si>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</si>
  <si>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</si>
  <si>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</si>
  <si>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</si>
  <si>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</si>
  <si>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</si>
  <si>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</si>
  <si>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</si>
  <si>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</si>
  <si>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</si>
  <si>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</si>
  <si>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</si>
  <si>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</si>
  <si>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</si>
  <si>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</si>
  <si>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</si>
  <si>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</si>
  <si>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</si>
  <si>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</si>
  <si>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</si>
  <si>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</si>
  <si>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</si>
  <si>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</si>
  <si>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</si>
  <si>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</si>
  <si>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</si>
  <si>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</si>
  <si>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</si>
  <si>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</si>
  <si>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</si>
  <si>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</si>
  <si>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</si>
  <si>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</si>
  <si>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</si>
  <si>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</si>
  <si>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</si>
  <si>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</si>
  <si>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</si>
  <si>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</si>
  <si>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</si>
  <si>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</si>
  <si>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</si>
  <si>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</si>
  <si>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</si>
  <si>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</si>
  <si>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</si>
  <si>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</si>
  <si>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</si>
  <si>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</si>
  <si>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</si>
  <si>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</si>
  <si>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</si>
  <si>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</si>
  <si>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</si>
  <si>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</si>
  <si>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</si>
  <si>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</si>
  <si>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</si>
  <si>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</si>
  <si>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</si>
  <si>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</si>
  <si>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</si>
  <si>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</si>
  <si>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</si>
  <si>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</si>
  <si>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</si>
  <si>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</si>
  <si>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</si>
  <si>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</si>
  <si>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</si>
  <si>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</si>
  <si>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</si>
  <si>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</si>
  <si>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</si>
  <si>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</si>
  <si>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</si>
  <si>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</si>
  <si>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</si>
  <si>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</si>
  <si>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</si>
  <si>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</si>
  <si>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</si>
  <si>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</si>
  <si>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</si>
  <si>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</si>
  <si>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</si>
  <si>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</si>
  <si>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</si>
  <si>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</si>
  <si>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</si>
  <si>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</si>
  <si>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</si>
  <si>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</si>
  <si>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</si>
  <si>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</si>
  <si>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</si>
  <si>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</si>
  <si>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</si>
  <si>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</si>
  <si>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</si>
  <si>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</si>
  <si>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</si>
  <si>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</si>
  <si>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</si>
  <si>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</si>
  <si>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</si>
  <si>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</si>
  <si>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</si>
  <si>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</si>
  <si>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</si>
  <si>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</si>
  <si>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</si>
  <si>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</si>
  <si>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</si>
  <si>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</si>
  <si>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</si>
  <si>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</si>
  <si>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</si>
  <si>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</si>
  <si>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</si>
  <si>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</si>
  <si>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</si>
  <si>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</si>
  <si>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</si>
  <si>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</si>
  <si>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</si>
  <si>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</si>
  <si>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</si>
  <si>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</si>
  <si>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</si>
  <si>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</si>
  <si>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</si>
  <si>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</si>
  <si>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</si>
  <si>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</si>
  <si>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</si>
  <si>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</si>
  <si>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</si>
  <si>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</si>
  <si>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</si>
  <si>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</si>
  <si>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</si>
  <si>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</si>
  <si>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</si>
  <si>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</si>
  <si>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</si>
  <si>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</si>
  <si>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</si>
  <si>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</si>
  <si>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</si>
  <si>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</si>
  <si>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</si>
  <si>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</si>
  <si>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</si>
  <si>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</si>
  <si>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</si>
  <si>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</si>
  <si>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</si>
  <si>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</si>
  <si>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</si>
  <si>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</si>
  <si>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</si>
  <si>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</si>
  <si>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</si>
  <si>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</si>
  <si>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</si>
  <si>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</si>
  <si>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</si>
  <si>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</si>
  <si>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</si>
  <si>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</si>
  <si>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</si>
  <si>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</si>
  <si>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</si>
  <si>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</si>
  <si>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</si>
  <si>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</si>
  <si>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</si>
  <si>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</si>
  <si>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</si>
  <si>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</si>
  <si>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</si>
  <si>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</si>
  <si>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</si>
  <si>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</si>
  <si>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</si>
  <si>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</si>
  <si>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</si>
  <si>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</si>
  <si>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</si>
  <si>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</si>
  <si>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</si>
  <si>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</si>
  <si>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</si>
  <si>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</si>
  <si>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</si>
  <si>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</si>
  <si>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</si>
  <si>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</si>
  <si>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</si>
  <si>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</si>
  <si>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</si>
  <si>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</si>
  <si>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</si>
  <si>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</si>
  <si>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</si>
  <si>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</si>
  <si>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</si>
  <si>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</si>
  <si>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</si>
  <si>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</si>
  <si>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</si>
  <si>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</si>
  <si>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</si>
  <si>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</si>
  <si>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</si>
  <si>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</si>
  <si>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</si>
  <si>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</si>
  <si>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</si>
  <si>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</si>
  <si>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</si>
  <si>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</si>
  <si>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</si>
  <si>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</si>
  <si>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</si>
  <si>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</si>
  <si>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</si>
  <si>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</si>
  <si>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</si>
  <si>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</si>
  <si>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</si>
  <si>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</si>
  <si>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</si>
  <si>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</si>
  <si>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</si>
  <si>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</si>
  <si>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</si>
  <si>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</si>
  <si>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</si>
  <si>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</si>
  <si>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</si>
  <si>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</si>
  <si>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</si>
  <si>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</si>
  <si>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</si>
  <si>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</si>
  <si>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</si>
  <si>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</si>
  <si>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</si>
  <si>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</si>
  <si>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</si>
  <si>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</si>
  <si>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</si>
  <si>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</si>
  <si>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</si>
  <si>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</si>
  <si>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</si>
  <si>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</si>
  <si>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</si>
  <si>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</si>
  <si>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</si>
  <si>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</si>
  <si>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</si>
  <si>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</si>
  <si>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</si>
  <si>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</si>
  <si>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</si>
  <si>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</si>
  <si>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</si>
  <si>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</si>
  <si>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</si>
  <si>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</si>
  <si>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</si>
  <si>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</si>
  <si>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</si>
  <si>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</si>
  <si>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</si>
  <si>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</si>
  <si>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</si>
  <si>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</si>
  <si>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</si>
  <si>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</si>
  <si>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</si>
  <si>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</si>
  <si>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</si>
  <si>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</si>
  <si>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</si>
  <si>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</si>
  <si>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</si>
  <si>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</si>
  <si>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</si>
  <si>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</si>
  <si>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</si>
  <si>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</si>
  <si>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</si>
  <si>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</si>
  <si>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</si>
  <si>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</si>
  <si>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</si>
  <si>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</si>
  <si>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</si>
  <si>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</si>
  <si>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</si>
  <si>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</si>
  <si>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</si>
  <si>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</si>
  <si>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</si>
  <si>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</si>
  <si>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</si>
  <si>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</si>
  <si>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</si>
  <si>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</si>
  <si>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</si>
  <si>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</si>
  <si>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</si>
  <si>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</si>
  <si>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</si>
  <si>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</si>
  <si>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</si>
  <si>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</si>
  <si>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</si>
  <si>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</si>
  <si>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</si>
  <si>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</si>
  <si>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</si>
  <si>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</si>
  <si>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</si>
  <si>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</si>
  <si>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</si>
  <si>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</si>
  <si>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</si>
  <si>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</si>
  <si>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</si>
  <si>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</si>
  <si>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</si>
  <si>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</si>
  <si>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</si>
  <si>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</si>
  <si>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</si>
  <si>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</si>
  <si>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</si>
  <si>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</si>
  <si>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</si>
  <si>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</si>
  <si>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</si>
  <si>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</si>
  <si>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</si>
  <si>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</si>
  <si>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</si>
  <si>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</si>
  <si>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</si>
  <si>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</si>
  <si>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</si>
  <si>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</si>
  <si>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</si>
  <si>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</si>
  <si>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</si>
  <si>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</si>
  <si>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</si>
  <si>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</si>
  <si>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</si>
  <si>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</si>
  <si>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</si>
  <si>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</si>
  <si>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</si>
  <si>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</si>
  <si>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</si>
  <si>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</si>
  <si>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</si>
  <si>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</si>
  <si>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</si>
  <si>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</si>
  <si>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</si>
  <si>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</si>
  <si>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</si>
  <si>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</si>
  <si>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</si>
  <si>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</si>
  <si>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</si>
  <si>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</si>
  <si>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</si>
  <si>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</si>
  <si>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</si>
  <si>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</si>
  <si>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</si>
  <si>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</si>
  <si>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</si>
  <si>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</si>
  <si>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</si>
  <si>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</si>
  <si>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</si>
  <si>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</si>
  <si>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</si>
  <si>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</si>
  <si>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</si>
  <si>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</si>
  <si>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</si>
  <si>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</si>
  <si>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</si>
  <si>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</si>
  <si>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</si>
  <si>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</si>
  <si>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</si>
  <si>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</si>
  <si>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</si>
  <si>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</si>
  <si>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</si>
  <si>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</si>
  <si>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</si>
  <si>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</si>
  <si>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</si>
  <si>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</si>
  <si>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</si>
  <si>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</si>
  <si>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</si>
  <si>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</si>
  <si>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</si>
  <si>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</si>
  <si>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</si>
  <si>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</si>
  <si>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</si>
  <si>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</si>
  <si>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</si>
  <si>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</si>
  <si>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</si>
  <si>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</si>
  <si>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</si>
  <si>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</si>
  <si>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</si>
  <si>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</si>
  <si>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</si>
  <si>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</si>
  <si>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</si>
  <si>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</si>
  <si>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</si>
  <si>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</si>
  <si>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</si>
  <si>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</si>
  <si>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</si>
  <si>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</si>
  <si>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</si>
  <si>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</si>
  <si>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</si>
  <si>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</si>
  <si>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</si>
  <si>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</si>
  <si>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</si>
  <si>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</si>
  <si>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</si>
  <si>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</si>
  <si>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</si>
  <si>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</si>
  <si>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</si>
  <si>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</si>
  <si>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</si>
  <si>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</si>
  <si>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</si>
  <si>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</si>
  <si>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</si>
  <si>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</si>
  <si>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</si>
  <si>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</si>
  <si>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</si>
  <si>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</si>
  <si>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</si>
  <si>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</si>
  <si>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</si>
  <si>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</si>
  <si>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</si>
  <si>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</si>
  <si>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</si>
  <si>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</si>
  <si>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</si>
  <si>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</si>
  <si>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</si>
  <si>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</si>
  <si>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</si>
  <si>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</si>
  <si>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</si>
  <si>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</si>
  <si>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</si>
  <si>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</si>
  <si>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</si>
  <si>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</si>
  <si>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</si>
  <si>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</si>
  <si>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</si>
  <si>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</si>
  <si>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</si>
  <si>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</si>
  <si>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</si>
  <si>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</si>
  <si>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</si>
  <si>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</si>
  <si>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</si>
  <si>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</si>
  <si>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</si>
  <si>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</si>
  <si>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</si>
  <si>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</si>
  <si>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</si>
  <si>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</si>
  <si>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</si>
  <si>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</si>
  <si>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</si>
  <si>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</si>
  <si>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</si>
  <si>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</si>
  <si>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</si>
  <si>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</si>
  <si>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</si>
  <si>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</si>
  <si>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</si>
  <si>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</si>
  <si>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</si>
  <si>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</si>
  <si>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</si>
  <si>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</si>
  <si>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</si>
  <si>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</si>
  <si>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</si>
  <si>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</si>
  <si>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</si>
  <si>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</si>
  <si>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</si>
  <si>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</si>
  <si>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</si>
  <si>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</si>
  <si>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</si>
  <si>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</si>
  <si>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</si>
  <si>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</si>
  <si>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</si>
  <si>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</si>
  <si>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</si>
  <si>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</si>
  <si>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</si>
  <si>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</si>
  <si>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</si>
  <si>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</si>
  <si>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</si>
  <si>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</si>
  <si>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</si>
  <si>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</si>
  <si>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</si>
  <si>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</si>
  <si>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</si>
  <si>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</si>
  <si>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</si>
  <si>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</si>
  <si>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</si>
  <si>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</si>
  <si>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</si>
  <si>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</si>
  <si>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</si>
  <si>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</si>
  <si>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</si>
  <si>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</si>
  <si>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</si>
  <si>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</si>
  <si>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</si>
  <si>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</si>
  <si>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</si>
  <si>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</si>
  <si>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</si>
  <si>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</si>
  <si>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</si>
  <si>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</si>
  <si>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</si>
  <si>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</si>
  <si>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</si>
  <si>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</si>
  <si>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</si>
  <si>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</si>
  <si>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</si>
  <si>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</si>
  <si>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</si>
  <si>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</si>
  <si>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</si>
  <si>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</si>
  <si>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</si>
  <si>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</si>
  <si>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</si>
  <si>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</si>
  <si>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</si>
  <si>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</si>
  <si>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</si>
  <si>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</si>
  <si>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</si>
  <si>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</si>
  <si>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</si>
  <si>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</si>
  <si>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</si>
  <si>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</si>
  <si>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</si>
  <si>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</si>
  <si>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</si>
  <si>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</si>
  <si>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</si>
  <si>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</si>
  <si>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</si>
  <si>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</si>
  <si>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</si>
  <si>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</si>
  <si>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</si>
  <si>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</si>
  <si>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</si>
  <si>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</si>
  <si>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</si>
  <si>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</si>
  <si>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</si>
  <si>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</si>
  <si>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</si>
  <si>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</si>
  <si>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</si>
  <si>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</si>
  <si>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</si>
  <si>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</si>
  <si>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</si>
  <si>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</si>
  <si>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</si>
  <si>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</si>
  <si>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</si>
  <si>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</si>
  <si>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</si>
  <si>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</si>
  <si>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</si>
  <si>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</si>
  <si>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</si>
  <si>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</si>
  <si>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</si>
  <si>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</si>
  <si>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</si>
  <si>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</si>
  <si>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</si>
  <si>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</si>
  <si>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</si>
  <si>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</si>
  <si>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</si>
  <si>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</si>
  <si>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</si>
  <si>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</si>
  <si>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</si>
  <si>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</si>
  <si>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</si>
  <si>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</si>
  <si>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</si>
  <si>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</si>
  <si>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</si>
  <si>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</si>
  <si>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</si>
  <si>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</si>
  <si>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</si>
  <si>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</si>
  <si>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</si>
  <si>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</si>
  <si>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</si>
  <si>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</si>
  <si>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</si>
  <si>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</si>
  <si>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</si>
  <si>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</si>
  <si>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</si>
  <si>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</si>
  <si>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</si>
  <si>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</si>
  <si>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</si>
  <si>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</si>
  <si>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</si>
  <si>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</si>
  <si>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</si>
  <si>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</si>
  <si>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</si>
  <si>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</si>
  <si>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</si>
  <si>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</si>
  <si>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</si>
  <si>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</si>
  <si>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</si>
  <si>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</si>
  <si>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</si>
  <si>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</si>
  <si>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</si>
  <si>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</si>
  <si>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</si>
  <si>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</si>
  <si>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</si>
  <si>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</si>
  <si>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</si>
  <si>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</si>
  <si>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</si>
  <si>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</si>
  <si>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</si>
  <si>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</si>
  <si>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</si>
  <si>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</si>
  <si>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</si>
  <si>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</si>
  <si>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</si>
  <si>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</si>
  <si>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</si>
  <si>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</si>
  <si>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</si>
  <si>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</si>
  <si>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</si>
  <si>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</si>
  <si>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</si>
  <si>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</si>
  <si>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</si>
  <si>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</si>
  <si>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</si>
  <si>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</si>
  <si>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</si>
  <si>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</si>
  <si>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</si>
  <si>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</si>
  <si>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</si>
  <si>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</si>
  <si>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</si>
  <si>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</si>
  <si>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</si>
  <si>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</si>
  <si>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</si>
  <si>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</si>
  <si>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</si>
  <si>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</si>
  <si>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</si>
  <si>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</si>
  <si>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</si>
  <si>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</si>
  <si>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</si>
  <si>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</si>
  <si>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</si>
  <si>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</si>
  <si>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</si>
  <si>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</si>
  <si>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</si>
  <si>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</si>
  <si>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</si>
  <si>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</si>
  <si>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</si>
  <si>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</si>
  <si>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</si>
  <si>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</si>
  <si>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</si>
  <si>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</si>
  <si>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</si>
  <si>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</si>
  <si>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</si>
  <si>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</si>
  <si>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</si>
  <si>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</si>
  <si>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</si>
  <si>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</si>
  <si>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</si>
  <si>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</si>
  <si>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</si>
  <si>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</si>
  <si>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</si>
  <si>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</si>
  <si>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</si>
  <si>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</si>
  <si>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</si>
  <si>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</si>
  <si>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</si>
  <si>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</si>
  <si>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</si>
  <si>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</si>
  <si>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</si>
  <si>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</si>
  <si>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</si>
  <si>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</si>
  <si>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</si>
  <si>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</si>
  <si>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</si>
  <si>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</si>
  <si>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</si>
  <si>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</si>
  <si>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</si>
  <si>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</si>
  <si>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</si>
  <si>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</si>
  <si>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</si>
  <si>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</si>
  <si>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</si>
  <si>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</si>
  <si>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</si>
  <si>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</si>
  <si>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</si>
  <si>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</si>
  <si>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</si>
  <si>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</si>
  <si>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</si>
  <si>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</si>
  <si>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</si>
  <si>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</si>
  <si>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</si>
  <si>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</si>
  <si>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</si>
  <si>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</si>
  <si>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</si>
  <si>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</si>
  <si>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</si>
  <si>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</si>
  <si>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</si>
  <si>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</si>
  <si>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</si>
  <si>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</si>
  <si>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</si>
  <si>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</si>
  <si>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</si>
  <si>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</si>
  <si>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</si>
  <si>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</si>
  <si>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</si>
  <si>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</si>
  <si>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</si>
  <si>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</si>
  <si>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</si>
  <si>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</si>
  <si>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</si>
  <si>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</si>
  <si>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</si>
  <si>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</si>
  <si>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</si>
  <si>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</si>
  <si>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</si>
  <si>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</si>
  <si>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</si>
  <si>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</si>
  <si>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</si>
  <si>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</si>
  <si>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</si>
  <si>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</si>
  <si>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</si>
  <si>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</si>
  <si>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</si>
  <si>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</si>
  <si>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</si>
  <si>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</si>
  <si>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</si>
  <si>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</si>
  <si>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</si>
  <si>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</si>
  <si>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</si>
  <si>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</si>
  <si>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</si>
  <si>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</si>
  <si>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</si>
  <si>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</si>
  <si>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</si>
  <si>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</si>
  <si>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</si>
  <si>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</si>
  <si>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</si>
  <si>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</si>
  <si>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</si>
  <si>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</si>
  <si>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</si>
  <si>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</si>
  <si>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</si>
  <si>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</si>
  <si>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</si>
  <si>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</si>
  <si>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</si>
  <si>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</si>
  <si>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</si>
  <si>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</si>
  <si>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</si>
  <si>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</si>
  <si>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</si>
  <si>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</si>
  <si>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</si>
  <si>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</si>
  <si>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</si>
  <si>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</si>
  <si>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</si>
  <si>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</si>
  <si>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</si>
  <si>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</si>
  <si>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</si>
  <si>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</si>
  <si>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</si>
  <si>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</si>
  <si>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</si>
  <si>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</si>
  <si>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</si>
  <si>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</si>
  <si>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</si>
  <si>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</si>
  <si>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</si>
  <si>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</si>
  <si>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</si>
  <si>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</si>
  <si>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</si>
  <si>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</si>
  <si>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</si>
  <si>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</si>
  <si>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</si>
  <si>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</si>
  <si>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</si>
  <si>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</si>
  <si>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</si>
  <si>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</si>
  <si>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</si>
  <si>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</si>
  <si>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</si>
  <si>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</si>
  <si>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</si>
  <si>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</si>
  <si>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</si>
  <si>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</si>
  <si>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</si>
  <si>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</si>
  <si>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</si>
  <si>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</si>
  <si>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</si>
  <si>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</si>
  <si>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</si>
  <si>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</si>
  <si>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</si>
  <si>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</si>
  <si>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</si>
  <si>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</si>
  <si>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</si>
  <si>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</si>
  <si>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</si>
  <si>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</si>
  <si>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</si>
  <si>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</si>
  <si>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</si>
  <si>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</si>
  <si>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</si>
  <si>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</si>
  <si>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</si>
  <si>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</si>
  <si>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</si>
  <si>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</si>
  <si>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</si>
  <si>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</si>
  <si>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</si>
  <si>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</si>
  <si>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</si>
  <si>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</si>
  <si>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</si>
  <si>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</si>
  <si>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</si>
  <si>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</si>
  <si>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</si>
  <si>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</si>
  <si>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</si>
  <si>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</si>
  <si>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</si>
  <si>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</si>
  <si>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</si>
  <si>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</si>
  <si>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</si>
  <si>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</si>
  <si>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</si>
  <si>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</si>
  <si>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</si>
  <si>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</si>
  <si>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</si>
  <si>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</si>
  <si>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</si>
  <si>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</si>
  <si>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</si>
  <si>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</si>
  <si>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</si>
  <si>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</si>
  <si>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</si>
  <si>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</si>
  <si>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</si>
  <si>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</si>
  <si>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</si>
  <si>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</si>
  <si>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</si>
  <si>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</si>
  <si>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</si>
  <si>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</si>
  <si>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</si>
  <si>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</si>
  <si>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</si>
  <si>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</si>
  <si>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</si>
  <si>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</si>
  <si>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</si>
  <si>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</si>
  <si>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</si>
  <si>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</si>
  <si>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</si>
  <si>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</si>
  <si>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</si>
  <si>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</si>
  <si>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</si>
  <si>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</si>
  <si>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</si>
  <si>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</si>
  <si>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</si>
  <si>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</si>
  <si>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</si>
  <si>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</si>
  <si>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</si>
  <si>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</si>
  <si>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</si>
  <si>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</si>
  <si>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</si>
  <si>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</si>
  <si>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</si>
  <si>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</si>
  <si>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</si>
  <si>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</si>
  <si>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</si>
  <si>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</si>
  <si>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</si>
  <si>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</si>
  <si>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</si>
  <si>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</si>
  <si>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</si>
  <si>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</si>
  <si>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</si>
  <si>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</si>
  <si>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</si>
  <si>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</si>
  <si>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</si>
  <si>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</si>
  <si>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</si>
  <si>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</si>
  <si>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</si>
  <si>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</si>
  <si>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</si>
  <si>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</si>
  <si>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</si>
  <si>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</si>
  <si>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</si>
  <si>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</si>
  <si>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</si>
  <si>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</si>
  <si>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</si>
  <si>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</si>
  <si>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</si>
  <si>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</si>
  <si>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</si>
  <si>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</si>
  <si>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</si>
  <si>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</si>
  <si>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</si>
  <si>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</si>
  <si>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</si>
  <si>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</si>
  <si>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</si>
  <si>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</si>
  <si>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</si>
  <si>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</si>
  <si>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</si>
  <si>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</si>
  <si>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</si>
  <si>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</si>
  <si>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</si>
  <si>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</si>
  <si>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</si>
  <si>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</si>
  <si>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</si>
  <si>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</si>
  <si>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</si>
  <si>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</si>
  <si>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</si>
  <si>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</si>
  <si>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</si>
  <si>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</si>
  <si>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</si>
  <si>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</si>
  <si>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</si>
  <si>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</si>
  <si>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</si>
  <si>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</si>
  <si>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</si>
  <si>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</si>
  <si>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</si>
  <si>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</si>
  <si>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</si>
  <si>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</si>
  <si>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</si>
  <si>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</si>
  <si>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</si>
  <si>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</si>
  <si>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</si>
  <si>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</si>
  <si>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</si>
  <si>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</si>
  <si>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</si>
  <si>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</si>
  <si>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</si>
  <si>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</si>
  <si>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</si>
  <si>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</si>
  <si>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</si>
  <si>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</si>
  <si>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</si>
  <si>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</si>
  <si>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</si>
  <si>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</si>
  <si>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</si>
  <si>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</si>
  <si>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</si>
  <si>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</si>
  <si>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</si>
  <si>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</si>
  <si>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</si>
  <si>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</si>
  <si>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</si>
  <si>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</si>
  <si>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</si>
  <si>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</si>
  <si>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</si>
  <si>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</si>
  <si>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</si>
  <si>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</si>
  <si>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</si>
  <si>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</si>
  <si>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</si>
  <si>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</si>
  <si>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</si>
  <si>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</si>
  <si>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</si>
  <si>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</si>
  <si>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</si>
  <si>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</si>
  <si>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</si>
  <si>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</si>
  <si>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</si>
  <si>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</si>
  <si>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</si>
  <si>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</si>
  <si>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</si>
  <si>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</si>
  <si>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</si>
  <si>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</si>
  <si>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</si>
  <si>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</si>
  <si>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</si>
  <si>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</si>
  <si>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</si>
  <si>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</si>
  <si>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</si>
  <si>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</si>
  <si>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</si>
  <si>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</si>
  <si>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</si>
  <si>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</si>
  <si>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</si>
  <si>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</si>
  <si>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</si>
  <si>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</si>
  <si>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</si>
  <si>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</si>
  <si>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</si>
  <si>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</si>
  <si>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</si>
  <si>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</si>
  <si>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</si>
  <si>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</si>
  <si>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</si>
  <si>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</si>
  <si>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</si>
  <si>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</si>
  <si>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</si>
  <si>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</si>
  <si>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</si>
  <si>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</si>
  <si>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</si>
  <si>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</si>
  <si>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</si>
  <si>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</si>
  <si>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</si>
  <si>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</si>
  <si>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</si>
  <si>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</si>
  <si>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</si>
  <si>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</si>
  <si>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</si>
  <si>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</si>
  <si>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</si>
  <si>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</si>
  <si>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</si>
  <si>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</si>
  <si>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</si>
  <si>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</si>
  <si>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</si>
  <si>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</si>
  <si>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</si>
  <si>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</si>
  <si>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</si>
  <si>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</si>
  <si>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</si>
  <si>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</si>
  <si>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</si>
  <si>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</si>
  <si>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</si>
  <si>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</si>
  <si>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</si>
  <si>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</si>
  <si>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</si>
  <si>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</si>
  <si>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</si>
  <si>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</si>
  <si>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</si>
  <si>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</si>
  <si>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</si>
  <si>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</si>
  <si>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</si>
  <si>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</si>
  <si>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</si>
  <si>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</si>
  <si>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</si>
  <si>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</si>
  <si>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</si>
  <si>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</si>
  <si>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</si>
  <si>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</si>
  <si>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</si>
  <si>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</si>
  <si>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</si>
  <si>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</si>
  <si>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</si>
  <si>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</si>
  <si>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</si>
  <si>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</si>
  <si>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</si>
  <si>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</si>
  <si>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</si>
  <si>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</si>
  <si>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</si>
  <si>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</si>
  <si>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</si>
  <si>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</si>
  <si>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</si>
  <si>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</si>
  <si>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</si>
  <si>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</si>
  <si>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</si>
  <si>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</si>
  <si>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</si>
  <si>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</si>
  <si>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</si>
  <si>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</si>
  <si>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</si>
  <si>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</si>
  <si>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</si>
  <si>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</si>
  <si>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</si>
  <si>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</si>
  <si>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</si>
  <si>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</si>
  <si>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</si>
  <si>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</si>
  <si>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</si>
  <si>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</si>
  <si>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</si>
  <si>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</si>
  <si>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</si>
  <si>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</si>
  <si>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</si>
  <si>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</si>
  <si>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</si>
  <si>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</si>
  <si>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</si>
  <si>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</si>
  <si>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</si>
  <si>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</si>
  <si>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</si>
  <si>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</si>
  <si>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</si>
  <si>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</si>
  <si>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</si>
  <si>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</si>
  <si>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</si>
  <si>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</si>
  <si>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</si>
  <si>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</si>
  <si>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</si>
  <si>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</si>
  <si>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</si>
  <si>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</si>
  <si>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</si>
  <si>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</si>
  <si>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</si>
  <si>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</si>
  <si>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</si>
  <si>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</si>
  <si>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</si>
  <si>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</si>
  <si>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</si>
  <si>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</si>
  <si>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</si>
  <si>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</si>
  <si>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</si>
  <si>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</si>
  <si>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</si>
  <si>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</si>
  <si>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</si>
  <si>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</si>
  <si>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</si>
  <si>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</si>
  <si>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</si>
  <si>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</si>
  <si>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</si>
  <si>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</si>
  <si>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</si>
  <si>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</si>
  <si>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</si>
  <si>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</si>
  <si>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</si>
  <si>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</si>
  <si>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</si>
  <si>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</si>
  <si>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</si>
  <si>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</si>
  <si>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</si>
  <si>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</si>
  <si>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</si>
  <si>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</si>
  <si>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</si>
  <si>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</si>
  <si>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</si>
  <si>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</si>
  <si>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</si>
  <si>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</si>
  <si>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</si>
  <si>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</si>
  <si>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</si>
  <si>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</si>
  <si>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</si>
  <si>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</si>
  <si>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</si>
  <si>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</si>
  <si>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</si>
  <si>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</si>
  <si>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</si>
  <si>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</si>
  <si>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</si>
  <si>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</si>
  <si>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</si>
  <si>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</si>
  <si>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</si>
  <si>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</si>
  <si>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</si>
  <si>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</si>
  <si>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</si>
  <si>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</si>
  <si>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</si>
  <si>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</si>
  <si>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</si>
  <si>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</si>
  <si>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</si>
  <si>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</si>
  <si>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</si>
  <si>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</si>
  <si>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</si>
  <si>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</si>
  <si>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</si>
  <si>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</si>
  <si>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</si>
  <si>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</si>
  <si>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</si>
  <si>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</si>
  <si>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</si>
  <si>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</si>
  <si>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</si>
  <si>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</si>
  <si>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</si>
  <si>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</si>
  <si>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</si>
  <si>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</si>
  <si>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</si>
  <si>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</si>
  <si>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</si>
  <si>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</si>
  <si>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</si>
  <si>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</si>
  <si>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</si>
  <si>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</si>
  <si>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</si>
  <si>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</si>
  <si>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</si>
  <si>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</si>
  <si>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</si>
  <si>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</si>
  <si>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</si>
  <si>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</si>
  <si>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</si>
  <si>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</si>
  <si>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</si>
  <si>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</si>
  <si>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</si>
  <si>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</si>
  <si>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</si>
  <si>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</si>
  <si>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</si>
  <si>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</si>
  <si>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</si>
  <si>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</si>
  <si>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</si>
  <si>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</si>
  <si>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</si>
  <si>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</si>
  <si>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</si>
  <si>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</si>
  <si>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</si>
  <si>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</si>
  <si>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</si>
  <si>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</si>
  <si>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</si>
  <si>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</si>
  <si>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</si>
  <si>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</si>
  <si>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</si>
  <si>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</si>
  <si>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</si>
  <si>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</si>
  <si>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</si>
  <si>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</si>
  <si>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</si>
  <si>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</si>
  <si>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</si>
  <si>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</si>
  <si>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</si>
  <si>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</si>
  <si>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</si>
  <si>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</si>
  <si>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</si>
  <si>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</si>
  <si>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</si>
  <si>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</si>
  <si>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</si>
  <si>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</si>
  <si>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</si>
  <si>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</si>
  <si>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</si>
  <si>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</si>
  <si>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</si>
  <si>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</si>
  <si>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</si>
  <si>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</si>
  <si>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</si>
  <si>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</si>
  <si>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</si>
  <si>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</si>
  <si>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</si>
  <si>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</si>
  <si>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</si>
  <si>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</si>
  <si>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</si>
  <si>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</si>
  <si>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</si>
  <si>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</si>
  <si>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</si>
  <si>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</si>
  <si>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</si>
  <si>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</si>
  <si>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</si>
  <si>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</si>
  <si>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</si>
  <si>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</si>
  <si>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</si>
  <si>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</si>
  <si>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</si>
  <si>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</si>
  <si>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</si>
  <si>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</si>
  <si>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</si>
  <si>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</si>
  <si>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</si>
  <si>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</si>
  <si>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</si>
  <si>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</si>
  <si>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</si>
  <si>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</si>
  <si>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</si>
  <si>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</si>
  <si>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</si>
  <si>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</si>
  <si>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</si>
  <si>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</si>
  <si>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</si>
  <si>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</si>
  <si>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</si>
  <si>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</si>
  <si>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</si>
  <si>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</si>
  <si>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</si>
  <si>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</si>
  <si>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</si>
  <si>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</si>
  <si>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</si>
  <si>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</si>
  <si>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</si>
  <si>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</si>
  <si>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</si>
  <si>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</si>
  <si>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</si>
  <si>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</si>
  <si>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</si>
  <si>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</si>
  <si>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</si>
  <si>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</si>
  <si>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</si>
  <si>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</si>
  <si>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</si>
  <si>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</si>
  <si>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</si>
  <si>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</si>
  <si>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</si>
  <si>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</si>
  <si>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</si>
  <si>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</si>
  <si>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</si>
  <si>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</si>
  <si>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</si>
  <si>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</si>
  <si>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</si>
  <si>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</si>
  <si>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</si>
  <si>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</si>
  <si>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</si>
  <si>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</si>
  <si>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</si>
  <si>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</si>
  <si>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</si>
  <si>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</si>
  <si>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</si>
  <si>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</si>
  <si>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</si>
  <si>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</si>
  <si>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</si>
  <si>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</si>
  <si>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</si>
  <si>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</si>
  <si>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</si>
  <si>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</si>
  <si>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</si>
  <si>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</si>
  <si>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</si>
  <si>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</si>
  <si>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</si>
  <si>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</si>
  <si>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</si>
  <si>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</si>
  <si>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</si>
  <si>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</si>
  <si>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</si>
  <si>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</si>
  <si>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</si>
  <si>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</si>
  <si>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</si>
  <si>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</si>
  <si>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</si>
  <si>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</si>
  <si>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</si>
  <si>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</si>
  <si>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</si>
  <si>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</si>
  <si>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</si>
  <si>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</si>
  <si>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</si>
  <si>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</si>
  <si>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</si>
  <si>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</si>
  <si>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</si>
  <si>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</si>
  <si>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</si>
  <si>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</si>
  <si>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</si>
  <si>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</si>
  <si>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</si>
  <si>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</si>
  <si>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</si>
  <si>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</si>
  <si>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</si>
  <si>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</si>
  <si>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</si>
  <si>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</si>
  <si>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</si>
  <si>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</si>
  <si>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</si>
  <si>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</si>
  <si>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</si>
  <si>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</si>
  <si>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</si>
  <si>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</si>
  <si>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</si>
  <si>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</si>
  <si>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</si>
  <si>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</si>
  <si>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</si>
  <si>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</si>
  <si>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</si>
  <si>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</si>
  <si>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</si>
  <si>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</si>
  <si>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</si>
  <si>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</si>
  <si>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</si>
  <si>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</si>
  <si>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</si>
  <si>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</si>
  <si>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</si>
  <si>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</si>
  <si>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</si>
  <si>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</si>
  <si>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</si>
  <si>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</si>
  <si>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</si>
  <si>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</si>
  <si>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</si>
  <si>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</si>
  <si>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</si>
  <si>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</si>
  <si>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</si>
  <si>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</si>
  <si>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</si>
  <si>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</si>
  <si>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</si>
  <si>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</si>
  <si>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</si>
  <si>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</si>
  <si>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</si>
  <si>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</si>
  <si>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</si>
  <si>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</si>
  <si>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</si>
  <si>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</si>
  <si>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</si>
  <si>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</si>
  <si>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</si>
  <si>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</si>
  <si>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</si>
  <si>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</si>
  <si>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</si>
  <si>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</si>
  <si>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</si>
  <si>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</si>
  <si>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</si>
  <si>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</si>
  <si>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</si>
  <si>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</si>
  <si>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</si>
  <si>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</si>
  <si>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</si>
  <si>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</si>
  <si>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</si>
  <si>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</si>
  <si>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</si>
  <si>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</si>
  <si>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</si>
  <si>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</si>
  <si>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</si>
  <si>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</si>
  <si>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</si>
  <si>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</si>
  <si>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</si>
  <si>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</si>
  <si>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</si>
  <si>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</si>
  <si>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</si>
  <si>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</si>
  <si>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</si>
  <si>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</si>
  <si>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</si>
  <si>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</si>
  <si>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</si>
  <si>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</si>
  <si>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</si>
  <si>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</si>
  <si>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</si>
  <si>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</si>
  <si>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</si>
  <si>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</si>
  <si>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</si>
  <si>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</si>
  <si>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</si>
  <si>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</si>
  <si>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</si>
  <si>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</si>
  <si>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</si>
  <si>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</si>
  <si>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</si>
  <si>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</si>
  <si>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</si>
  <si>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</si>
  <si>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</si>
  <si>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</si>
  <si>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</si>
  <si>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</si>
  <si>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</si>
  <si>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</si>
  <si>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</si>
  <si>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</si>
  <si>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</si>
  <si>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</si>
  <si>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</si>
  <si>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</si>
  <si>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</si>
  <si>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</si>
  <si>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</si>
  <si>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</si>
  <si>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</si>
  <si>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</si>
  <si>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</si>
  <si>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</si>
  <si>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</si>
  <si>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</si>
  <si>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</si>
  <si>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</si>
  <si>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</si>
  <si>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</si>
  <si>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</si>
  <si>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</si>
  <si>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</si>
  <si>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</si>
  <si>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</si>
  <si>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</si>
  <si>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</si>
  <si>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</si>
  <si>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</si>
  <si>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</si>
  <si>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</si>
  <si>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</si>
  <si>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</si>
  <si>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</si>
  <si>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</si>
  <si>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</si>
  <si>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</si>
  <si>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</si>
  <si>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</si>
  <si>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</si>
  <si>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</si>
  <si>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</si>
  <si>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</si>
  <si>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</si>
  <si>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</si>
  <si>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</si>
  <si>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</si>
  <si>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</si>
  <si>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</si>
  <si>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</si>
  <si>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</si>
  <si>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</si>
  <si>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</si>
  <si>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</si>
  <si>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</si>
  <si>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</si>
  <si>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</si>
  <si>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</si>
  <si>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</si>
  <si>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</si>
  <si>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</si>
  <si>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</si>
  <si>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</si>
  <si>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</si>
  <si>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</si>
  <si>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</si>
  <si>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</si>
  <si>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</si>
  <si>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</si>
  <si>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</si>
  <si>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</si>
  <si>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</si>
  <si>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</si>
  <si>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</si>
  <si>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</si>
  <si>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</si>
  <si>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</si>
  <si>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</si>
  <si>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</si>
  <si>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</si>
  <si>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</si>
  <si>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</si>
  <si>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</si>
  <si>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</si>
  <si>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</si>
  <si>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</si>
  <si>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</si>
  <si>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</si>
  <si>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</si>
  <si>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</si>
  <si>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</si>
  <si>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</si>
  <si>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</si>
  <si>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</si>
  <si>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</si>
  <si>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</si>
  <si>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</si>
  <si>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</si>
  <si>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</si>
  <si>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</si>
  <si>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</si>
  <si>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</si>
  <si>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</si>
  <si>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</si>
  <si>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</si>
  <si>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</si>
  <si>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</si>
  <si>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</si>
  <si>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</si>
  <si>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</si>
  <si>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</si>
  <si>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</si>
  <si>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</si>
  <si>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</si>
  <si>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</si>
  <si>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</si>
  <si>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</si>
  <si>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</si>
  <si>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</si>
  <si>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</si>
  <si>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</si>
  <si>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</si>
  <si>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</si>
  <si>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</si>
  <si>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</si>
  <si>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</si>
  <si>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</si>
  <si>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</si>
  <si>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</si>
  <si>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</si>
  <si>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</si>
  <si>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</si>
  <si>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</si>
  <si>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</si>
  <si>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</si>
  <si>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</si>
  <si>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</si>
  <si>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</si>
  <si>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</si>
  <si>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</si>
  <si>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</si>
  <si>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</si>
  <si>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</si>
  <si>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</si>
  <si>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</si>
  <si>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</si>
  <si>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</si>
  <si>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</si>
  <si>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</si>
  <si>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</si>
  <si>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</si>
  <si>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</si>
  <si>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</si>
  <si>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</si>
  <si>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</si>
  <si>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</si>
  <si>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</si>
  <si>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</si>
  <si>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</si>
  <si>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</si>
  <si>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</si>
  <si>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</si>
  <si>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</si>
  <si>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</si>
  <si>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</si>
  <si>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</si>
  <si>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</si>
  <si>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</si>
  <si>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</si>
  <si>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</si>
  <si>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</si>
  <si>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</si>
  <si>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</si>
  <si>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</si>
  <si>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</si>
  <si>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</si>
  <si>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</si>
  <si>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</si>
  <si>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</si>
  <si>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</si>
  <si>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</si>
  <si>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</si>
  <si>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</si>
  <si>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</si>
  <si>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</si>
  <si>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</si>
  <si>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</si>
  <si>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</si>
  <si>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</si>
  <si>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</si>
  <si>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</si>
  <si>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</si>
  <si>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</si>
  <si>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</si>
  <si>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</si>
  <si>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</si>
  <si>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</si>
  <si>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</si>
  <si>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</si>
  <si>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</si>
  <si>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</si>
  <si>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</si>
  <si>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</si>
  <si>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</si>
  <si>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</si>
  <si>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</si>
  <si>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</si>
  <si>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</si>
  <si>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</si>
  <si>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</si>
  <si>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</si>
  <si>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</si>
  <si>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</si>
  <si>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</si>
  <si>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</si>
  <si>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</si>
  <si>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</si>
  <si>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</si>
  <si>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</si>
  <si>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</si>
  <si>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</si>
  <si>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</si>
  <si>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</si>
  <si>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</si>
  <si>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</si>
  <si>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</si>
  <si>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</si>
  <si>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</si>
  <si>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</si>
  <si>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</si>
  <si>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</si>
  <si>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</si>
  <si>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</si>
  <si>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</si>
  <si>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</si>
  <si>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</si>
  <si>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</si>
  <si>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</si>
  <si>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</si>
  <si>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</si>
  <si>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</si>
  <si>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</si>
  <si>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</si>
  <si>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</si>
  <si>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</si>
  <si>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</si>
  <si>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</si>
  <si>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</si>
  <si>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</si>
  <si>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</si>
  <si>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</si>
  <si>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</si>
  <si>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</si>
  <si>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</si>
  <si>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</si>
  <si>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</si>
  <si>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</si>
  <si>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</si>
  <si>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</si>
  <si>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</si>
  <si>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</si>
  <si>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</si>
  <si>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</si>
  <si>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</si>
  <si>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</si>
  <si>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</si>
  <si>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</si>
  <si>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</si>
  <si>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</si>
  <si>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</si>
  <si>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</si>
  <si>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</si>
  <si>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</si>
  <si>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</si>
  <si>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</si>
  <si>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</si>
  <si>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</si>
  <si>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</si>
  <si>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</si>
  <si>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</si>
  <si>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</si>
  <si>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</si>
  <si>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</si>
  <si>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</si>
  <si>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</si>
  <si>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</si>
  <si>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</si>
  <si>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</si>
  <si>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</si>
  <si>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</si>
  <si>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</si>
  <si>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</si>
  <si>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</si>
  <si>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</si>
  <si>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</si>
  <si>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</si>
  <si>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</si>
  <si>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</si>
  <si>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</si>
  <si>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</si>
  <si>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</si>
  <si>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</si>
  <si>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</si>
  <si>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</si>
  <si>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</si>
  <si>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</si>
  <si>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</si>
  <si>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</si>
  <si>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</si>
  <si>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</si>
  <si>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</si>
  <si>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</si>
  <si>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</si>
  <si>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</si>
  <si>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</si>
  <si>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</si>
  <si>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</si>
  <si>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</si>
  <si>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</si>
  <si>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</si>
  <si>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</si>
  <si>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</si>
  <si>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</si>
  <si>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</si>
  <si>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</si>
  <si>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</si>
  <si>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</si>
  <si>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</si>
  <si>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</si>
  <si>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</si>
  <si>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</si>
  <si>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</si>
  <si>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</si>
  <si>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</si>
  <si>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</si>
  <si>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</si>
  <si>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</si>
  <si>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</si>
  <si>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</si>
  <si>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</si>
  <si>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</si>
  <si>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</si>
  <si>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</si>
  <si>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</si>
  <si>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</si>
  <si>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</si>
  <si>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</si>
  <si>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</si>
  <si>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</si>
  <si>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</si>
  <si>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</si>
  <si>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</si>
  <si>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</si>
  <si>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</si>
  <si>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</si>
  <si>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</si>
  <si>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</si>
  <si>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</si>
  <si>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</si>
  <si>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</si>
  <si>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</si>
  <si>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</si>
  <si>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</si>
  <si>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</si>
  <si>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</si>
  <si>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</si>
  <si>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</si>
  <si>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</si>
  <si>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</si>
  <si>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</si>
  <si>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</si>
  <si>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</si>
  <si>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</si>
  <si>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</si>
  <si>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</si>
  <si>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</si>
  <si>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</si>
  <si>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</si>
  <si>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</si>
  <si>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</si>
  <si>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</si>
  <si>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</si>
  <si>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</si>
  <si>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</si>
  <si>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</si>
  <si>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</si>
  <si>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</si>
  <si>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</si>
  <si>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</si>
  <si>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</si>
  <si>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</si>
  <si>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</si>
  <si>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</si>
  <si>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</si>
  <si>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</si>
  <si>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</si>
  <si>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</si>
  <si>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</si>
  <si>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</si>
  <si>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</si>
  <si>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</si>
  <si>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</si>
  <si>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</si>
  <si>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</si>
  <si>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</si>
  <si>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</si>
  <si>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</si>
  <si>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</si>
  <si>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</si>
  <si>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</si>
  <si>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</si>
  <si>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</si>
  <si>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</si>
  <si>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</si>
  <si>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</si>
  <si>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</si>
  <si>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</si>
  <si>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</si>
  <si>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</si>
  <si>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</si>
  <si>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</si>
  <si>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</si>
  <si>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</si>
  <si>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</si>
  <si>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</si>
  <si>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</si>
  <si>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</si>
  <si>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</si>
  <si>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</si>
  <si>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</si>
  <si>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</si>
  <si>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</si>
  <si>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</si>
  <si>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</si>
  <si>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</si>
  <si>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</si>
  <si>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</si>
  <si>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</si>
  <si>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</si>
  <si>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</si>
  <si>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</si>
  <si>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</si>
  <si>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</si>
  <si>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</si>
  <si>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</si>
  <si>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</si>
  <si>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</si>
  <si>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</si>
  <si>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</si>
  <si>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</si>
  <si>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</si>
  <si>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</si>
  <si>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</si>
  <si>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</si>
  <si>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</si>
  <si>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</si>
  <si>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</si>
  <si>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</si>
  <si>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</si>
  <si>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</si>
  <si>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</si>
  <si>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</si>
  <si>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</si>
  <si>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</si>
  <si>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</si>
  <si>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</si>
  <si>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</si>
  <si>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</si>
  <si>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</si>
  <si>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</si>
  <si>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</si>
  <si>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</si>
  <si>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</si>
  <si>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</si>
  <si>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</si>
  <si>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</si>
  <si>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</si>
  <si>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</si>
  <si>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</si>
  <si>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</si>
  <si>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</si>
  <si>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</si>
  <si>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</si>
  <si>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</si>
  <si>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</si>
  <si>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</si>
  <si>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</si>
  <si>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</si>
  <si>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</si>
  <si>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</si>
  <si>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</si>
  <si>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</si>
  <si>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</si>
  <si>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</si>
  <si>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</si>
  <si>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</si>
  <si>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</si>
  <si>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</si>
  <si>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</si>
  <si>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</si>
  <si>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</si>
  <si>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</si>
  <si>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</si>
  <si>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</si>
  <si>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</si>
  <si>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</si>
  <si>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</si>
  <si>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</si>
  <si>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</si>
  <si>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</si>
  <si>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</si>
  <si>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</si>
  <si>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</si>
  <si>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</si>
  <si>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</si>
  <si>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</si>
  <si>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</si>
  <si>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</si>
  <si>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</si>
  <si>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</si>
  <si>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</si>
  <si>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</si>
  <si>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</si>
  <si>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</si>
  <si>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</si>
  <si>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</si>
  <si>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</si>
  <si>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</si>
  <si>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</si>
  <si>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</si>
  <si>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</si>
  <si>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</si>
  <si>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</si>
  <si>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</si>
  <si>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</si>
  <si>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</si>
  <si>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</si>
  <si>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</si>
  <si>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</si>
  <si>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</si>
  <si>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</si>
  <si>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</si>
  <si>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</si>
  <si>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</si>
  <si>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</si>
  <si>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</si>
  <si>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</si>
  <si>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</si>
  <si>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</si>
  <si>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</si>
  <si>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</si>
  <si>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</si>
  <si>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</si>
  <si>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</si>
  <si>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</si>
  <si>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</si>
  <si>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</si>
  <si>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</si>
  <si>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</si>
  <si>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</si>
  <si>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</si>
  <si>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</si>
  <si>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</si>
  <si>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</si>
  <si>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</si>
  <si>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</si>
  <si>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</si>
  <si>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</si>
  <si>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</si>
  <si>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</si>
  <si>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</si>
  <si>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</si>
  <si>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</si>
  <si>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</si>
  <si>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</si>
  <si>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</si>
  <si>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</si>
  <si>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</si>
  <si>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</si>
  <si>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</si>
  <si>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</si>
  <si>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</si>
  <si>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</si>
  <si>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</si>
  <si>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</si>
  <si>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</si>
  <si>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</si>
  <si>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</si>
  <si>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</si>
  <si>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</si>
  <si>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</si>
  <si>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</si>
  <si>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</si>
  <si>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</si>
  <si>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</si>
  <si>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</si>
  <si>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</si>
  <si>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</si>
  <si>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</si>
  <si>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</si>
  <si>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</si>
  <si>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</si>
  <si>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</si>
  <si>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</si>
  <si>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</si>
  <si>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</si>
  <si>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</si>
  <si>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</si>
  <si>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</si>
  <si>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</si>
  <si>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</si>
  <si>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</si>
  <si>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</si>
  <si>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</si>
  <si>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</si>
  <si>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</si>
  <si>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</si>
  <si>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</si>
  <si>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</si>
  <si>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</si>
  <si>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</si>
  <si>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</si>
  <si>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</si>
  <si>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</si>
  <si>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</si>
  <si>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</si>
  <si>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</si>
  <si>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</si>
  <si>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</si>
  <si>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</si>
  <si>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</si>
  <si>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</si>
  <si>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</si>
  <si>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</si>
  <si>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</si>
  <si>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</si>
  <si>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</si>
  <si>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</si>
  <si>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</si>
  <si>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</si>
  <si>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</si>
  <si>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</si>
  <si>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</si>
  <si>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</si>
  <si>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</si>
  <si>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</si>
  <si>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</si>
  <si>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</si>
  <si>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</si>
  <si>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</si>
  <si>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</si>
  <si>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</si>
  <si>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</si>
  <si>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</si>
  <si>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</si>
  <si>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</si>
  <si>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</si>
  <si>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</si>
  <si>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</si>
  <si>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</si>
  <si>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</si>
  <si>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</si>
  <si>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</si>
  <si>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</si>
  <si>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</si>
  <si>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</si>
  <si>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</si>
  <si>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</si>
  <si>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</si>
  <si>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</si>
  <si>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</si>
  <si>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</si>
  <si>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</si>
  <si>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</si>
  <si>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</si>
  <si>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</si>
  <si>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</si>
  <si>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</si>
  <si>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</si>
  <si>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</si>
  <si>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</si>
  <si>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</si>
  <si>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</si>
  <si>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</si>
  <si>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</si>
  <si>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</si>
  <si>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</si>
  <si>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</si>
  <si>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</si>
  <si>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</si>
  <si>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</si>
  <si>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</si>
  <si>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</si>
  <si>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</si>
  <si>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</si>
  <si>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</si>
  <si>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</si>
  <si>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</si>
  <si>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</si>
  <si>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</si>
  <si>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</si>
  <si>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</si>
  <si>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</si>
  <si>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</si>
  <si>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</si>
  <si>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</si>
  <si>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</si>
  <si>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</si>
  <si>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</si>
  <si>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</si>
  <si>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</si>
  <si>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</si>
  <si>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</si>
  <si>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</si>
  <si>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</si>
  <si>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</si>
  <si>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</si>
  <si>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</si>
  <si>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</si>
  <si>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</si>
  <si>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</si>
  <si>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</si>
  <si>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</si>
  <si>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</si>
  <si>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</si>
  <si>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</si>
  <si>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</si>
  <si>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</si>
  <si>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</si>
  <si>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</si>
  <si>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</si>
  <si>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</si>
  <si>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</si>
  <si>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</si>
  <si>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</si>
  <si>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</si>
  <si>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</si>
  <si>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</si>
  <si>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</si>
  <si>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</si>
  <si>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</si>
  <si>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</si>
  <si>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</si>
  <si>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</si>
  <si>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</si>
  <si>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</si>
  <si>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</si>
  <si>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</si>
  <si>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</si>
  <si>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</si>
  <si>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</si>
  <si>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</si>
  <si>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</si>
  <si>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</si>
  <si>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</si>
  <si>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</si>
  <si>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</si>
  <si>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</si>
  <si>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</si>
  <si>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</si>
  <si>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</si>
  <si>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</si>
  <si>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</si>
  <si>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</si>
  <si>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</si>
  <si>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</si>
  <si>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</si>
  <si>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</si>
  <si>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</si>
  <si>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</si>
  <si>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</si>
  <si>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</si>
  <si>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</si>
  <si>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</si>
  <si>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</si>
  <si>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</si>
  <si>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</si>
  <si>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</si>
  <si>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</si>
  <si>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</si>
  <si>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</si>
  <si>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</si>
  <si>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</si>
  <si>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</si>
  <si>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</si>
  <si>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</si>
  <si>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</si>
  <si>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</si>
  <si>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</si>
  <si>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</si>
  <si>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</si>
  <si>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</si>
  <si>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</si>
  <si>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</si>
  <si>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</si>
  <si>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</si>
  <si>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</si>
  <si>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</si>
  <si>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</si>
  <si>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</si>
  <si>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</si>
  <si>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</si>
  <si>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</si>
  <si>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</si>
  <si>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</si>
  <si>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</si>
  <si>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</si>
  <si>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</si>
  <si>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</si>
  <si>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</si>
  <si>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</si>
  <si>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</si>
  <si>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</si>
  <si>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</si>
  <si>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</si>
  <si>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</si>
  <si>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</si>
  <si>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</si>
  <si>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</si>
  <si>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</si>
  <si>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</si>
  <si>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</si>
  <si>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</si>
  <si>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</si>
  <si>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</si>
  <si>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</si>
  <si>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</si>
  <si>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</si>
  <si>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</si>
  <si>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</si>
  <si>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</si>
  <si>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</si>
  <si>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</si>
  <si>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</si>
  <si>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</si>
  <si>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</si>
  <si>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</si>
  <si>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</si>
  <si>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</si>
  <si>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</si>
  <si>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</si>
  <si>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</si>
  <si>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</si>
  <si>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</si>
  <si>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</si>
  <si>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</si>
  <si>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</si>
  <si>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</si>
  <si>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</si>
  <si>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</si>
  <si>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</si>
  <si>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</si>
  <si>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</si>
  <si>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</si>
  <si>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</si>
  <si>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</si>
  <si>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</si>
  <si>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</si>
  <si>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</si>
  <si>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</si>
  <si>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</si>
  <si>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</si>
  <si>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</si>
  <si>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</si>
  <si>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</si>
  <si>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</si>
  <si>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</si>
  <si>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</si>
  <si>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</si>
  <si>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</si>
  <si>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</si>
  <si>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</si>
  <si>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</si>
  <si>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</si>
  <si>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</si>
  <si>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</si>
  <si>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</si>
  <si>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</si>
  <si>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</si>
  <si>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</si>
  <si>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</si>
  <si>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</si>
  <si>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</si>
  <si>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</si>
  <si>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</si>
  <si>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</si>
  <si>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</si>
  <si>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</si>
  <si>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</si>
  <si>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</si>
  <si>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</si>
  <si>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</si>
  <si>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</si>
  <si>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</si>
  <si>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</si>
  <si>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</si>
  <si>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</si>
  <si>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</si>
  <si>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</si>
  <si>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</si>
  <si>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</si>
  <si>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</si>
  <si>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</si>
  <si>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</si>
  <si>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</si>
  <si>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</si>
  <si>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</si>
  <si>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</si>
  <si>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</si>
  <si>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</si>
  <si>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</si>
  <si>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</si>
  <si>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</si>
  <si>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</si>
  <si>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</si>
  <si>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</si>
  <si>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</si>
  <si>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</si>
  <si>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</si>
  <si>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</si>
  <si>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</si>
  <si>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</si>
  <si>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</si>
  <si>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</si>
  <si>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</si>
  <si>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</si>
  <si>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</si>
  <si>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</si>
  <si>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</si>
  <si>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</si>
  <si>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</si>
  <si>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</si>
  <si>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</si>
  <si>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</si>
  <si>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</si>
  <si>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</si>
  <si>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</si>
  <si>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</si>
  <si>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</si>
  <si>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</si>
  <si>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</si>
  <si>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</si>
  <si>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</si>
  <si>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</si>
  <si>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</si>
  <si>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</si>
  <si>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</si>
  <si>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</si>
  <si>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</si>
  <si>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</si>
  <si>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</si>
  <si>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</si>
  <si>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</si>
  <si>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</si>
  <si>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</si>
  <si>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</si>
  <si>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</si>
  <si>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</si>
  <si>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</si>
  <si>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</si>
  <si>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</si>
  <si>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</si>
  <si>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</si>
  <si>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</si>
  <si>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</si>
  <si>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</si>
  <si>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</si>
  <si>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</si>
  <si>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</si>
  <si>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</si>
  <si>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</si>
  <si>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</si>
  <si>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</si>
  <si>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</si>
  <si>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</si>
  <si>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</si>
  <si>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</si>
  <si>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</si>
  <si>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</si>
  <si>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</si>
  <si>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</si>
  <si>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</si>
  <si>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</si>
  <si>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</si>
  <si>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</si>
  <si>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</si>
  <si>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</si>
  <si>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</si>
  <si>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</si>
  <si>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</si>
  <si>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</si>
  <si>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</si>
  <si>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</si>
  <si>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</si>
  <si>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</si>
  <si>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</si>
  <si>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</si>
  <si>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</si>
  <si>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</si>
  <si>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</si>
  <si>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</si>
  <si>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</si>
  <si>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</si>
  <si>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</si>
  <si>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</si>
  <si>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</si>
  <si>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</si>
  <si>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</si>
  <si>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</si>
  <si>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</si>
  <si>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</si>
  <si>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</si>
  <si>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</si>
  <si>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</si>
  <si>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</si>
  <si>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</si>
  <si>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</si>
  <si>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</si>
  <si>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</si>
  <si>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</si>
  <si>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</si>
  <si>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</si>
  <si>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</si>
  <si>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</si>
  <si>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</si>
  <si>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</si>
  <si>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</si>
  <si>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</si>
  <si>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</si>
  <si>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</si>
  <si>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</si>
  <si>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</si>
  <si>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</si>
  <si>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</si>
  <si>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</si>
  <si>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</si>
  <si>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</si>
  <si>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</si>
  <si>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</si>
  <si>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</si>
  <si>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</si>
  <si>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</si>
  <si>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</si>
  <si>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</si>
  <si>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</si>
  <si>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</si>
  <si>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</si>
  <si>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</si>
  <si>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</si>
  <si>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</si>
  <si>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</si>
  <si>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</si>
  <si>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</si>
  <si>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</si>
  <si>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</si>
  <si>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</si>
  <si>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</si>
  <si>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</si>
  <si>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</si>
  <si>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</si>
  <si>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</si>
  <si>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</si>
  <si>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</si>
  <si>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</si>
  <si>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</si>
  <si>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</si>
  <si>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</si>
  <si>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</si>
  <si>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</si>
  <si>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</si>
  <si>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</si>
  <si>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</si>
  <si>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</si>
  <si>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</si>
  <si>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</si>
  <si>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</si>
  <si>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</si>
  <si>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</si>
  <si>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</si>
  <si>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</si>
  <si>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</si>
  <si>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</si>
  <si>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</si>
  <si>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</si>
  <si>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</si>
  <si>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</si>
  <si>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</si>
  <si>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</si>
  <si>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</si>
  <si>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</si>
  <si>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</si>
  <si>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</si>
  <si>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</si>
  <si>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</si>
  <si>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</si>
  <si>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</si>
  <si>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</si>
  <si>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</si>
  <si>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</si>
  <si>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</si>
  <si>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</si>
  <si>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</si>
  <si>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</si>
  <si>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</si>
  <si>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</si>
  <si>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</si>
  <si>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</si>
  <si>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</si>
  <si>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</si>
  <si>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</si>
  <si>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</si>
  <si>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</si>
  <si>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</si>
  <si>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</si>
  <si>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</si>
  <si>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</si>
  <si>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</si>
  <si>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</si>
  <si>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</si>
  <si>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</si>
  <si>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</si>
  <si>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</si>
  <si>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</si>
  <si>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</si>
  <si>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</si>
  <si>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</si>
  <si>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</si>
  <si>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</si>
  <si>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</si>
  <si>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</si>
  <si>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</si>
  <si>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</si>
  <si>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</si>
  <si>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</si>
  <si>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</si>
  <si>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</si>
  <si>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</si>
  <si>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</si>
  <si>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</si>
  <si>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</si>
  <si>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</si>
  <si>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</si>
  <si>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</si>
  <si>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</si>
  <si>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</si>
  <si>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</si>
  <si>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</si>
  <si>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</si>
  <si>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</si>
  <si>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</si>
  <si>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</si>
  <si>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</si>
  <si>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</si>
  <si>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</si>
  <si>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</si>
  <si>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</si>
  <si>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</si>
  <si>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</si>
  <si>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</si>
  <si>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</si>
  <si>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</si>
  <si>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</si>
  <si>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</si>
  <si>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</si>
  <si>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</si>
  <si>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</si>
  <si>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</si>
  <si>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</si>
  <si>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</si>
  <si>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</si>
  <si>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</si>
  <si>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</si>
  <si>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</si>
  <si>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</si>
  <si>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</si>
  <si>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</si>
  <si>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</si>
  <si>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</si>
  <si>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</si>
  <si>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</si>
  <si>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</si>
  <si>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</si>
  <si>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</si>
  <si>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</si>
  <si>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</si>
  <si>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</si>
  <si>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</si>
  <si>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</si>
  <si>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</si>
  <si>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</si>
  <si>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</si>
  <si>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</si>
  <si>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</si>
  <si>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</si>
  <si>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</si>
  <si>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</si>
  <si>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</si>
  <si>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</si>
  <si>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</si>
  <si>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</si>
  <si>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</si>
  <si>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</si>
  <si>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</si>
  <si>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</si>
  <si>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</si>
  <si>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</si>
  <si>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</si>
  <si>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</si>
  <si>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</si>
  <si>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</si>
  <si>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</si>
  <si>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</si>
  <si>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</si>
  <si>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</si>
  <si>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</si>
  <si>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</si>
  <si>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</si>
  <si>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</si>
  <si>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</si>
  <si>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</si>
  <si>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</si>
  <si>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</si>
  <si>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</si>
  <si>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</si>
  <si>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</si>
  <si>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</si>
  <si>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</si>
  <si>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</si>
  <si>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</si>
  <si>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</si>
  <si>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</si>
  <si>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</si>
  <si>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</si>
  <si>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</si>
  <si>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</si>
  <si>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</si>
  <si>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</si>
  <si>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</si>
  <si>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</si>
  <si>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</si>
  <si>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</si>
  <si>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</si>
  <si>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</si>
  <si>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</si>
  <si>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</si>
  <si>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</si>
  <si>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</si>
  <si>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</si>
  <si>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</si>
  <si>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</si>
  <si>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</si>
  <si>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</si>
  <si>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</si>
  <si>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</si>
  <si>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</si>
  <si>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</si>
  <si>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</si>
  <si>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</si>
  <si>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</si>
  <si>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</si>
  <si>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</si>
  <si>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</si>
  <si>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</si>
  <si>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</si>
  <si>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</si>
  <si>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</si>
  <si>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</si>
  <si>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</si>
  <si>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</si>
  <si>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</si>
  <si>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</si>
  <si>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</si>
  <si>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</si>
  <si>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</si>
  <si>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</si>
  <si>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</si>
  <si>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</si>
  <si>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</si>
  <si>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</si>
  <si>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</si>
  <si>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</si>
  <si>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</si>
  <si>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</si>
  <si>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</si>
  <si>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</si>
  <si>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</si>
  <si>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</si>
  <si>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</si>
  <si>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</si>
  <si>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</si>
  <si>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</si>
  <si>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</si>
  <si>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</si>
  <si>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</si>
  <si>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</si>
  <si>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</si>
  <si>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</si>
  <si>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</si>
  <si>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</si>
  <si>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</si>
  <si>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</si>
  <si>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</si>
  <si>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</si>
  <si>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</si>
  <si>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</si>
  <si>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</si>
  <si>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</si>
  <si>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</si>
  <si>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</si>
  <si>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</si>
  <si>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</si>
  <si>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</si>
  <si>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</si>
  <si>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</si>
  <si>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</si>
  <si>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</si>
  <si>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</si>
  <si>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</si>
  <si>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</si>
  <si>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</si>
  <si>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</si>
  <si>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</si>
  <si>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</si>
  <si>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</si>
  <si>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</si>
  <si>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</si>
  <si>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</si>
  <si>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</si>
  <si>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</si>
  <si>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</si>
  <si>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</si>
  <si>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</si>
  <si>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</si>
  <si>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</si>
  <si>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</si>
  <si>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</si>
  <si>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</si>
  <si>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</si>
  <si>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</si>
  <si>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</si>
  <si>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</si>
  <si>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</si>
  <si>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</si>
  <si>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</si>
  <si>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</si>
  <si>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</si>
  <si>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</si>
  <si>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</si>
  <si>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</si>
  <si>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</si>
  <si>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</si>
  <si>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</si>
  <si>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</si>
  <si>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</si>
  <si>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</si>
  <si>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</si>
  <si>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</si>
  <si>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</si>
  <si>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</si>
  <si>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</si>
  <si>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</si>
  <si>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</si>
  <si>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</si>
  <si>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</si>
  <si>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</si>
  <si>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</si>
  <si>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</si>
  <si>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</si>
  <si>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</si>
  <si>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</si>
  <si>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</si>
  <si>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</si>
  <si>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</si>
  <si>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</si>
  <si>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</si>
  <si>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</si>
  <si>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</si>
  <si>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</si>
  <si>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</si>
  <si>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</si>
  <si>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</si>
  <si>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</si>
  <si>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</si>
  <si>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</si>
  <si>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</si>
  <si>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</si>
  <si>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</si>
  <si>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</si>
  <si>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</si>
  <si>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</si>
  <si>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</si>
  <si>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</si>
  <si>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</si>
  <si>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</si>
  <si>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</si>
  <si>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</si>
  <si>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</si>
  <si>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</si>
  <si>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</si>
  <si>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</si>
  <si>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</si>
  <si>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</si>
  <si>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</si>
  <si>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</si>
  <si>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</si>
  <si>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</si>
  <si>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</si>
  <si>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</si>
  <si>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</si>
  <si>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</si>
  <si>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</si>
  <si>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</si>
  <si>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</si>
  <si>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</si>
  <si>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</si>
  <si>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</si>
  <si>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</si>
  <si>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</si>
  <si>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</si>
  <si>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</si>
  <si>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</si>
  <si>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</si>
  <si>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</si>
  <si>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</si>
  <si>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</si>
  <si>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</si>
  <si>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</si>
  <si>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</si>
  <si>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</si>
  <si>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</si>
  <si>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</si>
  <si>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</si>
  <si>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</si>
  <si>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</si>
  <si>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</si>
  <si>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</si>
  <si>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</si>
  <si>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</si>
  <si>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</si>
  <si>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</si>
  <si>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</si>
  <si>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</si>
  <si>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</si>
  <si>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</si>
  <si>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</si>
  <si>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</si>
  <si>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</si>
  <si>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</si>
  <si>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</si>
  <si>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</si>
  <si>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</si>
  <si>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</si>
  <si>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</si>
  <si>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</si>
  <si>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</si>
  <si>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</si>
  <si>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</si>
  <si>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</si>
  <si>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</si>
  <si>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</si>
  <si>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</si>
  <si>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</si>
  <si>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</si>
  <si>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</si>
  <si>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</si>
  <si>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</si>
  <si>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</si>
  <si>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</si>
  <si>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</si>
  <si>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</si>
  <si>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</si>
  <si>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</si>
  <si>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</si>
  <si>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</si>
  <si>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</si>
  <si>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</si>
  <si>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</si>
  <si>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</si>
  <si>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</si>
  <si>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</si>
  <si>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</si>
  <si>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</si>
  <si>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</si>
  <si>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</si>
  <si>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</si>
  <si>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</si>
  <si>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</si>
  <si>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</si>
  <si>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</si>
  <si>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</si>
  <si>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</si>
  <si>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</si>
  <si>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</si>
  <si>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</si>
  <si>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</si>
  <si>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</si>
  <si>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</si>
  <si>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</si>
  <si>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</si>
  <si>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</si>
  <si>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</si>
  <si>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</si>
  <si>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</si>
  <si>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</si>
  <si>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</si>
  <si>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</si>
  <si>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</si>
  <si>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</si>
  <si>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</si>
  <si>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</si>
  <si>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</si>
  <si>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</si>
  <si>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</si>
  <si>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</si>
  <si>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</si>
  <si>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</si>
  <si>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</si>
  <si>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</si>
  <si>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</si>
  <si>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</si>
  <si>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</si>
  <si>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</si>
  <si>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</si>
  <si>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</si>
  <si>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</si>
  <si>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</si>
  <si>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</si>
  <si>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</si>
  <si>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</si>
  <si>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</si>
  <si>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</si>
  <si>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</si>
  <si>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</si>
  <si>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</si>
  <si>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</si>
  <si>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</si>
  <si>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</si>
  <si>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</si>
  <si>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</si>
  <si>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</si>
  <si>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</si>
  <si>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</si>
  <si>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</si>
  <si>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</si>
  <si>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</si>
  <si>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</si>
  <si>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</si>
  <si>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</si>
  <si>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</si>
  <si>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</si>
  <si>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</si>
  <si>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</si>
  <si>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</si>
  <si>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</si>
  <si>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</si>
  <si>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</si>
  <si>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</si>
  <si>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</si>
  <si>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</si>
  <si>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</si>
  <si>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</si>
  <si>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</si>
  <si>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</si>
  <si>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</si>
  <si>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</si>
  <si>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</si>
  <si>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</si>
  <si>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</si>
  <si>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</si>
  <si>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</si>
  <si>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</si>
  <si>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</si>
  <si>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</si>
  <si>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</si>
  <si>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</si>
  <si>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</si>
  <si>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</si>
  <si>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</si>
  <si>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</si>
  <si>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</si>
  <si>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</si>
  <si>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</si>
  <si>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</si>
  <si>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</si>
  <si>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</si>
  <si>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</si>
  <si>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</si>
  <si>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</si>
  <si>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</si>
  <si>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</si>
  <si>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</si>
  <si>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</si>
  <si>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</si>
  <si>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</si>
  <si>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</si>
  <si>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</si>
  <si>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</si>
  <si>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</si>
  <si>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</si>
  <si>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</si>
  <si>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</si>
  <si>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</si>
  <si>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</si>
  <si>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</si>
  <si>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</si>
  <si>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</si>
  <si>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</si>
  <si>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</si>
  <si>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</si>
  <si>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</si>
  <si>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</si>
  <si>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</si>
  <si>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</si>
  <si>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</si>
  <si>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</si>
  <si>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</si>
  <si>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</si>
  <si>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</si>
  <si>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</si>
  <si>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</si>
  <si>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</si>
  <si>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</si>
  <si>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</si>
  <si>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</si>
  <si>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</si>
  <si>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</si>
  <si>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</si>
  <si>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</si>
  <si>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</si>
  <si>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</si>
  <si>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</si>
  <si>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</si>
  <si>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</si>
  <si>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</si>
  <si>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</si>
  <si>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</si>
  <si>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</si>
  <si>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</si>
  <si>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</si>
  <si>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</si>
  <si>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</si>
  <si>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</si>
  <si>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</si>
  <si>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</si>
  <si>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</si>
  <si>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</si>
  <si>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</si>
  <si>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</si>
  <si>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</si>
  <si>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</si>
  <si>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</si>
  <si>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</si>
  <si>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</si>
  <si>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</si>
  <si>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</si>
  <si>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</si>
  <si>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</si>
  <si>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</si>
  <si>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</si>
  <si>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</si>
  <si>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</si>
  <si>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</si>
  <si>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</si>
  <si>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</si>
  <si>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</si>
  <si>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</si>
  <si>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</si>
  <si>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</si>
  <si>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</si>
  <si>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</si>
  <si>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</si>
  <si>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</si>
  <si>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</si>
  <si>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</si>
  <si>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</si>
  <si>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</si>
  <si>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</si>
  <si>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</si>
  <si>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</si>
  <si>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</si>
  <si>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</si>
  <si>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</si>
  <si>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</si>
  <si>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</si>
  <si>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</si>
  <si>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</si>
  <si>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</si>
  <si>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</si>
  <si>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</si>
  <si>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</si>
  <si>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</si>
  <si>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</si>
  <si>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</si>
  <si>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</si>
  <si>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</si>
  <si>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</si>
  <si>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</si>
  <si>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</si>
  <si>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</si>
  <si>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</si>
  <si>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</si>
  <si>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</si>
  <si>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</si>
  <si>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</si>
  <si>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</si>
  <si>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</si>
  <si>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</si>
  <si>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</si>
  <si>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</si>
  <si>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</si>
  <si>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</si>
  <si>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</si>
  <si>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</si>
  <si>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</si>
  <si>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</si>
  <si>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</si>
  <si>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</si>
  <si>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</si>
  <si>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</si>
  <si>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</si>
  <si>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</si>
  <si>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</si>
  <si>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</si>
  <si>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</si>
  <si>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</si>
  <si>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</si>
  <si>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</si>
  <si>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</si>
  <si>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</si>
  <si>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</si>
  <si>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</si>
  <si>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</si>
  <si>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</si>
  <si>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</si>
  <si>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</si>
  <si>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</si>
  <si>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</si>
  <si>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</si>
  <si>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</si>
  <si>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</si>
  <si>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</si>
  <si>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</si>
  <si>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</si>
  <si>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</si>
  <si>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</si>
  <si>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</si>
  <si>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</si>
  <si>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</si>
  <si>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</si>
  <si>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</si>
  <si>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</si>
  <si>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</si>
  <si>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</si>
  <si>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</si>
  <si>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</si>
  <si>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</si>
  <si>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</si>
  <si>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</si>
  <si>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</si>
  <si>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</si>
  <si>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</si>
  <si>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</si>
  <si>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</si>
  <si>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</si>
  <si>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</si>
  <si>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</si>
  <si>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</si>
  <si>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</si>
  <si>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</si>
  <si>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</si>
  <si>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</si>
  <si>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</si>
  <si>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</si>
  <si>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</si>
  <si>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</si>
  <si>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</si>
  <si>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</si>
  <si>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</si>
  <si>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</si>
  <si>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</si>
  <si>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</si>
  <si>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</si>
  <si>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</si>
  <si>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</si>
  <si>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</si>
  <si>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</si>
  <si>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</si>
  <si>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</si>
  <si>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</si>
  <si>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</si>
  <si>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</si>
  <si>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</si>
  <si>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</si>
  <si>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</si>
  <si>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</si>
  <si>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</si>
  <si>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</si>
  <si>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</si>
  <si>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</si>
  <si>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</si>
  <si>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</si>
  <si>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</si>
  <si>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</si>
  <si>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</si>
  <si>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</si>
  <si>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</si>
  <si>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</si>
  <si>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</si>
  <si>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</si>
  <si>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</si>
  <si>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</si>
  <si>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</si>
  <si>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</si>
  <si>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</si>
  <si>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</si>
  <si>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</si>
  <si>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</si>
  <si>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</si>
  <si>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</si>
  <si>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</si>
  <si>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</si>
  <si>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</si>
  <si>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</si>
  <si>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</si>
  <si>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</si>
  <si>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</si>
  <si>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</si>
  <si>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</si>
  <si>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</si>
  <si>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</si>
  <si>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</si>
  <si>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</si>
  <si>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</si>
  <si>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</si>
  <si>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</si>
  <si>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</si>
  <si>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</si>
  <si>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</si>
  <si>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</si>
  <si>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</si>
  <si>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</si>
  <si>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</si>
  <si>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</si>
  <si>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</si>
  <si>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</si>
  <si>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</si>
  <si>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</si>
  <si>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</si>
  <si>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</si>
  <si>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</si>
  <si>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</si>
  <si>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</si>
  <si>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</si>
  <si>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</si>
  <si>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</si>
  <si>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</si>
  <si>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</si>
  <si>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</si>
  <si>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</si>
  <si>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</si>
  <si>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</si>
  <si>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</si>
  <si>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</si>
  <si>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</si>
  <si>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</si>
  <si>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</si>
  <si>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</si>
  <si>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</si>
  <si>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</si>
  <si>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</si>
  <si>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</si>
  <si>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</si>
  <si>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</si>
  <si>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</si>
  <si>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</si>
  <si>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</si>
  <si>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</si>
  <si>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</si>
  <si>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</si>
  <si>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</si>
  <si>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</si>
  <si>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</si>
  <si>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</si>
  <si>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</si>
  <si>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</si>
  <si>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</si>
  <si>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</si>
  <si>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</si>
  <si>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</si>
  <si>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</si>
  <si>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</si>
  <si>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</si>
  <si>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</si>
  <si>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</si>
  <si>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</si>
  <si>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</si>
  <si>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</si>
  <si>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</si>
  <si>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</si>
  <si>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</si>
  <si>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</si>
  <si>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</si>
  <si>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</si>
  <si>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</si>
  <si>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</si>
  <si>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</si>
  <si>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</si>
  <si>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</si>
  <si>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</si>
  <si>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</si>
  <si>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</si>
  <si>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</si>
  <si>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</si>
  <si>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</si>
  <si>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</si>
  <si>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</si>
  <si>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</si>
  <si>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</si>
  <si>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</si>
  <si>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</si>
  <si>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</si>
  <si>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</si>
  <si>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</si>
  <si>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</si>
  <si>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</si>
  <si>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</si>
  <si>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</si>
  <si>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</si>
  <si>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</si>
  <si>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</si>
  <si>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</si>
  <si>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</si>
  <si>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</si>
  <si>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</si>
  <si>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</si>
  <si>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</si>
  <si>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</si>
  <si>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</si>
  <si>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</si>
  <si>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</si>
  <si>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</si>
  <si>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</si>
  <si>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</si>
  <si>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</si>
  <si>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</si>
  <si>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</si>
  <si>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</si>
  <si>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</si>
  <si>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</si>
  <si>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</si>
  <si>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</si>
  <si>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</si>
  <si>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</si>
  <si>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</si>
  <si>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</si>
  <si>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</si>
  <si>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</si>
  <si>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</si>
  <si>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</si>
  <si>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</si>
  <si>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</si>
  <si>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</si>
  <si>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</si>
  <si>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</si>
  <si>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</si>
  <si>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</si>
  <si>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</si>
  <si>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</si>
  <si>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</si>
  <si>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</si>
  <si>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</si>
  <si>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</si>
  <si>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</si>
  <si>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</si>
  <si>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</si>
  <si>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</si>
  <si>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</si>
  <si>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</si>
  <si>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</si>
  <si>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</si>
  <si>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</si>
  <si>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</si>
  <si>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</si>
  <si>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</si>
  <si>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</si>
  <si>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</si>
  <si>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</si>
  <si>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</si>
  <si>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</si>
  <si>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</si>
  <si>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</si>
  <si>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</si>
  <si>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</si>
  <si>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</si>
  <si>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</si>
  <si>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</si>
  <si>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</si>
  <si>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</si>
  <si>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</si>
  <si>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</si>
  <si>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</si>
  <si>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</si>
  <si>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</si>
  <si>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</si>
  <si>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</si>
  <si>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</si>
  <si>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</si>
  <si>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</si>
  <si>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</si>
  <si>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</si>
  <si>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</si>
  <si>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</si>
  <si>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</si>
  <si>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</si>
  <si>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</si>
  <si>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</si>
  <si>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</si>
  <si>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</si>
  <si>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</si>
  <si>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</si>
  <si>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</si>
  <si>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</si>
  <si>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</si>
  <si>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</si>
  <si>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</si>
  <si>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</si>
  <si>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</si>
  <si>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</si>
  <si>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</si>
  <si>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</si>
  <si>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</si>
  <si>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</si>
  <si>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</si>
  <si>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</si>
  <si>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</si>
  <si>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</si>
  <si>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</si>
  <si>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</si>
  <si>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</si>
  <si>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</si>
  <si>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</si>
  <si>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</si>
  <si>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</si>
  <si>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</si>
  <si>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</si>
  <si>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</si>
  <si>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</si>
  <si>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</si>
  <si>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</si>
  <si>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</si>
  <si>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</si>
  <si>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</si>
  <si>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</si>
  <si>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</si>
  <si>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</si>
  <si>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</si>
  <si>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</si>
  <si>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</si>
  <si>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</si>
  <si>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</si>
  <si>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</si>
  <si>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</si>
  <si>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</si>
  <si>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</si>
  <si>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</si>
  <si>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</si>
  <si>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</si>
  <si>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</si>
  <si>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</si>
  <si>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</si>
  <si>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</si>
  <si>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</si>
  <si>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</si>
  <si>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</si>
  <si>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</si>
  <si>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</si>
  <si>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</si>
  <si>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</si>
  <si>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</si>
  <si>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</si>
  <si>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</si>
  <si>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</si>
  <si>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</si>
  <si>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</si>
  <si>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</si>
  <si>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</si>
  <si>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</si>
  <si>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</si>
  <si>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</si>
  <si>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</si>
  <si>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</si>
  <si>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</si>
  <si>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</si>
  <si>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</si>
  <si>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</si>
  <si>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</si>
  <si>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</si>
  <si>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</si>
  <si>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</si>
  <si>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</si>
  <si>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</si>
  <si>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</si>
  <si>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</si>
  <si>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</si>
  <si>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</si>
  <si>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</si>
  <si>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</si>
  <si>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</si>
  <si>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</si>
  <si>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</si>
  <si>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</si>
  <si>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</si>
  <si>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</si>
  <si>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</si>
  <si>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</si>
  <si>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</si>
  <si>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</si>
  <si>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</si>
  <si>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</si>
  <si>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</si>
  <si>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</si>
  <si>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</si>
  <si>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</si>
  <si>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</si>
  <si>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</si>
  <si>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</si>
  <si>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</si>
  <si>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</si>
  <si>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</si>
  <si>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</si>
  <si>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</si>
  <si>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</si>
  <si>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</si>
  <si>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</si>
  <si>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</si>
  <si>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</si>
  <si>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</si>
  <si>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</si>
  <si>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</si>
  <si>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</si>
  <si>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</si>
  <si>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</si>
  <si>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</si>
  <si>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</si>
  <si>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</si>
  <si>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</si>
  <si>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</si>
  <si>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</si>
  <si>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</si>
  <si>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</si>
  <si>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</si>
  <si>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</si>
  <si>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</si>
  <si>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</si>
  <si>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</si>
  <si>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</si>
  <si>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</si>
  <si>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</si>
  <si>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</si>
  <si>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</si>
  <si>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</si>
  <si>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</si>
  <si>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</si>
  <si>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</si>
  <si>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</si>
  <si>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</si>
  <si>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</si>
  <si>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</si>
  <si>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</si>
  <si>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</si>
  <si>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</si>
  <si>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</si>
  <si>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</si>
  <si>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</si>
  <si>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</si>
  <si>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</si>
  <si>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</si>
  <si>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</si>
  <si>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</si>
  <si>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</si>
  <si>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</si>
  <si>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</si>
  <si>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</si>
  <si>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</si>
  <si>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</si>
  <si>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</si>
  <si>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</si>
  <si>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</si>
  <si>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</si>
  <si>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</si>
  <si>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</si>
  <si>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</si>
  <si>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</si>
  <si>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</si>
  <si>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</si>
  <si>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</si>
  <si>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</si>
  <si>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</si>
  <si>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</si>
  <si>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</si>
  <si>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</si>
  <si>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</si>
  <si>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</si>
  <si>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</si>
  <si>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</si>
  <si>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</si>
  <si>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</si>
  <si>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</si>
  <si>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</si>
  <si>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</si>
  <si>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</si>
  <si>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</si>
  <si>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</si>
  <si>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</si>
  <si>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</si>
  <si>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</si>
  <si>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</si>
  <si>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</si>
  <si>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</si>
  <si>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</si>
  <si>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</si>
  <si>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</si>
  <si>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</si>
  <si>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</si>
  <si>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</si>
  <si>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</si>
  <si>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</si>
  <si>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</si>
  <si>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</si>
  <si>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</si>
  <si>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</si>
  <si>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</si>
  <si>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</si>
  <si>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</si>
  <si>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</si>
  <si>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</si>
  <si>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</si>
  <si>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</si>
  <si>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</si>
  <si>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</si>
  <si>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</si>
  <si>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</si>
  <si>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</si>
  <si>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</si>
  <si>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</si>
  <si>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</si>
  <si>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</si>
  <si>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</si>
  <si>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</si>
  <si>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</si>
  <si>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</si>
  <si>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</si>
  <si>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</si>
  <si>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</si>
  <si>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</si>
  <si>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</si>
  <si>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</si>
  <si>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</si>
  <si>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</si>
  <si>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</si>
  <si>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</si>
  <si>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</si>
  <si>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</si>
  <si>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</si>
  <si>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</si>
  <si>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</si>
  <si>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</si>
  <si>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</si>
  <si>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</si>
  <si>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</si>
  <si>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</si>
  <si>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</si>
  <si>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</si>
  <si>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</si>
  <si>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</si>
  <si>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</si>
  <si>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</si>
  <si>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</si>
  <si>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</si>
  <si>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</si>
  <si>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</si>
  <si>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</si>
  <si>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</si>
  <si>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</si>
  <si>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</si>
  <si>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</si>
  <si>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</si>
  <si>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</si>
  <si>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</si>
  <si>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</si>
  <si>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</si>
  <si>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</si>
  <si>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</si>
  <si>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</si>
  <si>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</si>
  <si>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</si>
  <si>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</si>
  <si>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</si>
  <si>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</si>
  <si>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</si>
  <si>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</si>
  <si>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</si>
  <si>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</si>
  <si>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</si>
  <si>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</si>
  <si>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</si>
  <si>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</si>
  <si>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</si>
  <si>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</si>
  <si>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</si>
  <si>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</si>
  <si>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</si>
  <si>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</si>
  <si>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</si>
  <si>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</si>
  <si>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</si>
  <si>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</si>
  <si>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</si>
  <si>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</si>
  <si>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</si>
  <si>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</si>
  <si>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</si>
  <si>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</si>
  <si>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</si>
  <si>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</si>
  <si>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</si>
  <si>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</si>
  <si>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</si>
  <si>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</si>
  <si>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</si>
  <si>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</si>
  <si>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</si>
  <si>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</si>
  <si>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</si>
  <si>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</si>
  <si>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</si>
  <si>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</si>
  <si>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</si>
  <si>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</si>
  <si>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</si>
  <si>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</si>
  <si>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</si>
  <si>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</si>
  <si>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</si>
  <si>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</si>
  <si>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</si>
  <si>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</si>
  <si>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</si>
  <si>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</si>
  <si>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</si>
  <si>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</si>
  <si>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</si>
  <si>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</si>
  <si>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</si>
  <si>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</si>
  <si>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</si>
  <si>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</si>
  <si>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</si>
  <si>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</si>
  <si>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</si>
  <si>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</si>
  <si>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</si>
  <si>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</si>
  <si>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</si>
  <si>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</si>
  <si>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</si>
  <si>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</si>
  <si>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</si>
  <si>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</si>
  <si>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</si>
  <si>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</si>
  <si>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</si>
  <si>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</si>
  <si>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</si>
  <si>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</si>
  <si>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</si>
  <si>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</si>
  <si>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</si>
  <si>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</si>
  <si>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</si>
  <si>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</si>
  <si>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</si>
  <si>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</si>
  <si>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</si>
  <si>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</si>
  <si>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</si>
  <si>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</si>
  <si>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</si>
  <si>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</si>
  <si>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</si>
  <si>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</si>
  <si>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</si>
  <si>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</si>
  <si>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</si>
  <si>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</si>
  <si>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</si>
  <si>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</si>
  <si>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</si>
  <si>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</si>
  <si>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</si>
  <si>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</si>
  <si>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</si>
  <si>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</si>
  <si>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</si>
  <si>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</si>
  <si>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</si>
  <si>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</si>
  <si>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</si>
  <si>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</si>
  <si>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</si>
  <si>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</si>
  <si>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</si>
  <si>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</si>
  <si>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</si>
  <si>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</si>
  <si>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</si>
  <si>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</si>
  <si>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</si>
  <si>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</si>
  <si>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</si>
  <si>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</si>
  <si>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</si>
  <si>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</si>
  <si>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</si>
  <si>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</si>
  <si>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</si>
  <si>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</si>
  <si>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</si>
  <si>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</si>
  <si>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</si>
  <si>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</si>
  <si>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</si>
  <si>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</si>
  <si>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</si>
  <si>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</si>
  <si>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</si>
  <si>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</si>
  <si>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</si>
  <si>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</si>
  <si>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</si>
  <si>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</si>
  <si>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</si>
  <si>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</si>
  <si>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</si>
  <si>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</si>
  <si>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</si>
  <si>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</si>
  <si>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</si>
  <si>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</si>
  <si>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</si>
  <si>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</si>
  <si>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</si>
  <si>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</si>
  <si>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</si>
  <si>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</si>
  <si>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</si>
  <si>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</si>
  <si>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</si>
  <si>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</si>
  <si>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</si>
  <si>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</si>
  <si>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</si>
  <si>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</si>
  <si>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</si>
  <si>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</si>
  <si>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</si>
  <si>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</si>
  <si>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</si>
  <si>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</si>
  <si>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</si>
  <si>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</si>
  <si>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</si>
  <si>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</si>
  <si>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</si>
  <si>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</si>
  <si>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</si>
  <si>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</si>
  <si>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</si>
  <si>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</si>
  <si>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</si>
  <si>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</si>
  <si>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</si>
  <si>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</si>
  <si>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</si>
  <si>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</si>
  <si>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</si>
  <si>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</si>
  <si>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</si>
  <si>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</si>
  <si>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</si>
  <si>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</si>
  <si>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</si>
  <si>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</si>
  <si>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</si>
  <si>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</si>
  <si>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</si>
  <si>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</si>
  <si>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</si>
  <si>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</si>
  <si>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</si>
  <si>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</si>
  <si>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</si>
  <si>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</si>
  <si>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</si>
  <si>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</si>
  <si>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</si>
  <si>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</si>
  <si>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</si>
  <si>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</si>
  <si>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</si>
  <si>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</si>
  <si>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</si>
  <si>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</si>
  <si>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</si>
  <si>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</si>
  <si>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</si>
  <si>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</si>
  <si>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</si>
  <si>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</si>
  <si>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</si>
  <si>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</si>
  <si>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</si>
  <si>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</si>
  <si>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</si>
  <si>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</si>
  <si>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</si>
  <si>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</si>
  <si>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</si>
  <si>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</si>
  <si>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</si>
  <si>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</si>
  <si>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</si>
  <si>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</si>
  <si>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</si>
  <si>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</si>
  <si>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</si>
  <si>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</si>
  <si>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</si>
  <si>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</si>
  <si>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</si>
  <si>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</si>
  <si>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</si>
  <si>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</si>
  <si>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</si>
  <si>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</si>
  <si>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</si>
  <si>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</si>
  <si>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</si>
  <si>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</si>
  <si>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</si>
  <si>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</si>
  <si>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</si>
  <si>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</si>
  <si>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</si>
  <si>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</si>
  <si>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</si>
  <si>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</si>
  <si>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</si>
  <si>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</si>
  <si>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</si>
  <si>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</si>
  <si>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</si>
  <si>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</si>
  <si>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</si>
  <si>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</si>
  <si>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</si>
  <si>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</si>
  <si>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</si>
  <si>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</si>
  <si>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</si>
  <si>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</si>
  <si>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</si>
  <si>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</si>
  <si>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</si>
  <si>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</si>
  <si>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</si>
  <si>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</si>
  <si>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</si>
  <si>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</si>
  <si>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</si>
  <si>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</si>
  <si>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</si>
  <si>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</si>
  <si>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</si>
  <si>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</si>
  <si>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</si>
  <si>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</si>
  <si>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</si>
  <si>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</si>
  <si>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</si>
  <si>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</si>
  <si>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</si>
  <si>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</si>
  <si>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</si>
  <si>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</si>
  <si>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</si>
  <si>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</si>
  <si>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</si>
  <si>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</si>
  <si>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</si>
  <si>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</si>
  <si>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</si>
  <si>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</si>
  <si>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</si>
  <si>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</si>
  <si>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</si>
  <si>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</si>
  <si>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</si>
  <si>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</si>
  <si>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</si>
  <si>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</si>
  <si>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</si>
  <si>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</si>
  <si>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</si>
  <si>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</si>
  <si>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</si>
  <si>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</si>
  <si>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</si>
  <si>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</si>
  <si>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</si>
  <si>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</si>
  <si>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</si>
  <si>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</si>
  <si>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</si>
  <si>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</si>
  <si>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</si>
  <si>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</si>
  <si>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</si>
  <si>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</si>
  <si>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</si>
  <si>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</si>
  <si>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</si>
  <si>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</si>
  <si>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</si>
  <si>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</si>
  <si>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</si>
  <si>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</si>
  <si>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</si>
  <si>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</si>
  <si>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</si>
  <si>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</si>
  <si>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</si>
  <si>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</si>
  <si>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</si>
  <si>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</si>
  <si>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</si>
  <si>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</si>
  <si>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</si>
  <si>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</si>
  <si>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</si>
  <si>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</si>
  <si>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</si>
  <si>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</si>
  <si>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</si>
  <si>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</si>
  <si>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</si>
  <si>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</si>
  <si>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</si>
  <si>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</si>
  <si>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</si>
  <si>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</si>
  <si>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</si>
  <si>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</si>
  <si>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</si>
  <si>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</si>
  <si>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</si>
  <si>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</si>
  <si>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</si>
  <si>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</si>
  <si>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</si>
  <si>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</si>
  <si>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</si>
  <si>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</si>
  <si>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</si>
  <si>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</si>
  <si>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</si>
  <si>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</si>
  <si>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</si>
  <si>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</si>
  <si>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</si>
  <si>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</si>
  <si>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</si>
  <si>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</si>
  <si>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</si>
  <si>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</si>
  <si>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</si>
  <si>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</si>
  <si>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</si>
  <si>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</si>
  <si>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</si>
  <si>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</si>
  <si>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</si>
  <si>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</si>
  <si>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</si>
  <si>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</si>
  <si>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</si>
  <si>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</si>
  <si>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</si>
  <si>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</si>
  <si>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</si>
  <si>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</si>
  <si>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</si>
  <si>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</si>
  <si>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</si>
  <si>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</si>
  <si>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</si>
  <si>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</si>
  <si>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</si>
  <si>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</si>
  <si>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</si>
  <si>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</si>
  <si>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</si>
  <si>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</si>
  <si>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</si>
  <si>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</si>
  <si>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</si>
  <si>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</si>
  <si>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</si>
  <si>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</si>
  <si>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</si>
  <si>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</si>
  <si>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</si>
  <si>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</si>
  <si>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</si>
  <si>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</si>
  <si>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</si>
  <si>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</si>
  <si>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</si>
  <si>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</si>
  <si>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</si>
  <si>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</si>
  <si>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</si>
  <si>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</si>
  <si>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</si>
  <si>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</si>
  <si>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</si>
  <si>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</si>
  <si>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</si>
  <si>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</si>
  <si>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</si>
  <si>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</si>
  <si>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</si>
  <si>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</si>
  <si>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</si>
  <si>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</si>
  <si>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</si>
  <si>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</si>
  <si>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</si>
  <si>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</si>
  <si>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</si>
  <si>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</si>
  <si>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</si>
  <si>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</si>
  <si>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</si>
  <si>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</si>
  <si>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</si>
  <si>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</si>
  <si>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</si>
  <si>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</si>
  <si>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</si>
  <si>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</si>
  <si>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</si>
  <si>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</si>
  <si>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</si>
  <si>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</si>
  <si>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</si>
  <si>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</si>
  <si>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</si>
  <si>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</si>
  <si>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</si>
  <si>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</si>
  <si>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</si>
  <si>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</si>
  <si>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</si>
  <si>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</si>
  <si>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</si>
  <si>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</si>
  <si>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</si>
  <si>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</si>
  <si>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</si>
  <si>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</si>
  <si>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</si>
  <si>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</si>
  <si>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</si>
  <si>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</si>
  <si>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</si>
  <si>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</si>
  <si>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</si>
  <si>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</si>
  <si>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</si>
  <si>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</si>
  <si>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</si>
  <si>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</si>
  <si>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</si>
  <si>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</si>
  <si>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</si>
  <si>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</si>
  <si>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</si>
  <si>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</si>
  <si>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</si>
  <si>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</si>
  <si>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</si>
  <si>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</si>
  <si>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</si>
  <si>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</si>
  <si>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</si>
  <si>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</si>
  <si>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</si>
  <si>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</si>
  <si>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</si>
  <si>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</si>
  <si>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</si>
  <si>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</si>
  <si>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</si>
  <si>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</si>
  <si>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</si>
  <si>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</si>
  <si>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</si>
  <si>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</si>
  <si>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</si>
  <si>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</si>
  <si>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</si>
  <si>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</si>
  <si>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</si>
  <si>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</si>
  <si>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</si>
  <si>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</si>
  <si>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</si>
  <si>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</si>
  <si>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</si>
  <si>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</si>
  <si>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</si>
  <si>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</si>
  <si>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</si>
  <si>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</si>
  <si>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</si>
  <si>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</si>
  <si>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</si>
  <si>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</si>
  <si>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</si>
  <si>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</si>
  <si>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</si>
  <si>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</si>
  <si>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</si>
  <si>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</si>
  <si>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</si>
  <si>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</si>
  <si>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</si>
  <si>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</si>
  <si>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</si>
  <si>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</si>
  <si>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</si>
  <si>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</si>
  <si>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</si>
  <si>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</si>
  <si>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</si>
  <si>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</si>
  <si>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</si>
  <si>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</si>
  <si>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</si>
  <si>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</si>
  <si>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</si>
  <si>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</si>
  <si>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</si>
  <si>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</si>
  <si>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</si>
  <si>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</si>
  <si>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</si>
  <si>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</si>
  <si>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</si>
  <si>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</si>
  <si>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</si>
  <si>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</si>
  <si>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</si>
  <si>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</si>
  <si>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</si>
  <si>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</si>
  <si>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</si>
  <si>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</si>
  <si>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</si>
  <si>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</si>
  <si>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</si>
  <si>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</si>
  <si>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</si>
  <si>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</si>
  <si>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</si>
  <si>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</si>
  <si>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</si>
  <si>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</si>
  <si>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</si>
  <si>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</si>
  <si>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</si>
  <si>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</si>
  <si>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</si>
  <si>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</si>
  <si>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</si>
  <si>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</si>
  <si>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</si>
  <si>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</si>
  <si>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</si>
  <si>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</si>
  <si>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</si>
  <si>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</si>
  <si>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</si>
  <si>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</si>
  <si>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</si>
  <si>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</si>
  <si>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</si>
  <si>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</si>
  <si>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</si>
  <si>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</si>
  <si>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</si>
  <si>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</si>
  <si>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</si>
  <si>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</si>
  <si>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</si>
  <si>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</si>
  <si>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</si>
  <si>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</si>
  <si>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</si>
  <si>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</si>
  <si>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</si>
  <si>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</si>
  <si>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</si>
  <si>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</si>
  <si>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</si>
  <si>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</si>
  <si>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</si>
  <si>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</si>
  <si>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</si>
  <si>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</si>
  <si>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</si>
  <si>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</si>
  <si>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</si>
  <si>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</si>
  <si>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</si>
  <si>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</si>
  <si>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</si>
  <si>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</si>
  <si>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</si>
  <si>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</si>
  <si>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</si>
  <si>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</si>
  <si>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</si>
  <si>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</si>
  <si>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</si>
  <si>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</si>
  <si>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</si>
  <si>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</si>
  <si>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</si>
  <si>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</si>
  <si>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</si>
  <si>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</si>
  <si>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</si>
  <si>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</si>
  <si>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</si>
  <si>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</si>
  <si>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</si>
  <si>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</si>
  <si>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</si>
  <si>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</si>
  <si>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</si>
  <si>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</si>
  <si>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</si>
  <si>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</si>
  <si>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</si>
  <si>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</si>
  <si>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</si>
  <si>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</si>
  <si>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</si>
  <si>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</si>
  <si>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</si>
  <si>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</si>
  <si>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</si>
  <si>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</si>
  <si>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</si>
  <si>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</si>
  <si>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</si>
  <si>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</si>
  <si>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</si>
  <si>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</si>
  <si>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</si>
  <si>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</si>
  <si>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</si>
  <si>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</si>
  <si>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</si>
  <si>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</si>
  <si>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</si>
  <si>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</si>
  <si>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</si>
  <si>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</si>
  <si>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</si>
  <si>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</si>
  <si>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</si>
  <si>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</si>
  <si>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</si>
  <si>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</si>
  <si>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</si>
  <si>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</si>
  <si>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</si>
  <si>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</si>
  <si>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</si>
  <si>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</si>
  <si>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</si>
  <si>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</si>
  <si>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</si>
  <si>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</si>
  <si>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</si>
  <si>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</si>
  <si>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</si>
  <si>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</si>
  <si>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</si>
  <si>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</si>
  <si>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</si>
  <si>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</si>
  <si>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</si>
  <si>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</si>
  <si>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</si>
  <si>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</si>
  <si>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</si>
  <si>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</si>
  <si>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</si>
  <si>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</si>
  <si>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</si>
  <si>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</si>
  <si>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</si>
  <si>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</si>
  <si>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</si>
  <si>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</si>
  <si>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</si>
  <si>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</si>
  <si>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</si>
  <si>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</si>
  <si>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</si>
  <si>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</si>
  <si>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</si>
  <si>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</si>
  <si>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</si>
  <si>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</si>
  <si>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</si>
  <si>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</si>
  <si>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</si>
  <si>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</si>
  <si>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</si>
  <si>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</si>
  <si>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</si>
  <si>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</si>
  <si>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</si>
  <si>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</si>
  <si>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</si>
  <si>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</si>
  <si>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</si>
  <si>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</si>
  <si>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</si>
  <si>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</si>
  <si>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</si>
  <si>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</si>
  <si>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</si>
  <si>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</si>
  <si>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</si>
  <si>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</si>
  <si>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</si>
  <si>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</si>
  <si>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</si>
  <si>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</si>
  <si>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</si>
  <si>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</si>
  <si>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</si>
  <si>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</si>
  <si>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</si>
  <si>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</si>
  <si>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</si>
  <si>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</si>
  <si>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</si>
  <si>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</si>
  <si>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</si>
  <si>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</si>
  <si>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</si>
  <si>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</si>
  <si>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</si>
  <si>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</si>
  <si>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</si>
  <si>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</si>
  <si>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</si>
  <si>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</si>
  <si>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</si>
  <si>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</si>
  <si>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</si>
  <si>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</si>
  <si>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</si>
  <si>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</si>
  <si>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</si>
  <si>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</si>
  <si>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</si>
  <si>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</si>
  <si>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</si>
  <si>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</si>
  <si>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</si>
  <si>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</si>
  <si>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</si>
  <si>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</si>
  <si>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</si>
  <si>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</si>
  <si>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</si>
  <si>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</si>
  <si>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</si>
  <si>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</si>
  <si>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</si>
  <si>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</si>
  <si>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</si>
  <si>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</si>
  <si>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</si>
  <si>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</si>
  <si>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</si>
  <si>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</si>
  <si>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</si>
  <si>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</si>
  <si>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</si>
  <si>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</si>
  <si>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</si>
  <si>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</si>
  <si>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</si>
  <si>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</si>
  <si>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</si>
  <si>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</si>
  <si>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</si>
  <si>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</si>
  <si>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</si>
  <si>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</si>
  <si>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</si>
  <si>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</si>
  <si>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</si>
  <si>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</si>
  <si>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</si>
  <si>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</si>
  <si>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</si>
  <si>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</si>
  <si>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</si>
  <si>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</si>
  <si>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</si>
  <si>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</si>
  <si>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</si>
  <si>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</si>
  <si>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</si>
  <si>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</si>
  <si>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</si>
  <si>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</si>
  <si>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</si>
  <si>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</si>
  <si>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</si>
  <si>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</si>
  <si>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</si>
  <si>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</si>
  <si>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</si>
  <si>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</si>
  <si>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</si>
  <si>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</si>
  <si>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</si>
  <si>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</si>
  <si>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</si>
  <si>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</si>
  <si>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</si>
  <si>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</si>
  <si>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</si>
  <si>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</si>
  <si>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</si>
  <si>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</si>
  <si>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</si>
  <si>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</si>
  <si>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</si>
  <si>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</si>
  <si>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</si>
  <si>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</si>
  <si>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</si>
  <si>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</si>
  <si>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</si>
  <si>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</si>
  <si>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</si>
  <si>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</si>
  <si>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</si>
  <si>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</si>
  <si>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</si>
  <si>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</si>
  <si>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</si>
  <si>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</si>
  <si>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</si>
  <si>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</si>
  <si>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</si>
  <si>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</si>
  <si>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</si>
  <si>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</si>
  <si>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</si>
  <si>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</si>
  <si>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</si>
  <si>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</si>
  <si>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</si>
  <si>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</si>
  <si>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</si>
  <si>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</si>
  <si>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</si>
  <si>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</si>
  <si>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</si>
  <si>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</si>
  <si>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</si>
  <si>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</si>
  <si>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</si>
  <si>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</si>
  <si>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</si>
  <si>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</si>
  <si>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</si>
  <si>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</si>
  <si>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</si>
  <si>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</si>
  <si>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</si>
  <si>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</si>
  <si>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</si>
  <si>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</si>
  <si>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</si>
  <si>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</si>
  <si>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</si>
  <si>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</si>
  <si>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</si>
  <si>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</si>
  <si>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</si>
  <si>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</si>
  <si>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</si>
  <si>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</si>
  <si>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</si>
  <si>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</si>
  <si>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</si>
  <si>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</si>
  <si>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</si>
  <si>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</si>
  <si>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</si>
  <si>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</si>
  <si>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</si>
  <si>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</si>
  <si>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</si>
  <si>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</si>
  <si>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</si>
  <si>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</si>
  <si>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</si>
  <si>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</si>
  <si>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</si>
  <si>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</si>
  <si>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</si>
  <si>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</si>
  <si>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</si>
  <si>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</si>
  <si>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</si>
  <si>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</si>
  <si>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</si>
  <si>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</si>
  <si>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</si>
  <si>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</si>
  <si>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</si>
  <si>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</si>
  <si>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</si>
  <si>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</si>
  <si>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</si>
  <si>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</si>
  <si>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</si>
  <si>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</si>
  <si>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</si>
  <si>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</si>
  <si>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</si>
  <si>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</si>
  <si>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</si>
  <si>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</si>
  <si>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</si>
  <si>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</si>
  <si>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</si>
  <si>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</si>
  <si>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</si>
  <si>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</si>
  <si>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</si>
  <si>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</si>
  <si>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</si>
  <si>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</si>
  <si>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</si>
  <si>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</si>
  <si>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</si>
  <si>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</si>
  <si>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</si>
  <si>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</si>
  <si>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</si>
  <si>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</si>
  <si>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</si>
  <si>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</si>
  <si>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</si>
  <si>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</si>
  <si>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</si>
  <si>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</si>
  <si>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</si>
  <si>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</si>
  <si>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</si>
  <si>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</si>
  <si>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</si>
  <si>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</si>
  <si>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</si>
  <si>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</si>
  <si>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</si>
  <si>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</si>
  <si>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</si>
  <si>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</si>
  <si>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</si>
  <si>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</si>
  <si>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</si>
  <si>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</si>
  <si>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</si>
  <si>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</si>
  <si>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</si>
  <si>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</si>
  <si>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</si>
  <si>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</si>
  <si>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</si>
  <si>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</si>
  <si>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</si>
  <si>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</si>
  <si>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</si>
  <si>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</si>
  <si>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</si>
  <si>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</si>
  <si>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</si>
  <si>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</si>
  <si>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</si>
  <si>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</si>
  <si>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</si>
  <si>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</si>
  <si>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</si>
  <si>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</si>
  <si>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</si>
  <si>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</si>
  <si>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</si>
  <si>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</si>
  <si>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</si>
  <si>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</si>
  <si>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</si>
  <si>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</si>
  <si>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</si>
  <si>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</si>
  <si>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</si>
  <si>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</si>
  <si>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</si>
  <si>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</si>
  <si>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</si>
  <si>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</si>
  <si>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</si>
  <si>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</si>
  <si>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</si>
  <si>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</si>
  <si>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</si>
  <si>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</si>
  <si>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</si>
  <si>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</si>
  <si>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</si>
  <si>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</si>
  <si>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</si>
  <si>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</si>
  <si>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</si>
  <si>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</si>
  <si>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</si>
  <si>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</si>
  <si>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</si>
  <si>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</si>
  <si>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</si>
  <si>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</si>
  <si>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</si>
  <si>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</si>
  <si>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</si>
  <si>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</si>
  <si>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</si>
  <si>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</si>
  <si>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</si>
  <si>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</si>
  <si>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</si>
  <si>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</si>
  <si>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</si>
  <si>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</si>
  <si>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</si>
  <si>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</si>
  <si>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</si>
  <si>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</si>
  <si>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</si>
  <si>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</si>
  <si>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</si>
  <si>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</si>
  <si>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</si>
  <si>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</si>
  <si>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</si>
  <si>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</si>
  <si>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</si>
  <si>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</si>
  <si>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</si>
  <si>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</si>
  <si>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</si>
  <si>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</si>
  <si>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</si>
  <si>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</si>
  <si>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</si>
  <si>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</si>
  <si>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</si>
  <si>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</si>
  <si>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</si>
  <si>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</si>
  <si>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</si>
  <si>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</si>
  <si>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</si>
  <si>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</si>
  <si>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</si>
  <si>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</si>
  <si>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</si>
  <si>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</si>
  <si>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</si>
  <si>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</si>
  <si>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</si>
  <si>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</si>
  <si>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</si>
  <si>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</si>
  <si>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</si>
  <si>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</si>
  <si>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</si>
  <si>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</si>
  <si>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</si>
  <si>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</si>
  <si>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</si>
  <si>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</si>
  <si>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</si>
  <si>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</si>
  <si>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</si>
  <si>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</si>
  <si>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</si>
  <si>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</si>
  <si>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</si>
  <si>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</si>
  <si>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</si>
  <si>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</si>
  <si>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</si>
  <si>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</si>
  <si>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</si>
  <si>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</si>
  <si>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</si>
  <si>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</si>
  <si>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</si>
  <si>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</si>
  <si>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</si>
  <si>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</si>
  <si>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</si>
  <si>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</si>
  <si>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</si>
  <si>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</si>
  <si>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</si>
  <si>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</si>
  <si>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</si>
  <si>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</si>
  <si>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</si>
  <si>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</si>
  <si>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</si>
  <si>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</si>
  <si>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</si>
  <si>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</si>
  <si>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</si>
  <si>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</si>
  <si>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</si>
  <si>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</si>
  <si>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</si>
  <si>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</si>
  <si>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</si>
  <si>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</si>
  <si>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</si>
  <si>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</si>
  <si>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</si>
  <si>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</si>
  <si>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</si>
  <si>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</si>
  <si>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</si>
  <si>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</si>
  <si>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</si>
  <si>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</si>
  <si>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</si>
  <si>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</si>
  <si>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</si>
  <si>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</si>
  <si>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</si>
  <si>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</si>
  <si>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</si>
  <si>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</si>
  <si>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</si>
  <si>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</si>
  <si>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</si>
  <si>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</si>
  <si>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</si>
  <si>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</si>
  <si>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</si>
  <si>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</si>
  <si>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</si>
  <si>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</si>
  <si>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</si>
  <si>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</si>
  <si>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</si>
  <si>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</si>
  <si>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</si>
  <si>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</si>
  <si>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</si>
  <si>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</si>
  <si>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</si>
  <si>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</si>
  <si>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</si>
  <si>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</si>
  <si>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</si>
  <si>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</si>
  <si>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</si>
  <si>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</si>
  <si>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</si>
  <si>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</si>
  <si>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</si>
  <si>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</si>
  <si>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</si>
  <si>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</si>
  <si>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</si>
  <si>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</si>
  <si>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</si>
  <si>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</si>
  <si>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</si>
  <si>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</si>
  <si>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</si>
  <si>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</si>
  <si>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</si>
  <si>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</si>
  <si>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</si>
  <si>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</si>
  <si>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</si>
  <si>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</si>
  <si>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</si>
  <si>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</si>
  <si>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</si>
  <si>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</si>
  <si>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</si>
  <si>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</si>
  <si>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</si>
  <si>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</si>
  <si>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</si>
  <si>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</si>
  <si>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</si>
  <si>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</si>
  <si>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</si>
  <si>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</si>
  <si>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</si>
  <si>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</si>
  <si>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</si>
  <si>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</si>
  <si>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</si>
  <si>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</si>
  <si>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</si>
  <si>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</si>
  <si>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</si>
  <si>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</si>
  <si>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</si>
  <si>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</si>
  <si>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</si>
  <si>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</si>
  <si>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</si>
  <si>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</si>
  <si>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</si>
  <si>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</si>
  <si>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</si>
  <si>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</si>
  <si>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</si>
  <si>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</si>
  <si>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</si>
  <si>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</si>
  <si>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</si>
  <si>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</si>
  <si>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</si>
  <si>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</si>
  <si>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</si>
  <si>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</si>
  <si>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</si>
  <si>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</si>
  <si>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</si>
  <si>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</si>
  <si>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</si>
  <si>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</si>
  <si>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</si>
  <si>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</si>
  <si>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</si>
  <si>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</si>
  <si>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</si>
  <si>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</si>
  <si>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</si>
  <si>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</si>
  <si>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</si>
  <si>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</si>
  <si>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</si>
  <si>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</si>
  <si>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</si>
  <si>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</si>
  <si>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</si>
  <si>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</si>
  <si>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</si>
  <si>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</si>
  <si>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</si>
  <si>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</si>
  <si>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</si>
  <si>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</si>
  <si>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</si>
  <si>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</si>
  <si>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</si>
  <si>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</si>
  <si>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</si>
  <si>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</si>
  <si>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</si>
  <si>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</si>
  <si>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</si>
  <si>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</si>
  <si>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</si>
  <si>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</si>
  <si>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</si>
  <si>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</si>
  <si>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</si>
  <si>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</si>
  <si>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</si>
  <si>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</si>
  <si>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</si>
  <si>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</si>
  <si>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</si>
  <si>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</si>
  <si>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</si>
  <si>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</si>
  <si>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</si>
  <si>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</si>
  <si>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</si>
  <si>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</si>
  <si>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</si>
  <si>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</si>
  <si>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</si>
  <si>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</si>
  <si>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</si>
  <si>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</si>
  <si>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</si>
  <si>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</si>
  <si>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</si>
  <si>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</si>
  <si>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</si>
  <si>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</si>
  <si>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</si>
  <si>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</si>
  <si>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</si>
  <si>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</si>
  <si>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</si>
  <si>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</si>
  <si>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</si>
  <si>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</si>
  <si>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</si>
  <si>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</si>
  <si>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</si>
  <si>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</si>
  <si>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</si>
  <si>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</si>
  <si>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</si>
  <si>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</si>
  <si>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</si>
  <si>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</si>
  <si>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</si>
  <si>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</si>
  <si>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</si>
  <si>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</si>
  <si>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</si>
  <si>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</si>
  <si>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</si>
  <si>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</si>
  <si>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</si>
  <si>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</si>
  <si>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</si>
  <si>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</si>
  <si>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</si>
  <si>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</si>
  <si>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</si>
  <si>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</si>
  <si>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</si>
  <si>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</si>
  <si>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</si>
  <si>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</si>
  <si>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</si>
  <si>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</si>
  <si>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</si>
  <si>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</si>
  <si>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</si>
  <si>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</si>
  <si>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</si>
  <si>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</si>
  <si>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</si>
  <si>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</si>
  <si>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</si>
  <si>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</si>
  <si>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</si>
  <si>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</si>
  <si>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</si>
  <si>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</si>
  <si>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</si>
  <si>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</si>
  <si>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</si>
  <si>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</si>
  <si>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</si>
  <si>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</si>
  <si>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</si>
  <si>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</si>
  <si>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</si>
  <si>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</si>
  <si>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</si>
  <si>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</si>
  <si>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</si>
  <si>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</si>
  <si>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</si>
  <si>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</si>
  <si>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</si>
  <si>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</si>
  <si>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</si>
  <si>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</si>
  <si>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</si>
  <si>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</si>
  <si>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</si>
  <si>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</si>
  <si>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</si>
  <si>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</si>
  <si>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</si>
  <si>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</si>
  <si>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</si>
  <si>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</si>
  <si>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</si>
  <si>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</si>
  <si>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</si>
  <si>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</si>
  <si>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</si>
  <si>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</si>
  <si>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</si>
  <si>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</si>
  <si>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</si>
  <si>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</si>
  <si>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</si>
  <si>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</si>
  <si>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</si>
  <si>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</si>
  <si>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</si>
  <si>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</si>
  <si>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</si>
  <si>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</si>
  <si>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</si>
  <si>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</si>
  <si>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</si>
  <si>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</si>
  <si>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</si>
  <si>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</si>
  <si>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</si>
  <si>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</si>
  <si>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</si>
  <si>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</si>
  <si>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</si>
  <si>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</si>
  <si>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</si>
  <si>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</si>
  <si>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</si>
  <si>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</si>
  <si>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</si>
  <si>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</si>
  <si>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</si>
  <si>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</si>
  <si>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</si>
  <si>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</si>
  <si>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</si>
  <si>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</si>
  <si>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</si>
  <si>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</si>
  <si>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</si>
  <si>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</si>
  <si>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</si>
  <si>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</si>
  <si>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</si>
  <si>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</si>
  <si>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</si>
  <si>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</si>
  <si>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</si>
  <si>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</si>
  <si>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</si>
  <si>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</si>
  <si>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</si>
  <si>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</si>
  <si>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</si>
  <si>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</si>
  <si>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</si>
  <si>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</si>
  <si>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</si>
  <si>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</si>
  <si>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</si>
  <si>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</si>
  <si>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</si>
  <si>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</si>
  <si>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</si>
  <si>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</si>
  <si>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</si>
  <si>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</si>
  <si>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</si>
  <si>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</si>
  <si>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</si>
  <si>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</si>
  <si>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</si>
  <si>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</si>
  <si>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</si>
  <si>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</si>
  <si>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</si>
  <si>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</si>
  <si>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</si>
  <si>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</si>
  <si>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</si>
  <si>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</si>
  <si>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</si>
  <si>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</si>
  <si>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</si>
  <si>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</si>
  <si>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</si>
  <si>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</si>
  <si>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</si>
  <si>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</si>
  <si>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</si>
  <si>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</si>
  <si>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</si>
  <si>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</si>
  <si>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</si>
  <si>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</si>
  <si>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</si>
  <si>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</si>
  <si>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</si>
  <si>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</si>
  <si>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</si>
  <si>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</si>
  <si>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</si>
  <si>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</si>
  <si>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</si>
  <si>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</si>
  <si>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</si>
  <si>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</si>
  <si>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</si>
  <si>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</si>
  <si>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</si>
  <si>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</si>
  <si>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</si>
  <si>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</si>
  <si>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</si>
  <si>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</si>
  <si>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</si>
  <si>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</si>
  <si>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</si>
  <si>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</si>
  <si>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</si>
  <si>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</si>
  <si>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</si>
  <si>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</si>
  <si>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</si>
  <si>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</si>
  <si>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</si>
  <si>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</si>
  <si>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</si>
  <si>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</si>
  <si>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</si>
  <si>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</si>
  <si>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</si>
  <si>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</si>
  <si>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</si>
  <si>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</si>
  <si>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</si>
  <si>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</si>
  <si>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</si>
  <si>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</si>
  <si>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</si>
  <si>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</si>
  <si>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</si>
  <si>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</si>
  <si>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</si>
  <si>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</si>
  <si>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</si>
  <si>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</si>
  <si>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</si>
  <si>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</si>
  <si>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</si>
  <si>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</si>
  <si>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</si>
  <si>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</si>
  <si>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</si>
  <si>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</si>
  <si>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</si>
  <si>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</si>
  <si>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</si>
  <si>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</si>
  <si>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</si>
  <si>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</si>
  <si>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</si>
  <si>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</si>
  <si>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</si>
  <si>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</si>
  <si>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</si>
  <si>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</si>
  <si>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</si>
  <si>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</si>
  <si>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</si>
  <si>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</si>
  <si>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</si>
  <si>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</si>
  <si>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</si>
  <si>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</si>
  <si>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</si>
  <si>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</si>
  <si>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</si>
  <si>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</si>
  <si>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</si>
  <si>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</si>
  <si>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</si>
  <si>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</si>
  <si>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</si>
  <si>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</si>
  <si>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</si>
  <si>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</si>
  <si>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</si>
  <si>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</si>
  <si>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</si>
  <si>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</si>
  <si>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</si>
  <si>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</si>
  <si>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</si>
  <si>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</si>
  <si>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</si>
  <si>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</si>
  <si>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</si>
  <si>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</si>
  <si>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</si>
  <si>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</si>
  <si>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</si>
  <si>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</si>
  <si>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</si>
  <si>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</si>
  <si>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</si>
  <si>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</si>
  <si>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</si>
  <si>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</si>
  <si>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</si>
  <si>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</si>
  <si>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</si>
  <si>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</si>
  <si>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</si>
  <si>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</si>
  <si>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</si>
  <si>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</si>
  <si>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</si>
  <si>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</si>
  <si>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</si>
  <si>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</si>
  <si>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</si>
  <si>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</si>
  <si>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</si>
  <si>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</si>
  <si>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</si>
  <si>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</si>
  <si>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</si>
  <si>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</si>
  <si>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</si>
  <si>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</si>
  <si>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</si>
  <si>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</si>
  <si>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</si>
  <si>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</si>
  <si>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</si>
  <si>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</si>
  <si>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</si>
  <si>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</si>
  <si>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</si>
  <si>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</si>
  <si>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</si>
  <si>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</si>
  <si>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</si>
  <si>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</si>
  <si>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</si>
  <si>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</si>
  <si>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</si>
  <si>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</si>
  <si>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</si>
  <si>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</si>
  <si>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</si>
  <si>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</si>
  <si>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</si>
  <si>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</si>
  <si>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</si>
  <si>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</si>
  <si>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</si>
  <si>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</si>
  <si>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</si>
  <si>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</si>
  <si>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</si>
  <si>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</si>
  <si>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</si>
  <si>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</si>
  <si>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</si>
  <si>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</si>
  <si>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</si>
  <si>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</si>
  <si>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</si>
  <si>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</si>
  <si>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</si>
  <si>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</si>
  <si>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</si>
  <si>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</si>
  <si>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</si>
  <si>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</si>
  <si>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</si>
  <si>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</si>
  <si>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</si>
  <si>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</si>
  <si>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</si>
  <si>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</si>
  <si>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</si>
  <si>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</si>
  <si>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</si>
  <si>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</si>
  <si>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</si>
  <si>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</si>
  <si>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</si>
  <si>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</si>
  <si>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</si>
  <si>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</si>
  <si>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</si>
  <si>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</si>
  <si>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</si>
  <si>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</si>
  <si>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</si>
  <si>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</si>
  <si>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</si>
  <si>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</si>
  <si>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</si>
  <si>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</si>
  <si>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</si>
  <si>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</si>
  <si>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</si>
  <si>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</si>
  <si>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</si>
  <si>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</si>
  <si>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</si>
  <si>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</si>
  <si>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</si>
  <si>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</si>
  <si>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</si>
  <si>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</si>
  <si>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</si>
  <si>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</si>
  <si>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</si>
  <si>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</si>
  <si>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</si>
  <si>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</si>
  <si>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</si>
  <si>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</si>
  <si>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</si>
  <si>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</si>
  <si>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</si>
  <si>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</si>
  <si>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</si>
  <si>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</si>
  <si>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</si>
  <si>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</si>
  <si>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</si>
  <si>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</si>
  <si>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</si>
  <si>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</si>
  <si>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</si>
  <si>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</si>
  <si>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</si>
  <si>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</si>
  <si>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</si>
  <si>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</si>
  <si>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</si>
  <si>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</si>
  <si>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</si>
  <si>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</si>
  <si>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</si>
  <si>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</si>
  <si>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</si>
  <si>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</si>
  <si>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</si>
  <si>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</si>
  <si>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</si>
  <si>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</si>
  <si>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</si>
  <si>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</si>
  <si>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</si>
  <si>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</si>
  <si>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</si>
  <si>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</si>
  <si>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</si>
  <si>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</si>
  <si>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</si>
  <si>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</si>
  <si>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</si>
  <si>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</si>
  <si>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</si>
  <si>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</si>
  <si>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</si>
  <si>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</si>
  <si>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</si>
  <si>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</si>
  <si>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</si>
  <si>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</si>
  <si>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</si>
  <si>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</si>
  <si>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</si>
  <si>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</si>
  <si>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</si>
  <si>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</si>
  <si>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</si>
  <si>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</si>
  <si>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</si>
  <si>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</si>
  <si>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</si>
  <si>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</si>
  <si>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</si>
  <si>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</si>
  <si>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</si>
  <si>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</si>
  <si>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</si>
  <si>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</si>
  <si>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</si>
  <si>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</si>
  <si>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</si>
  <si>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</si>
  <si>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</si>
  <si>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</si>
  <si>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</si>
  <si>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</si>
  <si>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</si>
  <si>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</si>
  <si>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</si>
  <si>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</si>
  <si>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</si>
  <si>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</si>
  <si>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</si>
  <si>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</si>
  <si>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</si>
  <si>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</si>
  <si>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</si>
  <si>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</si>
  <si>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</si>
  <si>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</si>
  <si>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</si>
  <si>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</si>
  <si>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</si>
  <si>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</si>
  <si>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</si>
  <si>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</si>
  <si>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</si>
  <si>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</si>
  <si>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</si>
  <si>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</si>
  <si>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</si>
  <si>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</si>
  <si>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</si>
  <si>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</si>
  <si>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</si>
  <si>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</si>
  <si>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</si>
  <si>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</si>
  <si>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</si>
  <si>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</si>
  <si>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</si>
  <si>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</si>
  <si>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</si>
  <si>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</si>
  <si>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</si>
  <si>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</si>
  <si>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</si>
  <si>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</si>
  <si>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</si>
  <si>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</si>
  <si>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</si>
  <si>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</si>
  <si>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</si>
  <si>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</si>
  <si>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</si>
  <si>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</si>
  <si>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</si>
  <si>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</si>
  <si>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</si>
  <si>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</si>
  <si>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</si>
  <si>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</si>
  <si>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</si>
  <si>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</si>
  <si>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</si>
  <si>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</si>
  <si>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</si>
  <si>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</si>
  <si>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</si>
  <si>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</si>
  <si>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</si>
  <si>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</si>
  <si>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</si>
  <si>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</si>
  <si>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</si>
  <si>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</si>
  <si>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</si>
  <si>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</si>
  <si>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</si>
  <si>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</si>
  <si>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</si>
  <si>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</si>
  <si>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</si>
  <si>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</si>
  <si>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</si>
  <si>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</si>
  <si>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</si>
  <si>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</si>
  <si>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</si>
  <si>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</si>
  <si>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</si>
  <si>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</si>
  <si>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</si>
  <si>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</si>
  <si>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</si>
  <si>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</si>
  <si>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</si>
  <si>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</si>
  <si>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</si>
  <si>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</si>
  <si>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</si>
  <si>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</si>
  <si>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</si>
  <si>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</si>
  <si>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</si>
  <si>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</si>
  <si>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</si>
  <si>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</si>
  <si>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</si>
  <si>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</si>
  <si>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</si>
  <si>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</si>
  <si>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</si>
  <si>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</si>
  <si>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</si>
  <si>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</si>
  <si>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</si>
  <si>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</si>
  <si>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</si>
  <si>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</si>
  <si>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</si>
  <si>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</si>
  <si>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</si>
  <si>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</si>
  <si>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</si>
  <si>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</si>
  <si>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</si>
  <si>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</si>
  <si>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</si>
  <si>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</si>
  <si>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</si>
  <si>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</si>
  <si>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</si>
  <si>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</si>
  <si>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</si>
  <si>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</si>
  <si>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</si>
  <si>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</si>
  <si>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</si>
  <si>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</si>
  <si>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</si>
  <si>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</si>
  <si>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</si>
  <si>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</si>
  <si>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</si>
  <si>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</si>
  <si>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</si>
  <si>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</si>
  <si>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</si>
  <si>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</si>
  <si>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</si>
  <si>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</si>
  <si>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</si>
  <si>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</si>
  <si>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</si>
  <si>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</si>
  <si>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</si>
  <si>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</si>
  <si>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</si>
  <si>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</si>
  <si>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</si>
  <si>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</si>
  <si>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</si>
  <si>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</si>
  <si>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</si>
  <si>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</si>
  <si>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</si>
  <si>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</si>
  <si>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</si>
  <si>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</si>
  <si>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</si>
  <si>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</si>
  <si>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</si>
  <si>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</si>
  <si>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</si>
  <si>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</si>
  <si>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</si>
  <si>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</si>
  <si>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</si>
  <si>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</si>
  <si>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</si>
  <si>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</si>
  <si>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</si>
  <si>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</si>
  <si>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</si>
  <si>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</si>
  <si>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</si>
  <si>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</si>
  <si>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</si>
  <si>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</si>
  <si>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</si>
  <si>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</si>
  <si>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</si>
  <si>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</si>
  <si>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</si>
  <si>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</si>
  <si>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</si>
  <si>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</si>
  <si>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</si>
  <si>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</si>
  <si>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</si>
  <si>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</si>
  <si>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</si>
  <si>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</si>
  <si>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</si>
  <si>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</si>
  <si>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</si>
  <si>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</si>
  <si>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</si>
  <si>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</si>
  <si>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</si>
  <si>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</si>
  <si>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</si>
  <si>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</si>
  <si>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</si>
  <si>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</si>
  <si>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</si>
  <si>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</si>
  <si>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</si>
  <si>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</si>
  <si>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</si>
  <si>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</si>
  <si>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</si>
  <si>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</si>
  <si>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</si>
  <si>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</si>
  <si>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</si>
  <si>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</si>
  <si>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</si>
  <si>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</si>
  <si>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</si>
  <si>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</si>
  <si>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</si>
  <si>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</si>
  <si>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</si>
  <si>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</si>
  <si>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</si>
  <si>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</si>
  <si>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</si>
  <si>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</si>
  <si>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</si>
  <si>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</si>
  <si>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</si>
  <si>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</si>
  <si>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</si>
  <si>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</si>
  <si>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</si>
  <si>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</si>
  <si>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</si>
  <si>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</si>
  <si>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</si>
  <si>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</si>
  <si>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</si>
  <si>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</si>
  <si>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</si>
  <si>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</si>
  <si>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</si>
  <si>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</si>
  <si>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</si>
  <si>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</si>
  <si>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</si>
  <si>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</si>
  <si>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</si>
  <si>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</si>
  <si>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</si>
  <si>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</si>
  <si>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</si>
  <si>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</si>
  <si>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</si>
  <si>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</si>
  <si>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</si>
  <si>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</si>
  <si>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</si>
  <si>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</si>
  <si>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</si>
  <si>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</si>
  <si>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</si>
  <si>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</si>
  <si>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</si>
  <si>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</si>
  <si>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</si>
  <si>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</si>
  <si>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</si>
  <si>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</si>
  <si>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</si>
  <si>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</si>
  <si>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</si>
  <si>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</si>
  <si>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</si>
  <si>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</si>
  <si>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</si>
  <si>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</si>
  <si>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</si>
  <si>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</si>
  <si>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</si>
  <si>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</si>
  <si>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</si>
  <si>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</si>
  <si>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</si>
  <si>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</si>
  <si>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</si>
  <si>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</si>
  <si>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</si>
  <si>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</si>
  <si>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</si>
  <si>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</si>
  <si>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</si>
  <si>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</si>
  <si>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</si>
  <si>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</si>
  <si>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</si>
  <si>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</si>
  <si>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</si>
  <si>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</si>
  <si>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</si>
  <si>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</si>
  <si>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</si>
  <si>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</si>
  <si>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</si>
  <si>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</si>
  <si>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</si>
  <si>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</si>
  <si>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</si>
  <si>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</si>
  <si>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</si>
  <si>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</si>
  <si>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</si>
  <si>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</si>
  <si>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</si>
  <si>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</si>
  <si>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</si>
  <si>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</si>
  <si>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</si>
  <si>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</si>
  <si>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</si>
  <si>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</si>
  <si>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</si>
  <si>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</si>
  <si>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</si>
  <si>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</si>
  <si>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</si>
  <si>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</si>
  <si>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</si>
  <si>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</si>
  <si>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</si>
  <si>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</si>
  <si>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</si>
  <si>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</si>
  <si>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</si>
  <si>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</si>
  <si>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</si>
  <si>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</si>
  <si>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</si>
  <si>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</si>
  <si>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</si>
  <si>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</si>
  <si>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</si>
  <si>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</si>
  <si>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</si>
  <si>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</si>
  <si>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</si>
  <si>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</si>
  <si>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</si>
  <si>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</si>
  <si>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</si>
  <si>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</si>
  <si>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</si>
  <si>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</si>
  <si>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</si>
  <si>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</si>
  <si>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</si>
  <si>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</si>
  <si>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</si>
  <si>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</si>
  <si>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</si>
  <si>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</si>
  <si>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</si>
  <si>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</si>
  <si>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</si>
  <si>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</si>
  <si>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</si>
  <si>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</si>
  <si>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</si>
  <si>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</si>
  <si>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</si>
  <si>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</si>
  <si>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</si>
  <si>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</si>
  <si>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</si>
  <si>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</si>
  <si>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</si>
  <si>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</si>
  <si>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</si>
  <si>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</si>
  <si>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</si>
  <si>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</si>
  <si>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</si>
  <si>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</si>
  <si>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</si>
  <si>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</si>
  <si>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</si>
  <si>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</si>
  <si>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</si>
  <si>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</si>
  <si>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</si>
  <si>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</si>
  <si>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</si>
  <si>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</si>
  <si>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</si>
  <si>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</si>
  <si>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</si>
  <si>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</si>
  <si>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</si>
  <si>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</si>
  <si>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</si>
  <si>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</si>
  <si>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</si>
  <si>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</si>
  <si>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</si>
  <si>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</si>
  <si>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</si>
  <si>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</si>
  <si>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</si>
  <si>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</si>
  <si>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</si>
  <si>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</si>
  <si>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</si>
  <si>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</si>
  <si>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</si>
  <si>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</si>
  <si>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</si>
  <si>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</si>
  <si>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</si>
  <si>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</si>
  <si>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</si>
  <si>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</si>
  <si>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</si>
  <si>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</si>
  <si>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</si>
  <si>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</si>
  <si>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</si>
  <si>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</si>
  <si>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</si>
  <si>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</si>
  <si>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</si>
  <si>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</si>
  <si>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</si>
  <si>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</si>
  <si>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</si>
  <si>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</si>
  <si>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</si>
  <si>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</si>
  <si>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</si>
  <si>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</si>
  <si>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</si>
  <si>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</si>
  <si>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</si>
  <si>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</si>
  <si>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</si>
  <si>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</si>
  <si>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</si>
  <si>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</si>
  <si>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</si>
  <si>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</si>
  <si>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</si>
  <si>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</si>
  <si>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</si>
  <si>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</si>
  <si>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</si>
  <si>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</si>
  <si>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</si>
  <si>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</si>
  <si>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</si>
  <si>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</si>
  <si>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</si>
  <si>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</si>
  <si>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</si>
  <si>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</si>
  <si>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</si>
  <si>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</si>
  <si>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</si>
  <si>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</si>
  <si>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</si>
  <si>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</si>
  <si>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</si>
  <si>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</si>
  <si>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</si>
  <si>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</si>
  <si>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</si>
  <si>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</si>
  <si>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</si>
  <si>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</si>
  <si>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</si>
  <si>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</si>
  <si>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</si>
  <si>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</si>
  <si>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</si>
  <si>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</si>
  <si>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</si>
  <si>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</si>
  <si>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</si>
  <si>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</si>
  <si>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</si>
  <si>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</si>
  <si>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</si>
  <si>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</si>
  <si>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</si>
  <si>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</si>
  <si>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</si>
  <si>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</si>
  <si>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</si>
  <si>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</si>
  <si>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</si>
  <si>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</si>
  <si>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</si>
  <si>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</si>
  <si>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</si>
  <si>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</si>
  <si>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</si>
  <si>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</si>
  <si>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</si>
  <si>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</si>
  <si>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</si>
  <si>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</si>
  <si>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</si>
  <si>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</si>
  <si>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</si>
  <si>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</si>
  <si>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</si>
  <si>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</si>
  <si>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</si>
  <si>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</si>
  <si>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</si>
  <si>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</si>
  <si>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</si>
  <si>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</si>
  <si>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</si>
  <si>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</si>
  <si>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</si>
  <si>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</si>
  <si>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</si>
  <si>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</si>
  <si>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</si>
  <si>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</si>
  <si>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</si>
  <si>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</si>
  <si>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</si>
  <si>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</si>
  <si>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</si>
  <si>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</si>
  <si>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</si>
  <si>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</si>
  <si>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</si>
  <si>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</si>
  <si>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</si>
  <si>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</si>
  <si>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</si>
  <si>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</si>
  <si>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</si>
  <si>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</si>
  <si>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</si>
  <si>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</si>
  <si>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</si>
  <si>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</si>
  <si>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</si>
  <si>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</si>
  <si>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</si>
  <si>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</si>
  <si>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</si>
  <si>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</si>
  <si>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</si>
  <si>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</si>
  <si>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</si>
  <si>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</si>
  <si>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</si>
  <si>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</si>
  <si>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</si>
  <si>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</si>
  <si>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</si>
  <si>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</si>
  <si>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</si>
  <si>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</si>
  <si>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</si>
  <si>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</si>
  <si>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</si>
  <si>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</si>
  <si>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</si>
  <si>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</si>
  <si>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</si>
  <si>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</si>
  <si>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</si>
  <si>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</si>
  <si>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</si>
  <si>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</si>
  <si>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</si>
  <si>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</si>
  <si>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</si>
  <si>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</si>
  <si>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</si>
  <si>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</si>
  <si>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</si>
  <si>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</si>
  <si>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</si>
  <si>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</si>
  <si>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</si>
  <si>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</si>
  <si>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</si>
  <si>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</si>
  <si>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</si>
  <si>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</si>
  <si>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</si>
  <si>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</si>
  <si>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</si>
  <si>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</si>
  <si>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</si>
  <si>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</si>
  <si>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</si>
  <si>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</si>
  <si>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</si>
  <si>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</si>
  <si>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</si>
  <si>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</si>
  <si>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</si>
  <si>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</si>
  <si>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</si>
  <si>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</si>
  <si>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</si>
  <si>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</si>
  <si>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</si>
  <si>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</si>
  <si>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</si>
  <si>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</si>
  <si>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</si>
  <si>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</si>
  <si>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</si>
  <si>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</si>
  <si>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</si>
  <si>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</si>
  <si>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</si>
  <si>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</si>
  <si>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</si>
  <si>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</si>
  <si>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</si>
  <si>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</si>
  <si>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</si>
  <si>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</si>
  <si>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</si>
  <si>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</si>
  <si>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</si>
  <si>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</si>
  <si>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</si>
  <si>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</si>
  <si>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</si>
  <si>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</si>
  <si>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</si>
  <si>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</si>
  <si>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</si>
  <si>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</si>
  <si>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</si>
  <si>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</si>
  <si>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</si>
  <si>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</si>
  <si>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</si>
  <si>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</si>
  <si>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</si>
  <si>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</si>
  <si>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</si>
  <si>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</si>
  <si>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</si>
  <si>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</si>
  <si>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</si>
  <si>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</si>
  <si>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</si>
  <si>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</si>
  <si>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</si>
  <si>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</si>
  <si>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</si>
  <si>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</si>
  <si>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</si>
  <si>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</si>
  <si>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</si>
  <si>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</si>
  <si>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</si>
  <si>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</si>
  <si>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</si>
  <si>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</si>
  <si>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</si>
  <si>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</si>
  <si>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</si>
  <si>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</si>
  <si>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</si>
  <si>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</si>
  <si>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</si>
  <si>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</si>
  <si>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</si>
  <si>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</si>
  <si>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</si>
  <si>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</si>
  <si>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</si>
  <si>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</si>
  <si>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</si>
  <si>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</si>
  <si>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</si>
  <si>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</si>
  <si>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</si>
  <si>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</si>
  <si>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</si>
  <si>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</si>
  <si>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</si>
  <si>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</si>
  <si>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</si>
  <si>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</si>
  <si>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</si>
  <si>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</si>
  <si>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</si>
  <si>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</si>
  <si>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</si>
  <si>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</si>
  <si>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</si>
  <si>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</si>
  <si>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</si>
  <si>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</si>
  <si>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</si>
  <si>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</si>
  <si>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</si>
  <si>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</si>
  <si>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</si>
  <si>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</si>
  <si>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</si>
  <si>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</si>
  <si>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</si>
  <si>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</si>
  <si>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</si>
  <si>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</si>
  <si>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</si>
  <si>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</si>
  <si>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</si>
  <si>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</si>
  <si>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</si>
  <si>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</si>
  <si>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</si>
  <si>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</si>
  <si>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</si>
  <si>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</si>
  <si>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</si>
  <si>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</si>
  <si>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</si>
  <si>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</si>
  <si>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</si>
  <si>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</si>
  <si>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</si>
  <si>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</si>
  <si>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</si>
  <si>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</si>
  <si>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</si>
  <si>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</si>
  <si>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</si>
  <si>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</si>
  <si>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</si>
  <si>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</si>
  <si>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</si>
  <si>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</si>
  <si>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</si>
  <si>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</si>
  <si>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</si>
  <si>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</si>
  <si>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</si>
  <si>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</si>
  <si>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</si>
  <si>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</si>
  <si>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</si>
  <si>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</si>
  <si>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</si>
  <si>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</si>
  <si>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</si>
  <si>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</si>
  <si>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</si>
  <si>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</si>
  <si>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</si>
  <si>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</si>
  <si>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</si>
  <si>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</si>
  <si>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</si>
  <si>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</si>
  <si>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</si>
  <si>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</si>
  <si>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</si>
  <si>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</si>
  <si>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</si>
  <si>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</si>
  <si>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</si>
  <si>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</si>
  <si>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</si>
  <si>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</si>
  <si>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</si>
  <si>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</si>
  <si>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</si>
  <si>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</si>
  <si>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</si>
  <si>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</si>
  <si>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</si>
  <si>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</si>
  <si>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</si>
  <si>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</si>
  <si>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</si>
  <si>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</si>
  <si>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</si>
  <si>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</si>
  <si>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</si>
  <si>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</si>
  <si>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</si>
  <si>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</si>
  <si>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</si>
  <si>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</si>
  <si>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</si>
  <si>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</si>
  <si>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</si>
  <si>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</si>
  <si>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</si>
  <si>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</si>
  <si>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</si>
  <si>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</si>
  <si>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</si>
  <si>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</si>
  <si>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</si>
  <si>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</si>
  <si>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</si>
  <si>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</si>
  <si>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</si>
  <si>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</si>
  <si>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</si>
  <si>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</si>
  <si>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</si>
  <si>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</si>
  <si>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</si>
  <si>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</si>
  <si>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</si>
  <si>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</si>
  <si>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</si>
  <si>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</si>
  <si>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</si>
  <si>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</si>
  <si>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</si>
  <si>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</si>
  <si>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</si>
  <si>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</si>
  <si>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</si>
  <si>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</si>
  <si>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</si>
  <si>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</si>
  <si>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</si>
  <si>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</si>
  <si>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</si>
  <si>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</si>
  <si>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</si>
  <si>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</si>
  <si>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</si>
  <si>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</si>
  <si>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</si>
  <si>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</si>
  <si>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</si>
  <si>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</si>
  <si>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</si>
  <si>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</si>
  <si>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</si>
  <si>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</si>
  <si>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</si>
  <si>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</si>
  <si>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</si>
  <si>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</si>
  <si>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</si>
  <si>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</si>
  <si>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</si>
  <si>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</si>
  <si>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</si>
  <si>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</si>
  <si>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</si>
  <si>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</si>
  <si>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</si>
  <si>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</si>
  <si>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</si>
  <si>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</si>
  <si>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</si>
  <si>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</si>
  <si>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</si>
  <si>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</si>
  <si>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</si>
  <si>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</si>
  <si>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</si>
  <si>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</si>
  <si>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</si>
  <si>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</si>
  <si>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</si>
  <si>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</si>
  <si>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</si>
  <si>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</si>
  <si>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</si>
  <si>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</si>
  <si>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</si>
  <si>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</si>
  <si>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</si>
  <si>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</si>
  <si>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</si>
  <si>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</si>
  <si>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</si>
  <si>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</si>
  <si>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</si>
  <si>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</si>
  <si>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</si>
  <si>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</si>
  <si>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</si>
  <si>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</si>
  <si>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</si>
  <si>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</si>
  <si>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</si>
  <si>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</si>
  <si>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</si>
  <si>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</si>
  <si>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</si>
  <si>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</si>
  <si>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</si>
  <si>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</si>
  <si>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</si>
  <si>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</si>
  <si>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</si>
  <si>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</si>
  <si>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</si>
  <si>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</si>
  <si>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</si>
  <si>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</si>
  <si>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</si>
  <si>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</si>
  <si>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</si>
  <si>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</si>
  <si>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</si>
  <si>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</si>
  <si>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</si>
  <si>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</si>
  <si>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</si>
  <si>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</si>
  <si>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</si>
  <si>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</si>
  <si>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</si>
  <si>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</si>
  <si>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</si>
  <si>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</si>
  <si>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</si>
  <si>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</si>
  <si>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</si>
  <si>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</si>
  <si>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</si>
  <si>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</si>
  <si>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</si>
  <si>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</si>
  <si>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</si>
  <si>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</si>
  <si>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</si>
  <si>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</si>
  <si>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</si>
  <si>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</si>
  <si>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</si>
  <si>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</si>
  <si>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</si>
  <si>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</si>
  <si>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</si>
  <si>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</si>
  <si>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</si>
  <si>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</si>
  <si>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</si>
  <si>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</si>
  <si>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</si>
  <si>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</si>
  <si>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</si>
  <si>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</si>
  <si>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</si>
  <si>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</si>
  <si>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</si>
  <si>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</si>
  <si>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</si>
  <si>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</si>
  <si>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</si>
  <si>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</si>
  <si>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</si>
  <si>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</si>
  <si>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</si>
  <si>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</si>
  <si>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</si>
  <si>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</si>
  <si>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</si>
  <si>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</si>
  <si>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</si>
  <si>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</si>
  <si>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</si>
  <si>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</si>
  <si>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</si>
  <si>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</si>
  <si>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</si>
  <si>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</si>
  <si>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</si>
  <si>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</si>
  <si>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</si>
  <si>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</si>
  <si>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</si>
  <si>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</si>
  <si>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</si>
  <si>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</si>
  <si>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</si>
  <si>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</si>
  <si>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</si>
  <si>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</si>
  <si>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</si>
  <si>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</si>
  <si>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</si>
  <si>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</si>
  <si>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</si>
  <si>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</si>
  <si>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</si>
  <si>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</si>
  <si>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</si>
  <si>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</si>
  <si>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</si>
  <si>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</si>
  <si>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</si>
  <si>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</si>
  <si>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</si>
  <si>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</si>
  <si>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</si>
  <si>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</si>
  <si>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</si>
  <si>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</si>
  <si>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</si>
  <si>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</si>
  <si>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</si>
  <si>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</si>
  <si>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</si>
  <si>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</si>
  <si>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</si>
  <si>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</si>
  <si>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</si>
  <si>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</si>
  <si>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</si>
  <si>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</si>
  <si>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</si>
  <si>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</si>
  <si>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</si>
  <si>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</si>
  <si>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</si>
  <si>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</si>
  <si>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</si>
  <si>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</si>
  <si>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</si>
  <si>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</si>
  <si>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</si>
  <si>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</si>
  <si>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</si>
  <si>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</si>
  <si>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</si>
  <si>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</si>
  <si>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</si>
  <si>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</si>
  <si>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</si>
  <si>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</si>
  <si>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</si>
  <si>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</si>
  <si>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</si>
  <si>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</si>
  <si>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</si>
  <si>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</si>
  <si>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</si>
  <si>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</si>
  <si>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</si>
  <si>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</si>
  <si>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</si>
  <si>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</si>
  <si>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</si>
  <si>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</si>
  <si>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</si>
  <si>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</si>
  <si>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</si>
  <si>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</si>
  <si>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</si>
  <si>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</si>
  <si>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</si>
  <si>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</si>
  <si>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</si>
  <si>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</si>
  <si>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</si>
  <si>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</si>
  <si>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</si>
  <si>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</si>
  <si>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</si>
  <si>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</si>
  <si>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</si>
  <si>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</si>
  <si>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</si>
  <si>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</si>
  <si>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</si>
  <si>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</si>
  <si>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</si>
  <si>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</si>
  <si>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</si>
  <si>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</si>
  <si>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</si>
  <si>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</si>
  <si>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</si>
  <si>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</si>
  <si>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</si>
  <si>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</si>
  <si>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</si>
  <si>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</si>
  <si>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</si>
  <si>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</si>
  <si>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</si>
  <si>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</si>
  <si>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</si>
  <si>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</si>
  <si>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</si>
  <si>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</si>
  <si>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</si>
  <si>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</si>
  <si>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</si>
  <si>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</si>
  <si>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</si>
  <si>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</si>
  <si>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</si>
  <si>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</si>
  <si>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</si>
  <si>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</si>
  <si>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</si>
  <si>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</si>
  <si>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</si>
  <si>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</si>
  <si>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</si>
  <si>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</si>
  <si>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</si>
  <si>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</si>
  <si>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</si>
  <si>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</si>
  <si>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</si>
  <si>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</si>
  <si>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</si>
  <si>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</si>
  <si>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</si>
  <si>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</si>
  <si>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</si>
  <si>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</si>
  <si>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</si>
  <si>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</si>
  <si>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</si>
  <si>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</si>
  <si>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</si>
  <si>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</si>
  <si>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</si>
  <si>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</si>
  <si>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</si>
  <si>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</si>
  <si>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</si>
  <si>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</si>
  <si>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</si>
  <si>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</si>
  <si>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</si>
  <si>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</si>
  <si>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</si>
  <si>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</si>
  <si>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</si>
  <si>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</si>
  <si>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</si>
  <si>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</si>
  <si>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</si>
  <si>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</si>
  <si>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</si>
  <si>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</si>
  <si>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</si>
  <si>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</si>
  <si>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</si>
  <si>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</si>
  <si>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</si>
  <si>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</si>
  <si>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</si>
  <si>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</si>
  <si>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</si>
  <si>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</si>
  <si>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</si>
  <si>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</si>
  <si>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</si>
  <si>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</si>
  <si>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</si>
  <si>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</si>
  <si>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</si>
  <si>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</si>
  <si>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</si>
  <si>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</si>
  <si>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</si>
  <si>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</si>
  <si>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</si>
  <si>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</si>
  <si>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</si>
  <si>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</si>
  <si>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</si>
  <si>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</si>
  <si>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</si>
  <si>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</si>
  <si>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</si>
  <si>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</si>
  <si>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</si>
  <si>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</si>
  <si>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</si>
  <si>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</si>
  <si>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</si>
  <si>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</si>
  <si>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</si>
  <si>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</si>
  <si>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</si>
  <si>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</si>
  <si>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</si>
  <si>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</si>
  <si>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</si>
  <si>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</si>
  <si>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</si>
  <si>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</si>
  <si>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</si>
  <si>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</si>
  <si>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</si>
  <si>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</si>
  <si>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</si>
  <si>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</si>
  <si>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</si>
  <si>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</si>
  <si>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</si>
  <si>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</si>
  <si>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</si>
  <si>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</si>
  <si>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</si>
  <si>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</si>
  <si>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</si>
  <si>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</si>
  <si>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</si>
  <si>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</si>
  <si>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</si>
  <si>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</si>
  <si>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</si>
  <si>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</si>
  <si>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</si>
  <si>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</si>
  <si>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</si>
  <si>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</si>
  <si>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</si>
  <si>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</si>
  <si>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</si>
  <si>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</si>
  <si>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</si>
  <si>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</si>
  <si>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</si>
  <si>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</si>
  <si>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</si>
  <si>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</si>
  <si>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</si>
  <si>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</si>
  <si>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</si>
  <si>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</si>
  <si>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</si>
  <si>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</si>
  <si>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</si>
  <si>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</si>
  <si>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</si>
  <si>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</si>
  <si>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</si>
  <si>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</si>
  <si>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</si>
  <si>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</si>
  <si>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</si>
  <si>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</si>
  <si>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</si>
  <si>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</si>
  <si>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</si>
  <si>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</si>
  <si>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</si>
  <si>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</si>
  <si>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</si>
  <si>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</si>
  <si>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</si>
  <si>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</si>
  <si>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</si>
  <si>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</si>
  <si>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</si>
  <si>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</si>
  <si>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</si>
  <si>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</si>
  <si>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</si>
  <si>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</si>
  <si>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</si>
  <si>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</si>
  <si>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</si>
  <si>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</si>
  <si>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</si>
  <si>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</si>
  <si>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</si>
  <si>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</si>
  <si>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</si>
  <si>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</si>
  <si>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</si>
  <si>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</si>
  <si>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</si>
  <si>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</si>
  <si>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</si>
  <si>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</si>
  <si>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</si>
  <si>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</si>
  <si>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</si>
  <si>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</si>
  <si>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</si>
  <si>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</si>
  <si>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</si>
  <si>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</si>
  <si>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</si>
  <si>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</si>
  <si>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</si>
  <si>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</si>
  <si>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</si>
  <si>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</si>
  <si>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</si>
  <si>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</si>
  <si>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</si>
  <si>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</si>
  <si>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</si>
  <si>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</si>
  <si>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</si>
  <si>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</si>
  <si>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</si>
  <si>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</si>
  <si>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</si>
  <si>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</si>
  <si>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</si>
  <si>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</si>
  <si>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</si>
  <si>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</si>
  <si>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</si>
  <si>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</si>
  <si>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</si>
  <si>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</si>
  <si>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</si>
  <si>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</si>
  <si>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</si>
  <si>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</si>
  <si>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</si>
  <si>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</si>
  <si>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</si>
  <si>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</si>
  <si>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</si>
  <si>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</si>
  <si>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</si>
  <si>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</si>
  <si>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</si>
  <si>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</si>
  <si>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</si>
  <si>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</si>
  <si>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</si>
  <si>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</si>
  <si>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</si>
  <si>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</si>
  <si>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</si>
  <si>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</si>
  <si>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</si>
  <si>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</si>
  <si>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</si>
  <si>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</si>
  <si>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</si>
  <si>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</si>
  <si>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</si>
  <si>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</si>
  <si>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</si>
  <si>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</si>
  <si>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</si>
  <si>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</si>
  <si>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</si>
  <si>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</si>
  <si>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</si>
  <si>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</si>
  <si>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</si>
  <si>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</si>
  <si>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</si>
  <si>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</si>
  <si>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</si>
  <si>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</si>
  <si>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</si>
  <si>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</si>
  <si>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</si>
  <si>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</si>
  <si>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</si>
  <si>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</si>
  <si>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</si>
  <si>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</si>
  <si>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</si>
  <si>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</si>
  <si>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</si>
  <si>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</si>
  <si>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</si>
  <si>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</si>
  <si>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</si>
  <si>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</si>
  <si>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</si>
  <si>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</si>
  <si>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</si>
  <si>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</si>
  <si>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</si>
  <si>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</si>
  <si>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</si>
  <si>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</si>
  <si>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</si>
  <si>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</si>
  <si>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</si>
  <si>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</si>
  <si>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</si>
  <si>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</si>
  <si>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</si>
  <si>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</si>
  <si>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</si>
  <si>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</si>
  <si>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</si>
  <si>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</si>
  <si>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</si>
  <si>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</si>
  <si>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</si>
  <si>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</si>
  <si>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</si>
  <si>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</si>
  <si>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</si>
  <si>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</si>
  <si>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</si>
  <si>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</si>
  <si>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</si>
  <si>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</si>
  <si>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</si>
  <si>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</si>
  <si>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</si>
  <si>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</si>
  <si>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</si>
  <si>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</si>
  <si>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</si>
  <si>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</si>
  <si>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</si>
  <si>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</si>
  <si>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</si>
  <si>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</si>
  <si>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</si>
  <si>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</si>
  <si>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</si>
  <si>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</si>
  <si>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</si>
  <si>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</si>
  <si>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</si>
  <si>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</si>
  <si>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</si>
  <si>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</si>
  <si>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</si>
  <si>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</si>
  <si>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</si>
  <si>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</si>
  <si>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</si>
  <si>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</si>
  <si>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</si>
  <si>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</si>
  <si>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</si>
  <si>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</si>
  <si>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</si>
  <si>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</si>
  <si>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</si>
  <si>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</si>
  <si>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</si>
  <si>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</si>
  <si>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</si>
  <si>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</si>
  <si>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</si>
  <si>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</si>
  <si>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</si>
  <si>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</si>
  <si>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</si>
  <si>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</si>
  <si>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</si>
  <si>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</si>
  <si>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</si>
  <si>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</si>
  <si>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</si>
  <si>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</si>
  <si>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</si>
  <si>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</si>
  <si>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</si>
  <si>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</si>
  <si>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</si>
  <si>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</si>
  <si>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</si>
  <si>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</si>
  <si>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</si>
  <si>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</si>
  <si>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</si>
  <si>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</si>
  <si>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</si>
  <si>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</si>
  <si>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</si>
  <si>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</si>
  <si>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</si>
  <si>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</si>
  <si>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</si>
  <si>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</si>
  <si>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</si>
  <si>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</si>
  <si>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</si>
  <si>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</si>
  <si>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</si>
  <si>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</si>
  <si>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</si>
  <si>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</si>
  <si>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</si>
  <si>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</si>
  <si>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</si>
  <si>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</si>
  <si>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</si>
  <si>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</si>
  <si>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</si>
  <si>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</si>
  <si>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</si>
  <si>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</si>
  <si>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</si>
  <si>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</si>
  <si>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</si>
  <si>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</si>
  <si>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</si>
  <si>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</si>
  <si>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</si>
  <si>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</si>
  <si>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</si>
  <si>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</si>
  <si>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</si>
  <si>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</si>
  <si>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</si>
  <si>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</si>
  <si>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</si>
  <si>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</si>
  <si>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</si>
  <si>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</si>
  <si>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</si>
  <si>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</si>
  <si>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</si>
  <si>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</si>
  <si>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</si>
  <si>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</si>
  <si>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</si>
  <si>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</si>
  <si>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</si>
  <si>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</si>
  <si>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</si>
  <si>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</si>
  <si>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</si>
  <si>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</si>
  <si>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</si>
  <si>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</si>
  <si>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</si>
  <si>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</si>
  <si>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</si>
  <si>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</si>
  <si>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</si>
  <si>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</si>
  <si>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</si>
  <si>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</si>
  <si>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</si>
  <si>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</si>
  <si>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</si>
  <si>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</si>
  <si>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</si>
  <si>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</si>
  <si>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</si>
  <si>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</si>
  <si>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</si>
  <si>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</si>
  <si>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</si>
  <si>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</si>
  <si>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</si>
  <si>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</si>
  <si>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</si>
  <si>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</si>
  <si>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</si>
  <si>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</si>
  <si>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</si>
  <si>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</si>
  <si>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</si>
  <si>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</si>
  <si>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</si>
  <si>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</si>
  <si>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</si>
  <si>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</si>
  <si>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</si>
  <si>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</si>
  <si>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</si>
  <si>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</si>
  <si>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</si>
  <si>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</si>
  <si>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</si>
  <si>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</si>
  <si>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</si>
  <si>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</si>
  <si>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</si>
  <si>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</si>
  <si>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</si>
  <si>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</si>
  <si>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</si>
  <si>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</si>
  <si>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</si>
  <si>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</si>
  <si>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</si>
  <si>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</si>
  <si>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</si>
  <si>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</si>
  <si>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</si>
  <si>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</si>
  <si>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</si>
  <si>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</si>
  <si>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</si>
  <si>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</si>
  <si>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</si>
  <si>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</si>
  <si>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</si>
  <si>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</si>
  <si>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</si>
  <si>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</si>
  <si>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</si>
  <si>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</si>
  <si>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</si>
  <si>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</si>
  <si>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</si>
  <si>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</si>
  <si>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</si>
  <si>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</si>
  <si>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</si>
  <si>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</si>
  <si>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</si>
  <si>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</si>
  <si>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</si>
  <si>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</si>
  <si>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</si>
  <si>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</si>
  <si>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</si>
  <si>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</si>
  <si>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</si>
  <si>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</si>
  <si>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</si>
  <si>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</si>
  <si>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</si>
  <si>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</si>
  <si>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</si>
  <si>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</si>
  <si>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</si>
  <si>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</si>
  <si>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</si>
  <si>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</si>
  <si>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</si>
  <si>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</si>
  <si>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</si>
  <si>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</si>
  <si>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</si>
  <si>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</si>
  <si>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</si>
  <si>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</si>
  <si>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</si>
  <si>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</si>
  <si>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</si>
  <si>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</si>
  <si>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</si>
  <si>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</si>
  <si>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</si>
  <si>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</si>
  <si>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</si>
  <si>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</si>
  <si>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</si>
  <si>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</si>
  <si>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</si>
  <si>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</si>
  <si>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</si>
  <si>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</si>
  <si>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</si>
  <si>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</si>
  <si>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</si>
  <si>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</si>
  <si>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</si>
  <si>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</si>
  <si>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</si>
  <si>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</si>
  <si>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</si>
  <si>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</si>
  <si>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</si>
  <si>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</si>
  <si>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</si>
  <si>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</si>
  <si>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</si>
  <si>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</si>
  <si>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</si>
  <si>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</si>
  <si>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</si>
  <si>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</si>
  <si>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</si>
  <si>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</si>
  <si>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</si>
  <si>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</si>
  <si>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</si>
  <si>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</si>
  <si>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</si>
  <si>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</si>
  <si>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</si>
  <si>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</si>
  <si>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</si>
  <si>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</si>
  <si>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</si>
  <si>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</si>
  <si>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</si>
  <si>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</si>
  <si>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</si>
  <si>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</si>
  <si>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</si>
  <si>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</si>
  <si>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</si>
  <si>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</si>
  <si>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</si>
  <si>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</si>
  <si>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</si>
  <si>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</si>
  <si>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</si>
  <si>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</si>
  <si>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</si>
  <si>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</si>
  <si>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</si>
  <si>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</si>
  <si>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</si>
  <si>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</si>
  <si>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</si>
  <si>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</si>
  <si>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</si>
  <si>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</si>
  <si>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</si>
  <si>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</si>
  <si>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</si>
  <si>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</si>
  <si>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</si>
  <si>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</si>
  <si>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</si>
  <si>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</si>
  <si>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</si>
  <si>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</si>
  <si>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</si>
  <si>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</si>
  <si>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</si>
  <si>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</si>
  <si>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</si>
  <si>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</si>
  <si>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</si>
  <si>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</si>
  <si>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</si>
  <si>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</si>
  <si>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</si>
  <si>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</si>
  <si>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</si>
  <si>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</si>
  <si>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</si>
  <si>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</si>
  <si>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</si>
  <si>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</si>
  <si>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</si>
  <si>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</si>
  <si>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</si>
  <si>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</si>
  <si>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</si>
  <si>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</si>
  <si>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</si>
  <si>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</si>
  <si>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</si>
  <si>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</si>
  <si>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</si>
  <si>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</si>
  <si>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</si>
  <si>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</si>
  <si>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</si>
  <si>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</si>
  <si>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</si>
  <si>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</si>
  <si>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</si>
  <si>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</si>
  <si>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</si>
  <si>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</si>
  <si>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</si>
  <si>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</si>
  <si>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</si>
  <si>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</si>
  <si>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</si>
  <si>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</si>
  <si>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</si>
  <si>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</si>
  <si>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</si>
  <si>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</si>
  <si>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</si>
  <si>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</si>
  <si>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</si>
  <si>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</si>
  <si>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</si>
  <si>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</si>
  <si>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</si>
  <si>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</si>
  <si>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</si>
  <si>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</si>
  <si>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</si>
  <si>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</si>
  <si>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</si>
  <si>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</si>
  <si>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</si>
  <si>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</si>
  <si>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</si>
  <si>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</si>
  <si>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</si>
  <si>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</si>
  <si>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</si>
  <si>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</si>
  <si>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</si>
  <si>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</si>
  <si>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</si>
  <si>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</si>
  <si>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</si>
  <si>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</si>
  <si>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</si>
  <si>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</si>
  <si>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</si>
  <si>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</si>
  <si>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</si>
  <si>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</si>
  <si>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</si>
  <si>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</si>
  <si>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</si>
  <si>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</si>
  <si>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</si>
  <si>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</si>
  <si>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</si>
  <si>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</si>
  <si>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</si>
  <si>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</si>
  <si>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</si>
  <si>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</si>
  <si>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</si>
  <si>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</si>
  <si>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</si>
  <si>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</si>
  <si>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</si>
  <si>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</si>
  <si>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</si>
  <si>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</si>
  <si>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</si>
  <si>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</si>
  <si>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</si>
  <si>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</si>
  <si>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</si>
  <si>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</si>
  <si>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</si>
  <si>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</si>
  <si>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</si>
  <si>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</si>
  <si>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</si>
  <si>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</si>
  <si>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</si>
  <si>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</si>
  <si>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</si>
  <si>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</si>
  <si>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</si>
  <si>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</si>
  <si>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</si>
  <si>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</si>
  <si>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</si>
  <si>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</si>
  <si>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</si>
  <si>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</si>
  <si>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</si>
  <si>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</si>
  <si>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</si>
  <si>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</si>
  <si>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</si>
  <si>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</si>
  <si>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</si>
  <si>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</si>
  <si>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</si>
  <si>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</si>
  <si>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</si>
  <si>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</si>
  <si>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</si>
  <si>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</si>
  <si>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</si>
  <si>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</si>
  <si>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</si>
  <si>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</si>
  <si>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</si>
  <si>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</si>
  <si>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</si>
  <si>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</si>
  <si>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</si>
  <si>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</si>
  <si>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</si>
  <si>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</si>
  <si>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</si>
  <si>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</si>
  <si>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</si>
  <si>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</si>
  <si>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</si>
  <si>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</si>
  <si>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</si>
  <si>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</si>
  <si>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</si>
  <si>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</si>
  <si>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</si>
  <si>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</si>
  <si>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</si>
  <si>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</si>
  <si>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</si>
  <si>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</si>
  <si>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</si>
  <si>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</si>
  <si>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</si>
  <si>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</si>
  <si>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</si>
  <si>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</si>
  <si>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</si>
  <si>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</si>
  <si>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</si>
  <si>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</si>
  <si>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</si>
  <si>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</si>
  <si>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</si>
  <si>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</si>
  <si>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</si>
  <si>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</si>
  <si>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</si>
  <si>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</si>
  <si>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</si>
  <si>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</si>
  <si>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</si>
  <si>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</si>
  <si>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</si>
  <si>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</si>
  <si>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</si>
  <si>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</si>
  <si>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</si>
  <si>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</si>
  <si>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</si>
  <si>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</si>
  <si>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</si>
  <si>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</si>
  <si>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</si>
  <si>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</si>
  <si>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</si>
  <si>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</si>
  <si>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</si>
  <si>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</si>
  <si>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</si>
  <si>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</si>
  <si>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</si>
  <si>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</si>
  <si>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</si>
  <si>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</si>
  <si>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</si>
  <si>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</si>
  <si>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</si>
  <si>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</si>
  <si>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</si>
  <si>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</si>
  <si>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</si>
  <si>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</si>
  <si>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</si>
  <si>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</si>
  <si>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</si>
  <si>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</si>
  <si>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</si>
  <si>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</si>
  <si>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</si>
  <si>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</si>
  <si>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</si>
  <si>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</si>
  <si>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</si>
  <si>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</si>
  <si>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</si>
  <si>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</si>
  <si>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</si>
  <si>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</si>
  <si>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</si>
  <si>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</si>
  <si>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</si>
  <si>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</si>
  <si>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</si>
  <si>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</si>
  <si>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</si>
  <si>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</si>
  <si>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</si>
  <si>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</si>
  <si>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</si>
  <si>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</si>
  <si>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</si>
  <si>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</si>
  <si>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</si>
  <si>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</si>
  <si>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</si>
  <si>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</si>
  <si>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</si>
  <si>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</si>
  <si>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</si>
  <si>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</si>
  <si>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</si>
  <si>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</si>
  <si>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</si>
  <si>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</si>
  <si>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</si>
  <si>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</si>
  <si>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</si>
  <si>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</si>
  <si>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</si>
  <si>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</si>
  <si>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</si>
  <si>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</si>
  <si>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</si>
  <si>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</si>
  <si>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</si>
  <si>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</si>
  <si>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</si>
  <si>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</si>
  <si>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</si>
  <si>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</si>
  <si>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</si>
  <si>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</si>
  <si>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</si>
  <si>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</si>
  <si>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</si>
  <si>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</si>
  <si>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</si>
  <si>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</si>
  <si>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</si>
  <si>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</si>
  <si>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</si>
  <si>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</si>
  <si>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</si>
  <si>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</si>
  <si>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</si>
  <si>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</si>
  <si>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</si>
  <si>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</si>
  <si>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</si>
  <si>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</si>
  <si>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</si>
  <si>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</si>
  <si>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</si>
  <si>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</si>
  <si>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</si>
  <si>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</si>
  <si>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</si>
  <si>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</si>
  <si>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</si>
  <si>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</si>
  <si>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</si>
  <si>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</si>
  <si>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</si>
  <si>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</si>
  <si>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</si>
  <si>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</si>
  <si>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</si>
  <si>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</si>
  <si>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</si>
  <si>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</si>
  <si>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</si>
  <si>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</si>
  <si>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</si>
  <si>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</si>
  <si>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</si>
  <si>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</si>
  <si>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</si>
  <si>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</si>
  <si>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</si>
  <si>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</si>
  <si>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</si>
  <si>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</si>
  <si>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</si>
  <si>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</si>
  <si>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</si>
  <si>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</si>
  <si>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</si>
  <si>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</si>
  <si>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</si>
  <si>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</si>
  <si>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</si>
  <si>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</si>
  <si>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</si>
  <si>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</si>
  <si>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</si>
  <si>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</si>
  <si>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</si>
  <si>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</si>
  <si>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</si>
  <si>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</si>
  <si>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</si>
  <si>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</si>
  <si>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</si>
  <si>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</si>
  <si>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</si>
  <si>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</si>
  <si>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</si>
  <si>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</si>
  <si>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</si>
  <si>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</si>
  <si>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</si>
  <si>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</si>
  <si>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</si>
  <si>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</si>
  <si>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</si>
  <si>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</si>
  <si>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</si>
  <si>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</si>
  <si>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</si>
  <si>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</si>
  <si>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</si>
  <si>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</si>
  <si>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</si>
  <si>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</si>
  <si>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</si>
  <si>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</si>
  <si>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</si>
  <si>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</si>
  <si>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</si>
  <si>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</si>
  <si>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</si>
  <si>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</si>
  <si>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</si>
  <si>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</si>
  <si>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</si>
  <si>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</si>
  <si>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</si>
  <si>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</si>
  <si>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</si>
  <si>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</si>
  <si>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</si>
  <si>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</si>
  <si>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</si>
  <si>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</si>
  <si>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</si>
  <si>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</si>
  <si>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</si>
  <si>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</si>
  <si>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</si>
  <si>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</si>
  <si>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</si>
  <si>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</si>
  <si>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</si>
  <si>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</si>
  <si>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</si>
  <si>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</si>
  <si>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</si>
  <si>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</si>
  <si>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</si>
  <si>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</si>
  <si>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</si>
  <si>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</si>
  <si>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</si>
  <si>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</si>
  <si>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</si>
  <si>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</si>
  <si>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</si>
  <si>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</si>
  <si>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</si>
  <si>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</si>
  <si>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</si>
  <si>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</si>
  <si>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</si>
  <si>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</si>
  <si>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</si>
  <si>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</si>
  <si>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</si>
  <si>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</si>
  <si>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</si>
  <si>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</si>
  <si>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</si>
  <si>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</si>
  <si>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</si>
  <si>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</si>
  <si>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</si>
  <si>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</si>
  <si>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</si>
  <si>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</si>
  <si>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</si>
  <si>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</si>
  <si>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</si>
  <si>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</si>
  <si>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</si>
  <si>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</si>
  <si>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</si>
  <si>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</si>
  <si>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</si>
  <si>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</si>
  <si>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</si>
  <si>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</si>
  <si>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</si>
  <si>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</si>
  <si>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</si>
  <si>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</si>
  <si>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</si>
  <si>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</si>
  <si>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</si>
  <si>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</si>
  <si>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</si>
  <si>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</si>
  <si>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</si>
  <si>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</si>
  <si>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</si>
  <si>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</si>
  <si>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</si>
  <si>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</si>
  <si>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</si>
  <si>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</si>
  <si>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</si>
  <si>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</si>
  <si>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</si>
  <si>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</si>
  <si>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</si>
  <si>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</si>
  <si>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</si>
  <si>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</si>
  <si>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</si>
  <si>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</si>
  <si>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</si>
  <si>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</si>
  <si>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</si>
  <si>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</si>
  <si>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</si>
  <si>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</si>
  <si>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</si>
  <si>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</si>
  <si>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</si>
  <si>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</si>
  <si>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</si>
  <si>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</si>
  <si>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</si>
  <si>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</si>
  <si>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</si>
  <si>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</si>
  <si>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</si>
  <si>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</si>
  <si>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</si>
  <si>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</si>
  <si>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</si>
  <si>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</si>
  <si>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</si>
  <si>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</si>
  <si>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</si>
  <si>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</si>
  <si>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</si>
  <si>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</si>
  <si>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</si>
  <si>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</si>
  <si>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</si>
  <si>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</si>
  <si>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</si>
  <si>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</si>
  <si>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</si>
  <si>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</si>
  <si>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</si>
  <si>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</si>
  <si>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</si>
  <si>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</si>
  <si>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</si>
  <si>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</si>
  <si>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</si>
  <si>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</si>
  <si>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</si>
  <si>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</si>
  <si>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</si>
  <si>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</si>
  <si>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</si>
  <si>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</si>
  <si>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</si>
  <si>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</si>
  <si>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</si>
  <si>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</si>
  <si>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</si>
  <si>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</si>
  <si>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</si>
  <si>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</si>
  <si>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</si>
  <si>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</si>
  <si>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</si>
  <si>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</si>
  <si>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</si>
  <si>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</si>
  <si>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</si>
  <si>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</si>
  <si>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</si>
  <si>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</si>
  <si>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</si>
  <si>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</si>
  <si>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</si>
  <si>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</si>
  <si>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</si>
  <si>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</si>
  <si>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</si>
  <si>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</si>
  <si>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</si>
  <si>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</si>
  <si>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</si>
  <si>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</si>
  <si>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</si>
  <si>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</si>
  <si>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</si>
  <si>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</si>
  <si>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</si>
  <si>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</si>
  <si>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</si>
  <si>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</si>
  <si>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</si>
  <si>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</si>
  <si>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</si>
  <si>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</si>
  <si>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</si>
  <si>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</si>
  <si>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</si>
  <si>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</si>
  <si>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</si>
  <si>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</si>
  <si>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</si>
  <si>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</si>
  <si>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</si>
  <si>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</si>
  <si>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</si>
  <si>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</si>
  <si>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</si>
  <si>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</si>
  <si>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</si>
  <si>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</si>
  <si>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</si>
  <si>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</si>
  <si>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</si>
  <si>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</si>
  <si>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</si>
  <si>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</si>
  <si>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</si>
  <si>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</si>
  <si>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</si>
  <si>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</si>
  <si>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</si>
  <si>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</si>
  <si>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</si>
  <si>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</si>
  <si>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</si>
  <si>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</si>
  <si>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</si>
  <si>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</si>
  <si>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</si>
  <si>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</si>
  <si>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</si>
  <si>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</si>
  <si>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</si>
  <si>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</si>
  <si>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</si>
  <si>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</si>
  <si>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</si>
  <si>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</si>
  <si>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</si>
  <si>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</si>
  <si>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</si>
  <si>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</si>
  <si>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</si>
  <si>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</si>
  <si>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</si>
  <si>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</si>
  <si>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</si>
  <si>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</si>
  <si>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</si>
  <si>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</si>
  <si>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</si>
  <si>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</si>
  <si>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</si>
  <si>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</si>
  <si>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</si>
  <si>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</si>
  <si>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</si>
  <si>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</si>
  <si>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</si>
  <si>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</si>
  <si>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</si>
  <si>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</si>
  <si>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</si>
  <si>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</si>
  <si>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</si>
  <si>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</si>
  <si>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</si>
  <si>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</si>
  <si>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</si>
  <si>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</si>
  <si>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</si>
  <si>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</si>
  <si>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</si>
  <si>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</si>
  <si>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</si>
  <si>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</si>
  <si>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</si>
  <si>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</si>
  <si>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</si>
  <si>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</si>
  <si>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</si>
  <si>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</si>
  <si>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</si>
  <si>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</si>
  <si>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</si>
  <si>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</si>
  <si>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</si>
  <si>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</si>
  <si>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</si>
  <si>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</si>
  <si>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</si>
  <si>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</si>
  <si>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</si>
  <si>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</si>
  <si>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</si>
  <si>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</si>
  <si>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</si>
  <si>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</si>
  <si>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</si>
  <si>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</si>
  <si>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</si>
  <si>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</si>
  <si>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</si>
  <si>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</si>
  <si>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</si>
  <si>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</si>
  <si>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</si>
  <si>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</si>
  <si>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</si>
  <si>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</si>
  <si>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</si>
  <si>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</si>
  <si>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</si>
  <si>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</si>
  <si>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</si>
  <si>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</si>
  <si>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</si>
  <si>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</si>
  <si>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</si>
  <si>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</si>
  <si>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</si>
  <si>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</si>
  <si>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</si>
  <si>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</si>
  <si>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</si>
  <si>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</si>
  <si>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</si>
  <si>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</si>
  <si>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</si>
  <si>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</si>
  <si>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</si>
  <si>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</si>
  <si>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</si>
  <si>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</si>
  <si>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</si>
  <si>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</si>
  <si>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</si>
  <si>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</si>
  <si>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</si>
  <si>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</si>
  <si>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</si>
  <si>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</si>
  <si>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</si>
  <si>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</si>
  <si>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</si>
  <si>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</si>
  <si>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</si>
  <si>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</si>
  <si>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</si>
  <si>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</si>
  <si>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</si>
  <si>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</si>
  <si>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</si>
  <si>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</si>
  <si>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</si>
  <si>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</si>
  <si>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</si>
  <si>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</si>
  <si>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</si>
  <si>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</si>
  <si>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</si>
  <si>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</si>
  <si>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</si>
  <si>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</si>
  <si>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</si>
  <si>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</si>
  <si>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</si>
  <si>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</si>
  <si>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</si>
  <si>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</si>
  <si>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</si>
  <si>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</si>
  <si>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</si>
  <si>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</si>
  <si>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</si>
  <si>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</si>
  <si>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</si>
  <si>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</si>
  <si>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</si>
  <si>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</si>
  <si>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</si>
  <si>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</si>
  <si>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</si>
  <si>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</si>
  <si>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</si>
  <si>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</si>
  <si>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</si>
  <si>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</si>
  <si>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</si>
  <si>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</si>
  <si>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</si>
  <si>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</si>
  <si>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</si>
  <si>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</si>
  <si>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</si>
  <si>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</si>
  <si>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</si>
  <si>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</si>
  <si>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</si>
  <si>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</si>
  <si>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</si>
  <si>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</si>
  <si>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</si>
  <si>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</si>
  <si>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</si>
  <si>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</si>
  <si>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</si>
  <si>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</si>
  <si>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</si>
  <si>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</si>
  <si>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</si>
  <si>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</si>
  <si>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</si>
  <si>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</si>
  <si>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</si>
  <si>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</si>
  <si>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</si>
  <si>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</si>
  <si>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</si>
  <si>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</si>
  <si>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</si>
  <si>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</si>
  <si>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</si>
  <si>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</si>
  <si>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</si>
  <si>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</si>
  <si>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</si>
  <si>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</si>
  <si>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</si>
  <si>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</si>
  <si>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</si>
  <si>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</si>
  <si>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</si>
  <si>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</si>
  <si>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</si>
  <si>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</si>
  <si>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</si>
  <si>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</si>
  <si>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</si>
  <si>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</si>
  <si>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</si>
  <si>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</si>
  <si>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</si>
  <si>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</si>
  <si>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</si>
  <si>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</si>
  <si>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</si>
  <si>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</si>
  <si>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</si>
  <si>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</si>
  <si>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</si>
  <si>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</si>
  <si>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</si>
  <si>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</si>
  <si>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</si>
  <si>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</si>
  <si>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</si>
  <si>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</si>
  <si>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</si>
  <si>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</si>
  <si>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</si>
  <si>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</si>
  <si>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</si>
  <si>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</si>
  <si>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</si>
  <si>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</si>
  <si>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</si>
  <si>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</si>
  <si>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</si>
  <si>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</si>
  <si>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</si>
  <si>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</si>
  <si>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</si>
  <si>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</si>
  <si>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</si>
  <si>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</si>
  <si>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</si>
  <si>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</si>
  <si>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</si>
  <si>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</si>
  <si>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</si>
  <si>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</si>
  <si>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</si>
  <si>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</si>
  <si>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</si>
  <si>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</si>
  <si>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</si>
  <si>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</si>
  <si>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</si>
  <si>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</si>
  <si>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</si>
  <si>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</si>
  <si>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</si>
  <si>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</si>
  <si>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</si>
  <si>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</si>
  <si>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</si>
  <si>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</si>
  <si>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</si>
  <si>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</si>
  <si>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</si>
  <si>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</si>
  <si>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</si>
  <si>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</si>
  <si>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</si>
  <si>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</si>
  <si>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</si>
  <si>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</si>
  <si>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</si>
  <si>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</si>
  <si>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</si>
  <si>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</si>
  <si>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</si>
  <si>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</si>
  <si>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</si>
  <si>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</si>
  <si>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</si>
  <si>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</si>
  <si>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</si>
  <si>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</si>
  <si>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</si>
  <si>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</si>
  <si>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</si>
  <si>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</si>
  <si>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</si>
  <si>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</si>
  <si>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</si>
  <si>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</si>
  <si>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</si>
  <si>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</si>
  <si>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</si>
  <si>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</si>
  <si>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</si>
  <si>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</si>
  <si>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</si>
  <si>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</si>
  <si>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</si>
  <si>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</si>
  <si>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</si>
  <si>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</si>
  <si>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</si>
  <si>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</si>
  <si>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</si>
  <si>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</si>
  <si>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</si>
  <si>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</si>
  <si>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</si>
  <si>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</si>
  <si>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</si>
  <si>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</si>
  <si>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</si>
  <si>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</si>
  <si>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</si>
  <si>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</si>
  <si>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</si>
  <si>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</si>
  <si>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</si>
  <si>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</si>
  <si>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</si>
  <si>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</si>
  <si>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</si>
  <si>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</si>
  <si>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</si>
  <si>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</si>
  <si>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</si>
  <si>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</si>
  <si>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</si>
  <si>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</si>
  <si>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</si>
  <si>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</si>
  <si>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</si>
  <si>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</si>
  <si>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</si>
  <si>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</si>
  <si>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</si>
  <si>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</si>
  <si>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</si>
  <si>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</si>
  <si>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</si>
  <si>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</si>
  <si>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</si>
  <si>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</si>
  <si>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</si>
  <si>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</si>
  <si>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</si>
  <si>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</si>
  <si>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</si>
  <si>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</si>
  <si>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</si>
  <si>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</si>
  <si>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</si>
  <si>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</si>
  <si>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</si>
  <si>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</si>
  <si>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</si>
  <si>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</si>
  <si>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</si>
  <si>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</si>
  <si>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</si>
  <si>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</si>
  <si>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</si>
  <si>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</si>
  <si>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</si>
  <si>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</si>
  <si>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</si>
  <si>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</si>
  <si>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</si>
  <si>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</si>
  <si>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</si>
  <si>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</si>
  <si>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</si>
  <si>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</si>
  <si>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</si>
  <si>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</si>
  <si>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</si>
  <si>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</si>
  <si>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</si>
  <si>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</si>
  <si>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</si>
  <si>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</si>
  <si>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</si>
  <si>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</si>
  <si>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</si>
  <si>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</si>
  <si>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</si>
  <si>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</si>
  <si>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</si>
  <si>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</si>
  <si>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</si>
  <si>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</si>
  <si>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</si>
  <si>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</si>
  <si>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</si>
  <si>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</si>
  <si>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</si>
  <si>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</si>
  <si>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</si>
  <si>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SONCEBOZ S.A</t>
  </si>
  <si>
    <t>CID002547</t>
  </si>
  <si>
    <t>CID001758</t>
  </si>
  <si>
    <t>CID002830</t>
  </si>
  <si>
    <t>CID003388</t>
  </si>
  <si>
    <t>CID003379</t>
  </si>
  <si>
    <t>CID003617</t>
  </si>
  <si>
    <t>QSIL Metals Hermsdorf GmbH</t>
  </si>
  <si>
    <t>Hermsdorf</t>
  </si>
  <si>
    <t>Soft Metais Ltda.</t>
  </si>
  <si>
    <t>Bebedouro</t>
  </si>
  <si>
    <t>Xinfeng Huarui Tungsten &amp; Molybdenum New Material Co., Ltd.</t>
  </si>
  <si>
    <t>KGETS Co., Ltd.</t>
  </si>
  <si>
    <t>Siheung-si</t>
  </si>
  <si>
    <t>Ma'anshan Weitai Tin Co., Ltd.</t>
  </si>
  <si>
    <t>Maanshan</t>
  </si>
  <si>
    <t>Value Trading</t>
  </si>
  <si>
    <t>CID002593</t>
  </si>
  <si>
    <t>CID002834</t>
  </si>
  <si>
    <t>CID002844</t>
  </si>
  <si>
    <t>CID000456</t>
  </si>
  <si>
    <t>CID002777</t>
  </si>
  <si>
    <t>CID001977</t>
  </si>
  <si>
    <t>CID002592</t>
  </si>
  <si>
    <t>CID000315</t>
  </si>
  <si>
    <t>CID001434</t>
  </si>
  <si>
    <t>CID002530</t>
  </si>
  <si>
    <t>CID001471</t>
  </si>
  <si>
    <t>CID000499</t>
  </si>
  <si>
    <t>CID001889</t>
  </si>
  <si>
    <t>CID002095</t>
  </si>
  <si>
    <t>CID000291</t>
  </si>
  <si>
    <t>CID000092</t>
  </si>
  <si>
    <t>CID002847</t>
  </si>
  <si>
    <t>CID002843</t>
  </si>
  <si>
    <t>CID000362</t>
  </si>
  <si>
    <t>CID000141</t>
  </si>
  <si>
    <t>CID003380</t>
  </si>
  <si>
    <t>CID001143</t>
  </si>
  <si>
    <t>CID002870</t>
  </si>
  <si>
    <t>CID000553</t>
  </si>
  <si>
    <t>CID003195</t>
  </si>
  <si>
    <t>Supplier</t>
  </si>
  <si>
    <t>PT Rajehan Ariq</t>
  </si>
  <si>
    <t>Thai Nguyen Mining and Metallurgy Co., Ltd.</t>
  </si>
  <si>
    <t>Thai Nguyen</t>
  </si>
  <si>
    <t>CID002568</t>
  </si>
  <si>
    <t>CID002848</t>
  </si>
  <si>
    <t>CID002579</t>
  </si>
  <si>
    <t>CID003182</t>
  </si>
  <si>
    <t>CID002647</t>
  </si>
  <si>
    <t>CID002214</t>
  </si>
  <si>
    <t>CID002519</t>
  </si>
  <si>
    <t>CID000605</t>
  </si>
  <si>
    <t>CID000670</t>
  </si>
  <si>
    <t>CID000909</t>
  </si>
  <si>
    <t>CID001313</t>
  </si>
  <si>
    <t>CID001605</t>
  </si>
  <si>
    <t>CID001612</t>
  </si>
  <si>
    <t>CID001692</t>
  </si>
  <si>
    <t>CID001745</t>
  </si>
  <si>
    <t>CID002009</t>
  </si>
  <si>
    <t>CID002063</t>
  </si>
  <si>
    <t>CID002205</t>
  </si>
  <si>
    <t>CID002219</t>
  </si>
  <si>
    <t>CID002221</t>
  </si>
  <si>
    <t>CID002231</t>
  </si>
  <si>
    <t>CID002491</t>
  </si>
  <si>
    <t>CID002529</t>
  </si>
  <si>
    <t>CID002596</t>
  </si>
  <si>
    <t>CID002614</t>
  </si>
  <si>
    <t>CID002899</t>
  </si>
  <si>
    <t>CID002904</t>
  </si>
  <si>
    <t>CID000059</t>
  </si>
  <si>
    <t>CID000376</t>
  </si>
  <si>
    <t>CID000626</t>
  </si>
  <si>
    <t>CID000628</t>
  </si>
  <si>
    <t>CID000720</t>
  </si>
  <si>
    <t>CID001098</t>
  </si>
  <si>
    <t>CID001112</t>
  </si>
  <si>
    <t>CID001136</t>
  </si>
  <si>
    <t>CID001172</t>
  </si>
  <si>
    <t>CID001177</t>
  </si>
  <si>
    <t>CID001606</t>
  </si>
  <si>
    <t>CID001694</t>
  </si>
  <si>
    <t>CID001731</t>
  </si>
  <si>
    <t>CID001822</t>
  </si>
  <si>
    <t>CID001932</t>
  </si>
  <si>
    <t>CID001954</t>
  </si>
  <si>
    <t>CID002057</t>
  </si>
  <si>
    <t>CID002090</t>
  </si>
  <si>
    <t>CID002099</t>
  </si>
  <si>
    <t>CID002121</t>
  </si>
  <si>
    <t>CID002147</t>
  </si>
  <si>
    <t>CID002162</t>
  </si>
  <si>
    <t>CID002164</t>
  </si>
  <si>
    <t>CID002173</t>
  </si>
  <si>
    <t>CID002274</t>
  </si>
  <si>
    <t>CID002281</t>
  </si>
  <si>
    <t>CID002309</t>
  </si>
  <si>
    <t>CID002408</t>
  </si>
  <si>
    <t>CID002635</t>
  </si>
  <si>
    <t>CID002786</t>
  </si>
  <si>
    <t>CID002819</t>
  </si>
  <si>
    <t>CID002195</t>
  </si>
  <si>
    <t>CID002644</t>
  </si>
  <si>
    <t/>
  </si>
  <si>
    <t>Pompano Beach</t>
  </si>
  <si>
    <t>Halsbrücke</t>
  </si>
  <si>
    <t>Guarulhos</t>
  </si>
  <si>
    <t>Yanshi</t>
  </si>
  <si>
    <t>Halong City</t>
  </si>
  <si>
    <t>Shaoguan</t>
  </si>
  <si>
    <t>Guangdong</t>
  </si>
  <si>
    <t>Conghua, Guangdong, China </t>
  </si>
  <si>
    <t>NORTH MACEDONIA, REPUBLIC OF</t>
  </si>
  <si>
    <t>Balin Dol</t>
  </si>
  <si>
    <t>Keltern</t>
  </si>
  <si>
    <t>Sungailiat, Kepulauan Bangka Belitung</t>
  </si>
  <si>
    <t>NIEUWE DREEF 33, 2340 BEERSE</t>
  </si>
  <si>
    <t>BEERSE</t>
  </si>
  <si>
    <t>Pasir Putih</t>
  </si>
  <si>
    <t>Chopyeong-myeon</t>
  </si>
  <si>
    <t>Exotech Inc.</t>
  </si>
  <si>
    <t>SAXONIA Edelmetalle GmbH</t>
  </si>
  <si>
    <t>Umicore Brasil Ltda.</t>
  </si>
  <si>
    <t>CV Dua Sekawan</t>
  </si>
  <si>
    <t>CV United Smelting</t>
  </si>
  <si>
    <t>PT DS Jaya Abadi</t>
  </si>
  <si>
    <t>PT Inti Stania Prima</t>
  </si>
  <si>
    <t>PT Sumber Jaya Indah</t>
  </si>
  <si>
    <t>Fujian Jinxin Tungsten Co., Ltd.</t>
  </si>
  <si>
    <t>Tejing (Vietnam) Tungsten Co., Ltd.</t>
  </si>
  <si>
    <t>Xinhai Rendan Shaoguan Tungsten Co., Ltd.</t>
  </si>
  <si>
    <t>Guangdong Rising Rare Metals-EO Materials Ltd.</t>
  </si>
  <si>
    <t>Meta Materials</t>
  </si>
  <si>
    <t>Woltech Korea Co., Ltd.</t>
  </si>
  <si>
    <t>DODUCO Contacts and Refining GmbH</t>
  </si>
  <si>
    <t>Bauer Walser AG</t>
  </si>
  <si>
    <t>PT Masbro Alam Stania</t>
  </si>
  <si>
    <t>Faggi Enrico S.p.A.</t>
  </si>
  <si>
    <t>PT Lautan Harmonis Sejahtera</t>
  </si>
  <si>
    <t>Gejiu Yunxi Group Corp.</t>
  </si>
  <si>
    <t>TSK Pretech</t>
  </si>
  <si>
    <t>Pierre BLAIN</t>
  </si>
  <si>
    <t>Pierre.Blain@sonceboz.com</t>
  </si>
  <si>
    <t>+41324881840</t>
  </si>
  <si>
    <t>EHS/ESG Engineer</t>
  </si>
  <si>
    <t xml:space="preserve">https://www.sonceboz.com/supplier-information </t>
  </si>
  <si>
    <t>We are gradually increasing our requirements to our direct suppliers in the areas of sustainability and ethical sourcing including the need to work with verified smelters. We are working on phasing out critical smelters with affected suppliers through due diligence practices.</t>
  </si>
  <si>
    <t>Our due diligence practices include required actions with direct suppliers towards critical smelters.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</si>
</sst>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164" fontId="10" fillId="0" borderId="0" applyFont="0" applyFill="0" applyBorder="0" applyAlignment="0" applyProtection="0"/>
    <xf numFmtId="41"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9" fontId="11" fillId="33" borderId="58" xfId="0" applyNumberFormat="1" applyFont="1" applyFill="1" applyBorder="1" applyAlignment="1" applyProtection="1">
      <alignment horizontal="left" vertical="center" wrapText="1"/>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remie.pierre/Downloads/2023-06-13_11-57-28_Expor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eremie.pierre/Downloads/2023-06-13_15-41-14_Expor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
      <sheetName val="CMRT Declarations"/>
      <sheetName val="Sheet1"/>
    </sheetNames>
    <sheetDataSet>
      <sheetData sheetId="0"/>
      <sheetData sheetId="1">
        <row r="1">
          <cell r="B1" t="str">
            <v xml:space="preserve">
</v>
          </cell>
          <cell r="C1" t="str">
            <v xml:space="preserve">
</v>
          </cell>
          <cell r="D1" t="str">
            <v xml:space="preserve">
</v>
          </cell>
          <cell r="E1" t="str">
            <v xml:space="preserve">
</v>
          </cell>
          <cell r="F1" t="str">
            <v xml:space="preserve">
</v>
          </cell>
          <cell r="G1" t="str">
            <v xml:space="preserve">
</v>
          </cell>
          <cell r="H1" t="str">
            <v xml:space="preserve">
</v>
          </cell>
          <cell r="I1" t="str">
            <v xml:space="preserve">
</v>
          </cell>
          <cell r="J1" t="str">
            <v xml:space="preserve">
</v>
          </cell>
          <cell r="K1"/>
        </row>
        <row r="2">
          <cell r="B2" t="str">
            <v xml:space="preserve">
</v>
          </cell>
          <cell r="C2" t="str">
            <v>Référence :</v>
          </cell>
          <cell r="D2"/>
          <cell r="E2" t="str">
            <v xml:space="preserve">
</v>
          </cell>
          <cell r="F2" t="str">
            <v xml:space="preserve">
</v>
          </cell>
          <cell r="G2" t="str">
            <v xml:space="preserve">
</v>
          </cell>
          <cell r="H2" t="str">
            <v xml:space="preserve">
</v>
          </cell>
          <cell r="I2" t="str">
            <v xml:space="preserve">
</v>
          </cell>
          <cell r="J2" t="str">
            <v xml:space="preserve">
</v>
          </cell>
          <cell r="K2"/>
        </row>
        <row r="3">
          <cell r="B3" t="str">
            <v xml:space="preserve">
</v>
          </cell>
          <cell r="C3" t="str">
            <v>Date :</v>
          </cell>
          <cell r="D3"/>
          <cell r="E3">
            <v>45090</v>
          </cell>
          <cell r="F3" t="str">
            <v xml:space="preserve">
</v>
          </cell>
          <cell r="G3" t="str">
            <v xml:space="preserve">
</v>
          </cell>
          <cell r="H3" t="str">
            <v xml:space="preserve">
</v>
          </cell>
          <cell r="I3" t="str">
            <v xml:space="preserve">
</v>
          </cell>
          <cell r="J3" t="str">
            <v xml:space="preserve">
</v>
          </cell>
          <cell r="K3"/>
        </row>
        <row r="4">
          <cell r="B4" t="str">
            <v xml:space="preserve"> </v>
          </cell>
          <cell r="C4" t="str">
            <v>Auteur :</v>
          </cell>
          <cell r="D4"/>
          <cell r="E4" t="str">
            <v>BASSETTI Data Provider / Jérémie Pierre</v>
          </cell>
          <cell r="F4" t="str">
            <v xml:space="preserve">
</v>
          </cell>
          <cell r="G4" t="str">
            <v xml:space="preserve">
</v>
          </cell>
          <cell r="H4" t="str">
            <v xml:space="preserve">
</v>
          </cell>
          <cell r="I4" t="str">
            <v xml:space="preserve">
</v>
          </cell>
          <cell r="J4" t="str">
            <v xml:space="preserve">
</v>
          </cell>
          <cell r="K4"/>
        </row>
        <row r="5">
          <cell r="B5" t="str">
            <v xml:space="preserve">
</v>
          </cell>
          <cell r="C5" t="str">
            <v>Type d'Entités :</v>
          </cell>
          <cell r="D5"/>
          <cell r="E5" t="str">
            <v>CMRT Declarations</v>
          </cell>
          <cell r="F5" t="str">
            <v xml:space="preserve">
</v>
          </cell>
          <cell r="G5" t="str">
            <v xml:space="preserve">
</v>
          </cell>
          <cell r="H5" t="str">
            <v xml:space="preserve">
</v>
          </cell>
          <cell r="I5" t="str">
            <v xml:space="preserve">
</v>
          </cell>
          <cell r="J5" t="str">
            <v xml:space="preserve">
</v>
          </cell>
          <cell r="K5"/>
        </row>
        <row r="6">
          <cell r="B6" t="str">
            <v xml:space="preserve">
</v>
          </cell>
          <cell r="C6" t="str">
            <v xml:space="preserve">
</v>
          </cell>
          <cell r="D6" t="str">
            <v xml:space="preserve">
</v>
          </cell>
          <cell r="E6" t="str">
            <v xml:space="preserve">
</v>
          </cell>
          <cell r="F6" t="str">
            <v xml:space="preserve">
</v>
          </cell>
          <cell r="G6" t="str">
            <v xml:space="preserve">
</v>
          </cell>
          <cell r="H6" t="str">
            <v xml:space="preserve">
</v>
          </cell>
          <cell r="I6" t="str">
            <v xml:space="preserve">
</v>
          </cell>
          <cell r="J6" t="str">
            <v xml:space="preserve">
</v>
          </cell>
          <cell r="K6"/>
        </row>
        <row r="7">
          <cell r="B7" t="str">
            <v xml:space="preserve">
</v>
          </cell>
          <cell r="C7" t="str">
            <v xml:space="preserve">
</v>
          </cell>
          <cell r="D7" t="str">
            <v xml:space="preserve">
</v>
          </cell>
          <cell r="E7" t="str">
            <v xml:space="preserve">
</v>
          </cell>
          <cell r="F7" t="str">
            <v xml:space="preserve">
</v>
          </cell>
          <cell r="G7" t="str">
            <v xml:space="preserve">
</v>
          </cell>
          <cell r="H7" t="str">
            <v xml:space="preserve">
</v>
          </cell>
          <cell r="I7" t="str">
            <v xml:space="preserve">
</v>
          </cell>
          <cell r="J7" t="str">
            <v xml:space="preserve">
</v>
          </cell>
          <cell r="K7"/>
        </row>
        <row r="8">
          <cell r="B8" t="str">
            <v xml:space="preserve">Emplacement : </v>
          </cell>
          <cell r="C8" t="str">
            <v>Smelter declared</v>
          </cell>
          <cell r="D8" t="str">
            <v>Description</v>
          </cell>
          <cell r="E8" t="str">
            <v>Description</v>
          </cell>
          <cell r="F8" t="str">
            <v>Description</v>
          </cell>
          <cell r="G8" t="str">
            <v>Description</v>
          </cell>
          <cell r="H8" t="str">
            <v>Description</v>
          </cell>
          <cell r="I8" t="str">
            <v>Description</v>
          </cell>
          <cell r="J8" t="str">
            <v>Description</v>
          </cell>
          <cell r="K8" t="str">
            <v>Description</v>
          </cell>
          <cell r="L8" t="str">
            <v>Description</v>
          </cell>
        </row>
        <row r="9">
          <cell r="B9" t="str">
            <v>Type de Donnée :</v>
          </cell>
          <cell r="C9" t="str">
            <v>Link -&gt; N</v>
          </cell>
          <cell r="D9" t="str">
            <v>Link &lt;- 1</v>
          </cell>
          <cell r="E9" t="str">
            <v>Short text</v>
          </cell>
          <cell r="F9" t="str">
            <v>Short text</v>
          </cell>
          <cell r="G9" t="str">
            <v>Short text</v>
          </cell>
          <cell r="H9" t="str">
            <v>Short text</v>
          </cell>
          <cell r="I9" t="str">
            <v>Short text</v>
          </cell>
          <cell r="J9" t="str">
            <v>Short text</v>
          </cell>
          <cell r="K9" t="str">
            <v>Long text</v>
          </cell>
          <cell r="L9" t="str">
            <v>Listing 1</v>
          </cell>
        </row>
        <row r="10">
          <cell r="B10" t="str">
            <v xml:space="preserve">Infos. complémentaires : </v>
          </cell>
          <cell r="C10" t="str">
            <v>Smelters</v>
          </cell>
          <cell r="D10" t="str">
            <v>Conflict minerals</v>
          </cell>
          <cell r="E10" t="str">
            <v/>
          </cell>
          <cell r="F10" t="str">
            <v/>
          </cell>
          <cell r="G10" t="str">
            <v/>
          </cell>
          <cell r="H10" t="str">
            <v/>
          </cell>
          <cell r="I10" t="str">
            <v/>
          </cell>
          <cell r="J10" t="str">
            <v/>
          </cell>
          <cell r="K10" t="str">
            <v/>
          </cell>
          <cell r="L10" t="str">
            <v>Smelters Status</v>
          </cell>
        </row>
        <row r="11">
          <cell r="B11" t="str">
            <v>Caractéristiques</v>
          </cell>
          <cell r="C11" t="str">
            <v>Smelters</v>
          </cell>
          <cell r="D11" t="str">
            <v>Metal</v>
          </cell>
          <cell r="E11" t="str">
            <v>Smelter Identification</v>
          </cell>
          <cell r="F11" t="str">
            <v>Source of Smelter Identification Number</v>
          </cell>
          <cell r="G11" t="str">
            <v>Smelter Names (Look-up)</v>
          </cell>
          <cell r="H11" t="str">
            <v>Smelter Facility Location: Country</v>
          </cell>
          <cell r="I11" t="str">
            <v>Smelter Street</v>
          </cell>
          <cell r="J11" t="str">
            <v>Smelter City</v>
          </cell>
          <cell r="K11" t="str">
            <v>Smelter Facility Location: State / Province</v>
          </cell>
          <cell r="L11" t="str">
            <v>Smelters Status</v>
          </cell>
        </row>
        <row r="12">
          <cell r="B12" t="str">
            <v>Eaton Corporation_2023</v>
          </cell>
          <cell r="C12" t="str">
            <v>CID000211 - Changsha South Tantalum Niobium Co., Ltd.</v>
          </cell>
          <cell r="D12" t="str">
            <v>Tantalum</v>
          </cell>
          <cell r="E12" t="str">
            <v>CID000211</v>
          </cell>
          <cell r="F12" t="str">
            <v>RMI</v>
          </cell>
          <cell r="G12" t="str">
            <v>Changsha South Tantalum Niobium Co., Ltd.</v>
          </cell>
          <cell r="H12" t="str">
            <v>CHINA</v>
          </cell>
          <cell r="I12"/>
          <cell r="J12" t="str">
            <v>Changsha</v>
          </cell>
          <cell r="K12" t="str">
            <v>Hunan Sheng</v>
          </cell>
          <cell r="L12" t="str">
            <v>Conformant</v>
          </cell>
        </row>
        <row r="13">
          <cell r="B13" t="str">
            <v>Eaton Corporation_2023</v>
          </cell>
          <cell r="C13" t="str">
            <v>CID002504 - D Block Metals, LLC</v>
          </cell>
          <cell r="D13" t="str">
            <v>Tantalum</v>
          </cell>
          <cell r="E13" t="str">
            <v>CID002504</v>
          </cell>
          <cell r="F13" t="str">
            <v>RMI</v>
          </cell>
          <cell r="G13" t="str">
            <v>D Block Metals, LLC</v>
          </cell>
          <cell r="H13" t="str">
            <v>UNITED STATES OF AMERICA</v>
          </cell>
          <cell r="I13"/>
          <cell r="J13" t="str">
            <v>Gastonia</v>
          </cell>
          <cell r="K13" t="str">
            <v>North Carolina</v>
          </cell>
          <cell r="L13" t="str">
            <v>Conformant</v>
          </cell>
        </row>
        <row r="14">
          <cell r="B14" t="str">
            <v>Eaton Corporation_2023</v>
          </cell>
          <cell r="C14" t="str">
            <v>CID000460 - F&amp;X Electro-Materials Ltd.4</v>
          </cell>
          <cell r="D14" t="str">
            <v>Tantalum</v>
          </cell>
          <cell r="E14" t="str">
            <v>CID000460</v>
          </cell>
          <cell r="F14" t="str">
            <v>RMI</v>
          </cell>
          <cell r="G14" t="str">
            <v>F&amp;X Electro-Materials Ltd.</v>
          </cell>
          <cell r="H14" t="str">
            <v>CHINA</v>
          </cell>
          <cell r="I14"/>
          <cell r="J14" t="str">
            <v>Jiangmen</v>
          </cell>
          <cell r="K14" t="str">
            <v>Guangdong Sheng</v>
          </cell>
          <cell r="L14" t="str">
            <v>Conformant</v>
          </cell>
        </row>
        <row r="15">
          <cell r="B15" t="str">
            <v>Eaton Corporation_2023</v>
          </cell>
          <cell r="C15" t="str">
            <v>CID002505 - FIR Metals &amp; Resource Ltd.</v>
          </cell>
          <cell r="D15" t="str">
            <v>Tantalum</v>
          </cell>
          <cell r="E15" t="str">
            <v>CID002505</v>
          </cell>
          <cell r="F15" t="str">
            <v>RMI</v>
          </cell>
          <cell r="G15" t="str">
            <v>FIR Metals &amp; Resource Ltd.</v>
          </cell>
          <cell r="H15" t="str">
            <v>CHINA</v>
          </cell>
          <cell r="I15"/>
          <cell r="J15" t="str">
            <v>Zhuzhou</v>
          </cell>
          <cell r="K15" t="str">
            <v>Hunan Sheng</v>
          </cell>
          <cell r="L15" t="str">
            <v>Conformant</v>
          </cell>
        </row>
        <row r="16">
          <cell r="B16" t="str">
            <v>Eaton Corporation_2023</v>
          </cell>
          <cell r="C16" t="str">
            <v>CID002558 - Global Advanced Metals Aizu</v>
          </cell>
          <cell r="D16" t="str">
            <v>Tantalum</v>
          </cell>
          <cell r="E16" t="str">
            <v>CID002558</v>
          </cell>
          <cell r="F16" t="str">
            <v>RMI</v>
          </cell>
          <cell r="G16" t="str">
            <v>Global Advanced Metals Aizu</v>
          </cell>
          <cell r="H16" t="str">
            <v>JAPAN</v>
          </cell>
          <cell r="I16"/>
          <cell r="J16" t="str">
            <v>Aizuwakamatsu</v>
          </cell>
          <cell r="K16" t="str">
            <v>Fukushima</v>
          </cell>
          <cell r="L16" t="str">
            <v>Conformant</v>
          </cell>
        </row>
        <row r="17">
          <cell r="B17" t="str">
            <v>Eaton Corporation_2023</v>
          </cell>
          <cell r="C17" t="str">
            <v>CID002557 - Global Advanced Metals Boyertown</v>
          </cell>
          <cell r="D17" t="str">
            <v>Tantalum</v>
          </cell>
          <cell r="E17" t="str">
            <v>CID002557</v>
          </cell>
          <cell r="F17" t="str">
            <v>RMI</v>
          </cell>
          <cell r="G17" t="str">
            <v>Global Advanced Metals Boyertown</v>
          </cell>
          <cell r="H17" t="str">
            <v>UNITED STATES OF AMERICA</v>
          </cell>
          <cell r="I17"/>
          <cell r="J17" t="str">
            <v>Boyertown</v>
          </cell>
          <cell r="K17" t="str">
            <v>Pennsylvania</v>
          </cell>
          <cell r="L17" t="str">
            <v>Conformant</v>
          </cell>
        </row>
        <row r="18">
          <cell r="B18" t="str">
            <v>Eaton Corporation_2023</v>
          </cell>
          <cell r="C18" t="str">
            <v>CID000616 - XIMEI RESOURCES (GUANGDONG) LIMITED</v>
          </cell>
          <cell r="D18" t="str">
            <v>Tantalum</v>
          </cell>
          <cell r="E18" t="str">
            <v>CID000616</v>
          </cell>
          <cell r="F18" t="str">
            <v>RMI</v>
          </cell>
          <cell r="G18" t="str">
            <v>XIMEI RESOURCES (GUANGDONG) LIMITED</v>
          </cell>
          <cell r="H18" t="str">
            <v>CHINA</v>
          </cell>
          <cell r="I18"/>
          <cell r="J18" t="str">
            <v>Yingde</v>
          </cell>
          <cell r="K18" t="str">
            <v>Guangdong Sheng</v>
          </cell>
          <cell r="L18" t="str">
            <v>Conformant</v>
          </cell>
        </row>
        <row r="19">
          <cell r="B19" t="str">
            <v>Eaton Corporation_2023</v>
          </cell>
          <cell r="C19" t="str">
            <v>CID002544 - TANIOBIS Co., Ltd.</v>
          </cell>
          <cell r="D19" t="str">
            <v>Tantalum</v>
          </cell>
          <cell r="E19" t="str">
            <v>CID002544</v>
          </cell>
          <cell r="F19" t="str">
            <v>RMI</v>
          </cell>
          <cell r="G19" t="str">
            <v>TANIOBIS Co., Ltd.</v>
          </cell>
          <cell r="H19" t="str">
            <v>THAILAND</v>
          </cell>
          <cell r="I19"/>
          <cell r="J19" t="str">
            <v>Map Ta Phut</v>
          </cell>
          <cell r="K19" t="str">
            <v>Rayong</v>
          </cell>
          <cell r="L19" t="str">
            <v>Conformant</v>
          </cell>
        </row>
        <row r="20">
          <cell r="B20" t="str">
            <v>Eaton Corporation_2023</v>
          </cell>
          <cell r="C20" t="str">
            <v>CID002547 - QSIL Metals Hermsdorf GmbH98</v>
          </cell>
          <cell r="D20" t="str">
            <v>Tantalum</v>
          </cell>
          <cell r="E20" t="str">
            <v>CID002547</v>
          </cell>
          <cell r="F20" t="str">
            <v>RMI</v>
          </cell>
          <cell r="G20" t="str">
            <v>QSIL Metals Hermsdorf GmbH</v>
          </cell>
          <cell r="H20" t="str">
            <v>GERMANY</v>
          </cell>
          <cell r="I20"/>
          <cell r="J20" t="str">
            <v>Hermsdorf</v>
          </cell>
          <cell r="K20" t="str">
            <v>Thüringen</v>
          </cell>
          <cell r="L20" t="str">
            <v>Removed</v>
          </cell>
        </row>
        <row r="21">
          <cell r="B21" t="str">
            <v>Eaton Corporation_2023</v>
          </cell>
          <cell r="C21" t="str">
            <v>CID002548 - Materion Newton Inc.</v>
          </cell>
          <cell r="D21" t="str">
            <v>Tantalum</v>
          </cell>
          <cell r="E21" t="str">
            <v>CID002548</v>
          </cell>
          <cell r="F21" t="str">
            <v>RMI</v>
          </cell>
          <cell r="G21" t="str">
            <v>Materion Newton Inc.</v>
          </cell>
          <cell r="H21" t="str">
            <v>UNITED STATES OF AMERICA</v>
          </cell>
          <cell r="I21"/>
          <cell r="J21" t="str">
            <v>Newton</v>
          </cell>
          <cell r="K21" t="str">
            <v>Massachusetts</v>
          </cell>
          <cell r="L21" t="str">
            <v>Conformant</v>
          </cell>
        </row>
        <row r="22">
          <cell r="B22" t="str">
            <v>Eaton Corporation_2023</v>
          </cell>
          <cell r="C22" t="str">
            <v>CID002549 - TANIOBIS Japan Co., Ltd.</v>
          </cell>
          <cell r="D22" t="str">
            <v>Tantalum</v>
          </cell>
          <cell r="E22" t="str">
            <v>CID002549</v>
          </cell>
          <cell r="F22" t="str">
            <v>RMI</v>
          </cell>
          <cell r="G22" t="str">
            <v>TANIOBIS Japan Co., Ltd.</v>
          </cell>
          <cell r="H22" t="str">
            <v>JAPAN</v>
          </cell>
          <cell r="I22"/>
          <cell r="J22" t="str">
            <v>Mito</v>
          </cell>
          <cell r="K22" t="str">
            <v>Ibaraki</v>
          </cell>
          <cell r="L22" t="str">
            <v>Conformant</v>
          </cell>
        </row>
        <row r="23">
          <cell r="B23" t="str">
            <v>Eaton Corporation_2023</v>
          </cell>
          <cell r="C23" t="str">
            <v>CID002550 - TANIOBIS Smelting GmbH &amp; Co. KG</v>
          </cell>
          <cell r="D23" t="str">
            <v>Tantalum</v>
          </cell>
          <cell r="E23" t="str">
            <v>CID002550</v>
          </cell>
          <cell r="F23" t="str">
            <v>RMI</v>
          </cell>
          <cell r="G23" t="str">
            <v>TANIOBIS Smelting GmbH &amp; Co. KG</v>
          </cell>
          <cell r="H23" t="str">
            <v>GERMANY</v>
          </cell>
          <cell r="I23"/>
          <cell r="J23" t="str">
            <v>Laufenburg</v>
          </cell>
          <cell r="K23" t="str">
            <v>Baden-Württemberg</v>
          </cell>
          <cell r="L23" t="str">
            <v>Conformant</v>
          </cell>
        </row>
        <row r="24">
          <cell r="B24" t="str">
            <v>Eaton Corporation_2023</v>
          </cell>
          <cell r="C24" t="str">
            <v>CID002545 - TANIOBIS GmbH</v>
          </cell>
          <cell r="D24" t="str">
            <v>Tantalum</v>
          </cell>
          <cell r="E24" t="str">
            <v>CID002545</v>
          </cell>
          <cell r="F24" t="str">
            <v>RMI</v>
          </cell>
          <cell r="G24" t="str">
            <v>TANIOBIS GmbH</v>
          </cell>
          <cell r="H24" t="str">
            <v>GERMANY</v>
          </cell>
          <cell r="I24"/>
          <cell r="J24" t="str">
            <v>Goslar</v>
          </cell>
          <cell r="K24" t="str">
            <v>Niedersachsen</v>
          </cell>
          <cell r="L24" t="str">
            <v>Conformant</v>
          </cell>
        </row>
        <row r="25">
          <cell r="B25" t="str">
            <v>Eaton Corporation_2023</v>
          </cell>
          <cell r="C25" t="str">
            <v>CID002492 - Hengyang King Xing Lifeng New Materials Co., Ltd.</v>
          </cell>
          <cell r="D25" t="str">
            <v>Tantalum</v>
          </cell>
          <cell r="E25" t="str">
            <v>CID002492</v>
          </cell>
          <cell r="F25" t="str">
            <v>RMI</v>
          </cell>
          <cell r="G25" t="str">
            <v>Hengyang King Xing Lifeng New Materials Co., Ltd.</v>
          </cell>
          <cell r="H25" t="str">
            <v>CHINA</v>
          </cell>
          <cell r="I25"/>
          <cell r="J25" t="str">
            <v>Hengyang</v>
          </cell>
          <cell r="K25" t="str">
            <v>Hunan Sheng</v>
          </cell>
          <cell r="L25" t="str">
            <v>Conformant</v>
          </cell>
        </row>
        <row r="26">
          <cell r="B26" t="str">
            <v>Eaton Corporation_2023</v>
          </cell>
          <cell r="C26" t="str">
            <v>CID002512 - Jiangxi Dinghai Tantalum &amp; Niobium Co., Ltd.</v>
          </cell>
          <cell r="D26" t="str">
            <v>Tantalum</v>
          </cell>
          <cell r="E26" t="str">
            <v>CID002512</v>
          </cell>
          <cell r="F26" t="str">
            <v>RMI</v>
          </cell>
          <cell r="G26" t="str">
            <v>Jiangxi Dinghai Tantalum &amp; Niobium Co., Ltd.</v>
          </cell>
          <cell r="H26" t="str">
            <v>CHINA</v>
          </cell>
          <cell r="I26"/>
          <cell r="J26" t="str">
            <v>Fengxin</v>
          </cell>
          <cell r="K26" t="str">
            <v>Jiangxi Sheng</v>
          </cell>
          <cell r="L26" t="str">
            <v>Conformant</v>
          </cell>
        </row>
        <row r="27">
          <cell r="B27" t="str">
            <v>Eaton Corporation_2023</v>
          </cell>
          <cell r="C27" t="str">
            <v>CID002842 - Jiangxi Tuohong New Raw Material</v>
          </cell>
          <cell r="D27" t="str">
            <v>Tantalum</v>
          </cell>
          <cell r="E27" t="str">
            <v>CID002842</v>
          </cell>
          <cell r="F27" t="str">
            <v>RMI</v>
          </cell>
          <cell r="G27" t="str">
            <v>Jiangxi Tuohong New Raw Material</v>
          </cell>
          <cell r="H27" t="str">
            <v>CHINA</v>
          </cell>
          <cell r="I27"/>
          <cell r="J27" t="str">
            <v>Yi Chun City</v>
          </cell>
          <cell r="K27" t="str">
            <v>Jiangxi Sheng</v>
          </cell>
          <cell r="L27" t="str">
            <v>Conformant</v>
          </cell>
        </row>
        <row r="28">
          <cell r="B28" t="str">
            <v>Eaton Corporation_2023</v>
          </cell>
          <cell r="C28" t="str">
            <v>CID000914 - JiuJiang JinXin Nonferrous Metals Co., Ltd.</v>
          </cell>
          <cell r="D28" t="str">
            <v>Tantalum</v>
          </cell>
          <cell r="E28" t="str">
            <v>CID000914</v>
          </cell>
          <cell r="F28" t="str">
            <v>RMI</v>
          </cell>
          <cell r="G28" t="str">
            <v>JiuJiang JinXin Nonferrous Metals Co., Ltd.</v>
          </cell>
          <cell r="H28" t="str">
            <v>CHINA</v>
          </cell>
          <cell r="I28"/>
          <cell r="J28" t="str">
            <v>Jiujiang</v>
          </cell>
          <cell r="K28" t="str">
            <v>Jiangxi Sheng</v>
          </cell>
          <cell r="L28" t="str">
            <v>Conformant</v>
          </cell>
        </row>
        <row r="29">
          <cell r="B29" t="str">
            <v>Eaton Corporation_2023</v>
          </cell>
          <cell r="C29" t="str">
            <v>CID000917 - Jiujiang Tanbre Co., Ltd.</v>
          </cell>
          <cell r="D29" t="str">
            <v>Tantalum</v>
          </cell>
          <cell r="E29" t="str">
            <v>CID000917</v>
          </cell>
          <cell r="F29" t="str">
            <v>RMI</v>
          </cell>
          <cell r="G29" t="str">
            <v>Jiujiang Tanbre Co., Ltd.</v>
          </cell>
          <cell r="H29" t="str">
            <v>CHINA</v>
          </cell>
          <cell r="I29" t="str">
            <v>No. 62, Jiuhu Road, Jiujiang City, Jiangxi 
Province, China, P.C: 332014</v>
          </cell>
          <cell r="J29" t="str">
            <v>Jiujiang</v>
          </cell>
          <cell r="K29" t="str">
            <v>Jiangxi Sheng</v>
          </cell>
          <cell r="L29" t="str">
            <v>Conformant</v>
          </cell>
        </row>
        <row r="30">
          <cell r="B30" t="str">
            <v>Eaton Corporation_2023</v>
          </cell>
          <cell r="C30" t="str">
            <v>CID002506 - Jiujiang Zhongao Tantalum &amp; Niobium Co., Ltd.</v>
          </cell>
          <cell r="D30" t="str">
            <v>Tantalum</v>
          </cell>
          <cell r="E30" t="str">
            <v>CID002506</v>
          </cell>
          <cell r="F30" t="str">
            <v>RMI</v>
          </cell>
          <cell r="G30" t="str">
            <v>Jiujiang Zhongao Tantalum &amp; Niobium Co., Ltd.</v>
          </cell>
          <cell r="H30" t="str">
            <v>CHINA</v>
          </cell>
          <cell r="I30"/>
          <cell r="J30" t="str">
            <v>Jiujiang</v>
          </cell>
          <cell r="K30" t="str">
            <v>Jiangxi Sheng</v>
          </cell>
          <cell r="L30" t="str">
            <v>Conformant</v>
          </cell>
        </row>
        <row r="31">
          <cell r="B31" t="str">
            <v>Eaton Corporation_2023</v>
          </cell>
          <cell r="C31" t="str">
            <v>CID002539 - KEMET de Mexico</v>
          </cell>
          <cell r="D31" t="str">
            <v>Tantalum</v>
          </cell>
          <cell r="E31" t="str">
            <v>CID002539</v>
          </cell>
          <cell r="F31" t="str">
            <v>RMI</v>
          </cell>
          <cell r="G31" t="str">
            <v>KEMET de Mexico</v>
          </cell>
          <cell r="H31" t="str">
            <v>MEXICO</v>
          </cell>
          <cell r="I31"/>
          <cell r="J31" t="str">
            <v>Matamoros</v>
          </cell>
          <cell r="K31" t="str">
            <v>Tamaulipas</v>
          </cell>
          <cell r="L31" t="str">
            <v>Conformant</v>
          </cell>
        </row>
        <row r="32">
          <cell r="B32" t="str">
            <v>Eaton Corporation_2023</v>
          </cell>
          <cell r="C32" t="str">
            <v>CID001076 - AMG Brasil</v>
          </cell>
          <cell r="D32" t="str">
            <v>Tantalum</v>
          </cell>
          <cell r="E32" t="str">
            <v>CID001076</v>
          </cell>
          <cell r="F32" t="str">
            <v>RMI</v>
          </cell>
          <cell r="G32" t="str">
            <v>AMG Brasil</v>
          </cell>
          <cell r="H32" t="str">
            <v>BRAZIL</v>
          </cell>
          <cell r="I32"/>
          <cell r="J32" t="str">
            <v>São João del Rei</v>
          </cell>
          <cell r="K32" t="str">
            <v>Minas Gerais</v>
          </cell>
          <cell r="L32" t="str">
            <v>Conformant</v>
          </cell>
        </row>
        <row r="33">
          <cell r="B33" t="str">
            <v>Eaton Corporation_2023</v>
          </cell>
          <cell r="C33" t="str">
            <v>CID001163 - Metallurgical Products India Pvt., Ltd.7</v>
          </cell>
          <cell r="D33" t="str">
            <v>Tantalum</v>
          </cell>
          <cell r="E33" t="str">
            <v>CID001163</v>
          </cell>
          <cell r="F33" t="str">
            <v>RMI</v>
          </cell>
          <cell r="G33" t="str">
            <v>Metallurgical Products India Pvt., Ltd.</v>
          </cell>
          <cell r="H33" t="str">
            <v>INDIA</v>
          </cell>
          <cell r="I33"/>
          <cell r="J33" t="str">
            <v>District Raigad</v>
          </cell>
          <cell r="K33" t="str">
            <v>Maharashtra</v>
          </cell>
          <cell r="L33" t="str">
            <v>Conformant</v>
          </cell>
        </row>
        <row r="34">
          <cell r="B34" t="str">
            <v>Eaton Corporation_2023</v>
          </cell>
          <cell r="C34" t="str">
            <v>CID001173 - Mineracao Taboca S.A.</v>
          </cell>
          <cell r="D34" t="str">
            <v>Tin</v>
          </cell>
          <cell r="E34" t="str">
            <v>CID001173</v>
          </cell>
          <cell r="F34" t="str">
            <v>RMI</v>
          </cell>
          <cell r="G34" t="str">
            <v>Mineracao Taboca S.A.</v>
          </cell>
          <cell r="H34" t="str">
            <v>BRAZIL</v>
          </cell>
          <cell r="I34" t="str">
            <v>Nondisclosure</v>
          </cell>
          <cell r="J34" t="str">
            <v>Bairro Guarapiranga</v>
          </cell>
          <cell r="K34" t="str">
            <v>Pirapora do Bom Jesus City</v>
          </cell>
          <cell r="L34" t="str">
            <v>Conformant</v>
          </cell>
        </row>
        <row r="35">
          <cell r="B35" t="str">
            <v>Eaton Corporation_2023</v>
          </cell>
          <cell r="C35" t="str">
            <v>CID001192 - Mitsui Mining and Smelting Co., Ltd.8</v>
          </cell>
          <cell r="D35" t="str">
            <v>Tantalum</v>
          </cell>
          <cell r="E35" t="str">
            <v>CID001192</v>
          </cell>
          <cell r="F35" t="str">
            <v>RMI</v>
          </cell>
          <cell r="G35" t="str">
            <v>Mitsui Mining and Smelting Co., Ltd.</v>
          </cell>
          <cell r="H35" t="str">
            <v>JAPAN</v>
          </cell>
          <cell r="I35"/>
          <cell r="J35" t="str">
            <v>Omuta</v>
          </cell>
          <cell r="K35" t="str">
            <v>Fukuoka</v>
          </cell>
          <cell r="L35" t="str">
            <v>Conformant</v>
          </cell>
        </row>
        <row r="36">
          <cell r="B36" t="str">
            <v>Eaton Corporation_2023</v>
          </cell>
          <cell r="C36" t="str">
            <v>CID001277 - Ningxia Orient Tantalum Industry Co., Ltd.</v>
          </cell>
          <cell r="D36" t="str">
            <v>Tantalum</v>
          </cell>
          <cell r="E36" t="str">
            <v>CID001277</v>
          </cell>
          <cell r="F36" t="str">
            <v>RMI</v>
          </cell>
          <cell r="G36" t="str">
            <v>Ningxia Orient Tantalum Industry Co., Ltd.</v>
          </cell>
          <cell r="H36" t="str">
            <v>CHINA</v>
          </cell>
          <cell r="I36"/>
          <cell r="J36" t="str">
            <v>Shizuishan City</v>
          </cell>
          <cell r="K36" t="str">
            <v>Ningxia Huizi Zizhiqu</v>
          </cell>
          <cell r="L36" t="str">
            <v>Conformant</v>
          </cell>
        </row>
        <row r="37">
          <cell r="B37" t="str">
            <v>Eaton Corporation_2023</v>
          </cell>
          <cell r="C37" t="str">
            <v>CID001200 - NPM Silmet AS9</v>
          </cell>
          <cell r="D37" t="str">
            <v>Tantalum</v>
          </cell>
          <cell r="E37" t="str">
            <v>CID001200</v>
          </cell>
          <cell r="F37" t="str">
            <v>RMI</v>
          </cell>
          <cell r="G37" t="str">
            <v>NPM Silmet AS</v>
          </cell>
          <cell r="H37" t="str">
            <v>ESTONIA</v>
          </cell>
          <cell r="I37"/>
          <cell r="J37" t="str">
            <v>Sillamäe</v>
          </cell>
          <cell r="K37" t="str">
            <v>Ida-Virumaa</v>
          </cell>
          <cell r="L37" t="str">
            <v>Conformant</v>
          </cell>
        </row>
        <row r="38">
          <cell r="B38" t="str">
            <v>Eaton Corporation_2023</v>
          </cell>
          <cell r="C38" t="str">
            <v>CID001508 - QuantumClean</v>
          </cell>
          <cell r="D38" t="str">
            <v>Tantalum</v>
          </cell>
          <cell r="E38" t="str">
            <v>CID001508</v>
          </cell>
          <cell r="F38" t="str">
            <v>RMI</v>
          </cell>
          <cell r="G38" t="str">
            <v>QuantumClean</v>
          </cell>
          <cell r="H38" t="str">
            <v>UNITED STATES OF AMERICA</v>
          </cell>
          <cell r="I38"/>
          <cell r="J38" t="str">
            <v>Carrollton</v>
          </cell>
          <cell r="K38" t="str">
            <v>Texas</v>
          </cell>
          <cell r="L38" t="str">
            <v>Conformant</v>
          </cell>
        </row>
        <row r="39">
          <cell r="B39" t="str">
            <v>Eaton Corporation_2023</v>
          </cell>
          <cell r="C39" t="str">
            <v>CID002706 - Resind Industria e Comercio Ltda.</v>
          </cell>
          <cell r="D39" t="str">
            <v>Tin</v>
          </cell>
          <cell r="E39" t="str">
            <v>CID002706</v>
          </cell>
          <cell r="F39" t="str">
            <v>RMI</v>
          </cell>
          <cell r="G39" t="str">
            <v>Resind Industria e Comercio Ltda.</v>
          </cell>
          <cell r="H39" t="str">
            <v>BRAZIL</v>
          </cell>
          <cell r="I39"/>
          <cell r="J39" t="str">
            <v>São João del Rei</v>
          </cell>
          <cell r="K39" t="str">
            <v>Minas gerais</v>
          </cell>
          <cell r="L39" t="str">
            <v>Conformant</v>
          </cell>
        </row>
        <row r="40">
          <cell r="B40" t="str">
            <v>Eaton Corporation_2023</v>
          </cell>
          <cell r="C40" t="str">
            <v>CID001769 - Solikamsk Magnesium Works OAO14</v>
          </cell>
          <cell r="D40" t="str">
            <v>Tantalum</v>
          </cell>
          <cell r="E40" t="str">
            <v>CID001769</v>
          </cell>
          <cell r="F40" t="str">
            <v>RMI</v>
          </cell>
          <cell r="G40" t="str">
            <v>Solikamsk Magnesium Works OAO</v>
          </cell>
          <cell r="H40" t="str">
            <v>RUSSIAN FEDERATION</v>
          </cell>
          <cell r="I40"/>
          <cell r="J40" t="str">
            <v>Solikamsk</v>
          </cell>
          <cell r="K40" t="str">
            <v>Permskiy kray</v>
          </cell>
          <cell r="L40" t="str">
            <v>Listed by RMI</v>
          </cell>
        </row>
        <row r="41">
          <cell r="B41" t="str">
            <v>Eaton Corporation_2023</v>
          </cell>
          <cell r="C41" t="str">
            <v>CID001869 - Taki Chemical Co., Ltd.</v>
          </cell>
          <cell r="D41" t="str">
            <v>Tantalum</v>
          </cell>
          <cell r="E41" t="str">
            <v>CID001869</v>
          </cell>
          <cell r="F41" t="str">
            <v>RMI</v>
          </cell>
          <cell r="G41" t="str">
            <v>Taki Chemical Co., Ltd.</v>
          </cell>
          <cell r="H41" t="str">
            <v>JAPAN</v>
          </cell>
          <cell r="I41"/>
          <cell r="J41" t="str">
            <v>Harima</v>
          </cell>
          <cell r="K41" t="str">
            <v>Hyogo</v>
          </cell>
          <cell r="L41" t="str">
            <v>Conformant</v>
          </cell>
        </row>
        <row r="42">
          <cell r="B42" t="str">
            <v>Eaton Corporation_2023</v>
          </cell>
          <cell r="C42" t="str">
            <v>CID001891 - Telex Metals</v>
          </cell>
          <cell r="D42" t="str">
            <v>Tantalum</v>
          </cell>
          <cell r="E42" t="str">
            <v>CID001891</v>
          </cell>
          <cell r="F42" t="str">
            <v>RMI</v>
          </cell>
          <cell r="G42" t="str">
            <v>Telex Metals</v>
          </cell>
          <cell r="H42" t="str">
            <v>UNITED STATES OF AMERICA</v>
          </cell>
          <cell r="I42"/>
          <cell r="J42" t="str">
            <v>Croydon</v>
          </cell>
          <cell r="K42" t="str">
            <v>Pennsylvania</v>
          </cell>
          <cell r="L42" t="str">
            <v>Conformant</v>
          </cell>
        </row>
        <row r="43">
          <cell r="B43" t="str">
            <v>Eaton Corporation_2023</v>
          </cell>
          <cell r="C43" t="str">
            <v>CID001969 - Ulba Metallurgical Plant JSC17</v>
          </cell>
          <cell r="D43" t="str">
            <v>Tantalum</v>
          </cell>
          <cell r="E43" t="str">
            <v>CID001969</v>
          </cell>
          <cell r="F43" t="str">
            <v>RMI</v>
          </cell>
          <cell r="G43" t="str">
            <v>Ulba Metallurgical Plant JSC</v>
          </cell>
          <cell r="H43" t="str">
            <v>KAZAKHSTAN</v>
          </cell>
          <cell r="I43"/>
          <cell r="J43" t="str">
            <v>Ust-Kamenogorsk</v>
          </cell>
          <cell r="K43" t="str">
            <v>Qaraghandy oblysy</v>
          </cell>
          <cell r="L43" t="str">
            <v>Conformant</v>
          </cell>
        </row>
        <row r="44">
          <cell r="B44" t="str">
            <v>Eaton Corporation_2023</v>
          </cell>
          <cell r="C44" t="str">
            <v>CID002508 - XinXing HaoRong Electronic Material Co., Ltd.</v>
          </cell>
          <cell r="D44" t="str">
            <v>Tantalum</v>
          </cell>
          <cell r="E44" t="str">
            <v>CID002508</v>
          </cell>
          <cell r="F44" t="str">
            <v>RMI</v>
          </cell>
          <cell r="G44" t="str">
            <v>XinXing HaoRong Electronic Material Co., Ltd.</v>
          </cell>
          <cell r="H44" t="str">
            <v>CHINA</v>
          </cell>
          <cell r="I44"/>
          <cell r="J44" t="str">
            <v>YunFu City</v>
          </cell>
          <cell r="K44" t="str">
            <v>Guangdong Sheng</v>
          </cell>
          <cell r="L44" t="str">
            <v>Conformant</v>
          </cell>
        </row>
        <row r="45">
          <cell r="B45" t="str">
            <v>Eaton Corporation_2023</v>
          </cell>
          <cell r="C45" t="str">
            <v>CID002708 - Abington Reldan Metals, LLC</v>
          </cell>
          <cell r="D45" t="str">
            <v>Gold</v>
          </cell>
          <cell r="E45" t="str">
            <v>CID002708</v>
          </cell>
          <cell r="F45" t="str">
            <v>RMI</v>
          </cell>
          <cell r="G45" t="str">
            <v>Abington Reldan Metals, LLC</v>
          </cell>
          <cell r="H45" t="str">
            <v>UNITED STATES OF AMERICA</v>
          </cell>
          <cell r="I45"/>
          <cell r="J45" t="str">
            <v>Fairless Hills</v>
          </cell>
          <cell r="K45" t="str">
            <v>Pennsylvania</v>
          </cell>
          <cell r="L45" t="str">
            <v>Conformant</v>
          </cell>
        </row>
        <row r="46">
          <cell r="B46" t="str">
            <v>Eaton Corporation_2023</v>
          </cell>
          <cell r="C46" t="str">
            <v>CID000015 - Advanced Chemical Company</v>
          </cell>
          <cell r="D46" t="str">
            <v>Gold</v>
          </cell>
          <cell r="E46" t="str">
            <v>CID000015</v>
          </cell>
          <cell r="F46" t="str">
            <v>RMI</v>
          </cell>
          <cell r="G46" t="str">
            <v>Advanced Chemical Company</v>
          </cell>
          <cell r="H46" t="str">
            <v>UNITED STATES OF AMERICA</v>
          </cell>
          <cell r="I46"/>
          <cell r="J46" t="str">
            <v>Warwick</v>
          </cell>
          <cell r="K46" t="str">
            <v>Rhode Island</v>
          </cell>
          <cell r="L46" t="str">
            <v>Conformant</v>
          </cell>
        </row>
        <row r="47">
          <cell r="B47" t="str">
            <v>Eaton Corporation_2023</v>
          </cell>
          <cell r="C47" t="str">
            <v>CID000019 - Aida Chemical Industries Co., Ltd.</v>
          </cell>
          <cell r="D47" t="str">
            <v>Gold</v>
          </cell>
          <cell r="E47" t="str">
            <v>CID000019</v>
          </cell>
          <cell r="F47" t="str">
            <v>RMI</v>
          </cell>
          <cell r="G47" t="str">
            <v>Aida Chemical Industries Co., Ltd.</v>
          </cell>
          <cell r="H47" t="str">
            <v>JAPAN</v>
          </cell>
          <cell r="I47" t="str">
            <v>6-15-13 Minami-cho</v>
          </cell>
          <cell r="J47" t="str">
            <v>Fuchu</v>
          </cell>
          <cell r="K47" t="str">
            <v>Tokyo</v>
          </cell>
          <cell r="L47" t="str">
            <v>Conformant</v>
          </cell>
        </row>
        <row r="48">
          <cell r="B48" t="str">
            <v>Eaton Corporation_2023</v>
          </cell>
          <cell r="C48" t="str">
            <v>CID002560 - Al Etihad Gold Refinery DMCC</v>
          </cell>
          <cell r="D48" t="str">
            <v>Gold</v>
          </cell>
          <cell r="E48" t="str">
            <v>CID002560</v>
          </cell>
          <cell r="F48" t="str">
            <v>RMI</v>
          </cell>
          <cell r="G48" t="str">
            <v>Al Etihad Gold Refinery DMCC</v>
          </cell>
          <cell r="H48" t="str">
            <v>UNITED ARAB EMIRATES</v>
          </cell>
          <cell r="I48"/>
          <cell r="J48" t="str">
            <v>Dubai</v>
          </cell>
          <cell r="K48" t="str">
            <v>Dubayy</v>
          </cell>
          <cell r="L48" t="str">
            <v>Conformant</v>
          </cell>
        </row>
        <row r="49">
          <cell r="B49" t="str">
            <v>Eaton Corporation_2023</v>
          </cell>
          <cell r="C49" t="str">
            <v>CID000035 - Agosi AG</v>
          </cell>
          <cell r="D49" t="str">
            <v>Gold</v>
          </cell>
          <cell r="E49" t="str">
            <v>CID000035</v>
          </cell>
          <cell r="F49" t="str">
            <v>RMI</v>
          </cell>
          <cell r="G49" t="str">
            <v>Agosi AG</v>
          </cell>
          <cell r="H49" t="str">
            <v>GERMANY</v>
          </cell>
          <cell r="I49"/>
          <cell r="J49" t="str">
            <v>Pforzheim</v>
          </cell>
          <cell r="K49" t="str">
            <v>Baden-Württemberg</v>
          </cell>
          <cell r="L49" t="str">
            <v>Conformant</v>
          </cell>
        </row>
        <row r="50">
          <cell r="B50" t="str">
            <v>Eaton Corporation_2023</v>
          </cell>
          <cell r="C50" t="str">
            <v>CID000041 - Almalyk Mining and Metallurgical Complex (AMMC)</v>
          </cell>
          <cell r="D50" t="str">
            <v>Gold</v>
          </cell>
          <cell r="E50" t="str">
            <v>CID000041</v>
          </cell>
          <cell r="F50" t="str">
            <v>RMI</v>
          </cell>
          <cell r="G50" t="str">
            <v>Almalyk Mining and Metallurgical Complex (AMMC)</v>
          </cell>
          <cell r="H50" t="str">
            <v>UZBEKISTAN</v>
          </cell>
          <cell r="I50"/>
          <cell r="J50" t="str">
            <v>Almalyk</v>
          </cell>
          <cell r="K50" t="str">
            <v>Toshkent</v>
          </cell>
          <cell r="L50" t="str">
            <v>Conformant</v>
          </cell>
        </row>
        <row r="51">
          <cell r="B51" t="str">
            <v>Eaton Corporation_2023</v>
          </cell>
          <cell r="C51" t="str">
            <v>CID000058 - AngloGold Ashanti Corrego do Sitio Mineracao</v>
          </cell>
          <cell r="D51" t="str">
            <v>Gold</v>
          </cell>
          <cell r="E51" t="str">
            <v>CID000058</v>
          </cell>
          <cell r="F51" t="str">
            <v>RMI</v>
          </cell>
          <cell r="G51" t="str">
            <v>AngloGold Ashanti Corrego do Sitio Mineracao</v>
          </cell>
          <cell r="H51" t="str">
            <v>BRAZIL</v>
          </cell>
          <cell r="I51"/>
          <cell r="J51" t="str">
            <v>Nova Lima</v>
          </cell>
          <cell r="K51" t="str">
            <v>Minas Gerais</v>
          </cell>
          <cell r="L51" t="str">
            <v>Conformant</v>
          </cell>
        </row>
        <row r="52">
          <cell r="B52" t="str">
            <v>Eaton Corporation_2023</v>
          </cell>
          <cell r="C52" t="str">
            <v>CID000077 - Argor-Heraeus S.A.</v>
          </cell>
          <cell r="D52" t="str">
            <v>Gold</v>
          </cell>
          <cell r="E52" t="str">
            <v>CID000077</v>
          </cell>
          <cell r="F52" t="str">
            <v>RMI</v>
          </cell>
          <cell r="G52" t="str">
            <v>Argor-Heraeus S.A.</v>
          </cell>
          <cell r="H52" t="str">
            <v>SWITZERLAND</v>
          </cell>
          <cell r="I52" t="str">
            <v>CH-6850 Mendrisio , Switzerland</v>
          </cell>
          <cell r="J52" t="str">
            <v>Mendrisio</v>
          </cell>
          <cell r="K52" t="str">
            <v>Ticino</v>
          </cell>
          <cell r="L52" t="str">
            <v>Conformant</v>
          </cell>
        </row>
        <row r="53">
          <cell r="B53" t="str">
            <v>Eaton Corporation_2023</v>
          </cell>
          <cell r="C53" t="str">
            <v>CID000082 - Asahi Pretec Corp.20</v>
          </cell>
          <cell r="D53" t="str">
            <v>Gold</v>
          </cell>
          <cell r="E53" t="str">
            <v>CID000082</v>
          </cell>
          <cell r="F53" t="str">
            <v>RMI</v>
          </cell>
          <cell r="G53" t="str">
            <v>Asahi Pretec Corp.</v>
          </cell>
          <cell r="H53" t="str">
            <v>JAPAN</v>
          </cell>
          <cell r="I53"/>
          <cell r="J53" t="str">
            <v>Kobe</v>
          </cell>
          <cell r="K53" t="str">
            <v>Hyogo</v>
          </cell>
          <cell r="L53" t="str">
            <v>Conformant</v>
          </cell>
        </row>
        <row r="54">
          <cell r="B54" t="str">
            <v>Eaton Corporation_2023</v>
          </cell>
          <cell r="C54" t="str">
            <v>CID000924 - Asahi Refining Canada Ltd.</v>
          </cell>
          <cell r="D54" t="str">
            <v>Gold</v>
          </cell>
          <cell r="E54" t="str">
            <v>CID000924</v>
          </cell>
          <cell r="F54" t="str">
            <v>RMI</v>
          </cell>
          <cell r="G54" t="str">
            <v>Asahi Refining Canada Ltd.</v>
          </cell>
          <cell r="H54" t="str">
            <v>CANADA</v>
          </cell>
          <cell r="I54"/>
          <cell r="J54" t="str">
            <v>Brampton</v>
          </cell>
          <cell r="K54" t="str">
            <v>Ontario</v>
          </cell>
          <cell r="L54" t="str">
            <v>Conformant</v>
          </cell>
        </row>
        <row r="55">
          <cell r="B55" t="str">
            <v>Eaton Corporation_2023</v>
          </cell>
          <cell r="C55" t="str">
            <v>CID000920 - Asahi Refining USA Inc.</v>
          </cell>
          <cell r="D55" t="str">
            <v>Gold</v>
          </cell>
          <cell r="E55" t="str">
            <v>CID000920</v>
          </cell>
          <cell r="F55" t="str">
            <v>RMI</v>
          </cell>
          <cell r="G55" t="str">
            <v>Asahi Refining USA Inc.</v>
          </cell>
          <cell r="H55" t="str">
            <v>UNITED STATES OF AMERICA</v>
          </cell>
          <cell r="I55"/>
          <cell r="J55" t="str">
            <v>Salt Lake City</v>
          </cell>
          <cell r="K55" t="str">
            <v>Utah</v>
          </cell>
          <cell r="L55" t="str">
            <v>Conformant</v>
          </cell>
        </row>
        <row r="56">
          <cell r="B56" t="str">
            <v>Eaton Corporation_2023</v>
          </cell>
          <cell r="C56" t="str">
            <v>CID000103 - Atasay Kuyumculuk Sanayi Ve Ticaret A.S.24</v>
          </cell>
          <cell r="D56" t="str">
            <v>Gold</v>
          </cell>
          <cell r="E56" t="str">
            <v>CID000103</v>
          </cell>
          <cell r="F56" t="str">
            <v>RMI</v>
          </cell>
          <cell r="G56" t="str">
            <v>Atasay Kuyumculuk Sanayi Ve Ticaret A.S.</v>
          </cell>
          <cell r="H56" t="str">
            <v>TURKEY</v>
          </cell>
          <cell r="I56"/>
          <cell r="J56" t="str">
            <v>Istanbul</v>
          </cell>
          <cell r="K56" t="str">
            <v>İstanbul</v>
          </cell>
          <cell r="L56" t="str">
            <v>Listed by RMI</v>
          </cell>
        </row>
        <row r="57">
          <cell r="B57" t="str">
            <v>Eaton Corporation_2023</v>
          </cell>
          <cell r="C57" t="str">
            <v>CID002850 - AU Traders and Refiners</v>
          </cell>
          <cell r="D57" t="str">
            <v>Gold</v>
          </cell>
          <cell r="E57" t="str">
            <v>CID002850</v>
          </cell>
          <cell r="F57" t="str">
            <v>RMI</v>
          </cell>
          <cell r="G57" t="str">
            <v>AU Traders and Refiners</v>
          </cell>
          <cell r="H57" t="str">
            <v>SOUTH AFRICA</v>
          </cell>
          <cell r="I57"/>
          <cell r="J57" t="str">
            <v>Johannesburg</v>
          </cell>
          <cell r="K57" t="str">
            <v>Gauteng</v>
          </cell>
          <cell r="L57" t="str">
            <v>Listed by RMI</v>
          </cell>
        </row>
        <row r="58">
          <cell r="B58" t="str">
            <v>Eaton Corporation_2023</v>
          </cell>
          <cell r="C58" t="str">
            <v>CID000113 - Aurubis AG</v>
          </cell>
          <cell r="D58" t="str">
            <v>Gold</v>
          </cell>
          <cell r="E58" t="str">
            <v>CID000113</v>
          </cell>
          <cell r="F58" t="str">
            <v>RMI</v>
          </cell>
          <cell r="G58" t="str">
            <v>Aurubis AG</v>
          </cell>
          <cell r="H58" t="str">
            <v>GERMANY</v>
          </cell>
          <cell r="I58"/>
          <cell r="J58" t="str">
            <v>Hamburg</v>
          </cell>
          <cell r="K58" t="str">
            <v>Hamburg</v>
          </cell>
          <cell r="L58" t="str">
            <v>Conformant</v>
          </cell>
        </row>
        <row r="59">
          <cell r="B59" t="str">
            <v>Eaton Corporation_2023</v>
          </cell>
          <cell r="C59" t="str">
            <v>CID002863 - Bangalore Refinery26</v>
          </cell>
          <cell r="D59" t="str">
            <v>Gold</v>
          </cell>
          <cell r="E59" t="str">
            <v>CID002863</v>
          </cell>
          <cell r="F59" t="str">
            <v>RMI</v>
          </cell>
          <cell r="G59" t="str">
            <v>Bangalore Refinery</v>
          </cell>
          <cell r="H59" t="str">
            <v>INDIA</v>
          </cell>
          <cell r="I59"/>
          <cell r="J59" t="str">
            <v>Bangalore</v>
          </cell>
          <cell r="K59" t="str">
            <v>Karnataka</v>
          </cell>
          <cell r="L59" t="str">
            <v>Conformant</v>
          </cell>
        </row>
        <row r="60">
          <cell r="B60" t="str">
            <v>Eaton Corporation_2023</v>
          </cell>
          <cell r="C60" t="str">
            <v>CID000128 - Bangko Sentral ng Pilipinas (Central Bank of the Philippines)</v>
          </cell>
          <cell r="D60" t="str">
            <v>Gold</v>
          </cell>
          <cell r="E60" t="str">
            <v>CID000128</v>
          </cell>
          <cell r="F60" t="str">
            <v>RMI</v>
          </cell>
          <cell r="G60" t="str">
            <v>Bangko Sentral ng Pilipinas (Central Bank of the Philippines)</v>
          </cell>
          <cell r="H60" t="str">
            <v>PHILIPPINES</v>
          </cell>
          <cell r="I60"/>
          <cell r="J60" t="str">
            <v>Quezon City</v>
          </cell>
          <cell r="K60" t="str">
            <v>Rizal</v>
          </cell>
          <cell r="L60" t="str">
            <v>Conformant</v>
          </cell>
        </row>
        <row r="61">
          <cell r="B61" t="str">
            <v>Eaton Corporation_2023</v>
          </cell>
          <cell r="C61" t="str">
            <v>CID000157 - Boliden AB</v>
          </cell>
          <cell r="D61" t="str">
            <v>Gold</v>
          </cell>
          <cell r="E61" t="str">
            <v>CID000157</v>
          </cell>
          <cell r="F61" t="str">
            <v>RMI</v>
          </cell>
          <cell r="G61" t="str">
            <v>Boliden AB</v>
          </cell>
          <cell r="H61" t="str">
            <v>SWEDEN</v>
          </cell>
          <cell r="I61"/>
          <cell r="J61" t="str">
            <v>Skelleftehamn</v>
          </cell>
          <cell r="K61" t="str">
            <v>Västerbottens län [SE-24]</v>
          </cell>
          <cell r="L61" t="str">
            <v>Conformant</v>
          </cell>
        </row>
        <row r="62">
          <cell r="B62" t="str">
            <v>Eaton Corporation_2023</v>
          </cell>
          <cell r="C62" t="str">
            <v>CID000176 - C. Hafner GmbH + Co. KG</v>
          </cell>
          <cell r="D62" t="str">
            <v>Gold</v>
          </cell>
          <cell r="E62" t="str">
            <v>CID000176</v>
          </cell>
          <cell r="F62" t="str">
            <v>RMI</v>
          </cell>
          <cell r="G62" t="str">
            <v>C. Hafner GmbH + Co. KG</v>
          </cell>
          <cell r="H62" t="str">
            <v>GERMANY</v>
          </cell>
          <cell r="I62"/>
          <cell r="J62" t="str">
            <v>Pforzheim</v>
          </cell>
          <cell r="K62" t="str">
            <v>Baden-Württemberg</v>
          </cell>
          <cell r="L62" t="str">
            <v>Conformant</v>
          </cell>
        </row>
        <row r="63">
          <cell r="B63" t="str">
            <v>Eaton Corporation_2023</v>
          </cell>
          <cell r="C63" t="str">
            <v>CID000180 - Caridad</v>
          </cell>
          <cell r="D63" t="str">
            <v>Gold</v>
          </cell>
          <cell r="E63" t="str">
            <v>CID000180</v>
          </cell>
          <cell r="F63" t="str">
            <v>RMI</v>
          </cell>
          <cell r="G63" t="str">
            <v>Caridad</v>
          </cell>
          <cell r="H63" t="str">
            <v>MEXICO</v>
          </cell>
          <cell r="I63"/>
          <cell r="J63" t="str">
            <v>Nacozari</v>
          </cell>
          <cell r="K63" t="str">
            <v>Sonora</v>
          </cell>
          <cell r="L63" t="str">
            <v>Listed by RMI</v>
          </cell>
        </row>
        <row r="64">
          <cell r="B64" t="str">
            <v>Eaton Corporation_2023</v>
          </cell>
          <cell r="C64" t="str">
            <v>CID000185 - CCR Refinery - Glencore Canada Corporation30</v>
          </cell>
          <cell r="D64" t="str">
            <v>Gold</v>
          </cell>
          <cell r="E64" t="str">
            <v>CID000185</v>
          </cell>
          <cell r="F64" t="str">
            <v>RMI</v>
          </cell>
          <cell r="G64" t="str">
            <v>CCR Refinery - Glencore Canada Corporation</v>
          </cell>
          <cell r="H64" t="str">
            <v>CANADA</v>
          </cell>
          <cell r="I64"/>
          <cell r="J64" t="str">
            <v>Montréal</v>
          </cell>
          <cell r="K64" t="str">
            <v>Quebec</v>
          </cell>
          <cell r="L64" t="str">
            <v>Conformant</v>
          </cell>
        </row>
        <row r="65">
          <cell r="B65" t="str">
            <v>Eaton Corporation_2023</v>
          </cell>
          <cell r="C65" t="str">
            <v>CID000189 - Cendres + Metaux S.A.32</v>
          </cell>
          <cell r="D65" t="str">
            <v>Gold</v>
          </cell>
          <cell r="E65" t="str">
            <v>CID000189</v>
          </cell>
          <cell r="F65" t="str">
            <v>RMI</v>
          </cell>
          <cell r="G65" t="str">
            <v>Cendres + Metaux S.A.</v>
          </cell>
          <cell r="H65" t="str">
            <v>SWITZERLAND</v>
          </cell>
          <cell r="I65"/>
          <cell r="J65" t="str">
            <v>Biel-Bienne</v>
          </cell>
          <cell r="K65" t="str">
            <v>Bern</v>
          </cell>
          <cell r="L65" t="str">
            <v>Listed by RMI</v>
          </cell>
        </row>
        <row r="66">
          <cell r="B66" t="str">
            <v>Eaton Corporation_2023</v>
          </cell>
          <cell r="C66" t="str">
            <v>CID000233 - Chimet S.p.A.</v>
          </cell>
          <cell r="D66" t="str">
            <v>Gold</v>
          </cell>
          <cell r="E66" t="str">
            <v>CID000233</v>
          </cell>
          <cell r="F66" t="str">
            <v>RMI</v>
          </cell>
          <cell r="G66" t="str">
            <v>Chimet S.p.A.</v>
          </cell>
          <cell r="H66" t="str">
            <v>ITALY</v>
          </cell>
          <cell r="I66"/>
          <cell r="J66" t="str">
            <v>Arezzo</v>
          </cell>
          <cell r="K66" t="str">
            <v>Toscana</v>
          </cell>
          <cell r="L66" t="str">
            <v>Conformant</v>
          </cell>
        </row>
        <row r="67">
          <cell r="B67" t="str">
            <v>Eaton Corporation_2023</v>
          </cell>
          <cell r="C67" t="str">
            <v>CID000264 - Chugai Mining</v>
          </cell>
          <cell r="D67" t="str">
            <v>Gold</v>
          </cell>
          <cell r="E67" t="str">
            <v>CID000264</v>
          </cell>
          <cell r="F67" t="str">
            <v>RMI</v>
          </cell>
          <cell r="G67" t="str">
            <v>Chugai Mining</v>
          </cell>
          <cell r="H67" t="str">
            <v>JAPAN</v>
          </cell>
          <cell r="I67"/>
          <cell r="J67" t="str">
            <v>Chiyoda</v>
          </cell>
          <cell r="K67" t="str">
            <v>Tokyo</v>
          </cell>
          <cell r="L67" t="str">
            <v>Conformant</v>
          </cell>
        </row>
        <row r="68">
          <cell r="B68" t="str">
            <v>Eaton Corporation_2023</v>
          </cell>
          <cell r="C68" t="str">
            <v>CID000343 - Daye Non-Ferrous Metals Mining Ltd.</v>
          </cell>
          <cell r="D68" t="str">
            <v>Gold</v>
          </cell>
          <cell r="E68" t="str">
            <v>CID000343</v>
          </cell>
          <cell r="F68" t="str">
            <v>RMI</v>
          </cell>
          <cell r="G68" t="str">
            <v>Daye Non-Ferrous Metals Mining Ltd.</v>
          </cell>
          <cell r="H68" t="str">
            <v>CHINA</v>
          </cell>
          <cell r="I68"/>
          <cell r="J68" t="str">
            <v>Huangshi</v>
          </cell>
          <cell r="K68" t="str">
            <v>Hubei Sheng</v>
          </cell>
          <cell r="L68" t="str">
            <v>Listed by RMI</v>
          </cell>
        </row>
        <row r="69">
          <cell r="B69" t="str">
            <v>Eaton Corporation_2023</v>
          </cell>
          <cell r="C69" t="str">
            <v>CID002867 - Degussa Sonne / Mond Goldhandel GmbH34</v>
          </cell>
          <cell r="D69" t="str">
            <v>Gold</v>
          </cell>
          <cell r="E69" t="str">
            <v>CID002867</v>
          </cell>
          <cell r="F69" t="str">
            <v>RMI</v>
          </cell>
          <cell r="G69" t="str">
            <v>Degussa Sonne / Mond Goldhandel GmbH</v>
          </cell>
          <cell r="H69" t="str">
            <v>GERMANY</v>
          </cell>
          <cell r="I69"/>
          <cell r="J69" t="str">
            <v>Pforzheim</v>
          </cell>
          <cell r="K69" t="str">
            <v>Baden-Württemberg</v>
          </cell>
          <cell r="L69" t="str">
            <v>Listed by RMI</v>
          </cell>
        </row>
        <row r="70">
          <cell r="B70" t="str">
            <v>Eaton Corporation_2023</v>
          </cell>
          <cell r="C70" t="str">
            <v>CID000401 - Dowa</v>
          </cell>
          <cell r="D70" t="str">
            <v>Gold</v>
          </cell>
          <cell r="E70" t="str">
            <v>CID000401</v>
          </cell>
          <cell r="F70" t="str">
            <v>RMI</v>
          </cell>
          <cell r="G70" t="str">
            <v>Dowa</v>
          </cell>
          <cell r="H70" t="str">
            <v>JAPAN</v>
          </cell>
          <cell r="I70"/>
          <cell r="J70" t="str">
            <v>Kosaka</v>
          </cell>
          <cell r="K70" t="str">
            <v>Akita</v>
          </cell>
          <cell r="L70" t="str">
            <v>Conformant</v>
          </cell>
        </row>
        <row r="71">
          <cell r="B71" t="str">
            <v>Eaton Corporation_2023</v>
          </cell>
          <cell r="C71" t="str">
            <v>CID000359 - DSC (Do Sung Corporation)38</v>
          </cell>
          <cell r="D71" t="str">
            <v>Gold</v>
          </cell>
          <cell r="E71" t="str">
            <v>CID000359</v>
          </cell>
          <cell r="F71" t="str">
            <v>RMI</v>
          </cell>
          <cell r="G71" t="str">
            <v>DSC (Do Sung Corporation)</v>
          </cell>
          <cell r="H71" t="str">
            <v>KOREA, REPUBLIC OF</v>
          </cell>
          <cell r="I71"/>
          <cell r="J71" t="str">
            <v>Gimpo</v>
          </cell>
          <cell r="K71" t="str">
            <v>Gyeonggi-do</v>
          </cell>
          <cell r="L71" t="str">
            <v>Conformant</v>
          </cell>
        </row>
        <row r="72">
          <cell r="B72" t="str">
            <v>Eaton Corporation_2023</v>
          </cell>
          <cell r="C72" t="str">
            <v>CID000425 - Eco-System Recycling Co., Ltd. East Plant</v>
          </cell>
          <cell r="D72" t="str">
            <v>Gold</v>
          </cell>
          <cell r="E72" t="str">
            <v>CID000425</v>
          </cell>
          <cell r="F72" t="str">
            <v>RMI</v>
          </cell>
          <cell r="G72" t="str">
            <v>Eco-System Recycling Co., Ltd. East Plant</v>
          </cell>
          <cell r="H72" t="str">
            <v>JAPAN</v>
          </cell>
          <cell r="I72"/>
          <cell r="J72" t="str">
            <v>Honjo</v>
          </cell>
          <cell r="K72" t="str">
            <v>Saitama</v>
          </cell>
          <cell r="L72" t="str">
            <v>Conformant</v>
          </cell>
        </row>
        <row r="73">
          <cell r="B73" t="str">
            <v>Eaton Corporation_2023</v>
          </cell>
          <cell r="C73" t="str">
            <v>CID002561 - Emirates Gold DMCC</v>
          </cell>
          <cell r="D73" t="str">
            <v>Gold</v>
          </cell>
          <cell r="E73" t="str">
            <v>CID002561</v>
          </cell>
          <cell r="F73" t="str">
            <v>RMI</v>
          </cell>
          <cell r="G73" t="str">
            <v>Emirates Gold DMCC</v>
          </cell>
          <cell r="H73" t="str">
            <v>UNITED ARAB EMIRATES</v>
          </cell>
          <cell r="I73"/>
          <cell r="J73" t="str">
            <v>Dubai</v>
          </cell>
          <cell r="K73" t="str">
            <v>Dubayy</v>
          </cell>
          <cell r="L73" t="str">
            <v>Conformant</v>
          </cell>
        </row>
        <row r="74">
          <cell r="B74" t="str">
            <v>Eaton Corporation_2023</v>
          </cell>
          <cell r="C74" t="str">
            <v>CID002515 - Fidelity Printers and Refiners Ltd.</v>
          </cell>
          <cell r="D74" t="str">
            <v>Gold</v>
          </cell>
          <cell r="E74" t="str">
            <v>CID002515</v>
          </cell>
          <cell r="F74" t="str">
            <v>RMI</v>
          </cell>
          <cell r="G74" t="str">
            <v>Fidelity Printers and Refiners Ltd.</v>
          </cell>
          <cell r="H74" t="str">
            <v>ZIMBABWE</v>
          </cell>
          <cell r="I74"/>
          <cell r="J74" t="str">
            <v>Msasa</v>
          </cell>
          <cell r="K74" t="str">
            <v>Harare</v>
          </cell>
          <cell r="L74" t="str">
            <v>Listed by RMI</v>
          </cell>
        </row>
        <row r="75">
          <cell r="B75" t="str">
            <v>Eaton Corporation_2023</v>
          </cell>
          <cell r="C75" t="str">
            <v>CID002852 - GGC Gujrat Gold Centre Pvt. Ltd.</v>
          </cell>
          <cell r="D75" t="str">
            <v>Gold</v>
          </cell>
          <cell r="E75" t="str">
            <v>CID002852</v>
          </cell>
          <cell r="F75" t="str">
            <v>RMI</v>
          </cell>
          <cell r="G75" t="str">
            <v>GGC Gujrat Gold Centre Pvt. Ltd.</v>
          </cell>
          <cell r="H75" t="str">
            <v>INDIA</v>
          </cell>
          <cell r="I75"/>
          <cell r="J75" t="str">
            <v>Ahmedabad</v>
          </cell>
          <cell r="K75" t="str">
            <v>Gujarat</v>
          </cell>
          <cell r="L75" t="str">
            <v>Active</v>
          </cell>
        </row>
        <row r="76">
          <cell r="B76" t="str">
            <v>Eaton Corporation_2023</v>
          </cell>
          <cell r="C76" t="str">
            <v>CID002459 - Geib Refining Corporation</v>
          </cell>
          <cell r="D76" t="str">
            <v>Gold</v>
          </cell>
          <cell r="E76" t="str">
            <v>CID002459</v>
          </cell>
          <cell r="F76" t="str">
            <v>RMI</v>
          </cell>
          <cell r="G76" t="str">
            <v>Geib Refining Corporation</v>
          </cell>
          <cell r="H76" t="str">
            <v>UNITED STATES OF AMERICA</v>
          </cell>
          <cell r="I76"/>
          <cell r="J76" t="str">
            <v>Warwick</v>
          </cell>
          <cell r="K76" t="str">
            <v>Rhode Island</v>
          </cell>
          <cell r="L76" t="str">
            <v>Conformant</v>
          </cell>
        </row>
        <row r="77">
          <cell r="B77" t="str">
            <v>Eaton Corporation_2023</v>
          </cell>
          <cell r="C77" t="str">
            <v>CID002243 - Gold Refinery of Zijin Mining Group Co., Ltd.42</v>
          </cell>
          <cell r="D77" t="str">
            <v>Gold</v>
          </cell>
          <cell r="E77" t="str">
            <v>CID002243</v>
          </cell>
          <cell r="F77" t="str">
            <v>RMI</v>
          </cell>
          <cell r="G77" t="str">
            <v>Gold Refinery of Zijin Mining Group Co., Ltd.</v>
          </cell>
          <cell r="H77" t="str">
            <v>CHINA</v>
          </cell>
          <cell r="I77"/>
          <cell r="J77" t="str">
            <v>Shanghang</v>
          </cell>
          <cell r="K77" t="str">
            <v>Fujian Sheng</v>
          </cell>
          <cell r="L77" t="str">
            <v>Conformant</v>
          </cell>
        </row>
        <row r="78">
          <cell r="B78" t="str">
            <v>Eaton Corporation_2023</v>
          </cell>
          <cell r="C78" t="str">
            <v>CID001909 - Great Wall Precious Metals Co., Ltd. of CBPM45</v>
          </cell>
          <cell r="D78" t="str">
            <v>Gold</v>
          </cell>
          <cell r="E78" t="str">
            <v>CID001909</v>
          </cell>
          <cell r="F78" t="str">
            <v>RMI</v>
          </cell>
          <cell r="G78" t="str">
            <v>Great Wall Precious Metals Co., Ltd. of CBPM</v>
          </cell>
          <cell r="H78" t="str">
            <v>CHINA</v>
          </cell>
          <cell r="I78"/>
          <cell r="J78" t="str">
            <v>Chengdu</v>
          </cell>
          <cell r="K78" t="str">
            <v>Sichuan Sheng</v>
          </cell>
          <cell r="L78" t="str">
            <v>Listed by RMI</v>
          </cell>
        </row>
        <row r="79">
          <cell r="B79" t="str">
            <v>Eaton Corporation_2023</v>
          </cell>
          <cell r="C79" t="str">
            <v>CID002312 - Guangdong Jinding Gold Limited47</v>
          </cell>
          <cell r="D79" t="str">
            <v>Gold</v>
          </cell>
          <cell r="E79" t="str">
            <v>CID002312</v>
          </cell>
          <cell r="F79" t="str">
            <v>RMI</v>
          </cell>
          <cell r="G79" t="str">
            <v>Guangdong Jinding Gold Limited</v>
          </cell>
          <cell r="H79" t="str">
            <v>CHINA</v>
          </cell>
          <cell r="I79"/>
          <cell r="J79" t="str">
            <v>Guangzhou</v>
          </cell>
          <cell r="K79" t="str">
            <v>Guangdong Sheng</v>
          </cell>
          <cell r="L79" t="str">
            <v>Listed by RMI</v>
          </cell>
        </row>
        <row r="80">
          <cell r="B80" t="str">
            <v>Eaton Corporation_2023</v>
          </cell>
          <cell r="C80" t="str">
            <v>CID000651 - Guoda Safina High-Tech Environmental Refinery Co., Ltd.</v>
          </cell>
          <cell r="D80" t="str">
            <v>Gold</v>
          </cell>
          <cell r="E80" t="str">
            <v>CID000651</v>
          </cell>
          <cell r="F80" t="str">
            <v>RMI</v>
          </cell>
          <cell r="G80" t="str">
            <v>Guoda Safina High-Tech Environmental Refinery Co., Ltd.</v>
          </cell>
          <cell r="H80" t="str">
            <v>CHINA</v>
          </cell>
          <cell r="I80"/>
          <cell r="J80" t="str">
            <v>Zhaoyuan</v>
          </cell>
          <cell r="K80" t="str">
            <v>Shandong Sheng</v>
          </cell>
          <cell r="L80" t="str">
            <v>Listed by RMI</v>
          </cell>
        </row>
        <row r="81">
          <cell r="B81" t="str">
            <v>Eaton Corporation_2023</v>
          </cell>
          <cell r="C81" t="str">
            <v>CID000671 - Hangzhou Fuchunjiang Smelting Co., Ltd.</v>
          </cell>
          <cell r="D81" t="str">
            <v>Gold</v>
          </cell>
          <cell r="E81" t="str">
            <v>CID000671</v>
          </cell>
          <cell r="F81" t="str">
            <v>RMI</v>
          </cell>
          <cell r="G81" t="str">
            <v>Hangzhou Fuchunjiang Smelting Co., Ltd.</v>
          </cell>
          <cell r="H81" t="str">
            <v>CHINA</v>
          </cell>
          <cell r="I81"/>
          <cell r="J81" t="str">
            <v>Fuyang</v>
          </cell>
          <cell r="K81" t="str">
            <v>Zhejiang Sheng</v>
          </cell>
          <cell r="L81" t="str">
            <v>Listed by RMI</v>
          </cell>
        </row>
        <row r="82">
          <cell r="B82" t="str">
            <v>Eaton Corporation_2023</v>
          </cell>
          <cell r="C82" t="str">
            <v>CID000689 - LT Metal Ltd.</v>
          </cell>
          <cell r="D82" t="str">
            <v>Gold</v>
          </cell>
          <cell r="E82" t="str">
            <v>CID000689</v>
          </cell>
          <cell r="F82" t="str">
            <v>RMI</v>
          </cell>
          <cell r="G82" t="str">
            <v>LT Metal Ltd.</v>
          </cell>
          <cell r="H82" t="str">
            <v>KOREA, REPUBLIC OF</v>
          </cell>
          <cell r="I82"/>
          <cell r="J82" t="str">
            <v>Seo-gu</v>
          </cell>
          <cell r="K82" t="str">
            <v>Incheon-gwangyeoksi</v>
          </cell>
          <cell r="L82" t="str">
            <v>Conformant</v>
          </cell>
        </row>
        <row r="83">
          <cell r="B83" t="str">
            <v>Eaton Corporation_2023</v>
          </cell>
          <cell r="C83" t="str">
            <v>CID000694 - Heimerle + Meule GmbH</v>
          </cell>
          <cell r="D83" t="str">
            <v>Gold</v>
          </cell>
          <cell r="E83" t="str">
            <v>CID000694</v>
          </cell>
          <cell r="F83" t="str">
            <v>RMI</v>
          </cell>
          <cell r="G83" t="str">
            <v>Heimerle + Meule GmbH</v>
          </cell>
          <cell r="H83" t="str">
            <v>GERMANY</v>
          </cell>
          <cell r="I83"/>
          <cell r="J83" t="str">
            <v>Pforzheim</v>
          </cell>
          <cell r="K83" t="str">
            <v>Baden-Württemberg</v>
          </cell>
          <cell r="L83" t="str">
            <v>Conformant</v>
          </cell>
        </row>
        <row r="84">
          <cell r="B84" t="str">
            <v>Eaton Corporation_2023</v>
          </cell>
          <cell r="C84" t="str">
            <v>CID000707 - Heraeus Metals Hong Kong Ltd.</v>
          </cell>
          <cell r="D84" t="str">
            <v>Gold</v>
          </cell>
          <cell r="E84" t="str">
            <v>CID000707</v>
          </cell>
          <cell r="F84" t="str">
            <v>RMI</v>
          </cell>
          <cell r="G84" t="str">
            <v>Heraeus Metals Hong Kong Ltd.</v>
          </cell>
          <cell r="H84" t="str">
            <v>CHINA</v>
          </cell>
          <cell r="I84"/>
          <cell r="J84" t="str">
            <v>Fanling</v>
          </cell>
          <cell r="K84" t="str">
            <v>Hong Kong SAR</v>
          </cell>
          <cell r="L84" t="str">
            <v>Conformant</v>
          </cell>
        </row>
        <row r="85">
          <cell r="B85" t="str">
            <v>Eaton Corporation_2023</v>
          </cell>
          <cell r="C85" t="str">
            <v>CID000711 - Heraeus Germany GmbH Co. KG</v>
          </cell>
          <cell r="D85" t="str">
            <v>Gold</v>
          </cell>
          <cell r="E85" t="str">
            <v>CID000711</v>
          </cell>
          <cell r="F85" t="str">
            <v>RMI</v>
          </cell>
          <cell r="G85" t="str">
            <v>Heraeus Germany GmbH Co. KG</v>
          </cell>
          <cell r="H85" t="str">
            <v>GERMANY</v>
          </cell>
          <cell r="I85"/>
          <cell r="J85" t="str">
            <v>Hanau</v>
          </cell>
          <cell r="K85" t="str">
            <v>Hessen</v>
          </cell>
          <cell r="L85" t="str">
            <v>Conformant</v>
          </cell>
        </row>
        <row r="86">
          <cell r="B86" t="str">
            <v>Eaton Corporation_2023</v>
          </cell>
          <cell r="C86" t="str">
            <v>CID000767 - Hunan Chenzhou Mining Co., Ltd.</v>
          </cell>
          <cell r="D86" t="str">
            <v>Gold</v>
          </cell>
          <cell r="E86" t="str">
            <v>CID000767</v>
          </cell>
          <cell r="F86" t="str">
            <v>RMI</v>
          </cell>
          <cell r="G86" t="str">
            <v>Hunan Chenzhou Mining Co., Ltd.</v>
          </cell>
          <cell r="H86" t="str">
            <v>CHINA</v>
          </cell>
          <cell r="I86"/>
          <cell r="J86" t="str">
            <v>Yuanling</v>
          </cell>
          <cell r="K86" t="str">
            <v>Hunan Sheng</v>
          </cell>
          <cell r="L86" t="str">
            <v>Listed by RMI</v>
          </cell>
        </row>
        <row r="87">
          <cell r="B87" t="str">
            <v>Eaton Corporation_2023</v>
          </cell>
          <cell r="C87" t="str">
            <v>CID000766 - Hunan Chenzhou Mining Co., Ltd.</v>
          </cell>
          <cell r="D87" t="str">
            <v>Tungsten</v>
          </cell>
          <cell r="E87" t="str">
            <v>CID000766</v>
          </cell>
          <cell r="F87" t="str">
            <v>RMI</v>
          </cell>
          <cell r="G87" t="str">
            <v>Hunan Chenzhou Mining Co., Ltd.</v>
          </cell>
          <cell r="H87" t="str">
            <v>CHINA</v>
          </cell>
          <cell r="I87"/>
          <cell r="J87" t="str">
            <v>Yuanling</v>
          </cell>
          <cell r="K87" t="str">
            <v>Hunan Sheng</v>
          </cell>
          <cell r="L87" t="str">
            <v>Conformant</v>
          </cell>
        </row>
        <row r="88">
          <cell r="B88" t="str">
            <v>Eaton Corporation_2023</v>
          </cell>
          <cell r="C88" t="str">
            <v>CID000778 - HwaSeong CJ CO., LTD.</v>
          </cell>
          <cell r="D88" t="str">
            <v>Gold</v>
          </cell>
          <cell r="E88" t="str">
            <v>CID000778</v>
          </cell>
          <cell r="F88" t="str">
            <v>RMI</v>
          </cell>
          <cell r="G88" t="str">
            <v>HwaSeong CJ CO., LTD.</v>
          </cell>
          <cell r="H88" t="str">
            <v>KOREA, REPUBLIC OF</v>
          </cell>
          <cell r="I88"/>
          <cell r="J88" t="str">
            <v>Danwon</v>
          </cell>
          <cell r="K88" t="str">
            <v>Gyeonggi-do</v>
          </cell>
          <cell r="L88" t="str">
            <v>Listed by RMI</v>
          </cell>
        </row>
        <row r="89">
          <cell r="B89" t="str">
            <v>Eaton Corporation_2023</v>
          </cell>
          <cell r="C89" t="str">
            <v>CID000801 - Inner Mongolia Qiankun Gold and Silver Refinery Share Co., Ltd.</v>
          </cell>
          <cell r="D89" t="str">
            <v>Gold</v>
          </cell>
          <cell r="E89" t="str">
            <v>CID000801</v>
          </cell>
          <cell r="F89" t="str">
            <v>RMI</v>
          </cell>
          <cell r="G89" t="str">
            <v>Inner Mongolia Qiankun Gold and Silver Refinery Share Co., Ltd.</v>
          </cell>
          <cell r="H89" t="str">
            <v>CHINA</v>
          </cell>
          <cell r="I89"/>
          <cell r="J89" t="str">
            <v>Hohhot</v>
          </cell>
          <cell r="K89" t="str">
            <v>Nei Mongol Zizhiqu</v>
          </cell>
          <cell r="L89" t="str">
            <v>Conformant</v>
          </cell>
        </row>
        <row r="90">
          <cell r="B90" t="str">
            <v>Eaton Corporation_2023</v>
          </cell>
          <cell r="C90" t="str">
            <v>CID000807 - Ishifuku Metal Industry Co., Ltd.</v>
          </cell>
          <cell r="D90" t="str">
            <v>Gold</v>
          </cell>
          <cell r="E90" t="str">
            <v>CID000807</v>
          </cell>
          <cell r="F90" t="str">
            <v>RMI</v>
          </cell>
          <cell r="G90" t="str">
            <v>Ishifuku Metal Industry Co., Ltd.</v>
          </cell>
          <cell r="H90" t="str">
            <v>JAPAN</v>
          </cell>
          <cell r="I90"/>
          <cell r="J90" t="str">
            <v>Soka</v>
          </cell>
          <cell r="K90" t="str">
            <v>Saitama</v>
          </cell>
          <cell r="L90" t="str">
            <v>Conformant</v>
          </cell>
        </row>
        <row r="91">
          <cell r="B91" t="str">
            <v>Eaton Corporation_2023</v>
          </cell>
          <cell r="C91" t="str">
            <v>CID000814 - Istanbul Gold Refinery</v>
          </cell>
          <cell r="D91" t="str">
            <v>Gold</v>
          </cell>
          <cell r="E91" t="str">
            <v>CID000814</v>
          </cell>
          <cell r="F91" t="str">
            <v>RMI</v>
          </cell>
          <cell r="G91" t="str">
            <v>Istanbul Gold Refinery</v>
          </cell>
          <cell r="H91" t="str">
            <v>TURKEY</v>
          </cell>
          <cell r="I91"/>
          <cell r="J91" t="str">
            <v>Kuyumcukent</v>
          </cell>
          <cell r="K91" t="str">
            <v>İstanbul</v>
          </cell>
          <cell r="L91" t="str">
            <v>Conformant</v>
          </cell>
        </row>
        <row r="92">
          <cell r="B92" t="str">
            <v>Eaton Corporation_2023</v>
          </cell>
          <cell r="C92" t="str">
            <v>CID002765 - Italpreziosi</v>
          </cell>
          <cell r="D92" t="str">
            <v>Gold</v>
          </cell>
          <cell r="E92" t="str">
            <v>CID002765</v>
          </cell>
          <cell r="F92" t="str">
            <v>RMI</v>
          </cell>
          <cell r="G92" t="str">
            <v>Italpreziosi</v>
          </cell>
          <cell r="H92" t="str">
            <v>ITALY</v>
          </cell>
          <cell r="I92"/>
          <cell r="J92" t="str">
            <v>Arezzo</v>
          </cell>
          <cell r="K92" t="str">
            <v>Toscana</v>
          </cell>
          <cell r="L92" t="str">
            <v>Conformant</v>
          </cell>
        </row>
        <row r="93">
          <cell r="B93" t="str">
            <v>Eaton Corporation_2023</v>
          </cell>
          <cell r="C93" t="str">
            <v>CID000823 - Japan Mint</v>
          </cell>
          <cell r="D93" t="str">
            <v>Gold</v>
          </cell>
          <cell r="E93" t="str">
            <v>CID000823</v>
          </cell>
          <cell r="F93" t="str">
            <v>RMI</v>
          </cell>
          <cell r="G93" t="str">
            <v>Japan Mint</v>
          </cell>
          <cell r="H93" t="str">
            <v>JAPAN</v>
          </cell>
          <cell r="I93"/>
          <cell r="J93" t="str">
            <v>Osaka</v>
          </cell>
          <cell r="K93" t="str">
            <v>Osaka</v>
          </cell>
          <cell r="L93" t="str">
            <v>Conformant</v>
          </cell>
        </row>
        <row r="94">
          <cell r="B94" t="str">
            <v>Eaton Corporation_2023</v>
          </cell>
          <cell r="C94" t="str">
            <v>CID000855 - Jiangxi Copper Co., Ltd.51</v>
          </cell>
          <cell r="D94" t="str">
            <v>Gold</v>
          </cell>
          <cell r="E94" t="str">
            <v>CID000855</v>
          </cell>
          <cell r="F94" t="str">
            <v>RMI</v>
          </cell>
          <cell r="G94" t="str">
            <v>Jiangxi Copper Co., Ltd.</v>
          </cell>
          <cell r="H94" t="str">
            <v>CHINA</v>
          </cell>
          <cell r="I94"/>
          <cell r="J94" t="str">
            <v>Guixi City</v>
          </cell>
          <cell r="K94" t="str">
            <v>Jiangxi Sheng</v>
          </cell>
          <cell r="L94" t="str">
            <v>Conformant</v>
          </cell>
        </row>
        <row r="95">
          <cell r="B95" t="str">
            <v>Eaton Corporation_2023</v>
          </cell>
          <cell r="C95" t="str">
            <v>CID000927 - JSC Ekaterinburg Non-Ferrous Metal Processing Plant</v>
          </cell>
          <cell r="D95" t="str">
            <v>Gold</v>
          </cell>
          <cell r="E95" t="str">
            <v>CID000927</v>
          </cell>
          <cell r="F95" t="str">
            <v>RMI</v>
          </cell>
          <cell r="G95" t="str">
            <v>JSC Ekaterinburg Non-Ferrous Metal Processing Plant</v>
          </cell>
          <cell r="H95" t="str">
            <v>RUSSIAN FEDERATION</v>
          </cell>
          <cell r="I95"/>
          <cell r="J95" t="str">
            <v>Verkhnyaya Pyshma</v>
          </cell>
          <cell r="K95" t="str">
            <v>Sverdlovskaya oblast'</v>
          </cell>
          <cell r="L95" t="str">
            <v>Listed by RMI</v>
          </cell>
        </row>
        <row r="96">
          <cell r="B96" t="str">
            <v>Eaton Corporation_2023</v>
          </cell>
          <cell r="C96" t="str">
            <v>CID000929 - JSC Uralelectromed</v>
          </cell>
          <cell r="D96" t="str">
            <v>Gold</v>
          </cell>
          <cell r="E96" t="str">
            <v>CID000929</v>
          </cell>
          <cell r="F96" t="str">
            <v>RMI</v>
          </cell>
          <cell r="G96" t="str">
            <v>JSC Uralelectromed</v>
          </cell>
          <cell r="H96" t="str">
            <v>RUSSIAN FEDERATION</v>
          </cell>
          <cell r="I96"/>
          <cell r="J96" t="str">
            <v>Verkhnyaya Pyshma</v>
          </cell>
          <cell r="K96" t="str">
            <v>Sverdlovskaya oblast'</v>
          </cell>
          <cell r="L96" t="str">
            <v>Listed by RMI</v>
          </cell>
        </row>
        <row r="97">
          <cell r="B97" t="str">
            <v>Eaton Corporation_2023</v>
          </cell>
          <cell r="C97" t="str">
            <v>CID000937 - JX Nippon Mining &amp; Metals Co., Ltd.</v>
          </cell>
          <cell r="D97" t="str">
            <v>Gold</v>
          </cell>
          <cell r="E97" t="str">
            <v>CID000937</v>
          </cell>
          <cell r="F97" t="str">
            <v>RMI</v>
          </cell>
          <cell r="G97" t="str">
            <v>JX Nippon Mining &amp; Metals Co., Ltd.</v>
          </cell>
          <cell r="H97" t="str">
            <v>JAPAN</v>
          </cell>
          <cell r="I97"/>
          <cell r="J97" t="str">
            <v>Ōita</v>
          </cell>
          <cell r="K97" t="str">
            <v>Ôita</v>
          </cell>
          <cell r="L97" t="str">
            <v>Conformant</v>
          </cell>
        </row>
        <row r="98">
          <cell r="B98" t="str">
            <v>Eaton Corporation_2023</v>
          </cell>
          <cell r="C98" t="str">
            <v>CID002563 - Kaloti Precious Metals</v>
          </cell>
          <cell r="D98" t="str">
            <v>Gold</v>
          </cell>
          <cell r="E98" t="str">
            <v>CID002563</v>
          </cell>
          <cell r="F98" t="str">
            <v>RMI</v>
          </cell>
          <cell r="G98" t="str">
            <v>Kaloti Precious Metals</v>
          </cell>
          <cell r="H98" t="str">
            <v>UNITED ARAB EMIRATES</v>
          </cell>
          <cell r="I98"/>
          <cell r="J98" t="str">
            <v>Dubai</v>
          </cell>
          <cell r="K98" t="str">
            <v>Dubayy</v>
          </cell>
          <cell r="L98" t="str">
            <v>Listed by RMI</v>
          </cell>
        </row>
        <row r="99">
          <cell r="B99" t="str">
            <v>Eaton Corporation_2023</v>
          </cell>
          <cell r="C99" t="str">
            <v>CID000956 - Kazakhmys Smelting LLC</v>
          </cell>
          <cell r="D99" t="str">
            <v>Gold</v>
          </cell>
          <cell r="E99" t="str">
            <v>CID000956</v>
          </cell>
          <cell r="F99" t="str">
            <v>RMI</v>
          </cell>
          <cell r="G99" t="str">
            <v>Kazakhmys Smelting LLC</v>
          </cell>
          <cell r="H99" t="str">
            <v>KAZAKHSTAN</v>
          </cell>
          <cell r="I99"/>
          <cell r="J99" t="str">
            <v>Balkhash</v>
          </cell>
          <cell r="K99" t="str">
            <v>Qaraghandy oblysy</v>
          </cell>
          <cell r="L99" t="str">
            <v>Listed by RMI</v>
          </cell>
        </row>
        <row r="100">
          <cell r="B100" t="str">
            <v>Eaton Corporation_2023</v>
          </cell>
          <cell r="C100" t="str">
            <v>CID000957 - Kazzinc</v>
          </cell>
          <cell r="D100" t="str">
            <v>Gold</v>
          </cell>
          <cell r="E100" t="str">
            <v>CID000957</v>
          </cell>
          <cell r="F100" t="str">
            <v>RMI</v>
          </cell>
          <cell r="G100" t="str">
            <v>Kazzinc</v>
          </cell>
          <cell r="H100" t="str">
            <v>KAZAKHSTAN</v>
          </cell>
          <cell r="I100"/>
          <cell r="J100" t="str">
            <v>Ust-Kamenogorsk</v>
          </cell>
          <cell r="K100" t="str">
            <v>Qaraghandy oblysy</v>
          </cell>
          <cell r="L100" t="str">
            <v>Conformant</v>
          </cell>
        </row>
        <row r="101">
          <cell r="B101" t="str">
            <v>Eaton Corporation_2023</v>
          </cell>
          <cell r="C101" t="str">
            <v>CID000969 - Kennecott Utah Copper LLC</v>
          </cell>
          <cell r="D101" t="str">
            <v>Gold</v>
          </cell>
          <cell r="E101" t="str">
            <v>CID000969</v>
          </cell>
          <cell r="F101" t="str">
            <v>RMI</v>
          </cell>
          <cell r="G101" t="str">
            <v>Kennecott Utah Copper LLC</v>
          </cell>
          <cell r="H101" t="str">
            <v>UNITED STATES OF AMERICA</v>
          </cell>
          <cell r="I101"/>
          <cell r="J101" t="str">
            <v>Magna</v>
          </cell>
          <cell r="K101" t="str">
            <v>Utah</v>
          </cell>
          <cell r="L101" t="str">
            <v>Conformant</v>
          </cell>
        </row>
        <row r="102">
          <cell r="B102" t="str">
            <v>Eaton Corporation_2023</v>
          </cell>
          <cell r="C102" t="str">
            <v>CID002511 - KGHM Polska Miedz Spolka Akcyjna</v>
          </cell>
          <cell r="D102" t="str">
            <v>Gold</v>
          </cell>
          <cell r="E102" t="str">
            <v>CID002511</v>
          </cell>
          <cell r="F102" t="str">
            <v>RMI</v>
          </cell>
          <cell r="G102" t="str">
            <v>KGHM Polska Miedz Spolka Akcyjna</v>
          </cell>
          <cell r="H102" t="str">
            <v>POLAND</v>
          </cell>
          <cell r="I102"/>
          <cell r="J102" t="str">
            <v>Lubin</v>
          </cell>
          <cell r="K102" t="str">
            <v>Dolnośląskie</v>
          </cell>
          <cell r="L102" t="str">
            <v>Conformant</v>
          </cell>
        </row>
        <row r="103">
          <cell r="B103" t="str">
            <v>Eaton Corporation_2023</v>
          </cell>
          <cell r="C103" t="str">
            <v>CID000981 - Kojima Chemicals Co., Ltd.</v>
          </cell>
          <cell r="D103" t="str">
            <v>Gold</v>
          </cell>
          <cell r="E103" t="str">
            <v>CID000981</v>
          </cell>
          <cell r="F103" t="str">
            <v>RMI</v>
          </cell>
          <cell r="G103" t="str">
            <v>Kojima Chemicals Co., Ltd.</v>
          </cell>
          <cell r="H103" t="str">
            <v>JAPAN</v>
          </cell>
          <cell r="I103"/>
          <cell r="J103" t="str">
            <v>Sayama</v>
          </cell>
          <cell r="K103" t="str">
            <v>Saitama</v>
          </cell>
          <cell r="L103" t="str">
            <v>Conformant</v>
          </cell>
        </row>
        <row r="104">
          <cell r="B104" t="str">
            <v>Eaton Corporation_2023</v>
          </cell>
          <cell r="C104" t="str">
            <v>CID002605 - Korea Zinc Co., Ltd.</v>
          </cell>
          <cell r="D104" t="str">
            <v>Gold</v>
          </cell>
          <cell r="E104" t="str">
            <v>CID002605</v>
          </cell>
          <cell r="F104" t="str">
            <v>RMI</v>
          </cell>
          <cell r="G104" t="str">
            <v>Korea Zinc Co., Ltd.</v>
          </cell>
          <cell r="H104" t="str">
            <v>KOREA, REPUBLIC OF</v>
          </cell>
          <cell r="I104"/>
          <cell r="J104" t="str">
            <v>Gangnam</v>
          </cell>
          <cell r="K104" t="str">
            <v>Seoul-teukbyeolsi</v>
          </cell>
          <cell r="L104" t="str">
            <v>Conformant</v>
          </cell>
        </row>
        <row r="105">
          <cell r="B105" t="str">
            <v>Eaton Corporation_2023</v>
          </cell>
          <cell r="C105" t="str">
            <v>CID001029 - Kyrgyzaltyn JSC</v>
          </cell>
          <cell r="D105" t="str">
            <v>Gold</v>
          </cell>
          <cell r="E105" t="str">
            <v>CID001029</v>
          </cell>
          <cell r="F105" t="str">
            <v>RMI</v>
          </cell>
          <cell r="G105" t="str">
            <v>Kyrgyzaltyn JSC</v>
          </cell>
          <cell r="H105" t="str">
            <v>KYRGYZSTAN</v>
          </cell>
          <cell r="I105"/>
          <cell r="J105" t="str">
            <v>Bishkek</v>
          </cell>
          <cell r="K105" t="str">
            <v>Chüy</v>
          </cell>
          <cell r="L105" t="str">
            <v>Listed by RMI</v>
          </cell>
        </row>
        <row r="106">
          <cell r="B106" t="str">
            <v>Eaton Corporation_2023</v>
          </cell>
          <cell r="C106" t="str">
            <v>CID002865 - Kyshtym Copper-Electrolytic Plant ZAO</v>
          </cell>
          <cell r="D106" t="str">
            <v>Gold</v>
          </cell>
          <cell r="E106" t="str">
            <v>CID002865</v>
          </cell>
          <cell r="F106" t="str">
            <v>RMI</v>
          </cell>
          <cell r="G106" t="str">
            <v>Kyshtym Copper-Electrolytic Plant ZAO</v>
          </cell>
          <cell r="H106" t="str">
            <v>RUSSIAN FEDERATION</v>
          </cell>
          <cell r="I106"/>
          <cell r="J106" t="str">
            <v>Kyshtym</v>
          </cell>
          <cell r="K106" t="str">
            <v>Chelyabinskaya oblast'</v>
          </cell>
          <cell r="L106" t="str">
            <v>Removed</v>
          </cell>
        </row>
        <row r="107">
          <cell r="B107" t="str">
            <v>Eaton Corporation_2023</v>
          </cell>
          <cell r="C107" t="str">
            <v>CID001032 - L'azurde Company For Jewelry</v>
          </cell>
          <cell r="D107" t="str">
            <v>Gold</v>
          </cell>
          <cell r="E107" t="str">
            <v>CID001032</v>
          </cell>
          <cell r="F107" t="str">
            <v>RMI</v>
          </cell>
          <cell r="G107" t="str">
            <v>L'azurde Company For Jewelry</v>
          </cell>
          <cell r="H107" t="str">
            <v>SAUDI ARABIA</v>
          </cell>
          <cell r="I107"/>
          <cell r="J107" t="str">
            <v>Riyadh</v>
          </cell>
          <cell r="K107" t="str">
            <v>Ar Riyāḑ</v>
          </cell>
          <cell r="L107" t="str">
            <v>Listed by RMI</v>
          </cell>
        </row>
        <row r="108">
          <cell r="B108" t="str">
            <v>Eaton Corporation_2023</v>
          </cell>
          <cell r="C108" t="str">
            <v>CID001056 - Lingbao Gold Co., Ltd.59</v>
          </cell>
          <cell r="D108" t="str">
            <v>Gold</v>
          </cell>
          <cell r="E108" t="str">
            <v>CID001056</v>
          </cell>
          <cell r="F108" t="str">
            <v>RMI</v>
          </cell>
          <cell r="G108" t="str">
            <v>Lingbao Gold Co., Ltd.</v>
          </cell>
          <cell r="H108" t="str">
            <v>CHINA</v>
          </cell>
          <cell r="I108"/>
          <cell r="J108" t="str">
            <v>Lingbao</v>
          </cell>
          <cell r="K108" t="str">
            <v>Henan Sheng</v>
          </cell>
          <cell r="L108" t="str">
            <v>Listed by RMI</v>
          </cell>
        </row>
        <row r="109">
          <cell r="B109" t="str">
            <v>Eaton Corporation_2023</v>
          </cell>
          <cell r="C109" t="str">
            <v>CID001058 - Lingbao Jinyuan Tonghui Refinery Co., Ltd.</v>
          </cell>
          <cell r="D109" t="str">
            <v>Gold</v>
          </cell>
          <cell r="E109" t="str">
            <v>CID001058</v>
          </cell>
          <cell r="F109" t="str">
            <v>RMI</v>
          </cell>
          <cell r="G109" t="str">
            <v>Lingbao Jinyuan Tonghui Refinery Co., Ltd.</v>
          </cell>
          <cell r="H109" t="str">
            <v>CHINA</v>
          </cell>
          <cell r="I109"/>
          <cell r="J109" t="str">
            <v>Lingbao</v>
          </cell>
          <cell r="K109" t="str">
            <v>Henan Sheng</v>
          </cell>
          <cell r="L109" t="str">
            <v>Listed by RMI</v>
          </cell>
        </row>
        <row r="110">
          <cell r="B110" t="str">
            <v>Eaton Corporation_2023</v>
          </cell>
          <cell r="C110" t="str">
            <v>CID002762 - L'Orfebre S.A.</v>
          </cell>
          <cell r="D110" t="str">
            <v>Gold</v>
          </cell>
          <cell r="E110" t="str">
            <v>CID002762</v>
          </cell>
          <cell r="F110" t="str">
            <v>RMI</v>
          </cell>
          <cell r="G110" t="str">
            <v>L'Orfebre S.A.</v>
          </cell>
          <cell r="H110" t="str">
            <v>ANDORRA</v>
          </cell>
          <cell r="I110"/>
          <cell r="J110" t="str">
            <v>Andorra la Vella</v>
          </cell>
          <cell r="K110" t="str">
            <v>Andorra la Vella</v>
          </cell>
          <cell r="L110" t="str">
            <v>Conformant</v>
          </cell>
        </row>
        <row r="111">
          <cell r="B111" t="str">
            <v>Eaton Corporation_2023</v>
          </cell>
          <cell r="C111" t="str">
            <v>CID001078 - LS-NIKKO Copper Inc.</v>
          </cell>
          <cell r="D111" t="str">
            <v>Gold</v>
          </cell>
          <cell r="E111" t="str">
            <v>CID001078</v>
          </cell>
          <cell r="F111" t="str">
            <v>RMI</v>
          </cell>
          <cell r="G111" t="str">
            <v>LS-NIKKO Copper Inc.</v>
          </cell>
          <cell r="H111" t="str">
            <v>KOREA, REPUBLIC OF</v>
          </cell>
          <cell r="I111"/>
          <cell r="J111" t="str">
            <v>Onsan-eup</v>
          </cell>
          <cell r="K111" t="str">
            <v>Ulsan-gwangyeoksi</v>
          </cell>
          <cell r="L111" t="str">
            <v>Conformant</v>
          </cell>
        </row>
        <row r="112">
          <cell r="B112" t="str">
            <v>Eaton Corporation_2023</v>
          </cell>
          <cell r="C112" t="str">
            <v>CID001093 - Luoyang Zijin Yinhui Gold Refinery Co., Ltd.</v>
          </cell>
          <cell r="D112" t="str">
            <v>Gold</v>
          </cell>
          <cell r="E112" t="str">
            <v>CID001093</v>
          </cell>
          <cell r="F112" t="str">
            <v>RMI</v>
          </cell>
          <cell r="G112" t="str">
            <v>Luoyang Zijin Yinhui Gold Refinery Co., Ltd.</v>
          </cell>
          <cell r="H112" t="str">
            <v>CHINA</v>
          </cell>
          <cell r="I112"/>
          <cell r="J112" t="str">
            <v>Luoyang</v>
          </cell>
          <cell r="K112" t="str">
            <v>Henan Sheng</v>
          </cell>
          <cell r="L112" t="str">
            <v>Listed by RMI</v>
          </cell>
        </row>
        <row r="113">
          <cell r="B113" t="str">
            <v>Eaton Corporation_2023</v>
          </cell>
          <cell r="C113" t="str">
            <v>CID002606 - Marsam Metals</v>
          </cell>
          <cell r="D113" t="str">
            <v>Gold</v>
          </cell>
          <cell r="E113" t="str">
            <v>CID002606</v>
          </cell>
          <cell r="F113" t="str">
            <v>RMI</v>
          </cell>
          <cell r="G113" t="str">
            <v>Marsam Metals</v>
          </cell>
          <cell r="H113" t="str">
            <v>BRAZIL</v>
          </cell>
          <cell r="I113"/>
          <cell r="J113" t="str">
            <v>Sao Paulo</v>
          </cell>
          <cell r="K113" t="str">
            <v>São Paulo</v>
          </cell>
          <cell r="L113" t="str">
            <v>Listed by RMI</v>
          </cell>
        </row>
        <row r="114">
          <cell r="B114" t="str">
            <v>Eaton Corporation_2023</v>
          </cell>
          <cell r="C114" t="str">
            <v>CID001113 - Materion</v>
          </cell>
          <cell r="D114" t="str">
            <v>Gold</v>
          </cell>
          <cell r="E114" t="str">
            <v>CID001113</v>
          </cell>
          <cell r="F114" t="str">
            <v>RMI</v>
          </cell>
          <cell r="G114" t="str">
            <v>Materion</v>
          </cell>
          <cell r="H114" t="str">
            <v>UNITED STATES OF AMERICA</v>
          </cell>
          <cell r="I114"/>
          <cell r="J114" t="str">
            <v>Buffalo</v>
          </cell>
          <cell r="K114" t="str">
            <v>New York</v>
          </cell>
          <cell r="L114" t="str">
            <v>Conformant</v>
          </cell>
        </row>
        <row r="115">
          <cell r="B115" t="str">
            <v>Eaton Corporation_2023</v>
          </cell>
          <cell r="C115" t="str">
            <v>CID001119 - Matsuda Sangyo Co., Ltd.</v>
          </cell>
          <cell r="D115" t="str">
            <v>Gold</v>
          </cell>
          <cell r="E115" t="str">
            <v>CID001119</v>
          </cell>
          <cell r="F115" t="str">
            <v>RMI</v>
          </cell>
          <cell r="G115" t="str">
            <v>Matsuda Sangyo Co., Ltd.</v>
          </cell>
          <cell r="H115" t="str">
            <v>JAPAN</v>
          </cell>
          <cell r="I115"/>
          <cell r="J115" t="str">
            <v>Iruma</v>
          </cell>
          <cell r="K115" t="str">
            <v>Saitama</v>
          </cell>
          <cell r="L115" t="str">
            <v>Conformant</v>
          </cell>
        </row>
        <row r="116">
          <cell r="B116" t="str">
            <v>Eaton Corporation_2023</v>
          </cell>
          <cell r="C116" t="str">
            <v>CID001149 - Metalor Technologies (Hong Kong) Ltd.</v>
          </cell>
          <cell r="D116" t="str">
            <v>Gold</v>
          </cell>
          <cell r="E116" t="str">
            <v>CID001149</v>
          </cell>
          <cell r="F116" t="str">
            <v>RMI</v>
          </cell>
          <cell r="G116" t="str">
            <v>Metalor Technologies (Hong Kong) Ltd.</v>
          </cell>
          <cell r="H116" t="str">
            <v>CHINA</v>
          </cell>
          <cell r="I116" t="str">
            <v>Unknown.</v>
          </cell>
          <cell r="J116" t="str">
            <v>Kwai Chung</v>
          </cell>
          <cell r="K116" t="str">
            <v>Hong Kong SAR</v>
          </cell>
          <cell r="L116" t="str">
            <v>Conformant</v>
          </cell>
        </row>
        <row r="117">
          <cell r="B117" t="str">
            <v>Eaton Corporation_2023</v>
          </cell>
          <cell r="C117" t="str">
            <v>CID001152 - Metalor Technologies (Singapore) Pte., Ltd.</v>
          </cell>
          <cell r="D117" t="str">
            <v>Gold</v>
          </cell>
          <cell r="E117" t="str">
            <v>CID001152</v>
          </cell>
          <cell r="F117" t="str">
            <v>RMI</v>
          </cell>
          <cell r="G117" t="str">
            <v>Metalor Technologies (Singapore) Pte., Ltd.</v>
          </cell>
          <cell r="H117" t="str">
            <v>SINGAPORE</v>
          </cell>
          <cell r="I117"/>
          <cell r="J117" t="str">
            <v>Singapore</v>
          </cell>
          <cell r="K117" t="str">
            <v>South West</v>
          </cell>
          <cell r="L117" t="str">
            <v>Conformant</v>
          </cell>
        </row>
        <row r="118">
          <cell r="B118" t="str">
            <v>Eaton Corporation_2023</v>
          </cell>
          <cell r="C118" t="str">
            <v>CID001147 - Metalor Technologies (Suzhou) Ltd.</v>
          </cell>
          <cell r="D118" t="str">
            <v>Gold</v>
          </cell>
          <cell r="E118" t="str">
            <v>CID001147</v>
          </cell>
          <cell r="F118" t="str">
            <v>RMI</v>
          </cell>
          <cell r="G118" t="str">
            <v>Metalor Technologies (Suzhou) Ltd.</v>
          </cell>
          <cell r="H118" t="str">
            <v>CHINA</v>
          </cell>
          <cell r="I118"/>
          <cell r="J118" t="str">
            <v>Suzhou Industrial Park</v>
          </cell>
          <cell r="K118" t="str">
            <v>Jiangsu Sheng</v>
          </cell>
          <cell r="L118" t="str">
            <v>Conformant</v>
          </cell>
        </row>
        <row r="119">
          <cell r="B119" t="str">
            <v>Eaton Corporation_2023</v>
          </cell>
          <cell r="C119" t="str">
            <v>CID001153 - Metalor Technologies S.A.</v>
          </cell>
          <cell r="D119" t="str">
            <v>Gold</v>
          </cell>
          <cell r="E119" t="str">
            <v>CID001153</v>
          </cell>
          <cell r="F119" t="str">
            <v>RMI</v>
          </cell>
          <cell r="G119" t="str">
            <v>Metalor Technologies S.A.</v>
          </cell>
          <cell r="H119" t="str">
            <v>SWITZERLAND</v>
          </cell>
          <cell r="I119"/>
          <cell r="J119" t="str">
            <v>Marin</v>
          </cell>
          <cell r="K119" t="str">
            <v>Neuchâtel</v>
          </cell>
          <cell r="L119" t="str">
            <v>Conformant</v>
          </cell>
        </row>
        <row r="120">
          <cell r="B120" t="str">
            <v>Eaton Corporation_2023</v>
          </cell>
          <cell r="C120" t="str">
            <v>CID001157 - Metalor USA Refining Corporation</v>
          </cell>
          <cell r="D120" t="str">
            <v>Gold</v>
          </cell>
          <cell r="E120" t="str">
            <v>CID001157</v>
          </cell>
          <cell r="F120" t="str">
            <v>RMI</v>
          </cell>
          <cell r="G120" t="str">
            <v>Metalor USA Refining Corporation</v>
          </cell>
          <cell r="H120" t="str">
            <v>UNITED STATES OF AMERICA</v>
          </cell>
          <cell r="I120"/>
          <cell r="J120" t="str">
            <v>North Attleboro</v>
          </cell>
          <cell r="K120" t="str">
            <v>Massachusetts</v>
          </cell>
          <cell r="L120" t="str">
            <v>Conformant</v>
          </cell>
        </row>
        <row r="121">
          <cell r="B121" t="str">
            <v>Eaton Corporation_2023</v>
          </cell>
          <cell r="C121" t="str">
            <v>CID001161 - Metalurgica Met-Mex Penoles S.A. De C.V.65</v>
          </cell>
          <cell r="D121" t="str">
            <v>Gold</v>
          </cell>
          <cell r="E121" t="str">
            <v>CID001161</v>
          </cell>
          <cell r="F121" t="str">
            <v>RMI</v>
          </cell>
          <cell r="G121" t="str">
            <v>Metalurgica Met-Mex Penoles S.A. De C.V.</v>
          </cell>
          <cell r="H121" t="str">
            <v>MEXICO</v>
          </cell>
          <cell r="I121"/>
          <cell r="J121" t="str">
            <v>Torreon</v>
          </cell>
          <cell r="K121" t="str">
            <v>Coahuila de Zaragoza</v>
          </cell>
          <cell r="L121" t="str">
            <v>Conformant</v>
          </cell>
        </row>
        <row r="122">
          <cell r="B122" t="str">
            <v>Eaton Corporation_2023</v>
          </cell>
          <cell r="C122" t="str">
            <v>CID001188 - Mitsubishi Materials Corporation</v>
          </cell>
          <cell r="D122" t="str">
            <v>Gold</v>
          </cell>
          <cell r="E122" t="str">
            <v>CID001188</v>
          </cell>
          <cell r="F122" t="str">
            <v>RMI</v>
          </cell>
          <cell r="G122" t="str">
            <v>Mitsubishi Materials Corporation</v>
          </cell>
          <cell r="H122" t="str">
            <v>JAPAN</v>
          </cell>
          <cell r="I122"/>
          <cell r="J122" t="str">
            <v>Tokyo</v>
          </cell>
          <cell r="K122" t="str">
            <v>Tokyo</v>
          </cell>
          <cell r="L122" t="str">
            <v>Conformant</v>
          </cell>
        </row>
        <row r="123">
          <cell r="B123" t="str">
            <v>Eaton Corporation_2023</v>
          </cell>
          <cell r="C123" t="str">
            <v>CID001193 - Mitsui Mining and Smelting Co., Ltd.</v>
          </cell>
          <cell r="D123" t="str">
            <v>Gold</v>
          </cell>
          <cell r="E123" t="str">
            <v>CID001193</v>
          </cell>
          <cell r="F123" t="str">
            <v>RMI</v>
          </cell>
          <cell r="G123" t="str">
            <v>Mitsui Mining and Smelting Co., Ltd.</v>
          </cell>
          <cell r="H123" t="str">
            <v>JAPAN</v>
          </cell>
          <cell r="I123"/>
          <cell r="J123" t="str">
            <v>Takehara</v>
          </cell>
          <cell r="K123" t="str">
            <v>Hiroshima</v>
          </cell>
          <cell r="L123" t="str">
            <v>Conformant</v>
          </cell>
        </row>
        <row r="124">
          <cell r="B124" t="str">
            <v>Eaton Corporation_2023</v>
          </cell>
          <cell r="C124" t="str">
            <v>CID002509 - MMTC-PAMP India Pvt., Ltd.</v>
          </cell>
          <cell r="D124" t="str">
            <v>Gold</v>
          </cell>
          <cell r="E124" t="str">
            <v>CID002509</v>
          </cell>
          <cell r="F124" t="str">
            <v>RMI</v>
          </cell>
          <cell r="G124" t="str">
            <v>MMTC-PAMP India Pvt., Ltd.</v>
          </cell>
          <cell r="H124" t="str">
            <v>INDIA</v>
          </cell>
          <cell r="I124"/>
          <cell r="J124" t="str">
            <v>Mewat</v>
          </cell>
          <cell r="K124" t="str">
            <v>Haryana</v>
          </cell>
          <cell r="L124" t="str">
            <v>Conformant</v>
          </cell>
        </row>
        <row r="125">
          <cell r="B125" t="str">
            <v>Eaton Corporation_2023</v>
          </cell>
          <cell r="C125" t="str">
            <v>CID002857 - Modeltech Sdn Bhd</v>
          </cell>
          <cell r="D125" t="str">
            <v>Gold</v>
          </cell>
          <cell r="E125" t="str">
            <v>CID002857</v>
          </cell>
          <cell r="F125" t="str">
            <v>RMI</v>
          </cell>
          <cell r="G125" t="str">
            <v>Modeltech Sdn Bhd</v>
          </cell>
          <cell r="H125" t="str">
            <v>MALAYSIA</v>
          </cell>
          <cell r="I125"/>
          <cell r="J125" t="str">
            <v>Kawasan Perindustrian Bukit Rambai</v>
          </cell>
          <cell r="K125" t="str">
            <v>Melaka</v>
          </cell>
          <cell r="L125" t="str">
            <v>Listed by RMI</v>
          </cell>
        </row>
        <row r="126">
          <cell r="B126" t="str">
            <v>Eaton Corporation_2023</v>
          </cell>
          <cell r="C126" t="str">
            <v>CID002282 - Morris and Watson</v>
          </cell>
          <cell r="D126" t="str">
            <v>Gold</v>
          </cell>
          <cell r="E126" t="str">
            <v>CID002282</v>
          </cell>
          <cell r="F126" t="str">
            <v>RMI</v>
          </cell>
          <cell r="G126" t="str">
            <v>Morris and Watson</v>
          </cell>
          <cell r="H126" t="str">
            <v>NEW ZEALAND</v>
          </cell>
          <cell r="I126"/>
          <cell r="J126" t="str">
            <v>Onehunga</v>
          </cell>
          <cell r="K126" t="str">
            <v>Auckland</v>
          </cell>
          <cell r="L126" t="str">
            <v>Listed by RMI</v>
          </cell>
        </row>
        <row r="127">
          <cell r="B127" t="str">
            <v>Eaton Corporation_2023</v>
          </cell>
          <cell r="C127" t="str">
            <v>CID001204 - Moscow Special Alloys Processing Plant68</v>
          </cell>
          <cell r="D127" t="str">
            <v>Gold</v>
          </cell>
          <cell r="E127" t="str">
            <v>CID001204</v>
          </cell>
          <cell r="F127" t="str">
            <v>RMI</v>
          </cell>
          <cell r="G127" t="str">
            <v>Moscow Special Alloys Processing Plant</v>
          </cell>
          <cell r="H127" t="str">
            <v>RUSSIAN FEDERATION</v>
          </cell>
          <cell r="I127"/>
          <cell r="J127" t="str">
            <v>Obrucheva</v>
          </cell>
          <cell r="K127" t="str">
            <v>Moskva</v>
          </cell>
          <cell r="L127" t="str">
            <v>Listed by RMI</v>
          </cell>
        </row>
        <row r="128">
          <cell r="B128" t="str">
            <v>Eaton Corporation_2023</v>
          </cell>
          <cell r="C128" t="str">
            <v>CID001220 - Nadir Metal Rafineri San. Ve Tic. A.S.</v>
          </cell>
          <cell r="D128" t="str">
            <v>Gold</v>
          </cell>
          <cell r="E128" t="str">
            <v>CID001220</v>
          </cell>
          <cell r="F128" t="str">
            <v>RMI</v>
          </cell>
          <cell r="G128" t="str">
            <v>Nadir Metal Rafineri San. Ve Tic. A.S.</v>
          </cell>
          <cell r="H128" t="str">
            <v>TURKEY</v>
          </cell>
          <cell r="I128"/>
          <cell r="J128" t="str">
            <v>Bahçelievler</v>
          </cell>
          <cell r="K128" t="str">
            <v>İstanbul</v>
          </cell>
          <cell r="L128" t="str">
            <v>Conformant</v>
          </cell>
        </row>
        <row r="129">
          <cell r="B129" t="str">
            <v>Eaton Corporation_2023</v>
          </cell>
          <cell r="C129" t="str">
            <v>CID001236 - Navoi Mining and Metallurgical Combinat</v>
          </cell>
          <cell r="D129" t="str">
            <v>Gold</v>
          </cell>
          <cell r="E129" t="str">
            <v>CID001236</v>
          </cell>
          <cell r="F129" t="str">
            <v>RMI</v>
          </cell>
          <cell r="G129" t="str">
            <v>Navoi Mining and Metallurgical Combinat</v>
          </cell>
          <cell r="H129" t="str">
            <v>UZBEKISTAN</v>
          </cell>
          <cell r="I129"/>
          <cell r="J129" t="str">
            <v>Navoi</v>
          </cell>
          <cell r="K129" t="str">
            <v>Navoiy</v>
          </cell>
          <cell r="L129" t="str">
            <v>Conformant</v>
          </cell>
        </row>
        <row r="130">
          <cell r="B130" t="str">
            <v>Eaton Corporation_2023</v>
          </cell>
          <cell r="C130" t="str">
            <v>CID001259 - Nihon Material Co., Ltd.</v>
          </cell>
          <cell r="D130" t="str">
            <v>Gold</v>
          </cell>
          <cell r="E130" t="str">
            <v>CID001259</v>
          </cell>
          <cell r="F130" t="str">
            <v>RMI</v>
          </cell>
          <cell r="G130" t="str">
            <v>Nihon Material Co., Ltd.</v>
          </cell>
          <cell r="H130" t="str">
            <v>JAPAN</v>
          </cell>
          <cell r="I130"/>
          <cell r="J130" t="str">
            <v>Noda</v>
          </cell>
          <cell r="K130" t="str">
            <v>Chiba</v>
          </cell>
          <cell r="L130" t="str">
            <v>Conformant</v>
          </cell>
        </row>
        <row r="131">
          <cell r="B131" t="str">
            <v>Eaton Corporation_2023</v>
          </cell>
          <cell r="C131" t="str">
            <v>CID002779 - Ogussa Osterreichische Gold- und Silber-Scheideanstalt GmbH</v>
          </cell>
          <cell r="D131" t="str">
            <v>Gold</v>
          </cell>
          <cell r="E131" t="str">
            <v>CID002779</v>
          </cell>
          <cell r="F131" t="str">
            <v>RMI</v>
          </cell>
          <cell r="G131" t="str">
            <v>Ogussa Osterreichische Gold- und Silber-Scheideanstalt GmbH</v>
          </cell>
          <cell r="H131" t="str">
            <v>AUSTRIA</v>
          </cell>
          <cell r="I131"/>
          <cell r="J131" t="str">
            <v>Vienna</v>
          </cell>
          <cell r="K131" t="str">
            <v>Wien</v>
          </cell>
          <cell r="L131" t="str">
            <v>Conformant</v>
          </cell>
        </row>
        <row r="132">
          <cell r="B132" t="str">
            <v>Eaton Corporation_2023</v>
          </cell>
          <cell r="C132" t="str">
            <v>CID001325 - Ohura Precious Metal Industry Co., Ltd.</v>
          </cell>
          <cell r="D132" t="str">
            <v>Gold</v>
          </cell>
          <cell r="E132" t="str">
            <v>CID001325</v>
          </cell>
          <cell r="F132" t="str">
            <v>RMI</v>
          </cell>
          <cell r="G132" t="str">
            <v>Ohura Precious Metal Industry Co., Ltd.</v>
          </cell>
          <cell r="H132" t="str">
            <v>JAPAN</v>
          </cell>
          <cell r="I132"/>
          <cell r="J132" t="str">
            <v>Nara-shi</v>
          </cell>
          <cell r="K132" t="str">
            <v>Nara</v>
          </cell>
          <cell r="L132" t="str">
            <v>Conformant</v>
          </cell>
        </row>
        <row r="133">
          <cell r="B133" t="str">
            <v>Eaton Corporation_2023</v>
          </cell>
          <cell r="C133" t="str">
            <v>CID001326 - OJSC "The Gulidov Krasnoyarsk Non-Ferrous Metals Plant" (OJSC Krastsvetmet)</v>
          </cell>
          <cell r="D133" t="str">
            <v>Gold</v>
          </cell>
          <cell r="E133" t="str">
            <v>CID001326</v>
          </cell>
          <cell r="F133" t="str">
            <v>RMI</v>
          </cell>
          <cell r="G133" t="str">
            <v>OJSC "The Gulidov Krasnoyarsk Non-Ferrous Metals Plant" (OJSC Krastsvetmet)</v>
          </cell>
          <cell r="H133" t="str">
            <v>RUSSIAN FEDERATION</v>
          </cell>
          <cell r="I133"/>
          <cell r="J133" t="str">
            <v>Krasnoyarsk</v>
          </cell>
          <cell r="K133" t="str">
            <v>Krasnoyarskiy kray</v>
          </cell>
          <cell r="L133" t="str">
            <v>Listed by RMI</v>
          </cell>
        </row>
        <row r="134">
          <cell r="B134" t="str">
            <v>Eaton Corporation_2023</v>
          </cell>
          <cell r="C134" t="str">
            <v>CID000493 - JSC Novosibirsk Refinery</v>
          </cell>
          <cell r="D134" t="str">
            <v>Gold</v>
          </cell>
          <cell r="E134" t="str">
            <v>CID000493</v>
          </cell>
          <cell r="F134" t="str">
            <v>RMI</v>
          </cell>
          <cell r="G134" t="str">
            <v>JSC Novosibirsk Refinery</v>
          </cell>
          <cell r="H134" t="str">
            <v>RUSSIAN FEDERATION</v>
          </cell>
          <cell r="I134"/>
          <cell r="J134" t="str">
            <v>Novosibirsk</v>
          </cell>
          <cell r="K134" t="str">
            <v>Novosibirskaya oblast'</v>
          </cell>
          <cell r="L134" t="str">
            <v>Listed by RMI</v>
          </cell>
        </row>
        <row r="135">
          <cell r="B135" t="str">
            <v>Eaton Corporation_2023</v>
          </cell>
          <cell r="C135" t="str">
            <v>CID001352 - MKS PAMP SA97</v>
          </cell>
          <cell r="D135" t="str">
            <v>Gold</v>
          </cell>
          <cell r="E135" t="str">
            <v>CID001352</v>
          </cell>
          <cell r="F135" t="str">
            <v>RMI</v>
          </cell>
          <cell r="G135" t="str">
            <v>MKS PAMP SA</v>
          </cell>
          <cell r="H135" t="str">
            <v>SWITZERLAND</v>
          </cell>
          <cell r="I135"/>
          <cell r="J135" t="str">
            <v>Geneva</v>
          </cell>
          <cell r="K135" t="str">
            <v>Genève</v>
          </cell>
          <cell r="L135" t="str">
            <v>Conformant</v>
          </cell>
        </row>
        <row r="136">
          <cell r="B136" t="str">
            <v>Eaton Corporation_2023</v>
          </cell>
          <cell r="C136" t="str">
            <v>CID002872 - Pease &amp; Curren</v>
          </cell>
          <cell r="D136" t="str">
            <v>Gold</v>
          </cell>
          <cell r="E136" t="str">
            <v>CID002872</v>
          </cell>
          <cell r="F136" t="str">
            <v>RMI</v>
          </cell>
          <cell r="G136" t="str">
            <v>Pease &amp; Curren</v>
          </cell>
          <cell r="H136" t="str">
            <v>UNITED STATES OF AMERICA</v>
          </cell>
          <cell r="I136"/>
          <cell r="J136" t="str">
            <v>Warwick</v>
          </cell>
          <cell r="K136" t="str">
            <v>Rhode Island</v>
          </cell>
          <cell r="L136" t="str">
            <v>Listed by RMI</v>
          </cell>
        </row>
        <row r="137">
          <cell r="B137" t="str">
            <v>Eaton Corporation_2023</v>
          </cell>
          <cell r="C137" t="str">
            <v>CID001362 - Penglai Penggang Gold Industry Co., Ltd.</v>
          </cell>
          <cell r="D137" t="str">
            <v>Gold</v>
          </cell>
          <cell r="E137" t="str">
            <v>CID001362</v>
          </cell>
          <cell r="F137" t="str">
            <v>RMI</v>
          </cell>
          <cell r="G137" t="str">
            <v>Penglai Penggang Gold Industry Co., Ltd.</v>
          </cell>
          <cell r="H137" t="str">
            <v>CHINA</v>
          </cell>
          <cell r="I137"/>
          <cell r="J137" t="str">
            <v>Penglai</v>
          </cell>
          <cell r="K137" t="str">
            <v>Shandong Sheng</v>
          </cell>
          <cell r="L137" t="str">
            <v>Listed by RMI</v>
          </cell>
        </row>
        <row r="138">
          <cell r="B138" t="str">
            <v>Eaton Corporation_2023</v>
          </cell>
          <cell r="C138" t="str">
            <v>CID002919 - Planta Recuperadora de Metales SpA</v>
          </cell>
          <cell r="D138" t="str">
            <v>Gold</v>
          </cell>
          <cell r="E138" t="str">
            <v>CID002919</v>
          </cell>
          <cell r="F138" t="str">
            <v>RMI</v>
          </cell>
          <cell r="G138" t="str">
            <v>Planta Recuperadora de Metales SpA</v>
          </cell>
          <cell r="H138" t="str">
            <v>CHILE</v>
          </cell>
          <cell r="I138"/>
          <cell r="J138" t="str">
            <v>Mejillones</v>
          </cell>
          <cell r="K138" t="str">
            <v>Antofagasta</v>
          </cell>
          <cell r="L138" t="str">
            <v>Conformant</v>
          </cell>
        </row>
        <row r="139">
          <cell r="B139" t="str">
            <v>Eaton Corporation_2023</v>
          </cell>
          <cell r="C139" t="str">
            <v>CID001386 - Prioksky Plant of Non-Ferrous Metals</v>
          </cell>
          <cell r="D139" t="str">
            <v>Gold</v>
          </cell>
          <cell r="E139" t="str">
            <v>CID001386</v>
          </cell>
          <cell r="F139" t="str">
            <v>RMI</v>
          </cell>
          <cell r="G139" t="str">
            <v>Prioksky Plant of Non-Ferrous Metals</v>
          </cell>
          <cell r="H139" t="str">
            <v>RUSSIAN FEDERATION</v>
          </cell>
          <cell r="I139"/>
          <cell r="J139" t="str">
            <v>Kasimov</v>
          </cell>
          <cell r="K139" t="str">
            <v>Ryazanskaya oblast'</v>
          </cell>
          <cell r="L139" t="str">
            <v>Listed by RMI</v>
          </cell>
        </row>
        <row r="140">
          <cell r="B140" t="str">
            <v>Eaton Corporation_2023</v>
          </cell>
          <cell r="C140" t="str">
            <v>CID001397 - PT Aneka Tambang (Persero) Tbk</v>
          </cell>
          <cell r="D140" t="str">
            <v>Gold</v>
          </cell>
          <cell r="E140" t="str">
            <v>CID001397</v>
          </cell>
          <cell r="F140" t="str">
            <v>RMI</v>
          </cell>
          <cell r="G140" t="str">
            <v>PT Aneka Tambang (Persero) Tbk</v>
          </cell>
          <cell r="H140" t="str">
            <v>INDONESIA</v>
          </cell>
          <cell r="I140"/>
          <cell r="J140" t="str">
            <v>Jakarta</v>
          </cell>
          <cell r="K140" t="str">
            <v>Jakarta Raya</v>
          </cell>
          <cell r="L140" t="str">
            <v>Conformant</v>
          </cell>
        </row>
        <row r="141">
          <cell r="B141" t="str">
            <v>Eaton Corporation_2023</v>
          </cell>
          <cell r="C141" t="str">
            <v>CID001498 - PX Precinox S.A.</v>
          </cell>
          <cell r="D141" t="str">
            <v>Gold</v>
          </cell>
          <cell r="E141" t="str">
            <v>CID001498</v>
          </cell>
          <cell r="F141" t="str">
            <v>RMI</v>
          </cell>
          <cell r="G141" t="str">
            <v>PX Precinox S.A.</v>
          </cell>
          <cell r="H141" t="str">
            <v>SWITZERLAND</v>
          </cell>
          <cell r="I141"/>
          <cell r="J141" t="str">
            <v>La Chaux-de-Fonds</v>
          </cell>
          <cell r="K141" t="str">
            <v>Neuchâtel</v>
          </cell>
          <cell r="L141" t="str">
            <v>Conformant</v>
          </cell>
        </row>
        <row r="142">
          <cell r="B142" t="str">
            <v>Eaton Corporation_2023</v>
          </cell>
          <cell r="C142" t="str">
            <v>CID001512 - Rand Refinery (Pty) Ltd.</v>
          </cell>
          <cell r="D142" t="str">
            <v>Gold</v>
          </cell>
          <cell r="E142" t="str">
            <v>CID001512</v>
          </cell>
          <cell r="F142" t="str">
            <v>RMI</v>
          </cell>
          <cell r="G142" t="str">
            <v>Rand Refinery (Pty) Ltd.</v>
          </cell>
          <cell r="H142" t="str">
            <v>SOUTH AFRICA</v>
          </cell>
          <cell r="I142"/>
          <cell r="J142" t="str">
            <v>Germiston</v>
          </cell>
          <cell r="K142" t="str">
            <v>Gauteng</v>
          </cell>
          <cell r="L142" t="str">
            <v>Conformant</v>
          </cell>
        </row>
        <row r="143">
          <cell r="B143" t="str">
            <v>Eaton Corporation_2023</v>
          </cell>
          <cell r="C143" t="str">
            <v>CID002582 - REMONDIS PMR B.V.</v>
          </cell>
          <cell r="D143" t="str">
            <v>Gold</v>
          </cell>
          <cell r="E143" t="str">
            <v>CID002582</v>
          </cell>
          <cell r="F143" t="str">
            <v>RMI</v>
          </cell>
          <cell r="G143" t="str">
            <v>REMONDIS PMR B.V.</v>
          </cell>
          <cell r="H143" t="str">
            <v>NETHERLANDS</v>
          </cell>
          <cell r="I143"/>
          <cell r="J143" t="str">
            <v>Moerdijk</v>
          </cell>
          <cell r="K143" t="str">
            <v>Noord-Brabant</v>
          </cell>
          <cell r="L143" t="str">
            <v>Conformant</v>
          </cell>
        </row>
        <row r="144">
          <cell r="B144" t="str">
            <v>Eaton Corporation_2023</v>
          </cell>
          <cell r="C144" t="str">
            <v>CID001534 - Royal Canadian Mint</v>
          </cell>
          <cell r="D144" t="str">
            <v>Gold</v>
          </cell>
          <cell r="E144" t="str">
            <v>CID001534</v>
          </cell>
          <cell r="F144" t="str">
            <v>RMI</v>
          </cell>
          <cell r="G144" t="str">
            <v>Royal Canadian Mint</v>
          </cell>
          <cell r="H144" t="str">
            <v>CANADA</v>
          </cell>
          <cell r="I144"/>
          <cell r="J144" t="str">
            <v>Ottawa</v>
          </cell>
          <cell r="K144" t="str">
            <v>Ontario</v>
          </cell>
          <cell r="L144" t="str">
            <v>Conformant</v>
          </cell>
        </row>
        <row r="145">
          <cell r="B145" t="str">
            <v>Eaton Corporation_2023</v>
          </cell>
          <cell r="C145" t="str">
            <v>CID002761 - SAAMP</v>
          </cell>
          <cell r="D145" t="str">
            <v>Gold</v>
          </cell>
          <cell r="E145" t="str">
            <v>CID002761</v>
          </cell>
          <cell r="F145" t="str">
            <v>RMI</v>
          </cell>
          <cell r="G145" t="str">
            <v>SAAMP</v>
          </cell>
          <cell r="H145" t="str">
            <v>FRANCE</v>
          </cell>
          <cell r="I145"/>
          <cell r="J145" t="str">
            <v>Paris</v>
          </cell>
          <cell r="K145" t="str">
            <v>Île-de-France</v>
          </cell>
          <cell r="L145" t="str">
            <v>Conformant</v>
          </cell>
        </row>
        <row r="146">
          <cell r="B146" t="str">
            <v>Eaton Corporation_2023</v>
          </cell>
          <cell r="C146" t="str">
            <v>CID001546 - Sabin Metal Corp.</v>
          </cell>
          <cell r="D146" t="str">
            <v>Gold</v>
          </cell>
          <cell r="E146" t="str">
            <v>CID001546</v>
          </cell>
          <cell r="F146" t="str">
            <v>RMI</v>
          </cell>
          <cell r="G146" t="str">
            <v>Sabin Metal Corp.</v>
          </cell>
          <cell r="H146" t="str">
            <v>UNITED STATES OF AMERICA</v>
          </cell>
          <cell r="I146"/>
          <cell r="J146" t="str">
            <v>Williston</v>
          </cell>
          <cell r="K146" t="str">
            <v>North Dakota</v>
          </cell>
          <cell r="L146" t="str">
            <v>Listed by RMI</v>
          </cell>
        </row>
        <row r="147">
          <cell r="B147" t="str">
            <v>Eaton Corporation_2023</v>
          </cell>
          <cell r="C147" t="str">
            <v>CID002973 - Safimet S.p.A</v>
          </cell>
          <cell r="D147" t="str">
            <v>Gold</v>
          </cell>
          <cell r="E147" t="str">
            <v>CID002973</v>
          </cell>
          <cell r="F147" t="str">
            <v>RMI</v>
          </cell>
          <cell r="G147" t="str">
            <v>Safimet S.p.A</v>
          </cell>
          <cell r="H147" t="str">
            <v>ITALY</v>
          </cell>
          <cell r="I147"/>
          <cell r="J147" t="str">
            <v>Arezzo</v>
          </cell>
          <cell r="K147" t="str">
            <v>Toscana</v>
          </cell>
          <cell r="L147" t="str">
            <v>Listed by RMI</v>
          </cell>
        </row>
        <row r="148">
          <cell r="B148" t="str">
            <v>Eaton Corporation_2023</v>
          </cell>
          <cell r="C148" t="str">
            <v>CID002290 - SAFINA A.S.</v>
          </cell>
          <cell r="D148" t="str">
            <v>Gold</v>
          </cell>
          <cell r="E148" t="str">
            <v>CID002290</v>
          </cell>
          <cell r="F148" t="str">
            <v>RMI</v>
          </cell>
          <cell r="G148" t="str">
            <v>SAFINA A.S.</v>
          </cell>
          <cell r="H148" t="str">
            <v>CZECHIA</v>
          </cell>
          <cell r="I148"/>
          <cell r="J148" t="str">
            <v>Vestec</v>
          </cell>
          <cell r="K148" t="str">
            <v>Praha-západ</v>
          </cell>
          <cell r="L148" t="str">
            <v>Conformant</v>
          </cell>
        </row>
        <row r="149">
          <cell r="B149" t="str">
            <v>Eaton Corporation_2023</v>
          </cell>
          <cell r="C149" t="str">
            <v>CID002853 - Sai Refinery</v>
          </cell>
          <cell r="D149" t="str">
            <v>Gold</v>
          </cell>
          <cell r="E149" t="str">
            <v>CID002853</v>
          </cell>
          <cell r="F149" t="str">
            <v>RMI</v>
          </cell>
          <cell r="G149" t="str">
            <v>Sai Refinery</v>
          </cell>
          <cell r="H149" t="str">
            <v>INDIA</v>
          </cell>
          <cell r="I149"/>
          <cell r="J149" t="str">
            <v>Parwanoo</v>
          </cell>
          <cell r="K149" t="str">
            <v>Himachal Pradesh</v>
          </cell>
          <cell r="L149" t="str">
            <v>Listed by RMI</v>
          </cell>
        </row>
        <row r="150">
          <cell r="B150" t="str">
            <v>Eaton Corporation_2023</v>
          </cell>
          <cell r="C150" t="str">
            <v>CID001555 - Samduck Precious Metals71</v>
          </cell>
          <cell r="D150" t="str">
            <v>Gold</v>
          </cell>
          <cell r="E150" t="str">
            <v>CID001555</v>
          </cell>
          <cell r="F150" t="str">
            <v>RMI</v>
          </cell>
          <cell r="G150" t="str">
            <v>Samduck Precious Metals</v>
          </cell>
          <cell r="H150" t="str">
            <v>KOREA, REPUBLIC OF</v>
          </cell>
          <cell r="I150"/>
          <cell r="J150" t="str">
            <v>Namdong</v>
          </cell>
          <cell r="K150" t="str">
            <v>Incheon-gwangyeoksi</v>
          </cell>
          <cell r="L150" t="str">
            <v>Listed by RMI</v>
          </cell>
        </row>
        <row r="151">
          <cell r="B151" t="str">
            <v>Eaton Corporation_2023</v>
          </cell>
          <cell r="C151" t="str">
            <v>CID001562 - Samwon Metals Corp.</v>
          </cell>
          <cell r="D151" t="str">
            <v>Gold</v>
          </cell>
          <cell r="E151" t="str">
            <v>CID001562</v>
          </cell>
          <cell r="F151" t="str">
            <v>RMI</v>
          </cell>
          <cell r="G151" t="str">
            <v>Samwon Metals Corp.</v>
          </cell>
          <cell r="H151" t="str">
            <v>KOREA, REPUBLIC OF</v>
          </cell>
          <cell r="I151"/>
          <cell r="J151" t="str">
            <v>Changwon</v>
          </cell>
          <cell r="K151" t="str">
            <v>Gyeongsangnam-do</v>
          </cell>
          <cell r="L151" t="str">
            <v>Listed by RMI</v>
          </cell>
        </row>
        <row r="152">
          <cell r="B152" t="str">
            <v>Eaton Corporation_2023</v>
          </cell>
          <cell r="C152" t="str">
            <v>CID001585 - SEMPSA Joyeria Plateria S.A.</v>
          </cell>
          <cell r="D152" t="str">
            <v>Gold</v>
          </cell>
          <cell r="E152" t="str">
            <v>CID001585</v>
          </cell>
          <cell r="F152" t="str">
            <v>RMI</v>
          </cell>
          <cell r="G152" t="str">
            <v>SEMPSA Joyeria Plateria S.A.</v>
          </cell>
          <cell r="H152" t="str">
            <v>SPAIN</v>
          </cell>
          <cell r="I152" t="str">
            <v>Avenida Democratia</v>
          </cell>
          <cell r="J152" t="str">
            <v>Madrid</v>
          </cell>
          <cell r="K152" t="str">
            <v>Comunidad de Madrid</v>
          </cell>
          <cell r="L152" t="str">
            <v>Conformant</v>
          </cell>
        </row>
        <row r="153">
          <cell r="B153" t="str">
            <v>Eaton Corporation_2023</v>
          </cell>
          <cell r="C153" t="str">
            <v>CID001619 - Shandong Tiancheng Biological Gold Industrial Co., Ltd.74</v>
          </cell>
          <cell r="D153" t="str">
            <v>Gold</v>
          </cell>
          <cell r="E153" t="str">
            <v>CID001619</v>
          </cell>
          <cell r="F153" t="str">
            <v>RMI</v>
          </cell>
          <cell r="G153" t="str">
            <v>Shandong Tiancheng Biological Gold Industrial Co., Ltd.</v>
          </cell>
          <cell r="H153" t="str">
            <v>CHINA</v>
          </cell>
          <cell r="I153"/>
          <cell r="J153" t="str">
            <v>Laizhou</v>
          </cell>
          <cell r="K153" t="str">
            <v>Shandong Sheng</v>
          </cell>
          <cell r="L153" t="str">
            <v>Listed by RMI</v>
          </cell>
        </row>
        <row r="154">
          <cell r="B154" t="str">
            <v>Eaton Corporation_2023</v>
          </cell>
          <cell r="C154" t="str">
            <v>CID001622 - Shandong Zhaojin Gold &amp; Silver Refinery Co., Ltd.</v>
          </cell>
          <cell r="D154" t="str">
            <v>Gold</v>
          </cell>
          <cell r="E154" t="str">
            <v>CID001622</v>
          </cell>
          <cell r="F154" t="str">
            <v>RMI</v>
          </cell>
          <cell r="G154" t="str">
            <v>Shandong Zhaojin Gold &amp; Silver Refinery Co., Ltd.</v>
          </cell>
          <cell r="H154" t="str">
            <v>CHINA</v>
          </cell>
          <cell r="I154"/>
          <cell r="J154" t="str">
            <v>Zhaoyuan</v>
          </cell>
          <cell r="K154" t="str">
            <v>Shandong Sheng</v>
          </cell>
          <cell r="L154" t="str">
            <v>Conformant</v>
          </cell>
        </row>
        <row r="155">
          <cell r="B155" t="str">
            <v>Eaton Corporation_2023</v>
          </cell>
          <cell r="C155" t="str">
            <v>CID001736 - Sichuan Tianze Precious Metals Co., Ltd.</v>
          </cell>
          <cell r="D155" t="str">
            <v>Gold</v>
          </cell>
          <cell r="E155" t="str">
            <v>CID001736</v>
          </cell>
          <cell r="F155" t="str">
            <v>RMI</v>
          </cell>
          <cell r="G155" t="str">
            <v>Sichuan Tianze Precious Metals Co., Ltd.</v>
          </cell>
          <cell r="H155" t="str">
            <v>CHINA</v>
          </cell>
          <cell r="I155"/>
          <cell r="J155" t="str">
            <v>Chengdu</v>
          </cell>
          <cell r="K155" t="str">
            <v>Sichuan Sheng</v>
          </cell>
          <cell r="L155" t="str">
            <v>Conformant</v>
          </cell>
        </row>
        <row r="156">
          <cell r="B156" t="str">
            <v>Eaton Corporation_2023</v>
          </cell>
          <cell r="C156" t="str">
            <v>CID002516 - Singway Technology Co., Ltd.</v>
          </cell>
          <cell r="D156" t="str">
            <v>Gold</v>
          </cell>
          <cell r="E156" t="str">
            <v>CID002516</v>
          </cell>
          <cell r="F156" t="str">
            <v>RMI</v>
          </cell>
          <cell r="G156" t="str">
            <v>Singway Technology Co., Ltd.</v>
          </cell>
          <cell r="H156" t="str">
            <v>TAIWAN, PROVINCE OF CHINA</v>
          </cell>
          <cell r="I156"/>
          <cell r="J156" t="str">
            <v>Dayuan</v>
          </cell>
          <cell r="K156" t="str">
            <v>Taoyuan</v>
          </cell>
          <cell r="L156" t="str">
            <v>Listed by RMI</v>
          </cell>
        </row>
        <row r="157">
          <cell r="B157" t="str">
            <v>Eaton Corporation_2023</v>
          </cell>
          <cell r="C157" t="str">
            <v>CID001756 - SOE Shyolkovsky Factory of Secondary Precious Metals</v>
          </cell>
          <cell r="D157" t="str">
            <v>Gold</v>
          </cell>
          <cell r="E157" t="str">
            <v>CID001756</v>
          </cell>
          <cell r="F157" t="str">
            <v>RMI</v>
          </cell>
          <cell r="G157" t="str">
            <v>SOE Shyolkovsky Factory of Secondary Precious Metals</v>
          </cell>
          <cell r="H157" t="str">
            <v>RUSSIAN FEDERATION</v>
          </cell>
          <cell r="I157"/>
          <cell r="J157" t="str">
            <v>Shyolkovo</v>
          </cell>
          <cell r="K157" t="str">
            <v>Moskovskaja oblast'</v>
          </cell>
          <cell r="L157" t="str">
            <v>Listed by RMI</v>
          </cell>
        </row>
        <row r="158">
          <cell r="B158" t="str">
            <v>Eaton Corporation_2023</v>
          </cell>
          <cell r="C158" t="str">
            <v>CID001761 - Solar Applied Materials Technology Corp.</v>
          </cell>
          <cell r="D158" t="str">
            <v>Gold</v>
          </cell>
          <cell r="E158" t="str">
            <v>CID001761</v>
          </cell>
          <cell r="F158" t="str">
            <v>RMI</v>
          </cell>
          <cell r="G158" t="str">
            <v>Solar Applied Materials Technology Corp.</v>
          </cell>
          <cell r="H158" t="str">
            <v>TAIWAN, PROVINCE OF CHINA</v>
          </cell>
          <cell r="I158"/>
          <cell r="J158" t="str">
            <v>Tainan City</v>
          </cell>
          <cell r="K158" t="str">
            <v>Tainan</v>
          </cell>
          <cell r="L158" t="str">
            <v>Conformant</v>
          </cell>
        </row>
        <row r="159">
          <cell r="B159" t="str">
            <v>Eaton Corporation_2023</v>
          </cell>
          <cell r="C159" t="str">
            <v>CID003153 - State Research Institute Center for Physical Sciences and Technology</v>
          </cell>
          <cell r="D159" t="str">
            <v>Gold</v>
          </cell>
          <cell r="E159" t="str">
            <v>CID003153</v>
          </cell>
          <cell r="F159" t="str">
            <v>RMI</v>
          </cell>
          <cell r="G159" t="str">
            <v>State Research Institute Center for Physical Sciences and Technology</v>
          </cell>
          <cell r="H159" t="str">
            <v>LITHUANIA</v>
          </cell>
          <cell r="I159"/>
          <cell r="J159" t="str">
            <v>Vilnius</v>
          </cell>
          <cell r="K159" t="str">
            <v>Vilnius</v>
          </cell>
          <cell r="L159" t="str">
            <v>Listed by RMI</v>
          </cell>
        </row>
        <row r="160">
          <cell r="B160" t="str">
            <v>Eaton Corporation_2023</v>
          </cell>
          <cell r="C160" t="str">
            <v>CID002567 - Sudan Gold Refinery</v>
          </cell>
          <cell r="D160" t="str">
            <v>Gold</v>
          </cell>
          <cell r="E160" t="str">
            <v>CID002567</v>
          </cell>
          <cell r="F160" t="str">
            <v>RMI</v>
          </cell>
          <cell r="G160" t="str">
            <v>Sudan Gold Refinery</v>
          </cell>
          <cell r="H160" t="str">
            <v>SUDAN</v>
          </cell>
          <cell r="I160"/>
          <cell r="J160" t="str">
            <v>Khartoum</v>
          </cell>
          <cell r="K160" t="str">
            <v>Khartoum</v>
          </cell>
          <cell r="L160" t="str">
            <v>Listed by RMI</v>
          </cell>
        </row>
        <row r="161">
          <cell r="B161" t="str">
            <v>Eaton Corporation_2023</v>
          </cell>
          <cell r="C161" t="str">
            <v>CID001798 - Sumitomo Metal Mining Co., Ltd.88</v>
          </cell>
          <cell r="D161" t="str">
            <v>Gold</v>
          </cell>
          <cell r="E161" t="str">
            <v>CID001798</v>
          </cell>
          <cell r="F161" t="str">
            <v>RMI</v>
          </cell>
          <cell r="G161" t="str">
            <v>Sumitomo Metal Mining Co., Ltd.</v>
          </cell>
          <cell r="H161" t="str">
            <v>JAPAN</v>
          </cell>
          <cell r="I161"/>
          <cell r="J161" t="str">
            <v>Saijo</v>
          </cell>
          <cell r="K161" t="str">
            <v>Wehime</v>
          </cell>
          <cell r="L161" t="str">
            <v>Conformant</v>
          </cell>
        </row>
        <row r="162">
          <cell r="B162" t="str">
            <v>Eaton Corporation_2023</v>
          </cell>
          <cell r="C162" t="str">
            <v>CID002580 - T.C.A S.p.A</v>
          </cell>
          <cell r="D162" t="str">
            <v>Gold</v>
          </cell>
          <cell r="E162" t="str">
            <v>CID002580</v>
          </cell>
          <cell r="F162" t="str">
            <v>RMI</v>
          </cell>
          <cell r="G162" t="str">
            <v>T.C.A S.p.A</v>
          </cell>
          <cell r="H162" t="str">
            <v>ITALY</v>
          </cell>
          <cell r="I162"/>
          <cell r="J162" t="str">
            <v>Capolona</v>
          </cell>
          <cell r="K162" t="str">
            <v>Toscana</v>
          </cell>
          <cell r="L162" t="str">
            <v>Conformant</v>
          </cell>
        </row>
        <row r="163">
          <cell r="B163" t="str">
            <v>Eaton Corporation_2023</v>
          </cell>
          <cell r="C163" t="str">
            <v>CID001875 - Tanaka Kikinzoku Kogyo K.K.96</v>
          </cell>
          <cell r="D163" t="str">
            <v>Gold</v>
          </cell>
          <cell r="E163" t="str">
            <v>CID001875</v>
          </cell>
          <cell r="F163" t="str">
            <v>RMI</v>
          </cell>
          <cell r="G163" t="str">
            <v>Tanaka Kikinzoku Kogyo K.K.</v>
          </cell>
          <cell r="H163" t="str">
            <v>JAPAN</v>
          </cell>
          <cell r="I163" t="str">
            <v>nagatoro2-14</v>
          </cell>
          <cell r="J163" t="str">
            <v>Hiratsuka</v>
          </cell>
          <cell r="K163" t="str">
            <v>Kanagawa</v>
          </cell>
          <cell r="L163" t="str">
            <v>Conformant</v>
          </cell>
        </row>
        <row r="164">
          <cell r="B164" t="str">
            <v>Eaton Corporation_2023</v>
          </cell>
          <cell r="C164" t="str">
            <v>CID001916 - Shandong Gold Smelting Co., Ltd.</v>
          </cell>
          <cell r="D164" t="str">
            <v>Gold</v>
          </cell>
          <cell r="E164" t="str">
            <v>CID001916</v>
          </cell>
          <cell r="F164" t="str">
            <v>RMI</v>
          </cell>
          <cell r="G164" t="str">
            <v>Shandong Gold Smelting Co., Ltd.</v>
          </cell>
          <cell r="H164" t="str">
            <v>CHINA</v>
          </cell>
          <cell r="I164"/>
          <cell r="J164" t="str">
            <v>Laizhou</v>
          </cell>
          <cell r="K164" t="str">
            <v>Shandong Sheng</v>
          </cell>
          <cell r="L164" t="str">
            <v>Conformant</v>
          </cell>
        </row>
        <row r="165">
          <cell r="B165" t="str">
            <v>Eaton Corporation_2023</v>
          </cell>
          <cell r="C165" t="str">
            <v>CID001938 - Tokuriki Honten Co., Ltd.</v>
          </cell>
          <cell r="D165" t="str">
            <v>Gold</v>
          </cell>
          <cell r="E165" t="str">
            <v>CID001938</v>
          </cell>
          <cell r="F165" t="str">
            <v>RMI</v>
          </cell>
          <cell r="G165" t="str">
            <v>Tokuriki Honten Co., Ltd.</v>
          </cell>
          <cell r="H165" t="str">
            <v>JAPAN</v>
          </cell>
          <cell r="I165"/>
          <cell r="J165" t="str">
            <v>Kuki</v>
          </cell>
          <cell r="K165" t="str">
            <v>Saitama</v>
          </cell>
          <cell r="L165" t="str">
            <v>Conformant</v>
          </cell>
        </row>
        <row r="166">
          <cell r="B166" t="str">
            <v>Eaton Corporation_2023</v>
          </cell>
          <cell r="C166" t="str">
            <v>CID001947 - Tongling Nonferrous Metals Group Co., Ltd.102</v>
          </cell>
          <cell r="D166" t="str">
            <v>Gold</v>
          </cell>
          <cell r="E166" t="str">
            <v>CID001947</v>
          </cell>
          <cell r="F166" t="str">
            <v>RMI</v>
          </cell>
          <cell r="G166" t="str">
            <v>Tongling Nonferrous Metals Group Co., Ltd.</v>
          </cell>
          <cell r="H166" t="str">
            <v>CHINA</v>
          </cell>
          <cell r="I166"/>
          <cell r="J166" t="str">
            <v>Tongling</v>
          </cell>
          <cell r="K166" t="str">
            <v>Anhui Sheng</v>
          </cell>
          <cell r="L166" t="str">
            <v>Listed by RMI</v>
          </cell>
        </row>
        <row r="167">
          <cell r="B167" t="str">
            <v>Eaton Corporation_2023</v>
          </cell>
          <cell r="C167" t="str">
            <v>CID002587 - Industrial Refining Company</v>
          </cell>
          <cell r="D167" t="str">
            <v>Gold</v>
          </cell>
          <cell r="E167" t="str">
            <v>CID002587</v>
          </cell>
          <cell r="F167" t="str">
            <v>RMI</v>
          </cell>
          <cell r="G167" t="str">
            <v>Industrial Refining Company</v>
          </cell>
          <cell r="H167" t="str">
            <v>BELGIUM</v>
          </cell>
          <cell r="I167"/>
          <cell r="J167" t="str">
            <v>Antwerp</v>
          </cell>
          <cell r="K167" t="str">
            <v>Antwerpen</v>
          </cell>
          <cell r="L167" t="str">
            <v>Listed by RMI</v>
          </cell>
        </row>
        <row r="168">
          <cell r="B168" t="str">
            <v>Eaton Corporation_2023</v>
          </cell>
          <cell r="C168" t="str">
            <v>CID002615 - TOO Tau-Ken-Altyn</v>
          </cell>
          <cell r="D168" t="str">
            <v>Gold</v>
          </cell>
          <cell r="E168" t="str">
            <v>CID002615</v>
          </cell>
          <cell r="F168" t="str">
            <v>RMI</v>
          </cell>
          <cell r="G168" t="str">
            <v>TOO Tau-Ken-Altyn</v>
          </cell>
          <cell r="H168" t="str">
            <v>KAZAKHSTAN</v>
          </cell>
          <cell r="I168"/>
          <cell r="J168" t="str">
            <v>Astana</v>
          </cell>
          <cell r="K168" t="str">
            <v>Almaty</v>
          </cell>
          <cell r="L168" t="str">
            <v>Conformant</v>
          </cell>
        </row>
        <row r="169">
          <cell r="B169" t="str">
            <v>Eaton Corporation_2023</v>
          </cell>
          <cell r="C169" t="str">
            <v>CID001955 - Torecom</v>
          </cell>
          <cell r="D169" t="str">
            <v>Gold</v>
          </cell>
          <cell r="E169" t="str">
            <v>CID001955</v>
          </cell>
          <cell r="F169" t="str">
            <v>RMI</v>
          </cell>
          <cell r="G169" t="str">
            <v>Torecom</v>
          </cell>
          <cell r="H169" t="str">
            <v>KOREA, REPUBLIC OF</v>
          </cell>
          <cell r="I169"/>
          <cell r="J169" t="str">
            <v>Asan</v>
          </cell>
          <cell r="K169" t="str">
            <v>Chungcheongnam-do</v>
          </cell>
          <cell r="L169" t="str">
            <v>Conformant</v>
          </cell>
        </row>
        <row r="170">
          <cell r="B170" t="str">
            <v>Eaton Corporation_2023</v>
          </cell>
          <cell r="C170" t="str">
            <v>CID002314 - Umicore Precious Metals Thailand</v>
          </cell>
          <cell r="D170" t="str">
            <v>Gold</v>
          </cell>
          <cell r="E170" t="str">
            <v>CID002314</v>
          </cell>
          <cell r="F170" t="str">
            <v>RMI</v>
          </cell>
          <cell r="G170" t="str">
            <v>Umicore Precious Metals Thailand</v>
          </cell>
          <cell r="H170" t="str">
            <v>THAILAND</v>
          </cell>
          <cell r="I170"/>
          <cell r="J170" t="str">
            <v>Khwaeng Dok Mai</v>
          </cell>
          <cell r="K170" t="str">
            <v>Krung Thep Maha Nakhon</v>
          </cell>
          <cell r="L170" t="str">
            <v>Conformant</v>
          </cell>
        </row>
        <row r="171">
          <cell r="B171" t="str">
            <v>Eaton Corporation_2023</v>
          </cell>
          <cell r="C171" t="str">
            <v>CID001980 - Umicore S.A. Business Unit Precious Metals Refining104</v>
          </cell>
          <cell r="D171" t="str">
            <v>Gold</v>
          </cell>
          <cell r="E171" t="str">
            <v>CID001980</v>
          </cell>
          <cell r="F171" t="str">
            <v>RMI</v>
          </cell>
          <cell r="G171" t="str">
            <v>Umicore S.A. Business Unit Precious Metals Refining</v>
          </cell>
          <cell r="H171" t="str">
            <v>BELGIUM</v>
          </cell>
          <cell r="I171" t="str">
            <v>Adolf Greinerstraat 14</v>
          </cell>
          <cell r="J171" t="str">
            <v>Hoboken</v>
          </cell>
          <cell r="K171" t="str">
            <v>Antwerpen</v>
          </cell>
          <cell r="L171" t="str">
            <v>Conformant</v>
          </cell>
        </row>
        <row r="172">
          <cell r="B172" t="str">
            <v>Eaton Corporation_2023</v>
          </cell>
          <cell r="C172" t="str">
            <v>CID001993 - United Precious Metal Refining, Inc.</v>
          </cell>
          <cell r="D172" t="str">
            <v>Gold</v>
          </cell>
          <cell r="E172" t="str">
            <v>CID001993</v>
          </cell>
          <cell r="F172" t="str">
            <v>RMI</v>
          </cell>
          <cell r="G172" t="str">
            <v>United Precious Metal Refining, Inc.</v>
          </cell>
          <cell r="H172" t="str">
            <v>UNITED STATES OF AMERICA</v>
          </cell>
          <cell r="I172"/>
          <cell r="J172" t="str">
            <v>Alden</v>
          </cell>
          <cell r="K172" t="str">
            <v>New York</v>
          </cell>
          <cell r="L172" t="str">
            <v>Conformant</v>
          </cell>
        </row>
        <row r="173">
          <cell r="B173" t="str">
            <v>Eaton Corporation_2023</v>
          </cell>
          <cell r="C173" t="str">
            <v>CID002003 - Valcambi S.A.</v>
          </cell>
          <cell r="D173" t="str">
            <v>Gold</v>
          </cell>
          <cell r="E173" t="str">
            <v>CID002003</v>
          </cell>
          <cell r="F173" t="str">
            <v>RMI</v>
          </cell>
          <cell r="G173" t="str">
            <v>Valcambi S.A.</v>
          </cell>
          <cell r="H173" t="str">
            <v>SWITZERLAND</v>
          </cell>
          <cell r="I173"/>
          <cell r="J173" t="str">
            <v>Balerna</v>
          </cell>
          <cell r="K173" t="str">
            <v>Ticino</v>
          </cell>
          <cell r="L173" t="str">
            <v>Conformant</v>
          </cell>
        </row>
        <row r="174">
          <cell r="B174" t="str">
            <v>Eaton Corporation_2023</v>
          </cell>
          <cell r="C174" t="str">
            <v>CID002030 - Western Australian Mint (T/a The Perth Mint)109</v>
          </cell>
          <cell r="D174" t="str">
            <v>Gold</v>
          </cell>
          <cell r="E174" t="str">
            <v>CID002030</v>
          </cell>
          <cell r="F174" t="str">
            <v>RMI</v>
          </cell>
          <cell r="G174" t="str">
            <v>Western Australian Mint (T/a The Perth Mint)</v>
          </cell>
          <cell r="H174" t="str">
            <v>AUSTRALIA</v>
          </cell>
          <cell r="I174" t="str">
            <v>Nondisclosure</v>
          </cell>
          <cell r="J174" t="str">
            <v>Newburn</v>
          </cell>
          <cell r="K174" t="str">
            <v>Western Australia</v>
          </cell>
          <cell r="L174" t="str">
            <v>Conformant</v>
          </cell>
        </row>
        <row r="175">
          <cell r="B175" t="str">
            <v>Eaton Corporation_2023</v>
          </cell>
          <cell r="C175" t="str">
            <v>CID002778 - WIELAND Edelmetalle GmbH</v>
          </cell>
          <cell r="D175" t="str">
            <v>Gold</v>
          </cell>
          <cell r="E175" t="str">
            <v>CID002778</v>
          </cell>
          <cell r="F175" t="str">
            <v>RMI</v>
          </cell>
          <cell r="G175" t="str">
            <v>WIELAND Edelmetalle GmbH</v>
          </cell>
          <cell r="H175" t="str">
            <v>GERMANY</v>
          </cell>
          <cell r="I175"/>
          <cell r="J175" t="str">
            <v>Pforzeim</v>
          </cell>
          <cell r="K175" t="str">
            <v>Baden-Wurttemberg</v>
          </cell>
          <cell r="L175" t="str">
            <v>Conformant</v>
          </cell>
        </row>
        <row r="176">
          <cell r="B176" t="str">
            <v>Eaton Corporation_2023</v>
          </cell>
          <cell r="C176" t="str">
            <v>CID002129 - Yokohama Metal Co., Ltd.</v>
          </cell>
          <cell r="D176" t="str">
            <v>Gold</v>
          </cell>
          <cell r="E176" t="str">
            <v>CID002129</v>
          </cell>
          <cell r="F176" t="str">
            <v>RMI</v>
          </cell>
          <cell r="G176" t="str">
            <v>Yokohama Metal Co., Ltd.</v>
          </cell>
          <cell r="H176" t="str">
            <v>JAPAN</v>
          </cell>
          <cell r="I176"/>
          <cell r="J176" t="str">
            <v>Sagamihara</v>
          </cell>
          <cell r="K176" t="str">
            <v>Kanagawa</v>
          </cell>
          <cell r="L176" t="str">
            <v>Conformant</v>
          </cell>
        </row>
        <row r="177">
          <cell r="B177" t="str">
            <v>Eaton Corporation_2023</v>
          </cell>
          <cell r="C177" t="str">
            <v>CID000197 - Yunnan Copper Industry Co., Ltd.111</v>
          </cell>
          <cell r="D177" t="str">
            <v>Gold</v>
          </cell>
          <cell r="E177" t="str">
            <v>CID000197</v>
          </cell>
          <cell r="F177" t="str">
            <v>RMI</v>
          </cell>
          <cell r="G177" t="str">
            <v>Yunnan Copper Industry Co., Ltd.</v>
          </cell>
          <cell r="H177" t="str">
            <v>CHINA</v>
          </cell>
          <cell r="I177"/>
          <cell r="J177" t="str">
            <v>Kunming</v>
          </cell>
          <cell r="K177" t="str">
            <v>Yunnan Sheng</v>
          </cell>
          <cell r="L177" t="str">
            <v>Listed by RMI</v>
          </cell>
        </row>
        <row r="178">
          <cell r="B178" t="str">
            <v>Eaton Corporation_2023</v>
          </cell>
          <cell r="C178" t="str">
            <v>CID002224 - Zhongyuan Gold Smelter of Zhongjin Gold Corporation116</v>
          </cell>
          <cell r="D178" t="str">
            <v>Gold</v>
          </cell>
          <cell r="E178" t="str">
            <v>CID002224</v>
          </cell>
          <cell r="F178" t="str">
            <v>RMI</v>
          </cell>
          <cell r="G178" t="str">
            <v>Zhongyuan Gold Smelter of Zhongjin Gold Corporation</v>
          </cell>
          <cell r="H178" t="str">
            <v>CHINA</v>
          </cell>
          <cell r="I178"/>
          <cell r="J178" t="str">
            <v>Sanmenxia</v>
          </cell>
          <cell r="K178" t="str">
            <v>Henan Sheng</v>
          </cell>
          <cell r="L178" t="str">
            <v>Conformant</v>
          </cell>
        </row>
        <row r="179">
          <cell r="B179" t="str">
            <v>Eaton Corporation_2023</v>
          </cell>
          <cell r="C179" t="str">
            <v>CID000292 - Alpha117</v>
          </cell>
          <cell r="D179" t="str">
            <v>Tin</v>
          </cell>
          <cell r="E179" t="str">
            <v>CID000292</v>
          </cell>
          <cell r="F179" t="str">
            <v>RMI</v>
          </cell>
          <cell r="G179" t="str">
            <v>Alpha</v>
          </cell>
          <cell r="H179" t="str">
            <v>UNITED STATES OF AMERICA</v>
          </cell>
          <cell r="I179"/>
          <cell r="J179" t="str">
            <v>Altoona</v>
          </cell>
          <cell r="K179" t="str">
            <v>Pennsylvania</v>
          </cell>
          <cell r="L179" t="str">
            <v>Conformant</v>
          </cell>
        </row>
        <row r="180">
          <cell r="B180" t="str">
            <v>Eaton Corporation_2023</v>
          </cell>
          <cell r="C180" t="str">
            <v>CID002703 - An Vinh Joint Stock Mineral Processing Company</v>
          </cell>
          <cell r="D180" t="str">
            <v>Tin</v>
          </cell>
          <cell r="E180" t="str">
            <v>CID002703</v>
          </cell>
          <cell r="F180" t="str">
            <v>RMI</v>
          </cell>
          <cell r="G180" t="str">
            <v>An Vinh Joint Stock Mineral Processing Company</v>
          </cell>
          <cell r="H180" t="str">
            <v>VIET NAM</v>
          </cell>
          <cell r="I180"/>
          <cell r="J180" t="str">
            <v>Quy Hop</v>
          </cell>
          <cell r="K180" t="str">
            <v>Nghệ An</v>
          </cell>
          <cell r="L180" t="str">
            <v>Listed by RMI</v>
          </cell>
        </row>
        <row r="181">
          <cell r="B181" t="str">
            <v>Eaton Corporation_2023</v>
          </cell>
          <cell r="C181" t="str">
            <v>CID000228 - Chenzhou Yunxiang Mining and Metallurgy Co., Ltd.124</v>
          </cell>
          <cell r="D181" t="str">
            <v>Tin</v>
          </cell>
          <cell r="E181" t="str">
            <v>CID000228</v>
          </cell>
          <cell r="F181" t="str">
            <v>RMI</v>
          </cell>
          <cell r="G181" t="str">
            <v>Chenzhou Yunxiang Mining and Metallurgy Co., Ltd.</v>
          </cell>
          <cell r="H181" t="str">
            <v>CHINA</v>
          </cell>
          <cell r="I181"/>
          <cell r="J181" t="str">
            <v>Chenzhou</v>
          </cell>
          <cell r="K181" t="str">
            <v>Hunan Sheng</v>
          </cell>
          <cell r="L181" t="str">
            <v>Conformant</v>
          </cell>
        </row>
        <row r="182">
          <cell r="B182" t="str">
            <v>Eaton Corporation_2023</v>
          </cell>
          <cell r="C182" t="str">
            <v>CID001070 - China Tin Group Co., Ltd.125</v>
          </cell>
          <cell r="D182" t="str">
            <v>Tin</v>
          </cell>
          <cell r="E182" t="str">
            <v>CID001070</v>
          </cell>
          <cell r="F182" t="str">
            <v>RMI</v>
          </cell>
          <cell r="G182" t="str">
            <v>China Tin Group Co., Ltd.</v>
          </cell>
          <cell r="H182" t="str">
            <v>CHINA</v>
          </cell>
          <cell r="I182"/>
          <cell r="J182" t="str">
            <v>Laibin</v>
          </cell>
          <cell r="K182" t="str">
            <v>Guangxi Zhuangzu Zizhiqu</v>
          </cell>
          <cell r="L182" t="str">
            <v>Conformant</v>
          </cell>
        </row>
        <row r="183">
          <cell r="B183" t="str">
            <v>Eaton Corporation_2023</v>
          </cell>
          <cell r="C183" t="str">
            <v>CID002455 - CV Venus Inti Perkasa</v>
          </cell>
          <cell r="D183" t="str">
            <v>Tin</v>
          </cell>
          <cell r="E183" t="str">
            <v>CID002455</v>
          </cell>
          <cell r="F183" t="str">
            <v>RMI</v>
          </cell>
          <cell r="G183" t="str">
            <v>CV Venus Inti Perkasa</v>
          </cell>
          <cell r="H183" t="str">
            <v>INDONESIA</v>
          </cell>
          <cell r="I183"/>
          <cell r="J183" t="str">
            <v>Pangkal Pinang</v>
          </cell>
          <cell r="K183" t="str">
            <v>Kepulauan Bangka Belitung</v>
          </cell>
          <cell r="L183" t="str">
            <v>Conformant</v>
          </cell>
        </row>
        <row r="184">
          <cell r="B184" t="str">
            <v>Eaton Corporation_2023</v>
          </cell>
          <cell r="C184" t="str">
            <v>CID000402 - Dowa</v>
          </cell>
          <cell r="D184" t="str">
            <v>Tin</v>
          </cell>
          <cell r="E184" t="str">
            <v>CID000402</v>
          </cell>
          <cell r="F184" t="str">
            <v>RMI</v>
          </cell>
          <cell r="G184" t="str">
            <v>Dowa</v>
          </cell>
          <cell r="H184" t="str">
            <v>JAPAN</v>
          </cell>
          <cell r="I184"/>
          <cell r="J184" t="str">
            <v>Kosaka</v>
          </cell>
          <cell r="K184" t="str">
            <v>Akita</v>
          </cell>
          <cell r="L184" t="str">
            <v>Conformant</v>
          </cell>
        </row>
        <row r="185">
          <cell r="B185" t="str">
            <v>Eaton Corporation_2023</v>
          </cell>
          <cell r="C185" t="str">
            <v>CID002572 - Electro-Mechanical Facility of the Cao Bang Minerals &amp; Metallurgy Joint Stock Company</v>
          </cell>
          <cell r="D185" t="str">
            <v>Tin</v>
          </cell>
          <cell r="E185" t="str">
            <v>CID002572</v>
          </cell>
          <cell r="F185" t="str">
            <v>RMI</v>
          </cell>
          <cell r="G185" t="str">
            <v>Electro-Mechanical Facility of the Cao Bang Minerals &amp; Metallurgy Joint Stock Company</v>
          </cell>
          <cell r="H185" t="str">
            <v>VIET NAM</v>
          </cell>
          <cell r="I185"/>
          <cell r="J185" t="str">
            <v>Tinh Tuc</v>
          </cell>
          <cell r="K185" t="str">
            <v>Cao Bằng</v>
          </cell>
          <cell r="L185" t="str">
            <v>Listed by RMI</v>
          </cell>
        </row>
        <row r="186">
          <cell r="B186" t="str">
            <v>Eaton Corporation_2023</v>
          </cell>
          <cell r="C186" t="str">
            <v>CID000438 - EM Vinto</v>
          </cell>
          <cell r="D186" t="str">
            <v>Tin</v>
          </cell>
          <cell r="E186" t="str">
            <v>CID000438</v>
          </cell>
          <cell r="F186" t="str">
            <v>RMI</v>
          </cell>
          <cell r="G186" t="str">
            <v>EM Vinto</v>
          </cell>
          <cell r="H186" t="str">
            <v>BOLIVIA (PLURINATIONAL STATE OF)</v>
          </cell>
          <cell r="I186" t="str">
            <v>Unknown.</v>
          </cell>
          <cell r="J186" t="str">
            <v>Oruro</v>
          </cell>
          <cell r="K186" t="str">
            <v>Oruro</v>
          </cell>
          <cell r="L186" t="str">
            <v>Conformant</v>
          </cell>
        </row>
        <row r="187">
          <cell r="B187" t="str">
            <v>Eaton Corporation_2023</v>
          </cell>
          <cell r="C187" t="str">
            <v>CID000448 - Estanho de Rondonia S.A.</v>
          </cell>
          <cell r="D187" t="str">
            <v>Tin</v>
          </cell>
          <cell r="E187" t="str">
            <v>CID000448</v>
          </cell>
          <cell r="F187" t="str">
            <v>RMI</v>
          </cell>
          <cell r="G187" t="str">
            <v>Estanho de Rondonia S.A.</v>
          </cell>
          <cell r="H187" t="str">
            <v>BRAZIL</v>
          </cell>
          <cell r="I187"/>
          <cell r="J187" t="str">
            <v>Ariquemes</v>
          </cell>
          <cell r="K187" t="str">
            <v>Rondônia</v>
          </cell>
          <cell r="L187" t="str">
            <v>Conformant</v>
          </cell>
        </row>
        <row r="188">
          <cell r="B188" t="str">
            <v>Eaton Corporation_2023</v>
          </cell>
          <cell r="C188" t="str">
            <v>CID000468 - Fenix Metals</v>
          </cell>
          <cell r="D188" t="str">
            <v>Tin</v>
          </cell>
          <cell r="E188" t="str">
            <v>CID000468</v>
          </cell>
          <cell r="F188" t="str">
            <v>RMI</v>
          </cell>
          <cell r="G188" t="str">
            <v>Fenix Metals</v>
          </cell>
          <cell r="H188" t="str">
            <v>POLAND</v>
          </cell>
          <cell r="I188"/>
          <cell r="J188" t="str">
            <v>Chmielów</v>
          </cell>
          <cell r="K188" t="str">
            <v>Podkarpackie</v>
          </cell>
          <cell r="L188" t="str">
            <v>Conformant</v>
          </cell>
        </row>
        <row r="189">
          <cell r="B189" t="str">
            <v>Eaton Corporation_2023</v>
          </cell>
          <cell r="C189" t="str">
            <v>CID000942 - Gejiu Kai Meng Industry and Trade LLC</v>
          </cell>
          <cell r="D189" t="str">
            <v>Tin</v>
          </cell>
          <cell r="E189" t="str">
            <v>CID000942</v>
          </cell>
          <cell r="F189" t="str">
            <v>RMI</v>
          </cell>
          <cell r="G189" t="str">
            <v>Gejiu Kai Meng Industry and Trade LLC</v>
          </cell>
          <cell r="H189" t="str">
            <v>CHINA</v>
          </cell>
          <cell r="I189"/>
          <cell r="J189" t="str">
            <v>Gejiu</v>
          </cell>
          <cell r="K189" t="str">
            <v>Yunnan Sheng</v>
          </cell>
          <cell r="L189" t="str">
            <v>Listed by RMI</v>
          </cell>
        </row>
        <row r="190">
          <cell r="B190" t="str">
            <v>Eaton Corporation_2023</v>
          </cell>
          <cell r="C190" t="str">
            <v>CID000538 - Gejiu Non-Ferrous Metal Processing Co., Ltd.</v>
          </cell>
          <cell r="D190" t="str">
            <v>Tin</v>
          </cell>
          <cell r="E190" t="str">
            <v>CID000538</v>
          </cell>
          <cell r="F190" t="str">
            <v>RMI</v>
          </cell>
          <cell r="G190" t="str">
            <v>Gejiu Non-Ferrous Metal Processing Co., Ltd.</v>
          </cell>
          <cell r="H190" t="str">
            <v>CHINA</v>
          </cell>
          <cell r="I190" t="str">
            <v>Jijie</v>
          </cell>
          <cell r="J190" t="str">
            <v>Gejiu</v>
          </cell>
          <cell r="K190" t="str">
            <v>Yunnan Sheng</v>
          </cell>
          <cell r="L190" t="str">
            <v>Conformant</v>
          </cell>
        </row>
        <row r="191">
          <cell r="B191" t="str">
            <v>Eaton Corporation_2023</v>
          </cell>
          <cell r="C191" t="str">
            <v>CID001908 - Gejiu Yunxin Nonferrous Electrolysis Co., Ltd.</v>
          </cell>
          <cell r="D191" t="str">
            <v>Tin</v>
          </cell>
          <cell r="E191" t="str">
            <v>CID001908</v>
          </cell>
          <cell r="F191" t="str">
            <v>RMI</v>
          </cell>
          <cell r="G191" t="str">
            <v>Gejiu Yunxin Nonferrous Electrolysis Co., Ltd.</v>
          </cell>
          <cell r="H191" t="str">
            <v>CHINA</v>
          </cell>
          <cell r="I191"/>
          <cell r="J191" t="str">
            <v>Gejiu</v>
          </cell>
          <cell r="K191" t="str">
            <v>Yunnan Sheng</v>
          </cell>
          <cell r="L191" t="str">
            <v>Listed by RMI</v>
          </cell>
        </row>
        <row r="192">
          <cell r="B192" t="str">
            <v>Eaton Corporation_2023</v>
          </cell>
          <cell r="C192" t="str">
            <v>CID000555 - Gejiu Zili Mining And Metallurgy Co., Ltd.146</v>
          </cell>
          <cell r="D192" t="str">
            <v>Tin</v>
          </cell>
          <cell r="E192" t="str">
            <v>CID000555</v>
          </cell>
          <cell r="F192" t="str">
            <v>RMI</v>
          </cell>
          <cell r="G192" t="str">
            <v>Gejiu Zili Mining And Metallurgy Co., Ltd.</v>
          </cell>
          <cell r="H192" t="str">
            <v>CHINA</v>
          </cell>
          <cell r="I192"/>
          <cell r="J192" t="str">
            <v>Gejiu</v>
          </cell>
          <cell r="K192" t="str">
            <v>Yunnan Sheng</v>
          </cell>
          <cell r="L192" t="str">
            <v>Listed by RMI</v>
          </cell>
        </row>
        <row r="193">
          <cell r="B193" t="str">
            <v>Eaton Corporation_2023</v>
          </cell>
          <cell r="C193" t="str">
            <v>CID003116 - Guangdong Hanhe Non-Ferrous Metal Co., Ltd.</v>
          </cell>
          <cell r="D193" t="str">
            <v>Tin</v>
          </cell>
          <cell r="E193" t="str">
            <v>CID003116</v>
          </cell>
          <cell r="F193" t="str">
            <v>RMI</v>
          </cell>
          <cell r="G193" t="str">
            <v>Guangdong Hanhe Non-Ferrous Metal Co., Ltd.</v>
          </cell>
          <cell r="H193" t="str">
            <v>CHINA</v>
          </cell>
          <cell r="I193"/>
          <cell r="J193" t="str">
            <v>Chaozhou</v>
          </cell>
          <cell r="K193" t="str">
            <v>Guangdong Sheng</v>
          </cell>
          <cell r="L193" t="str">
            <v>Conformant</v>
          </cell>
        </row>
        <row r="194">
          <cell r="B194" t="str">
            <v>Eaton Corporation_2023</v>
          </cell>
          <cell r="C194" t="str">
            <v>CID002468 - Magnu's Minerais Metais e Ligas Ltda.</v>
          </cell>
          <cell r="D194" t="str">
            <v>Tin</v>
          </cell>
          <cell r="E194" t="str">
            <v>CID002468</v>
          </cell>
          <cell r="F194" t="str">
            <v>RMI</v>
          </cell>
          <cell r="G194" t="str">
            <v>Magnu's Minerais Metais e Ligas Ltda.</v>
          </cell>
          <cell r="H194" t="str">
            <v>BRAZIL</v>
          </cell>
          <cell r="I194"/>
          <cell r="J194" t="str">
            <v>São João del Rei</v>
          </cell>
          <cell r="K194" t="str">
            <v>Minas Gerais</v>
          </cell>
          <cell r="L194" t="str">
            <v>Conformant</v>
          </cell>
        </row>
        <row r="195">
          <cell r="B195" t="str">
            <v>Eaton Corporation_2023</v>
          </cell>
          <cell r="C195" t="str">
            <v>CID001105 - Malaysia Smelting Corporation (MSC)</v>
          </cell>
          <cell r="D195" t="str">
            <v>Tin</v>
          </cell>
          <cell r="E195" t="str">
            <v>CID001105</v>
          </cell>
          <cell r="F195" t="str">
            <v>RMI</v>
          </cell>
          <cell r="G195" t="str">
            <v>Malaysia Smelting Corporation (MSC)</v>
          </cell>
          <cell r="H195" t="str">
            <v>MALAYSIA</v>
          </cell>
          <cell r="I195" t="str">
            <v>27, Jialan Pantai</v>
          </cell>
          <cell r="J195" t="str">
            <v>Butterworth</v>
          </cell>
          <cell r="K195" t="str">
            <v>Pulau Pinang</v>
          </cell>
          <cell r="L195" t="str">
            <v>Conformant</v>
          </cell>
        </row>
        <row r="196">
          <cell r="B196" t="str">
            <v>Eaton Corporation_2023</v>
          </cell>
          <cell r="C196" t="str">
            <v>CID002500 - Melt Metais e Ligas S.A.</v>
          </cell>
          <cell r="D196" t="str">
            <v>Tin</v>
          </cell>
          <cell r="E196" t="str">
            <v>CID002500</v>
          </cell>
          <cell r="F196" t="str">
            <v>RMI</v>
          </cell>
          <cell r="G196" t="str">
            <v>Melt Metais e Ligas S.A.</v>
          </cell>
          <cell r="H196" t="str">
            <v>BRAZIL</v>
          </cell>
          <cell r="I196"/>
          <cell r="J196" t="str">
            <v>Ariquemes</v>
          </cell>
          <cell r="K196" t="str">
            <v>Rondônia</v>
          </cell>
          <cell r="L196" t="str">
            <v>Listed by RMI</v>
          </cell>
        </row>
        <row r="197">
          <cell r="B197" t="str">
            <v>Eaton Corporation_2023</v>
          </cell>
          <cell r="C197" t="str">
            <v>CID001142 - Metallic Resources, Inc.</v>
          </cell>
          <cell r="D197" t="str">
            <v>Tin</v>
          </cell>
          <cell r="E197" t="str">
            <v>CID001142</v>
          </cell>
          <cell r="F197" t="str">
            <v>RMI</v>
          </cell>
          <cell r="G197" t="str">
            <v>Metallic Resources, Inc.</v>
          </cell>
          <cell r="H197" t="str">
            <v>UNITED STATES OF AMERICA</v>
          </cell>
          <cell r="I197"/>
          <cell r="J197" t="str">
            <v>Twinsburg</v>
          </cell>
          <cell r="K197" t="str">
            <v>Ohio</v>
          </cell>
          <cell r="L197" t="str">
            <v>Conformant</v>
          </cell>
        </row>
        <row r="198">
          <cell r="B198" t="str">
            <v>Eaton Corporation_2023</v>
          </cell>
          <cell r="C198" t="str">
            <v>CID001182 - Minsur</v>
          </cell>
          <cell r="D198" t="str">
            <v>Tin</v>
          </cell>
          <cell r="E198" t="str">
            <v>CID001182</v>
          </cell>
          <cell r="F198" t="str">
            <v>RMI</v>
          </cell>
          <cell r="G198" t="str">
            <v>Minsur</v>
          </cell>
          <cell r="H198" t="str">
            <v>PERU</v>
          </cell>
          <cell r="I198" t="str">
            <v>222 Bloomingdale Road, Suite 101</v>
          </cell>
          <cell r="J198" t="str">
            <v>Paracas</v>
          </cell>
          <cell r="K198" t="str">
            <v>Ika</v>
          </cell>
          <cell r="L198" t="str">
            <v>Conformant</v>
          </cell>
        </row>
        <row r="199">
          <cell r="B199" t="str">
            <v>Eaton Corporation_2023</v>
          </cell>
          <cell r="C199" t="str">
            <v>CID002573 - Nghe Tinh Non-Ferrous Metals Joint Stock Company</v>
          </cell>
          <cell r="D199" t="str">
            <v>Tin</v>
          </cell>
          <cell r="E199" t="str">
            <v>CID002573</v>
          </cell>
          <cell r="F199" t="str">
            <v>RMI</v>
          </cell>
          <cell r="G199" t="str">
            <v>Nghe Tinh Non-Ferrous Metals Joint Stock Company</v>
          </cell>
          <cell r="H199" t="str">
            <v>VIET NAM</v>
          </cell>
          <cell r="I199"/>
          <cell r="J199" t="str">
            <v>Quy Hop</v>
          </cell>
          <cell r="K199" t="str">
            <v>Nghệ An</v>
          </cell>
          <cell r="L199" t="str">
            <v>Listed by RMI</v>
          </cell>
        </row>
        <row r="200">
          <cell r="B200" t="str">
            <v>Eaton Corporation_2023</v>
          </cell>
          <cell r="C200" t="str">
            <v>CID001314 - O.M. Manufacturing (Thailand) Co., Ltd.</v>
          </cell>
          <cell r="D200" t="str">
            <v>Tin</v>
          </cell>
          <cell r="E200" t="str">
            <v>CID001314</v>
          </cell>
          <cell r="F200" t="str">
            <v>RMI</v>
          </cell>
          <cell r="G200" t="str">
            <v>O.M. Manufacturing (Thailand) Co., Ltd.</v>
          </cell>
          <cell r="H200" t="str">
            <v>THAILAND</v>
          </cell>
          <cell r="I200"/>
          <cell r="J200" t="str">
            <v>Sriracha</v>
          </cell>
          <cell r="K200" t="str">
            <v>Chon Buri</v>
          </cell>
          <cell r="L200" t="str">
            <v>Conformant</v>
          </cell>
        </row>
        <row r="201">
          <cell r="B201" t="str">
            <v>Eaton Corporation_2023</v>
          </cell>
          <cell r="C201" t="str">
            <v>CID002517 - O.M. Manufacturing Philippines, Inc.</v>
          </cell>
          <cell r="D201" t="str">
            <v>Tin</v>
          </cell>
          <cell r="E201" t="str">
            <v>CID002517</v>
          </cell>
          <cell r="F201" t="str">
            <v>RMI</v>
          </cell>
          <cell r="G201" t="str">
            <v>O.M. Manufacturing Philippines, Inc.</v>
          </cell>
          <cell r="H201" t="str">
            <v>PHILIPPINES</v>
          </cell>
          <cell r="I201"/>
          <cell r="J201" t="str">
            <v>Rosario</v>
          </cell>
          <cell r="K201" t="str">
            <v>Cavite</v>
          </cell>
          <cell r="L201" t="str">
            <v>Conformant</v>
          </cell>
        </row>
        <row r="202">
          <cell r="B202" t="str">
            <v>Eaton Corporation_2023</v>
          </cell>
          <cell r="C202" t="str">
            <v>CID001337 - Operaciones Metalurgicas S.A.</v>
          </cell>
          <cell r="D202" t="str">
            <v>Tin</v>
          </cell>
          <cell r="E202" t="str">
            <v>CID001337</v>
          </cell>
          <cell r="F202" t="str">
            <v>RMI</v>
          </cell>
          <cell r="G202" t="str">
            <v>Operaciones Metalurgicas S.A.</v>
          </cell>
          <cell r="H202" t="str">
            <v>BOLIVIA (PLURINATIONAL STATE OF)</v>
          </cell>
          <cell r="I202" t="str">
            <v>Nondisclosure</v>
          </cell>
          <cell r="J202" t="str">
            <v>Oruro</v>
          </cell>
          <cell r="K202" t="str">
            <v>Oruro</v>
          </cell>
          <cell r="L202" t="str">
            <v>Conformant</v>
          </cell>
        </row>
        <row r="203">
          <cell r="B203" t="str">
            <v>Eaton Corporation_2023</v>
          </cell>
          <cell r="C203" t="str">
            <v>CID000309 - PT Aries Kencana Sejahtera155</v>
          </cell>
          <cell r="D203" t="str">
            <v>Tin</v>
          </cell>
          <cell r="E203" t="str">
            <v>CID000309</v>
          </cell>
          <cell r="F203" t="str">
            <v>RMI</v>
          </cell>
          <cell r="G203" t="str">
            <v>PT Aries Kencana Sejahtera</v>
          </cell>
          <cell r="H203" t="str">
            <v>INDONESIA</v>
          </cell>
          <cell r="I203"/>
          <cell r="J203" t="str">
            <v>Pemali</v>
          </cell>
          <cell r="K203" t="str">
            <v>Kepulauan Bangka Belitung</v>
          </cell>
          <cell r="L203" t="str">
            <v>Conformant</v>
          </cell>
        </row>
        <row r="204">
          <cell r="B204" t="str">
            <v>Eaton Corporation_2023</v>
          </cell>
          <cell r="C204" t="str">
            <v>CID001399 - PT Artha Cipta Langgeng</v>
          </cell>
          <cell r="D204" t="str">
            <v>Tin</v>
          </cell>
          <cell r="E204" t="str">
            <v>CID001399</v>
          </cell>
          <cell r="F204" t="str">
            <v>RMI</v>
          </cell>
          <cell r="G204" t="str">
            <v>PT Artha Cipta Langgeng</v>
          </cell>
          <cell r="H204" t="str">
            <v>INDONESIA</v>
          </cell>
          <cell r="I204"/>
          <cell r="J204" t="str">
            <v>Sungailiat</v>
          </cell>
          <cell r="K204" t="str">
            <v>Kepulauan Bangka Belitung</v>
          </cell>
          <cell r="L204" t="str">
            <v>Conformant</v>
          </cell>
        </row>
        <row r="205">
          <cell r="B205" t="str">
            <v>Eaton Corporation_2023</v>
          </cell>
          <cell r="C205" t="str">
            <v>CID002503 - PT ATD Makmur Mandiri Jaya</v>
          </cell>
          <cell r="D205" t="str">
            <v>Tin</v>
          </cell>
          <cell r="E205" t="str">
            <v>CID002503</v>
          </cell>
          <cell r="F205" t="str">
            <v>RMI</v>
          </cell>
          <cell r="G205" t="str">
            <v>PT ATD Makmur Mandiri Jaya</v>
          </cell>
          <cell r="H205" t="str">
            <v>INDONESIA</v>
          </cell>
          <cell r="I205"/>
          <cell r="J205" t="str">
            <v>Sungailiat</v>
          </cell>
          <cell r="K205" t="str">
            <v>Kepulauan Bangka Belitung</v>
          </cell>
          <cell r="L205" t="str">
            <v>Conformant</v>
          </cell>
        </row>
        <row r="206">
          <cell r="B206" t="str">
            <v>Eaton Corporation_2023</v>
          </cell>
          <cell r="C206" t="str">
            <v>CID001402 - PT Babel Inti Perkasa</v>
          </cell>
          <cell r="D206" t="str">
            <v>Tin</v>
          </cell>
          <cell r="E206" t="str">
            <v>CID001402</v>
          </cell>
          <cell r="F206" t="str">
            <v>RMI</v>
          </cell>
          <cell r="G206" t="str">
            <v>PT Babel Inti Perkasa</v>
          </cell>
          <cell r="H206" t="str">
            <v>INDONESIA</v>
          </cell>
          <cell r="I206"/>
          <cell r="J206" t="str">
            <v>Lintang</v>
          </cell>
          <cell r="K206" t="str">
            <v>Kepulauan Bangka Belitung</v>
          </cell>
          <cell r="L206" t="str">
            <v>Conformant</v>
          </cell>
        </row>
        <row r="207">
          <cell r="B207" t="str">
            <v>Eaton Corporation_2023</v>
          </cell>
          <cell r="C207" t="str">
            <v>CID001421 - PT Belitung Industri Sejahtera</v>
          </cell>
          <cell r="D207" t="str">
            <v>Tin</v>
          </cell>
          <cell r="E207" t="str">
            <v>CID001421</v>
          </cell>
          <cell r="F207" t="str">
            <v>RMI</v>
          </cell>
          <cell r="G207" t="str">
            <v>PT Belitung Industri Sejahtera</v>
          </cell>
          <cell r="H207" t="str">
            <v>INDONESIA</v>
          </cell>
          <cell r="I207"/>
          <cell r="J207" t="str">
            <v>Belitung</v>
          </cell>
          <cell r="K207" t="str">
            <v>Kepulauan Bangka Belitung</v>
          </cell>
          <cell r="L207" t="str">
            <v>Active</v>
          </cell>
        </row>
        <row r="208">
          <cell r="B208" t="str">
            <v>Eaton Corporation_2023</v>
          </cell>
          <cell r="C208" t="str">
            <v>CID001428 - PT Bukit Timah156</v>
          </cell>
          <cell r="D208" t="str">
            <v>Tin</v>
          </cell>
          <cell r="E208" t="str">
            <v>CID001428</v>
          </cell>
          <cell r="F208" t="str">
            <v>RMI</v>
          </cell>
          <cell r="G208" t="str">
            <v>PT Bukit Timah</v>
          </cell>
          <cell r="H208" t="str">
            <v>INDONESIA</v>
          </cell>
          <cell r="I208" t="str">
            <v>Nondisclosure</v>
          </cell>
          <cell r="J208" t="str">
            <v>Pangkal Pinang</v>
          </cell>
          <cell r="K208" t="str">
            <v>Kepulauan Bangka Belitung</v>
          </cell>
          <cell r="L208" t="str">
            <v>Conformant</v>
          </cell>
        </row>
        <row r="209">
          <cell r="B209" t="str">
            <v>Eaton Corporation_2023</v>
          </cell>
          <cell r="C209" t="str">
            <v>CID002696 - PT Cipta Persada Mulia</v>
          </cell>
          <cell r="D209" t="str">
            <v>Tin</v>
          </cell>
          <cell r="E209" t="str">
            <v>CID002696</v>
          </cell>
          <cell r="F209" t="str">
            <v>RMI</v>
          </cell>
          <cell r="G209" t="str">
            <v>PT Cipta Persada Mulia</v>
          </cell>
          <cell r="H209" t="str">
            <v>INDONESIA</v>
          </cell>
          <cell r="I209"/>
          <cell r="J209" t="str">
            <v>Batam</v>
          </cell>
          <cell r="K209" t="str">
            <v>Kepulauan Riau</v>
          </cell>
          <cell r="L209" t="str">
            <v>Conformant</v>
          </cell>
        </row>
        <row r="210">
          <cell r="B210" t="str">
            <v>Eaton Corporation_2023</v>
          </cell>
          <cell r="C210" t="str">
            <v>CID002835 - PT Menara Cipta Mulia</v>
          </cell>
          <cell r="D210" t="str">
            <v>Tin</v>
          </cell>
          <cell r="E210" t="str">
            <v>CID002835</v>
          </cell>
          <cell r="F210" t="str">
            <v>RMI</v>
          </cell>
          <cell r="G210" t="str">
            <v>PT Menara Cipta Mulia</v>
          </cell>
          <cell r="H210" t="str">
            <v>INDONESIA</v>
          </cell>
          <cell r="I210"/>
          <cell r="J210" t="str">
            <v>Mentawak</v>
          </cell>
          <cell r="K210" t="str">
            <v>Kepulauan Bangka Belitung</v>
          </cell>
          <cell r="L210" t="str">
            <v>Conformant</v>
          </cell>
        </row>
        <row r="211">
          <cell r="B211" t="str">
            <v>Eaton Corporation_2023</v>
          </cell>
          <cell r="C211" t="str">
            <v>CID001453 - PT Mitra Stania Prima</v>
          </cell>
          <cell r="D211" t="str">
            <v>Tin</v>
          </cell>
          <cell r="E211" t="str">
            <v>CID001453</v>
          </cell>
          <cell r="F211" t="str">
            <v>RMI</v>
          </cell>
          <cell r="G211" t="str">
            <v>PT Mitra Stania Prima</v>
          </cell>
          <cell r="H211" t="str">
            <v>INDONESIA</v>
          </cell>
          <cell r="I211"/>
          <cell r="J211" t="str">
            <v>Sungailiat</v>
          </cell>
          <cell r="K211" t="str">
            <v>Kepulauan Bangka Belitung</v>
          </cell>
          <cell r="L211" t="str">
            <v>Conformant</v>
          </cell>
        </row>
        <row r="212">
          <cell r="B212" t="str">
            <v>Eaton Corporation_2023</v>
          </cell>
          <cell r="C212" t="str">
            <v>CID001457 - PT Panca Mega Persada</v>
          </cell>
          <cell r="D212" t="str">
            <v>Tin</v>
          </cell>
          <cell r="E212" t="str">
            <v>CID001457</v>
          </cell>
          <cell r="F212" t="str">
            <v>RMI</v>
          </cell>
          <cell r="G212" t="str">
            <v>PT Panca Mega Persada</v>
          </cell>
          <cell r="H212" t="str">
            <v>INDONESIA</v>
          </cell>
          <cell r="I212"/>
          <cell r="J212" t="str">
            <v>Sungailiat</v>
          </cell>
          <cell r="K212" t="str">
            <v>Kepulauan Bangka Belitung</v>
          </cell>
          <cell r="L212" t="str">
            <v>Listed by RMI</v>
          </cell>
        </row>
        <row r="213">
          <cell r="B213" t="str">
            <v>Eaton Corporation_2023</v>
          </cell>
          <cell r="C213" t="str">
            <v>CID001458 - PT Prima Timah Utama</v>
          </cell>
          <cell r="D213" t="str">
            <v>Tin</v>
          </cell>
          <cell r="E213" t="str">
            <v>CID001458</v>
          </cell>
          <cell r="F213" t="str">
            <v>RMI</v>
          </cell>
          <cell r="G213" t="str">
            <v>PT Prima Timah Utama</v>
          </cell>
          <cell r="H213" t="str">
            <v>INDONESIA</v>
          </cell>
          <cell r="I213"/>
          <cell r="J213" t="str">
            <v>Pangkal Pinang</v>
          </cell>
          <cell r="K213" t="str">
            <v>Kepulauan Bangka Belitung</v>
          </cell>
          <cell r="L213" t="str">
            <v>Conformant</v>
          </cell>
        </row>
        <row r="214">
          <cell r="B214" t="str">
            <v>Eaton Corporation_2023</v>
          </cell>
          <cell r="C214" t="str">
            <v>CID001460 - PT Refined Bangka Tin</v>
          </cell>
          <cell r="D214" t="str">
            <v>Tin</v>
          </cell>
          <cell r="E214" t="str">
            <v>CID001460</v>
          </cell>
          <cell r="F214" t="str">
            <v>RMI</v>
          </cell>
          <cell r="G214" t="str">
            <v>PT Refined Bangka Tin</v>
          </cell>
          <cell r="H214" t="str">
            <v>INDONESIA</v>
          </cell>
          <cell r="I214"/>
          <cell r="J214" t="str">
            <v>Sungailiat</v>
          </cell>
          <cell r="K214" t="str">
            <v>Kepulauan Bangka Belitung</v>
          </cell>
          <cell r="L214" t="str">
            <v>Conformant</v>
          </cell>
        </row>
        <row r="215">
          <cell r="B215" t="str">
            <v>Eaton Corporation_2023</v>
          </cell>
          <cell r="C215" t="str">
            <v>CID001463 - PT Sariwiguna Binasentosa</v>
          </cell>
          <cell r="D215" t="str">
            <v>Tin</v>
          </cell>
          <cell r="E215" t="str">
            <v>CID001463</v>
          </cell>
          <cell r="F215" t="str">
            <v>RMI</v>
          </cell>
          <cell r="G215" t="str">
            <v>PT Sariwiguna Binasentosa</v>
          </cell>
          <cell r="H215" t="str">
            <v>INDONESIA</v>
          </cell>
          <cell r="I215"/>
          <cell r="J215" t="str">
            <v>Pangkal Pinang</v>
          </cell>
          <cell r="K215" t="str">
            <v>Kepulauan Bangka Belitung</v>
          </cell>
          <cell r="L215" t="str">
            <v>Conformant</v>
          </cell>
        </row>
        <row r="216">
          <cell r="B216" t="str">
            <v>Eaton Corporation_2023</v>
          </cell>
          <cell r="C216" t="str">
            <v>CID001468 - PT Stanindo Inti Perkasa</v>
          </cell>
          <cell r="D216" t="str">
            <v>Tin</v>
          </cell>
          <cell r="E216" t="str">
            <v>CID001468</v>
          </cell>
          <cell r="F216" t="str">
            <v>RMI</v>
          </cell>
          <cell r="G216" t="str">
            <v>PT Stanindo Inti Perkasa</v>
          </cell>
          <cell r="H216" t="str">
            <v>INDONESIA</v>
          </cell>
          <cell r="I216"/>
          <cell r="J216" t="str">
            <v>Pangkal Pinang</v>
          </cell>
          <cell r="K216" t="str">
            <v>Kepulauan Bangka Belitung</v>
          </cell>
          <cell r="L216" t="str">
            <v>Conformant</v>
          </cell>
        </row>
        <row r="217">
          <cell r="B217" t="str">
            <v>Eaton Corporation_2023</v>
          </cell>
          <cell r="C217" t="str">
            <v>CID002816 - PT Sukses Inti Makmur</v>
          </cell>
          <cell r="D217" t="str">
            <v>Tin</v>
          </cell>
          <cell r="E217" t="str">
            <v>CID002816</v>
          </cell>
          <cell r="F217" t="str">
            <v>RMI</v>
          </cell>
          <cell r="G217" t="str">
            <v>PT Sukses Inti Makmur</v>
          </cell>
          <cell r="H217" t="str">
            <v>INDONESIA</v>
          </cell>
          <cell r="I217"/>
          <cell r="J217" t="str">
            <v>Belitung</v>
          </cell>
          <cell r="K217" t="str">
            <v>Kepulauan Bangka Belitung</v>
          </cell>
          <cell r="L217" t="str">
            <v>Conformant</v>
          </cell>
        </row>
        <row r="218">
          <cell r="B218" t="str">
            <v>Eaton Corporation_2023</v>
          </cell>
          <cell r="C218" t="str">
            <v>CID001477 - PT Timah Tbk Kundur</v>
          </cell>
          <cell r="D218" t="str">
            <v>Tin</v>
          </cell>
          <cell r="E218" t="str">
            <v>CID001477</v>
          </cell>
          <cell r="F218" t="str">
            <v>RMI</v>
          </cell>
          <cell r="G218" t="str">
            <v>PT Timah Tbk Kundur</v>
          </cell>
          <cell r="H218" t="str">
            <v>INDONESIA</v>
          </cell>
          <cell r="I218" t="str">
            <v>Unknown.</v>
          </cell>
          <cell r="J218" t="str">
            <v>Kundur</v>
          </cell>
          <cell r="K218" t="str">
            <v>Riau</v>
          </cell>
          <cell r="L218" t="str">
            <v>Conformant</v>
          </cell>
        </row>
        <row r="219">
          <cell r="B219" t="str">
            <v>Eaton Corporation_2023</v>
          </cell>
          <cell r="C219" t="str">
            <v>CID001482 - PT Timah Tbk Mentok</v>
          </cell>
          <cell r="D219" t="str">
            <v>Tin</v>
          </cell>
          <cell r="E219" t="str">
            <v>CID001482</v>
          </cell>
          <cell r="F219" t="str">
            <v>RMI</v>
          </cell>
          <cell r="G219" t="str">
            <v>PT Timah Tbk Mentok</v>
          </cell>
          <cell r="H219" t="str">
            <v>INDONESIA</v>
          </cell>
          <cell r="I219" t="str">
            <v>Unknown.</v>
          </cell>
          <cell r="J219" t="str">
            <v>Mentok</v>
          </cell>
          <cell r="K219" t="str">
            <v>Kepulauan Bangka Belitung</v>
          </cell>
          <cell r="L219" t="str">
            <v>Conformant</v>
          </cell>
        </row>
        <row r="220">
          <cell r="B220" t="str">
            <v>Eaton Corporation_2023</v>
          </cell>
          <cell r="C220" t="str">
            <v>CID001490 - PT Tinindo Inter Nusa</v>
          </cell>
          <cell r="D220" t="str">
            <v>Tin</v>
          </cell>
          <cell r="E220" t="str">
            <v>CID001490</v>
          </cell>
          <cell r="F220" t="str">
            <v>RMI</v>
          </cell>
          <cell r="G220" t="str">
            <v>PT Tinindo Inter Nusa</v>
          </cell>
          <cell r="H220" t="str">
            <v>INDONESIA</v>
          </cell>
          <cell r="I220"/>
          <cell r="J220" t="str">
            <v>Pangkal Pinang</v>
          </cell>
          <cell r="K220" t="str">
            <v>Kepulauan Bangka Belitung</v>
          </cell>
          <cell r="L220" t="str">
            <v>Listed by RMI</v>
          </cell>
        </row>
        <row r="221">
          <cell r="B221" t="str">
            <v>Eaton Corporation_2023</v>
          </cell>
          <cell r="C221" t="str">
            <v>CID001493 - PT Tommy Utama</v>
          </cell>
          <cell r="D221" t="str">
            <v>Tin</v>
          </cell>
          <cell r="E221" t="str">
            <v>CID001493</v>
          </cell>
          <cell r="F221" t="str">
            <v>RMI</v>
          </cell>
          <cell r="G221" t="str">
            <v>PT Tommy Utama</v>
          </cell>
          <cell r="H221" t="str">
            <v>INDONESIA</v>
          </cell>
          <cell r="I221"/>
          <cell r="J221" t="str">
            <v>Gantung</v>
          </cell>
          <cell r="K221" t="str">
            <v>Kepulauan Bangka Belitung</v>
          </cell>
          <cell r="L221" t="str">
            <v>Conformant</v>
          </cell>
        </row>
        <row r="222">
          <cell r="B222" t="str">
            <v>Eaton Corporation_2023</v>
          </cell>
          <cell r="C222" t="str">
            <v>CID001539 - Rui Da Hung</v>
          </cell>
          <cell r="D222" t="str">
            <v>Tin</v>
          </cell>
          <cell r="E222" t="str">
            <v>CID001539</v>
          </cell>
          <cell r="F222" t="str">
            <v>RMI</v>
          </cell>
          <cell r="G222" t="str">
            <v>Rui Da Hung</v>
          </cell>
          <cell r="H222" t="str">
            <v>TAIWAN, PROVINCE OF CHINA</v>
          </cell>
          <cell r="I222"/>
          <cell r="J222" t="str">
            <v>Taoyuan</v>
          </cell>
          <cell r="K222" t="str">
            <v>Taoyuan</v>
          </cell>
          <cell r="L222" t="str">
            <v>Conformant</v>
          </cell>
        </row>
        <row r="223">
          <cell r="B223" t="str">
            <v>Eaton Corporation_2023</v>
          </cell>
          <cell r="C223" t="str">
            <v>CID001758 - Soft Metais Ltda.</v>
          </cell>
          <cell r="D223" t="str">
            <v>Tin</v>
          </cell>
          <cell r="E223" t="str">
            <v>CID001758</v>
          </cell>
          <cell r="F223" t="str">
            <v>RMI</v>
          </cell>
          <cell r="G223" t="str">
            <v>Soft Metais Ltda.</v>
          </cell>
          <cell r="H223" t="str">
            <v>BRAZIL</v>
          </cell>
          <cell r="I223"/>
          <cell r="J223" t="str">
            <v>Bebedouro</v>
          </cell>
          <cell r="K223" t="str">
            <v>São Paulo</v>
          </cell>
          <cell r="L223" t="str">
            <v>Removed</v>
          </cell>
        </row>
        <row r="224">
          <cell r="B224" t="str">
            <v>Eaton Corporation_2023</v>
          </cell>
          <cell r="C224" t="str">
            <v>CID002756 - Super Ligas</v>
          </cell>
          <cell r="D224" t="str">
            <v>Tin</v>
          </cell>
          <cell r="E224" t="str">
            <v>CID002756</v>
          </cell>
          <cell r="F224" t="str">
            <v>RMI</v>
          </cell>
          <cell r="G224" t="str">
            <v>Super Ligas</v>
          </cell>
          <cell r="H224" t="str">
            <v>BRAZIL</v>
          </cell>
          <cell r="I224"/>
          <cell r="J224" t="str">
            <v>Piracicaba</v>
          </cell>
          <cell r="K224" t="str">
            <v>São Paulo</v>
          </cell>
          <cell r="L224" t="str">
            <v>Active</v>
          </cell>
        </row>
        <row r="225">
          <cell r="B225" t="str">
            <v>Eaton Corporation_2023</v>
          </cell>
          <cell r="C225" t="str">
            <v>CID001898 - Thaisarco</v>
          </cell>
          <cell r="D225" t="str">
            <v>Tin</v>
          </cell>
          <cell r="E225" t="str">
            <v>CID001898</v>
          </cell>
          <cell r="F225" t="str">
            <v>RMI</v>
          </cell>
          <cell r="G225" t="str">
            <v>Thaisarco</v>
          </cell>
          <cell r="H225" t="str">
            <v>THAILAND</v>
          </cell>
          <cell r="I225" t="str">
            <v>80 Moo 8, Sakdidej Road</v>
          </cell>
          <cell r="J225" t="str">
            <v>Amphur Muang</v>
          </cell>
          <cell r="K225" t="str">
            <v>Phuket</v>
          </cell>
          <cell r="L225" t="str">
            <v>Conformant</v>
          </cell>
        </row>
        <row r="226">
          <cell r="B226" t="str">
            <v>Eaton Corporation_2023</v>
          </cell>
          <cell r="C226" t="str">
            <v>CID002574 - Tuyen Quang Non-Ferrous Metals Joint Stock Company</v>
          </cell>
          <cell r="D226" t="str">
            <v>Tin</v>
          </cell>
          <cell r="E226" t="str">
            <v>CID002574</v>
          </cell>
          <cell r="F226" t="str">
            <v>RMI</v>
          </cell>
          <cell r="G226" t="str">
            <v>Tuyen Quang Non-Ferrous Metals Joint Stock Company</v>
          </cell>
          <cell r="H226" t="str">
            <v>VIET NAM</v>
          </cell>
          <cell r="I226"/>
          <cell r="J226" t="str">
            <v>Tan Quang</v>
          </cell>
          <cell r="K226" t="str">
            <v>Tuyên Quang</v>
          </cell>
          <cell r="L226" t="str">
            <v>Listed by RMI</v>
          </cell>
        </row>
        <row r="227">
          <cell r="B227" t="str">
            <v>Eaton Corporation_2023</v>
          </cell>
          <cell r="C227" t="str">
            <v>CID002015 - VQB Mineral and Trading Group JSC</v>
          </cell>
          <cell r="D227" t="str">
            <v>Tin</v>
          </cell>
          <cell r="E227" t="str">
            <v>CID002015</v>
          </cell>
          <cell r="F227" t="str">
            <v>RMI</v>
          </cell>
          <cell r="G227" t="str">
            <v>VQB Mineral and Trading Group JSC</v>
          </cell>
          <cell r="H227" t="str">
            <v>VIET NAM</v>
          </cell>
          <cell r="I227"/>
          <cell r="J227" t="str">
            <v>Hanoi</v>
          </cell>
          <cell r="K227" t="str">
            <v>Ha Noi</v>
          </cell>
          <cell r="L227" t="str">
            <v>Listed by RMI</v>
          </cell>
        </row>
        <row r="228">
          <cell r="B228" t="str">
            <v>Eaton Corporation_2023</v>
          </cell>
          <cell r="C228" t="str">
            <v>CID002036 - White Solder Metalurgia e Mineracao Ltda.</v>
          </cell>
          <cell r="D228" t="str">
            <v>Tin</v>
          </cell>
          <cell r="E228" t="str">
            <v>CID002036</v>
          </cell>
          <cell r="F228" t="str">
            <v>RMI</v>
          </cell>
          <cell r="G228" t="str">
            <v>White Solder Metalurgia e Mineracao Ltda.</v>
          </cell>
          <cell r="H228" t="str">
            <v>BRAZIL</v>
          </cell>
          <cell r="I228" t="str">
            <v>Rodovia 421, Km 1,1 no 917 CEP 76877-073/Cx Postal: 433</v>
          </cell>
          <cell r="J228" t="str">
            <v>Ariquemes</v>
          </cell>
          <cell r="K228" t="str">
            <v>Rondônia</v>
          </cell>
          <cell r="L228" t="str">
            <v>Conformant</v>
          </cell>
        </row>
        <row r="229">
          <cell r="B229" t="str">
            <v>Eaton Corporation_2023</v>
          </cell>
          <cell r="C229" t="str">
            <v>CID002158 - Yunnan Chengfeng Non-ferrous Metals Co., Ltd.165</v>
          </cell>
          <cell r="D229" t="str">
            <v>Tin</v>
          </cell>
          <cell r="E229" t="str">
            <v>CID002158</v>
          </cell>
          <cell r="F229" t="str">
            <v>RMI</v>
          </cell>
          <cell r="G229" t="str">
            <v>Yunnan Chengfeng Non-ferrous Metals Co., Ltd.</v>
          </cell>
          <cell r="H229" t="str">
            <v>CHINA</v>
          </cell>
          <cell r="I229" t="str">
            <v>Unknown.</v>
          </cell>
          <cell r="J229" t="str">
            <v>Gejiu</v>
          </cell>
          <cell r="K229" t="str">
            <v>Yunnan Sheng</v>
          </cell>
          <cell r="L229" t="str">
            <v>Conformant</v>
          </cell>
        </row>
        <row r="230">
          <cell r="B230" t="str">
            <v>Eaton Corporation_2023</v>
          </cell>
          <cell r="C230" t="str">
            <v>CID002180 - Tin Smelting Branch of Yunnan Tin Co., Ltd.</v>
          </cell>
          <cell r="D230" t="str">
            <v>Tin</v>
          </cell>
          <cell r="E230" t="str">
            <v>CID002180</v>
          </cell>
          <cell r="F230" t="str">
            <v>RMI</v>
          </cell>
          <cell r="G230" t="str">
            <v>Tin Smelting Branch of Yunnan Tin Co., Ltd.</v>
          </cell>
          <cell r="H230" t="str">
            <v>CHINA</v>
          </cell>
          <cell r="I230" t="str">
            <v>Unknown.</v>
          </cell>
          <cell r="J230" t="str">
            <v>Gejiu</v>
          </cell>
          <cell r="K230" t="str">
            <v>Yunnan Sheng</v>
          </cell>
          <cell r="L230" t="str">
            <v>Conformant</v>
          </cell>
        </row>
        <row r="231">
          <cell r="B231" t="str">
            <v>Eaton Corporation_2023</v>
          </cell>
          <cell r="C231" t="str">
            <v>CID000004 - A.L.M.T. Corp.</v>
          </cell>
          <cell r="D231" t="str">
            <v>Tungsten</v>
          </cell>
          <cell r="E231" t="str">
            <v>CID000004</v>
          </cell>
          <cell r="F231" t="str">
            <v>RMI</v>
          </cell>
          <cell r="G231" t="str">
            <v>A.L.M.T. Corp.</v>
          </cell>
          <cell r="H231" t="str">
            <v>JAPAN</v>
          </cell>
          <cell r="I231"/>
          <cell r="J231" t="str">
            <v>Toyama City</v>
          </cell>
          <cell r="K231" t="str">
            <v>Toyama</v>
          </cell>
          <cell r="L231" t="str">
            <v>Conformant</v>
          </cell>
        </row>
        <row r="232">
          <cell r="B232" t="str">
            <v>Eaton Corporation_2023</v>
          </cell>
          <cell r="C232" t="str">
            <v>CID002833 - ACL Metais Eireli</v>
          </cell>
          <cell r="D232" t="str">
            <v>Tungsten</v>
          </cell>
          <cell r="E232" t="str">
            <v>CID002833</v>
          </cell>
          <cell r="F232" t="str">
            <v>RMI</v>
          </cell>
          <cell r="G232" t="str">
            <v>ACL Metais Eireli</v>
          </cell>
          <cell r="H232" t="str">
            <v>BRAZIL</v>
          </cell>
          <cell r="I232"/>
          <cell r="J232" t="str">
            <v>Araçariguama</v>
          </cell>
          <cell r="K232" t="str">
            <v>São Paulo</v>
          </cell>
          <cell r="L232" t="str">
            <v>Listed by RMI</v>
          </cell>
        </row>
        <row r="233">
          <cell r="B233" t="str">
            <v>Eaton Corporation_2023</v>
          </cell>
          <cell r="C233" t="str">
            <v>CID002502 - Asia Tungsten Products Vietnam Ltd.</v>
          </cell>
          <cell r="D233" t="str">
            <v>Tungsten</v>
          </cell>
          <cell r="E233" t="str">
            <v>CID002502</v>
          </cell>
          <cell r="F233" t="str">
            <v>RMI</v>
          </cell>
          <cell r="G233" t="str">
            <v>Asia Tungsten Products Vietnam Ltd.</v>
          </cell>
          <cell r="H233" t="str">
            <v>VIET NAM</v>
          </cell>
          <cell r="I233"/>
          <cell r="J233" t="str">
            <v>Vinh Bao District</v>
          </cell>
          <cell r="K233" t="str">
            <v>Hai Phong</v>
          </cell>
          <cell r="L233" t="str">
            <v>Removed</v>
          </cell>
        </row>
        <row r="234">
          <cell r="B234" t="str">
            <v>Eaton Corporation_2023</v>
          </cell>
          <cell r="C234" t="str">
            <v>CID002513 - Hunan Shizhuyuan Nonferrous Metals Co., Ltd. Chenzhou Tungsten Products Branch</v>
          </cell>
          <cell r="D234" t="str">
            <v>Tungsten</v>
          </cell>
          <cell r="E234" t="str">
            <v>CID002513</v>
          </cell>
          <cell r="F234" t="str">
            <v>RMI</v>
          </cell>
          <cell r="G234" t="str">
            <v>Hunan Shizhuyuan Nonferrous Metals Co., Ltd. Chenzhou Tungsten Products Branch</v>
          </cell>
          <cell r="H234" t="str">
            <v>CHINA</v>
          </cell>
          <cell r="I234"/>
          <cell r="J234" t="str">
            <v>Chenzhou</v>
          </cell>
          <cell r="K234" t="str">
            <v>Hunan Sheng</v>
          </cell>
          <cell r="L234" t="str">
            <v>Conformant</v>
          </cell>
        </row>
        <row r="235">
          <cell r="B235" t="str">
            <v>Eaton Corporation_2023</v>
          </cell>
          <cell r="C235" t="str">
            <v>CID000258 - Chongyi Zhangyuan Tungsten Co., Ltd.</v>
          </cell>
          <cell r="D235" t="str">
            <v>Tungsten</v>
          </cell>
          <cell r="E235" t="str">
            <v>CID000258</v>
          </cell>
          <cell r="F235" t="str">
            <v>RMI</v>
          </cell>
          <cell r="G235" t="str">
            <v>Chongyi Zhangyuan Tungsten Co., Ltd.</v>
          </cell>
          <cell r="H235" t="str">
            <v>CHINA</v>
          </cell>
          <cell r="I235"/>
          <cell r="J235" t="str">
            <v>Ganzhou</v>
          </cell>
          <cell r="K235" t="str">
            <v>Jiangxi Sheng</v>
          </cell>
          <cell r="L235" t="str">
            <v>Conformant</v>
          </cell>
        </row>
        <row r="236">
          <cell r="B236" t="str">
            <v>Eaton Corporation_2023</v>
          </cell>
          <cell r="C236" t="str">
            <v>CID000875 - Ganzhou Huaxing Tungsten Products Co., Ltd.177</v>
          </cell>
          <cell r="D236" t="str">
            <v>Tungsten</v>
          </cell>
          <cell r="E236" t="str">
            <v>CID000875</v>
          </cell>
          <cell r="F236" t="str">
            <v>RMI</v>
          </cell>
          <cell r="G236" t="str">
            <v>Ganzhou Huaxing Tungsten Products Co., Ltd.</v>
          </cell>
          <cell r="H236" t="str">
            <v>CHINA</v>
          </cell>
          <cell r="I236"/>
          <cell r="J236" t="str">
            <v>Ganzhou</v>
          </cell>
          <cell r="K236" t="str">
            <v>Jiangxi Sheng</v>
          </cell>
          <cell r="L236" t="str">
            <v>Conformant</v>
          </cell>
        </row>
        <row r="237">
          <cell r="B237" t="str">
            <v>Eaton Corporation_2023</v>
          </cell>
          <cell r="C237" t="str">
            <v>CID002315 - Ganzhou Jiangwu Ferrotungsten Co., Ltd.</v>
          </cell>
          <cell r="D237" t="str">
            <v>Tungsten</v>
          </cell>
          <cell r="E237" t="str">
            <v>CID002315</v>
          </cell>
          <cell r="F237" t="str">
            <v>RMI</v>
          </cell>
          <cell r="G237" t="str">
            <v>Ganzhou Jiangwu Ferrotungsten Co., Ltd.</v>
          </cell>
          <cell r="H237" t="str">
            <v>CHINA</v>
          </cell>
          <cell r="I237"/>
          <cell r="J237" t="str">
            <v>Ganzhou</v>
          </cell>
          <cell r="K237" t="str">
            <v>Jiangxi Sheng</v>
          </cell>
          <cell r="L237" t="str">
            <v>Conformant</v>
          </cell>
        </row>
        <row r="238">
          <cell r="B238" t="str">
            <v>Eaton Corporation_2023</v>
          </cell>
          <cell r="C238" t="str">
            <v>CID002494 - Ganzhou Seadragon W &amp; Mo Co., Ltd.</v>
          </cell>
          <cell r="D238" t="str">
            <v>Tungsten</v>
          </cell>
          <cell r="E238" t="str">
            <v>CID002494</v>
          </cell>
          <cell r="F238" t="str">
            <v>RMI</v>
          </cell>
          <cell r="G238" t="str">
            <v>Ganzhou Seadragon W &amp; Mo Co., Ltd.</v>
          </cell>
          <cell r="H238" t="str">
            <v>CHINA</v>
          </cell>
          <cell r="I238"/>
          <cell r="J238" t="str">
            <v>Ganzhou</v>
          </cell>
          <cell r="K238" t="str">
            <v>Jiangxi Sheng</v>
          </cell>
          <cell r="L238" t="str">
            <v>Conformant</v>
          </cell>
        </row>
        <row r="239">
          <cell r="B239" t="str">
            <v>Eaton Corporation_2023</v>
          </cell>
          <cell r="C239" t="str">
            <v>CID000568 - Global Tungsten &amp; Powders Corp.</v>
          </cell>
          <cell r="D239" t="str">
            <v>Tungsten</v>
          </cell>
          <cell r="E239" t="str">
            <v>CID000568</v>
          </cell>
          <cell r="F239" t="str">
            <v>RMI</v>
          </cell>
          <cell r="G239" t="str">
            <v>Global Tungsten &amp; Powders Corp.</v>
          </cell>
          <cell r="H239" t="str">
            <v>UNITED STATES OF AMERICA</v>
          </cell>
          <cell r="I239"/>
          <cell r="J239" t="str">
            <v>Towanda</v>
          </cell>
          <cell r="K239" t="str">
            <v>Pennsylvania</v>
          </cell>
          <cell r="L239" t="str">
            <v>Conformant</v>
          </cell>
        </row>
        <row r="240">
          <cell r="B240" t="str">
            <v>Eaton Corporation_2023</v>
          </cell>
          <cell r="C240" t="str">
            <v>CID000218 - Guangdong Xianglu Tungsten Co., Ltd.181</v>
          </cell>
          <cell r="D240" t="str">
            <v>Tungsten</v>
          </cell>
          <cell r="E240" t="str">
            <v>CID000218</v>
          </cell>
          <cell r="F240" t="str">
            <v>RMI</v>
          </cell>
          <cell r="G240" t="str">
            <v>Guangdong Xianglu Tungsten Co., Ltd.</v>
          </cell>
          <cell r="H240" t="str">
            <v>CHINA</v>
          </cell>
          <cell r="I240"/>
          <cell r="J240" t="str">
            <v>Chaozhou</v>
          </cell>
          <cell r="K240" t="str">
            <v>Guangdong Sheng</v>
          </cell>
          <cell r="L240" t="str">
            <v>Conformant</v>
          </cell>
        </row>
        <row r="241">
          <cell r="B241" t="str">
            <v>Eaton Corporation_2023</v>
          </cell>
          <cell r="C241" t="str">
            <v>CID002541 - H.C. Starck Tungsten GmbH</v>
          </cell>
          <cell r="D241" t="str">
            <v>Tungsten</v>
          </cell>
          <cell r="E241" t="str">
            <v>CID002541</v>
          </cell>
          <cell r="F241" t="str">
            <v>RMI</v>
          </cell>
          <cell r="G241" t="str">
            <v>H.C. Starck Tungsten GmbH</v>
          </cell>
          <cell r="H241" t="str">
            <v>GERMANY</v>
          </cell>
          <cell r="I241"/>
          <cell r="J241" t="str">
            <v>Goslar</v>
          </cell>
          <cell r="K241" t="str">
            <v>Niedersachsen</v>
          </cell>
          <cell r="L241" t="str">
            <v>Conformant</v>
          </cell>
        </row>
        <row r="242">
          <cell r="B242" t="str">
            <v>Eaton Corporation_2023</v>
          </cell>
          <cell r="C242" t="str">
            <v>CID000769 - Hunan Jintai New Material Co., Ltd.96</v>
          </cell>
          <cell r="D242" t="str">
            <v>Tungsten</v>
          </cell>
          <cell r="E242" t="str">
            <v>CID000769</v>
          </cell>
          <cell r="F242" t="str">
            <v>RMI</v>
          </cell>
          <cell r="G242" t="str">
            <v>Hunan Jintai New Material Co., Ltd.</v>
          </cell>
          <cell r="H242" t="str">
            <v>CHINA</v>
          </cell>
          <cell r="I242"/>
          <cell r="J242" t="str">
            <v>Hengyang</v>
          </cell>
          <cell r="K242" t="str">
            <v>Hunan Sheng</v>
          </cell>
          <cell r="L242" t="str">
            <v>Conformant</v>
          </cell>
        </row>
        <row r="243">
          <cell r="B243" t="str">
            <v>Eaton Corporation_2023</v>
          </cell>
          <cell r="C243" t="str">
            <v>CID002649 - Hydrometallurg, JSC</v>
          </cell>
          <cell r="D243" t="str">
            <v>Tungsten</v>
          </cell>
          <cell r="E243" t="str">
            <v>CID002649</v>
          </cell>
          <cell r="F243" t="str">
            <v>RMI</v>
          </cell>
          <cell r="G243" t="str">
            <v>Hydrometallurg, JSC</v>
          </cell>
          <cell r="H243" t="str">
            <v>RUSSIAN FEDERATION</v>
          </cell>
          <cell r="I243"/>
          <cell r="J243" t="str">
            <v>Nalchik</v>
          </cell>
          <cell r="K243" t="str">
            <v>Kabardino-Balkarskaya Respublika</v>
          </cell>
          <cell r="L243" t="str">
            <v>Listed by RMI</v>
          </cell>
        </row>
        <row r="244">
          <cell r="B244" t="str">
            <v>Eaton Corporation_2023</v>
          </cell>
          <cell r="C244" t="str">
            <v>CID000825 - Japan New Metals Co., Ltd.</v>
          </cell>
          <cell r="D244" t="str">
            <v>Tungsten</v>
          </cell>
          <cell r="E244" t="str">
            <v>CID000825</v>
          </cell>
          <cell r="F244" t="str">
            <v>RMI</v>
          </cell>
          <cell r="G244" t="str">
            <v>Japan New Metals Co., Ltd.</v>
          </cell>
          <cell r="H244" t="str">
            <v>JAPAN</v>
          </cell>
          <cell r="I244"/>
          <cell r="J244" t="str">
            <v>Akita City</v>
          </cell>
          <cell r="K244" t="str">
            <v>Akita</v>
          </cell>
          <cell r="L244" t="str">
            <v>Conformant</v>
          </cell>
        </row>
        <row r="245">
          <cell r="B245" t="str">
            <v>Eaton Corporation_2023</v>
          </cell>
          <cell r="C245" t="str">
            <v>CID002551 - Jiangwu H.C. Starck Tungsten Products Co., Ltd.</v>
          </cell>
          <cell r="D245" t="str">
            <v>Tungsten</v>
          </cell>
          <cell r="E245" t="str">
            <v>CID002551</v>
          </cell>
          <cell r="F245" t="str">
            <v>RMI</v>
          </cell>
          <cell r="G245" t="str">
            <v>Jiangwu H.C. Starck Tungsten Products Co., Ltd.</v>
          </cell>
          <cell r="H245" t="str">
            <v>CHINA</v>
          </cell>
          <cell r="I245"/>
          <cell r="J245" t="str">
            <v>Ganzhou</v>
          </cell>
          <cell r="K245" t="str">
            <v>Jiangxi Sheng</v>
          </cell>
          <cell r="L245" t="str">
            <v>Conformant</v>
          </cell>
        </row>
        <row r="246">
          <cell r="B246" t="str">
            <v>Eaton Corporation_2023</v>
          </cell>
          <cell r="C246" t="str">
            <v>CID002321 - Jiangxi Gan Bei Tungsten Co., Ltd.</v>
          </cell>
          <cell r="D246" t="str">
            <v>Tungsten</v>
          </cell>
          <cell r="E246" t="str">
            <v>CID002321</v>
          </cell>
          <cell r="F246" t="str">
            <v>RMI</v>
          </cell>
          <cell r="G246" t="str">
            <v>Jiangxi Gan Bei Tungsten Co., Ltd.</v>
          </cell>
          <cell r="H246" t="str">
            <v>CHINA</v>
          </cell>
          <cell r="I246"/>
          <cell r="J246" t="str">
            <v>Xiushui</v>
          </cell>
          <cell r="K246" t="str">
            <v>Jiangxi Sheng</v>
          </cell>
          <cell r="L246" t="str">
            <v>Conformant</v>
          </cell>
        </row>
        <row r="247">
          <cell r="B247" t="str">
            <v>Eaton Corporation_2023</v>
          </cell>
          <cell r="C247" t="str">
            <v>CID002313 - Jiangxi Minmetals Gao'an Non-ferrous Metals Co., Ltd.</v>
          </cell>
          <cell r="D247" t="str">
            <v>Tungsten</v>
          </cell>
          <cell r="E247" t="str">
            <v>CID002313</v>
          </cell>
          <cell r="F247" t="str">
            <v>RMI</v>
          </cell>
          <cell r="G247" t="str">
            <v>Jiangxi Minmetals Gao'an Non-ferrous Metals Co., Ltd.</v>
          </cell>
          <cell r="H247" t="str">
            <v>CHINA</v>
          </cell>
          <cell r="I247"/>
          <cell r="J247" t="str">
            <v>Gao'an</v>
          </cell>
          <cell r="K247" t="str">
            <v>Jiangxi Sheng</v>
          </cell>
          <cell r="L247" t="str">
            <v>Listed by RMI</v>
          </cell>
        </row>
        <row r="248">
          <cell r="B248" t="str">
            <v>Eaton Corporation_2023</v>
          </cell>
          <cell r="C248" t="str">
            <v>CID002318 - Jiangxi Tonggu Non-ferrous Metallurgical &amp; Chemical Co., Ltd.</v>
          </cell>
          <cell r="D248" t="str">
            <v>Tungsten</v>
          </cell>
          <cell r="E248" t="str">
            <v>CID002318</v>
          </cell>
          <cell r="F248" t="str">
            <v>RMI</v>
          </cell>
          <cell r="G248" t="str">
            <v>Jiangxi Tonggu Non-ferrous Metallurgical &amp; Chemical Co., Ltd.</v>
          </cell>
          <cell r="H248" t="str">
            <v>CHINA</v>
          </cell>
          <cell r="I248"/>
          <cell r="J248" t="str">
            <v>Tonggu</v>
          </cell>
          <cell r="K248" t="str">
            <v>Jiangxi Sheng</v>
          </cell>
          <cell r="L248" t="str">
            <v>Conformant</v>
          </cell>
        </row>
        <row r="249">
          <cell r="B249" t="str">
            <v>Eaton Corporation_2023</v>
          </cell>
          <cell r="C249" t="str">
            <v>CID002317 - Jiangxi Xinsheng Tungsten Industry Co., Ltd.</v>
          </cell>
          <cell r="D249" t="str">
            <v>Tungsten</v>
          </cell>
          <cell r="E249" t="str">
            <v>CID002317</v>
          </cell>
          <cell r="F249" t="str">
            <v>RMI</v>
          </cell>
          <cell r="G249" t="str">
            <v>Jiangxi Xinsheng Tungsten Industry Co., Ltd.</v>
          </cell>
          <cell r="H249" t="str">
            <v>CHINA</v>
          </cell>
          <cell r="I249"/>
          <cell r="J249" t="str">
            <v>Ganzhou</v>
          </cell>
          <cell r="K249" t="str">
            <v>Jiangxi Sheng</v>
          </cell>
          <cell r="L249" t="str">
            <v>Conformant</v>
          </cell>
        </row>
        <row r="250">
          <cell r="B250" t="str">
            <v>Eaton Corporation_2023</v>
          </cell>
          <cell r="C250" t="str">
            <v>CID002316 - Jiangxi Yaosheng Tungsten Co., Ltd.</v>
          </cell>
          <cell r="D250" t="str">
            <v>Tungsten</v>
          </cell>
          <cell r="E250" t="str">
            <v>CID002316</v>
          </cell>
          <cell r="F250" t="str">
            <v>RMI</v>
          </cell>
          <cell r="G250" t="str">
            <v>Jiangxi Yaosheng Tungsten Co., Ltd.</v>
          </cell>
          <cell r="H250" t="str">
            <v>CHINA</v>
          </cell>
          <cell r="I250"/>
          <cell r="J250" t="str">
            <v>Ganzhou</v>
          </cell>
          <cell r="K250" t="str">
            <v>Jiangxi Sheng</v>
          </cell>
          <cell r="L250" t="str">
            <v>Conformant</v>
          </cell>
        </row>
        <row r="251">
          <cell r="B251" t="str">
            <v>Eaton Corporation_2023</v>
          </cell>
          <cell r="C251" t="str">
            <v>CID000966 - Kennametal Fallon</v>
          </cell>
          <cell r="D251" t="str">
            <v>Tungsten</v>
          </cell>
          <cell r="E251" t="str">
            <v>CID000966</v>
          </cell>
          <cell r="F251" t="str">
            <v>RMI</v>
          </cell>
          <cell r="G251" t="str">
            <v>Kennametal Fallon</v>
          </cell>
          <cell r="H251" t="str">
            <v>UNITED STATES OF AMERICA</v>
          </cell>
          <cell r="I251"/>
          <cell r="J251" t="str">
            <v>Fallon</v>
          </cell>
          <cell r="K251" t="str">
            <v>Nevada</v>
          </cell>
          <cell r="L251" t="str">
            <v>Conformant</v>
          </cell>
        </row>
        <row r="252">
          <cell r="B252" t="str">
            <v>Eaton Corporation_2023</v>
          </cell>
          <cell r="C252" t="str">
            <v>CID000105 - Kennametal Huntsville184</v>
          </cell>
          <cell r="D252" t="str">
            <v>Tungsten</v>
          </cell>
          <cell r="E252" t="str">
            <v>CID000105</v>
          </cell>
          <cell r="F252" t="str">
            <v>RMI</v>
          </cell>
          <cell r="G252" t="str">
            <v>Kennametal Huntsville</v>
          </cell>
          <cell r="H252" t="str">
            <v>UNITED STATES OF AMERICA</v>
          </cell>
          <cell r="I252"/>
          <cell r="J252" t="str">
            <v>Huntsville</v>
          </cell>
          <cell r="K252" t="str">
            <v>Alabama</v>
          </cell>
          <cell r="L252" t="str">
            <v>Conformant</v>
          </cell>
        </row>
        <row r="253">
          <cell r="B253" t="str">
            <v>Eaton Corporation_2023</v>
          </cell>
          <cell r="C253" t="str">
            <v>CID002319 - Malipo Haiyu Tungsten Co., Ltd.</v>
          </cell>
          <cell r="D253" t="str">
            <v>Tungsten</v>
          </cell>
          <cell r="E253" t="str">
            <v>CID002319</v>
          </cell>
          <cell r="F253" t="str">
            <v>RMI</v>
          </cell>
          <cell r="G253" t="str">
            <v>Malipo Haiyu Tungsten Co., Ltd.</v>
          </cell>
          <cell r="H253" t="str">
            <v>CHINA</v>
          </cell>
          <cell r="I253"/>
          <cell r="J253" t="str">
            <v>Nanfeng Xiaozhai</v>
          </cell>
          <cell r="K253" t="str">
            <v>Yunnan Sheng</v>
          </cell>
          <cell r="L253" t="str">
            <v>Conformant</v>
          </cell>
        </row>
        <row r="254">
          <cell r="B254" t="str">
            <v>Eaton Corporation_2023</v>
          </cell>
          <cell r="C254" t="str">
            <v>CID002845 - Moliren Ltd.</v>
          </cell>
          <cell r="D254" t="str">
            <v>Tungsten</v>
          </cell>
          <cell r="E254" t="str">
            <v>CID002845</v>
          </cell>
          <cell r="F254" t="str">
            <v>RMI</v>
          </cell>
          <cell r="G254" t="str">
            <v>Moliren Ltd.</v>
          </cell>
          <cell r="H254" t="str">
            <v>RUSSIAN FEDERATION</v>
          </cell>
          <cell r="I254"/>
          <cell r="J254" t="str">
            <v>Roshal</v>
          </cell>
          <cell r="K254" t="str">
            <v>Moskovskaja oblast'</v>
          </cell>
          <cell r="L254" t="str">
            <v>Listed by RMI</v>
          </cell>
        </row>
        <row r="255">
          <cell r="B255" t="str">
            <v>Eaton Corporation_2023</v>
          </cell>
          <cell r="C255" t="str">
            <v>CID002589 - Niagara Refining LLC</v>
          </cell>
          <cell r="D255" t="str">
            <v>Tungsten</v>
          </cell>
          <cell r="E255" t="str">
            <v>CID002589</v>
          </cell>
          <cell r="F255" t="str">
            <v>RMI</v>
          </cell>
          <cell r="G255" t="str">
            <v>Niagara Refining LLC</v>
          </cell>
          <cell r="H255" t="str">
            <v>UNITED STATES OF AMERICA</v>
          </cell>
          <cell r="I255"/>
          <cell r="J255" t="str">
            <v>Depew</v>
          </cell>
          <cell r="K255" t="str">
            <v>New York</v>
          </cell>
          <cell r="L255" t="str">
            <v>Conformant</v>
          </cell>
        </row>
        <row r="256">
          <cell r="B256" t="str">
            <v>Eaton Corporation_2023</v>
          </cell>
          <cell r="C256" t="str">
            <v>CID002543 - Masan High-Tech Materials</v>
          </cell>
          <cell r="D256" t="str">
            <v>Tungsten</v>
          </cell>
          <cell r="E256" t="str">
            <v>CID002543</v>
          </cell>
          <cell r="F256" t="str">
            <v>RMI</v>
          </cell>
          <cell r="G256" t="str">
            <v>Masan High-Tech Materials</v>
          </cell>
          <cell r="H256" t="str">
            <v>VIET NAM</v>
          </cell>
          <cell r="I256"/>
          <cell r="J256" t="str">
            <v>Dai Tu</v>
          </cell>
          <cell r="K256" t="str">
            <v>Thái Nguyên</v>
          </cell>
          <cell r="L256" t="str">
            <v>Conformant</v>
          </cell>
        </row>
        <row r="257">
          <cell r="B257" t="str">
            <v>Eaton Corporation_2023</v>
          </cell>
          <cell r="C257" t="str">
            <v>CID002827 - Philippine Chuangxin Industrial Co., Inc.</v>
          </cell>
          <cell r="D257" t="str">
            <v>Tungsten</v>
          </cell>
          <cell r="E257" t="str">
            <v>CID002827</v>
          </cell>
          <cell r="F257" t="str">
            <v>RMI</v>
          </cell>
          <cell r="G257" t="str">
            <v>Philippine Chuangxin Industrial Co., Inc.</v>
          </cell>
          <cell r="H257" t="str">
            <v>PHILIPPINES</v>
          </cell>
          <cell r="I257"/>
          <cell r="J257" t="str">
            <v>Marilao</v>
          </cell>
          <cell r="K257" t="str">
            <v>Bulacan</v>
          </cell>
          <cell r="L257" t="str">
            <v>Conformant</v>
          </cell>
        </row>
        <row r="258">
          <cell r="B258" t="str">
            <v>Eaton Corporation_2023</v>
          </cell>
          <cell r="C258" t="str">
            <v>CID002724 - Unecha Refractory metals plant</v>
          </cell>
          <cell r="D258" t="str">
            <v>Tungsten</v>
          </cell>
          <cell r="E258" t="str">
            <v>CID002724</v>
          </cell>
          <cell r="F258" t="str">
            <v>RMI</v>
          </cell>
          <cell r="G258" t="str">
            <v>Unecha Refractory metals plant</v>
          </cell>
          <cell r="H258" t="str">
            <v>RUSSIAN FEDERATION</v>
          </cell>
          <cell r="I258"/>
          <cell r="J258" t="str">
            <v>Unecha</v>
          </cell>
          <cell r="K258" t="str">
            <v>Bryanskaya oblast'</v>
          </cell>
          <cell r="L258" t="str">
            <v>Listed by RMI</v>
          </cell>
        </row>
        <row r="259">
          <cell r="B259" t="str">
            <v>Eaton Corporation_2023</v>
          </cell>
          <cell r="C259" t="str">
            <v>CID002044 - Wolfram Bergbau und Hutten AG187</v>
          </cell>
          <cell r="D259" t="str">
            <v>Tungsten</v>
          </cell>
          <cell r="E259" t="str">
            <v>CID002044</v>
          </cell>
          <cell r="F259" t="str">
            <v>RMI</v>
          </cell>
          <cell r="G259" t="str">
            <v>Wolfram Bergbau und Hutten AG</v>
          </cell>
          <cell r="H259" t="str">
            <v>AUSTRIA</v>
          </cell>
          <cell r="I259"/>
          <cell r="J259"/>
          <cell r="K259"/>
          <cell r="L259" t="str">
            <v>Conformant</v>
          </cell>
        </row>
        <row r="260">
          <cell r="B260" t="str">
            <v>Eaton Corporation_2023</v>
          </cell>
          <cell r="C260" t="str">
            <v>CID002320 - Xiamen Tungsten (H.C.) Co., Ltd.188</v>
          </cell>
          <cell r="D260" t="str">
            <v>Tungsten</v>
          </cell>
          <cell r="E260" t="str">
            <v>CID002320</v>
          </cell>
          <cell r="F260" t="str">
            <v>RMI</v>
          </cell>
          <cell r="G260" t="str">
            <v>Xiamen Tungsten (H.C.) Co., Ltd.</v>
          </cell>
          <cell r="H260" t="str">
            <v>CHINA</v>
          </cell>
          <cell r="I260"/>
          <cell r="J260"/>
          <cell r="K260"/>
          <cell r="L260" t="str">
            <v>Conformant</v>
          </cell>
        </row>
        <row r="261">
          <cell r="B261" t="str">
            <v>Eaton Corporation_2023</v>
          </cell>
          <cell r="C261" t="str">
            <v>CID002082 - Xiamen Tungsten Co., Ltd.</v>
          </cell>
          <cell r="D261" t="str">
            <v>Tungsten</v>
          </cell>
          <cell r="E261" t="str">
            <v>CID002082</v>
          </cell>
          <cell r="F261" t="str">
            <v>RMI</v>
          </cell>
          <cell r="G261" t="str">
            <v>Xiamen Tungsten Co., Ltd.</v>
          </cell>
          <cell r="H261" t="str">
            <v>CHINA</v>
          </cell>
          <cell r="I261"/>
          <cell r="J261"/>
          <cell r="K261"/>
          <cell r="L261" t="str">
            <v>Conformant</v>
          </cell>
        </row>
        <row r="262">
          <cell r="B262" t="str">
            <v>Eaton Corporation_2023</v>
          </cell>
          <cell r="C262" t="str">
            <v>CID002830 - Xinfeng Huarui Tungsten &amp; Molybdenum New Material Co., Ltd.</v>
          </cell>
          <cell r="D262" t="str">
            <v>Tungsten</v>
          </cell>
          <cell r="E262" t="str">
            <v>CID002830</v>
          </cell>
          <cell r="F262" t="str">
            <v>RMI</v>
          </cell>
          <cell r="G262" t="str">
            <v>Xinfeng Huarui Tungsten &amp; Molybdenum New Material Co., Ltd.</v>
          </cell>
          <cell r="H262" t="str">
            <v>CHINA</v>
          </cell>
          <cell r="I262"/>
          <cell r="J262"/>
          <cell r="K262"/>
          <cell r="L262" t="str">
            <v>Conformant</v>
          </cell>
        </row>
        <row r="263">
          <cell r="B263" t="str">
            <v>Eaton Corporation_2023</v>
          </cell>
          <cell r="C263" t="str">
            <v>CID000522 - Refinery of Seemine Gold Co., Ltd.</v>
          </cell>
          <cell r="D263" t="str">
            <v>Gold</v>
          </cell>
          <cell r="E263" t="str">
            <v>CID000522</v>
          </cell>
          <cell r="F263" t="str">
            <v>RMI</v>
          </cell>
          <cell r="G263" t="str">
            <v>Refinery of Seemine Gold Co., Ltd.</v>
          </cell>
          <cell r="H263" t="str">
            <v>CHINA</v>
          </cell>
          <cell r="I263"/>
          <cell r="J263" t="str">
            <v>Lanzhou</v>
          </cell>
          <cell r="K263" t="str">
            <v>Gansu Sheng</v>
          </cell>
          <cell r="L263" t="str">
            <v>Listed by RMI</v>
          </cell>
        </row>
        <row r="264">
          <cell r="B264" t="str">
            <v>Eaton Corporation_2023</v>
          </cell>
          <cell r="C264" t="str">
            <v>CID001231 - Jiangxi New Nanshan Technology Ltd.</v>
          </cell>
          <cell r="D264" t="str">
            <v>Tin</v>
          </cell>
          <cell r="E264" t="str">
            <v>CID001231</v>
          </cell>
          <cell r="F264" t="str">
            <v>RMI</v>
          </cell>
          <cell r="G264" t="str">
            <v>Jiangxi New Nanshan Technology Ltd.</v>
          </cell>
          <cell r="H264" t="str">
            <v>CHINA</v>
          </cell>
          <cell r="I264" t="str">
            <v>Nan Kang Industrial Park, Ganzhou, Jiangxi Province, China, 341413</v>
          </cell>
          <cell r="J264" t="str">
            <v>Ganzhou</v>
          </cell>
          <cell r="K264" t="str">
            <v>Jiangxi Sheng</v>
          </cell>
          <cell r="L264" t="str">
            <v>Conformant</v>
          </cell>
        </row>
        <row r="265">
          <cell r="B265" t="str">
            <v>Eaton Corporation_2023</v>
          </cell>
          <cell r="C265" t="str">
            <v>CID001305 - Novosibirsk Tin Combine</v>
          </cell>
          <cell r="D265" t="str">
            <v>Tin</v>
          </cell>
          <cell r="E265" t="str">
            <v>CID001305</v>
          </cell>
          <cell r="F265" t="str">
            <v>RMI</v>
          </cell>
          <cell r="G265" t="str">
            <v>Novosibirsk Tin Combine</v>
          </cell>
          <cell r="H265" t="str">
            <v>RUSSIAN FEDERATION</v>
          </cell>
          <cell r="I265"/>
          <cell r="J265" t="str">
            <v>Novosibirsk</v>
          </cell>
          <cell r="K265" t="str">
            <v>Novosibirskaya oblast'</v>
          </cell>
          <cell r="L265" t="str">
            <v>Listed by RMI</v>
          </cell>
        </row>
        <row r="266">
          <cell r="B266" t="str">
            <v>Eaton Corporation_2023</v>
          </cell>
          <cell r="C266" t="str">
            <v>CID001486 - PT Timah Nusantara</v>
          </cell>
          <cell r="D266" t="str">
            <v>Tin</v>
          </cell>
          <cell r="E266" t="str">
            <v>CID001486</v>
          </cell>
          <cell r="F266" t="str">
            <v>RMI</v>
          </cell>
          <cell r="G266" t="str">
            <v>PT Timah Nusantara</v>
          </cell>
          <cell r="H266" t="str">
            <v>INDONESIA</v>
          </cell>
          <cell r="I266"/>
          <cell r="J266" t="str">
            <v>Tempilang</v>
          </cell>
          <cell r="K266" t="str">
            <v>Kepulauan Bangka Belitung</v>
          </cell>
          <cell r="L266" t="str">
            <v>Active</v>
          </cell>
        </row>
        <row r="267">
          <cell r="B267" t="str">
            <v>Eaton Corporation_2023</v>
          </cell>
          <cell r="C267" t="str">
            <v>CID001522 - Yanling Jincheng Tantalum &amp; Niobium Co., Ltd.</v>
          </cell>
          <cell r="D267" t="str">
            <v>Tantalum</v>
          </cell>
          <cell r="E267" t="str">
            <v>CID001522</v>
          </cell>
          <cell r="F267" t="str">
            <v>RMI</v>
          </cell>
          <cell r="G267" t="str">
            <v>Yanling Jincheng Tantalum &amp; Niobium Co., Ltd.</v>
          </cell>
          <cell r="H267" t="str">
            <v>CHINA</v>
          </cell>
          <cell r="I267"/>
          <cell r="J267" t="str">
            <v>Zhuzhou</v>
          </cell>
          <cell r="K267" t="str">
            <v>Hunan Sheng</v>
          </cell>
          <cell r="L267" t="str">
            <v>Conformant</v>
          </cell>
        </row>
        <row r="268">
          <cell r="B268" t="str">
            <v>Eaton Corporation_2023</v>
          </cell>
          <cell r="C268" t="str">
            <v>CID002100 - Yamakin Co., Ltd.</v>
          </cell>
          <cell r="D268" t="str">
            <v>Gold</v>
          </cell>
          <cell r="E268" t="str">
            <v>CID002100</v>
          </cell>
          <cell r="F268" t="str">
            <v>RMI</v>
          </cell>
          <cell r="G268" t="str">
            <v>Yamakin Co., Ltd.</v>
          </cell>
          <cell r="H268" t="str">
            <v>JAPAN</v>
          </cell>
          <cell r="I268"/>
          <cell r="J268" t="str">
            <v>Konan</v>
          </cell>
          <cell r="K268" t="str">
            <v>Kochi</v>
          </cell>
          <cell r="L268" t="str">
            <v>Conformant</v>
          </cell>
        </row>
        <row r="269">
          <cell r="B269" t="str">
            <v>Eaton Corporation_2023</v>
          </cell>
          <cell r="C269" t="str">
            <v>CID002478 - PT Tirus Putra Mandiri</v>
          </cell>
          <cell r="D269" t="str">
            <v>Tin</v>
          </cell>
          <cell r="E269" t="str">
            <v>CID002478</v>
          </cell>
          <cell r="F269" t="str">
            <v>RMI</v>
          </cell>
          <cell r="G269" t="str">
            <v>PT Tirus Putra Mandiri</v>
          </cell>
          <cell r="H269" t="str">
            <v>INDONESIA</v>
          </cell>
          <cell r="I269"/>
          <cell r="J269" t="str">
            <v>Bogor</v>
          </cell>
          <cell r="K269" t="str">
            <v>Jawa Barat</v>
          </cell>
          <cell r="L269" t="str">
            <v>Listed by RMI</v>
          </cell>
        </row>
        <row r="270">
          <cell r="B270" t="str">
            <v>Eaton Corporation_2023</v>
          </cell>
          <cell r="C270" t="str">
            <v>CID002645 - Ganzhou Haichuang Tungsten Co., Ltd.</v>
          </cell>
          <cell r="D270" t="str">
            <v>Tungsten</v>
          </cell>
          <cell r="E270" t="str">
            <v>CID002645</v>
          </cell>
          <cell r="F270" t="str">
            <v>RMI</v>
          </cell>
          <cell r="G270" t="str">
            <v>Ganzhou Haichuang Tungsten Co., Ltd.</v>
          </cell>
          <cell r="H270" t="str">
            <v>CHINA</v>
          </cell>
          <cell r="I270"/>
          <cell r="J270" t="str">
            <v>Ganzhou</v>
          </cell>
          <cell r="K270" t="str">
            <v>Jiangxi Sheng</v>
          </cell>
          <cell r="L270" t="str">
            <v>Conformant</v>
          </cell>
        </row>
        <row r="271">
          <cell r="B271" t="str">
            <v>Eaton Corporation_2023</v>
          </cell>
          <cell r="C271" t="str">
            <v>CID002773 - Aurubis Beerse99</v>
          </cell>
          <cell r="D271" t="str">
            <v>Tin</v>
          </cell>
          <cell r="E271" t="str">
            <v>CID002773</v>
          </cell>
          <cell r="F271" t="str">
            <v>RMI</v>
          </cell>
          <cell r="G271" t="str">
            <v>Aurubis Beerse</v>
          </cell>
          <cell r="H271" t="str">
            <v>BELGIUM</v>
          </cell>
          <cell r="I271"/>
          <cell r="J271" t="str">
            <v>Beerse</v>
          </cell>
          <cell r="K271" t="str">
            <v>Antwerpen</v>
          </cell>
          <cell r="L271" t="str">
            <v>Conformant</v>
          </cell>
        </row>
        <row r="272">
          <cell r="B272" t="str">
            <v>Eaton Corporation_2023</v>
          </cell>
          <cell r="C272" t="str">
            <v>CID002774 - Aurubis Berango100</v>
          </cell>
          <cell r="D272" t="str">
            <v>Tin</v>
          </cell>
          <cell r="E272" t="str">
            <v>CID002774</v>
          </cell>
          <cell r="F272" t="str">
            <v>RMI</v>
          </cell>
          <cell r="G272" t="str">
            <v>Aurubis Berango</v>
          </cell>
          <cell r="H272" t="str">
            <v>SPAIN</v>
          </cell>
          <cell r="I272"/>
          <cell r="J272" t="str">
            <v>Berango</v>
          </cell>
          <cell r="K272" t="str">
            <v>Bizkaia</v>
          </cell>
          <cell r="L272" t="str">
            <v>Conformant</v>
          </cell>
        </row>
        <row r="273">
          <cell r="B273" t="str">
            <v>Eaton Corporation_2023</v>
          </cell>
          <cell r="C273" t="str">
            <v>CID002918 - SungEel HiMetal Co., Ltd.</v>
          </cell>
          <cell r="D273" t="str">
            <v>Gold</v>
          </cell>
          <cell r="E273" t="str">
            <v>CID002918</v>
          </cell>
          <cell r="F273" t="str">
            <v>RMI</v>
          </cell>
          <cell r="G273" t="str">
            <v>SungEel HiMetal Co., Ltd.</v>
          </cell>
          <cell r="H273" t="str">
            <v>KOREA, REPUBLIC OF</v>
          </cell>
          <cell r="I273"/>
          <cell r="J273" t="str">
            <v>Gunsan-si</v>
          </cell>
          <cell r="K273" t="str">
            <v>Jeollabuk-do</v>
          </cell>
          <cell r="L273" t="str">
            <v>Conformant</v>
          </cell>
        </row>
        <row r="274">
          <cell r="B274" t="str">
            <v>Eaton Corporation_2023</v>
          </cell>
          <cell r="C274" t="str">
            <v>CID003185 - African Gold Refinery</v>
          </cell>
          <cell r="D274" t="str">
            <v>Gold</v>
          </cell>
          <cell r="E274" t="str">
            <v>CID003185</v>
          </cell>
          <cell r="F274" t="str">
            <v>RMI</v>
          </cell>
          <cell r="G274" t="str">
            <v>African Gold Refinery</v>
          </cell>
          <cell r="H274" t="str">
            <v>UGANDA</v>
          </cell>
          <cell r="I274"/>
          <cell r="J274" t="str">
            <v>Entebbe</v>
          </cell>
          <cell r="K274" t="str">
            <v>Wakiso</v>
          </cell>
          <cell r="L274" t="str">
            <v>Listed by RMI</v>
          </cell>
        </row>
        <row r="275">
          <cell r="B275" t="str">
            <v>Eaton Corporation_2023</v>
          </cell>
          <cell r="C275" t="str">
            <v>CID003189 - NH Recytech Company</v>
          </cell>
          <cell r="D275" t="str">
            <v>Gold</v>
          </cell>
          <cell r="E275" t="str">
            <v>CID003189</v>
          </cell>
          <cell r="F275" t="str">
            <v>RMI</v>
          </cell>
          <cell r="G275" t="str">
            <v>NH Recytech Company</v>
          </cell>
          <cell r="H275" t="str">
            <v>KOREA, REPUBLIC OF</v>
          </cell>
          <cell r="I275"/>
          <cell r="J275" t="str">
            <v>Pyeongtaek-si</v>
          </cell>
          <cell r="K275" t="str">
            <v>Gyeonggi-do</v>
          </cell>
          <cell r="L275" t="str">
            <v>Conformant</v>
          </cell>
        </row>
        <row r="276">
          <cell r="B276" t="str">
            <v>Eaton Corporation_2023</v>
          </cell>
          <cell r="C276" t="str">
            <v>CID003190 - Chifeng Dajingzi Tin Industry Co., Ltd.</v>
          </cell>
          <cell r="D276" t="str">
            <v>Tin</v>
          </cell>
          <cell r="E276" t="str">
            <v>CID003190</v>
          </cell>
          <cell r="F276" t="str">
            <v>RMI</v>
          </cell>
          <cell r="G276" t="str">
            <v>Chifeng Dajingzi Tin Industry Co., Ltd.</v>
          </cell>
          <cell r="H276" t="str">
            <v>CHINA</v>
          </cell>
          <cell r="I276"/>
          <cell r="J276" t="str">
            <v>Chifeng</v>
          </cell>
          <cell r="K276" t="str">
            <v>Nei Mongol Zizhiqu</v>
          </cell>
          <cell r="L276" t="str">
            <v>Conformant</v>
          </cell>
        </row>
        <row r="277">
          <cell r="B277" t="str">
            <v>Eaton Corporation_2023</v>
          </cell>
          <cell r="C277" t="str">
            <v>CID003205 - PT Bangka Serumpun</v>
          </cell>
          <cell r="D277" t="str">
            <v>Tin</v>
          </cell>
          <cell r="E277" t="str">
            <v>CID003205</v>
          </cell>
          <cell r="F277" t="str">
            <v>RMI</v>
          </cell>
          <cell r="G277" t="str">
            <v>PT Bangka Serumpun</v>
          </cell>
          <cell r="H277" t="str">
            <v>INDONESIA</v>
          </cell>
          <cell r="I277"/>
          <cell r="J277" t="str">
            <v>Pangkalpinang</v>
          </cell>
          <cell r="K277" t="str">
            <v>Kepulauan Bangka Belitung</v>
          </cell>
          <cell r="L277" t="str">
            <v>Conformant</v>
          </cell>
        </row>
        <row r="278">
          <cell r="B278" t="str">
            <v>Eaton Corporation_2023</v>
          </cell>
          <cell r="C278" t="str">
            <v>CID003208 - Pongpipat Company Limited</v>
          </cell>
          <cell r="D278" t="str">
            <v>Tin</v>
          </cell>
          <cell r="E278" t="str">
            <v>CID003208</v>
          </cell>
          <cell r="F278" t="str">
            <v>RMI</v>
          </cell>
          <cell r="G278" t="str">
            <v>Pongpipat Company Limited</v>
          </cell>
          <cell r="H278" t="str">
            <v>MYANMAR</v>
          </cell>
          <cell r="I278"/>
          <cell r="J278" t="str">
            <v>Yangon</v>
          </cell>
          <cell r="K278" t="str">
            <v>Yangon</v>
          </cell>
          <cell r="L278" t="str">
            <v>Listed by RMI</v>
          </cell>
        </row>
        <row r="279">
          <cell r="B279" t="str">
            <v>Eaton Corporation_2023</v>
          </cell>
          <cell r="C279" t="str">
            <v>CID003325 - Tin Technology &amp; Refining</v>
          </cell>
          <cell r="D279" t="str">
            <v>Tin</v>
          </cell>
          <cell r="E279" t="str">
            <v>CID003325</v>
          </cell>
          <cell r="F279" t="str">
            <v>RMI</v>
          </cell>
          <cell r="G279" t="str">
            <v>Tin Technology &amp; Refining</v>
          </cell>
          <cell r="H279" t="str">
            <v>UNITED STATES OF AMERICA</v>
          </cell>
          <cell r="I279"/>
          <cell r="J279" t="str">
            <v>West Chester</v>
          </cell>
          <cell r="K279" t="str">
            <v>Pennsylvania</v>
          </cell>
          <cell r="L279" t="str">
            <v>Conformant</v>
          </cell>
        </row>
        <row r="280">
          <cell r="B280" t="str">
            <v>Eaton Corporation_2023</v>
          </cell>
          <cell r="C280" t="str">
            <v>CID001406 - PT Babel Surya Alam Lestari</v>
          </cell>
          <cell r="D280" t="str">
            <v>Tin</v>
          </cell>
          <cell r="E280" t="str">
            <v>CID001406</v>
          </cell>
          <cell r="F280" t="str">
            <v>RMI</v>
          </cell>
          <cell r="G280" t="str">
            <v>PT Babel Surya Alam Lestari</v>
          </cell>
          <cell r="H280" t="str">
            <v>INDONESIA</v>
          </cell>
          <cell r="I280"/>
          <cell r="J280" t="str">
            <v>Badau</v>
          </cell>
          <cell r="K280" t="str">
            <v>Kepulauan Bangka Belitung</v>
          </cell>
          <cell r="L280" t="str">
            <v>Conformant</v>
          </cell>
        </row>
        <row r="281">
          <cell r="B281" t="str">
            <v>Eaton Corporation_2023</v>
          </cell>
          <cell r="C281" t="str">
            <v>CID002763 - 8853 S.p.A.</v>
          </cell>
          <cell r="D281" t="str">
            <v>Gold</v>
          </cell>
          <cell r="E281" t="str">
            <v>CID002763</v>
          </cell>
          <cell r="F281" t="str">
            <v>RMI</v>
          </cell>
          <cell r="G281" t="str">
            <v>8853 S.p.A.</v>
          </cell>
          <cell r="H281" t="str">
            <v>ITALY</v>
          </cell>
          <cell r="I281"/>
          <cell r="J281" t="str">
            <v>Pero</v>
          </cell>
          <cell r="K281" t="str">
            <v>Lombardia</v>
          </cell>
          <cell r="L281" t="str">
            <v>Listed by RMI</v>
          </cell>
        </row>
        <row r="282">
          <cell r="B282" t="str">
            <v>Eaton Corporation_2023</v>
          </cell>
          <cell r="C282" t="str">
            <v>CID000773 - Hunan Guiyang yinxing Nonferrous Smelting Co., Ltd.</v>
          </cell>
          <cell r="D282" t="str">
            <v>Gold</v>
          </cell>
          <cell r="E282" t="str">
            <v>CID000773</v>
          </cell>
          <cell r="F282" t="str">
            <v>RMI</v>
          </cell>
          <cell r="G282" t="str">
            <v>Hunan Guiyang yinxing Nonferrous Smelting Co., Ltd.</v>
          </cell>
          <cell r="H282" t="str">
            <v>CHINA</v>
          </cell>
          <cell r="I282"/>
          <cell r="J282" t="str">
            <v>Chenzhou</v>
          </cell>
          <cell r="K282" t="str">
            <v>Hunan Sheng</v>
          </cell>
          <cell r="L282" t="str">
            <v>Listed by RMI</v>
          </cell>
        </row>
        <row r="283">
          <cell r="B283" t="str">
            <v>Eaton Corporation_2023</v>
          </cell>
          <cell r="C283" t="str">
            <v>CID003324 - QG Refining, LLC</v>
          </cell>
          <cell r="D283" t="str">
            <v>Gold</v>
          </cell>
          <cell r="E283" t="str">
            <v>CID003324</v>
          </cell>
          <cell r="F283" t="str">
            <v>RMI</v>
          </cell>
          <cell r="G283" t="str">
            <v>QG Refining, LLC</v>
          </cell>
          <cell r="H283" t="str">
            <v>UNITED STATES OF AMERICA</v>
          </cell>
          <cell r="I283"/>
          <cell r="J283" t="str">
            <v>Fairfield</v>
          </cell>
          <cell r="K283" t="str">
            <v>Ohio</v>
          </cell>
          <cell r="L283" t="str">
            <v>Listed by RMI</v>
          </cell>
        </row>
        <row r="284">
          <cell r="B284" t="str">
            <v>Eaton Corporation_2023</v>
          </cell>
          <cell r="C284" t="str">
            <v>CID002525 - Shandong Humon Smelting Co., Ltd.</v>
          </cell>
          <cell r="D284" t="str">
            <v>Gold</v>
          </cell>
          <cell r="E284" t="str">
            <v>CID002525</v>
          </cell>
          <cell r="F284" t="str">
            <v>RMI</v>
          </cell>
          <cell r="G284" t="str">
            <v>Shandong Humon Smelting Co., Ltd.</v>
          </cell>
          <cell r="H284" t="str">
            <v>CHINA</v>
          </cell>
          <cell r="I284"/>
          <cell r="J284" t="str">
            <v>Laizhou</v>
          </cell>
          <cell r="K284" t="str">
            <v>Shandong Sheng</v>
          </cell>
          <cell r="L284" t="str">
            <v>Listed by RMI</v>
          </cell>
        </row>
        <row r="285">
          <cell r="B285" t="str">
            <v>Eaton Corporation_2023</v>
          </cell>
          <cell r="C285" t="str">
            <v>CID003348 - Dijllah Gold Refinery FZC</v>
          </cell>
          <cell r="D285" t="str">
            <v>Gold</v>
          </cell>
          <cell r="E285" t="str">
            <v>CID003348</v>
          </cell>
          <cell r="F285" t="str">
            <v>RMI</v>
          </cell>
          <cell r="G285" t="str">
            <v>Dijllah Gold Refinery FZC</v>
          </cell>
          <cell r="H285" t="str">
            <v>UNITED ARAB EMIRATES</v>
          </cell>
          <cell r="I285"/>
          <cell r="J285" t="str">
            <v>Sharjah</v>
          </cell>
          <cell r="K285" t="str">
            <v>Ash Shāriqah</v>
          </cell>
          <cell r="L285" t="str">
            <v>Listed by RMI</v>
          </cell>
        </row>
        <row r="286">
          <cell r="B286" t="str">
            <v>Eaton Corporation_2023</v>
          </cell>
          <cell r="C286" t="str">
            <v>CID002584 - Fujairah Gold FZC</v>
          </cell>
          <cell r="D286" t="str">
            <v>Gold</v>
          </cell>
          <cell r="E286" t="str">
            <v>CID002584</v>
          </cell>
          <cell r="F286" t="str">
            <v>RMI</v>
          </cell>
          <cell r="G286" t="str">
            <v>Fujairah Gold FZC</v>
          </cell>
          <cell r="H286" t="str">
            <v>UNITED ARAB EMIRATES</v>
          </cell>
          <cell r="I286"/>
          <cell r="J286" t="str">
            <v>Fujairah</v>
          </cell>
          <cell r="K286" t="str">
            <v>Al Fujayrah</v>
          </cell>
          <cell r="L286" t="str">
            <v>Listed by RMI</v>
          </cell>
        </row>
        <row r="287">
          <cell r="B287" t="str">
            <v>Eaton Corporation_2023</v>
          </cell>
          <cell r="C287" t="str">
            <v>CID002562 - International Precious Metal Refiners</v>
          </cell>
          <cell r="D287" t="str">
            <v>Gold</v>
          </cell>
          <cell r="E287" t="str">
            <v>CID002562</v>
          </cell>
          <cell r="F287" t="str">
            <v>RMI</v>
          </cell>
          <cell r="G287" t="str">
            <v>International Precious Metal Refiners</v>
          </cell>
          <cell r="H287" t="str">
            <v>UNITED ARAB EMIRATES</v>
          </cell>
          <cell r="I287"/>
          <cell r="J287" t="str">
            <v>Dubai</v>
          </cell>
          <cell r="K287" t="str">
            <v>Dubayy</v>
          </cell>
          <cell r="L287" t="str">
            <v>Listed by RMI</v>
          </cell>
        </row>
        <row r="288">
          <cell r="B288" t="str">
            <v>Eaton Corporation_2023</v>
          </cell>
          <cell r="C288" t="str">
            <v>CID003356 - Dongguan CiEXPO Environmental Engineering Co., Ltd.</v>
          </cell>
          <cell r="D288" t="str">
            <v>Tin</v>
          </cell>
          <cell r="E288" t="str">
            <v>CID003356</v>
          </cell>
          <cell r="F288" t="str">
            <v>RMI</v>
          </cell>
          <cell r="G288" t="str">
            <v>Dongguan CiEXPO Environmental Engineering Co., Ltd.</v>
          </cell>
          <cell r="H288" t="str">
            <v>CHINA</v>
          </cell>
          <cell r="I288"/>
          <cell r="J288" t="str">
            <v>Dongguan</v>
          </cell>
          <cell r="K288" t="str">
            <v>Guangdong Sheng</v>
          </cell>
          <cell r="L288" t="str">
            <v>Listed by RMI</v>
          </cell>
        </row>
        <row r="289">
          <cell r="B289" t="str">
            <v>Eaton Corporation_2023</v>
          </cell>
          <cell r="C289" t="str">
            <v>CID003381 - PT Rajawali Rimba Perkasa</v>
          </cell>
          <cell r="D289" t="str">
            <v>Tin</v>
          </cell>
          <cell r="E289" t="str">
            <v>CID003381</v>
          </cell>
          <cell r="F289" t="str">
            <v>RMI</v>
          </cell>
          <cell r="G289" t="str">
            <v>PT Rajawali Rimba Perkasa</v>
          </cell>
          <cell r="H289" t="str">
            <v>INDONESIA</v>
          </cell>
          <cell r="I289"/>
          <cell r="J289" t="str">
            <v>Tukak Sadai</v>
          </cell>
          <cell r="K289" t="str">
            <v>Bangka Belitung</v>
          </cell>
          <cell r="L289" t="str">
            <v>Conformant</v>
          </cell>
        </row>
        <row r="290">
          <cell r="B290" t="str">
            <v>Eaton Corporation_2023</v>
          </cell>
          <cell r="C290" t="str">
            <v>CID003388 - KGETS Co., Ltd.</v>
          </cell>
          <cell r="D290" t="str">
            <v>Tungsten</v>
          </cell>
          <cell r="E290" t="str">
            <v>CID003388</v>
          </cell>
          <cell r="F290" t="str">
            <v>RMI</v>
          </cell>
          <cell r="G290" t="str">
            <v>KGETS Co., Ltd.</v>
          </cell>
          <cell r="H290" t="str">
            <v>KOREA, REPUBLIC OF</v>
          </cell>
          <cell r="I290"/>
          <cell r="J290" t="str">
            <v>Siheung-si</v>
          </cell>
          <cell r="K290" t="str">
            <v>Gyeonggi-do</v>
          </cell>
          <cell r="L290" t="str">
            <v>Removed</v>
          </cell>
        </row>
        <row r="291">
          <cell r="B291" t="str">
            <v>Eaton Corporation_2023</v>
          </cell>
          <cell r="C291" t="str">
            <v>CID003379 - Ma'anshan Weitai Tin Co., Ltd.</v>
          </cell>
          <cell r="D291" t="str">
            <v>Tin</v>
          </cell>
          <cell r="E291" t="str">
            <v>CID003379</v>
          </cell>
          <cell r="F291" t="str">
            <v>RMI</v>
          </cell>
          <cell r="G291" t="str">
            <v>Ma'anshan Weitai Tin Co., Ltd.</v>
          </cell>
          <cell r="H291" t="str">
            <v>CHINA</v>
          </cell>
          <cell r="I291"/>
          <cell r="J291" t="str">
            <v>Maanshan</v>
          </cell>
          <cell r="K291" t="str">
            <v>Anhui Sheng</v>
          </cell>
          <cell r="L291" t="str">
            <v>Removed</v>
          </cell>
        </row>
        <row r="292">
          <cell r="B292" t="str">
            <v>Eaton Corporation_2023</v>
          </cell>
          <cell r="C292" t="str">
            <v>CID003397 - Yunnan Yunfan Non-ferrous Metals Co., Ltd.</v>
          </cell>
          <cell r="D292" t="str">
            <v>Tin</v>
          </cell>
          <cell r="E292" t="str">
            <v>CID003397</v>
          </cell>
          <cell r="F292" t="str">
            <v>RMI</v>
          </cell>
          <cell r="G292" t="str">
            <v>Yunnan Yunfan Non-ferrous Metals Co., Ltd.</v>
          </cell>
          <cell r="H292" t="str">
            <v>CHINA</v>
          </cell>
          <cell r="I292"/>
          <cell r="J292" t="str">
            <v>Gejiu</v>
          </cell>
          <cell r="K292" t="str">
            <v>Yunnan Sheng</v>
          </cell>
          <cell r="L292" t="str">
            <v>Listed by RMI</v>
          </cell>
        </row>
        <row r="293">
          <cell r="B293" t="str">
            <v>Eaton Corporation_2023</v>
          </cell>
          <cell r="C293" t="str">
            <v>CID003382 - CGR Metalloys Pvt Ltd.</v>
          </cell>
          <cell r="D293" t="str">
            <v>Gold</v>
          </cell>
          <cell r="E293" t="str">
            <v>CID003382</v>
          </cell>
          <cell r="F293" t="str">
            <v>RMI</v>
          </cell>
          <cell r="G293" t="str">
            <v>CGR Metalloys Pvt Ltd.</v>
          </cell>
          <cell r="H293" t="str">
            <v>INDIA</v>
          </cell>
          <cell r="I293"/>
          <cell r="J293" t="str">
            <v>Cochin</v>
          </cell>
          <cell r="K293" t="str">
            <v>Kerala</v>
          </cell>
          <cell r="L293" t="str">
            <v>Listed by RMI</v>
          </cell>
        </row>
        <row r="294">
          <cell r="B294" t="str">
            <v>Eaton Corporation_2023</v>
          </cell>
          <cell r="C294" t="str">
            <v>CID003383 - Sovereign Metals</v>
          </cell>
          <cell r="D294" t="str">
            <v>Gold</v>
          </cell>
          <cell r="E294" t="str">
            <v>CID003383</v>
          </cell>
          <cell r="F294" t="str">
            <v>RMI</v>
          </cell>
          <cell r="G294" t="str">
            <v>Sovereign Metals</v>
          </cell>
          <cell r="H294" t="str">
            <v>INDIA</v>
          </cell>
          <cell r="I294"/>
          <cell r="J294" t="str">
            <v>Ahmedab</v>
          </cell>
          <cell r="K294" t="str">
            <v>Gujarat</v>
          </cell>
          <cell r="L294" t="str">
            <v>Listed by RMI</v>
          </cell>
        </row>
        <row r="295">
          <cell r="B295" t="str">
            <v>Eaton Corporation_2023</v>
          </cell>
          <cell r="C295" t="str">
            <v>CID003410 - Gejiu City Fuxiang Industry and Trade Co., Ltd.</v>
          </cell>
          <cell r="D295" t="str">
            <v>Tin</v>
          </cell>
          <cell r="E295" t="str">
            <v>CID003410</v>
          </cell>
          <cell r="F295" t="str">
            <v>RMI</v>
          </cell>
          <cell r="G295" t="str">
            <v>Gejiu City Fuxiang Industry and Trade Co., Ltd.</v>
          </cell>
          <cell r="H295" t="str">
            <v>CHINA</v>
          </cell>
          <cell r="I295"/>
          <cell r="J295" t="str">
            <v>Gejiu</v>
          </cell>
          <cell r="K295" t="str">
            <v>Yunnan Sheng</v>
          </cell>
          <cell r="L295" t="str">
            <v>Listed by RMI</v>
          </cell>
        </row>
        <row r="296">
          <cell r="B296" t="str">
            <v>Eaton Corporation_2023</v>
          </cell>
          <cell r="C296" t="str">
            <v>CID003409 - Precious Minerals and Smelting Limited</v>
          </cell>
          <cell r="D296" t="str">
            <v>Tin</v>
          </cell>
          <cell r="E296" t="str">
            <v>CID003409</v>
          </cell>
          <cell r="F296" t="str">
            <v>RMI</v>
          </cell>
          <cell r="G296" t="str">
            <v>Precious Minerals and Smelting Limited</v>
          </cell>
          <cell r="H296" t="str">
            <v>INDIA</v>
          </cell>
          <cell r="I296"/>
          <cell r="J296" t="str">
            <v>Jagdalpur</v>
          </cell>
          <cell r="K296" t="str">
            <v>Chhattisgarh</v>
          </cell>
          <cell r="L296" t="str">
            <v>Listed by RMI</v>
          </cell>
        </row>
        <row r="297">
          <cell r="B297" t="str">
            <v>Eaton Corporation_2023</v>
          </cell>
          <cell r="C297" t="str">
            <v>CID003401 - Fujian Ganmin RareMetal Co., Ltd.</v>
          </cell>
          <cell r="D297" t="str">
            <v>Tungsten</v>
          </cell>
          <cell r="E297" t="str">
            <v>CID003401</v>
          </cell>
          <cell r="F297" t="str">
            <v>RMI</v>
          </cell>
          <cell r="G297" t="str">
            <v>Fujian Ganmin RareMetal Co., Ltd.</v>
          </cell>
          <cell r="H297" t="str">
            <v>CHINA</v>
          </cell>
          <cell r="I297"/>
          <cell r="J297" t="str">
            <v>Longyan</v>
          </cell>
          <cell r="K297" t="str">
            <v>Fujian Sheng</v>
          </cell>
          <cell r="L297" t="str">
            <v>Removed</v>
          </cell>
        </row>
        <row r="298">
          <cell r="B298" t="str">
            <v>Eaton Corporation_2023</v>
          </cell>
          <cell r="C298" t="str">
            <v>CID003408 - JSC "Kirovgrad Hard Alloys Plant"</v>
          </cell>
          <cell r="D298" t="str">
            <v>Tungsten</v>
          </cell>
          <cell r="E298" t="str">
            <v>CID003408</v>
          </cell>
          <cell r="F298" t="str">
            <v>RMI</v>
          </cell>
          <cell r="G298" t="str">
            <v>JSC "Kirovgrad Hard Alloys Plant"</v>
          </cell>
          <cell r="H298" t="str">
            <v>RUSSIAN FEDERATION</v>
          </cell>
          <cell r="I298"/>
          <cell r="J298" t="str">
            <v>Kirovgrad</v>
          </cell>
          <cell r="K298" t="str">
            <v>Sverdlovskaya oblast'</v>
          </cell>
          <cell r="L298" t="str">
            <v>Listed by RMI</v>
          </cell>
        </row>
        <row r="299">
          <cell r="B299" t="str">
            <v>Eaton Corporation_2023</v>
          </cell>
          <cell r="C299" t="str">
            <v>CID003407 - Lianyou Metals Co., Ltd.</v>
          </cell>
          <cell r="D299" t="str">
            <v>Tungsten</v>
          </cell>
          <cell r="E299" t="str">
            <v>CID003407</v>
          </cell>
          <cell r="F299" t="str">
            <v>RMI</v>
          </cell>
          <cell r="G299" t="str">
            <v>Lianyou Metals Co., Ltd.</v>
          </cell>
          <cell r="H299" t="str">
            <v>TAIWAN, PROVINCE OF CHINA</v>
          </cell>
          <cell r="I299"/>
          <cell r="J299" t="str">
            <v>Fangliao</v>
          </cell>
          <cell r="K299" t="str">
            <v>Pingtung</v>
          </cell>
          <cell r="L299" t="str">
            <v>Conformant</v>
          </cell>
        </row>
        <row r="300">
          <cell r="B300" t="str">
            <v>Eaton Corporation_2023</v>
          </cell>
          <cell r="C300" t="str">
            <v>CID000090 - Asaka Riken Co., Ltd.</v>
          </cell>
          <cell r="D300" t="str">
            <v>Gold</v>
          </cell>
          <cell r="E300" t="str">
            <v>CID000090</v>
          </cell>
          <cell r="F300" t="str">
            <v>RMI</v>
          </cell>
          <cell r="G300" t="str">
            <v>Asaka Riken Co., Ltd.</v>
          </cell>
          <cell r="H300" t="str">
            <v>JAPAN</v>
          </cell>
          <cell r="I300"/>
          <cell r="J300" t="str">
            <v>Tamura</v>
          </cell>
          <cell r="K300" t="str">
            <v>Fukushima</v>
          </cell>
          <cell r="L300" t="str">
            <v>Conformant</v>
          </cell>
        </row>
        <row r="301">
          <cell r="B301" t="str">
            <v>Eaton Corporation_2023</v>
          </cell>
          <cell r="C301" t="str">
            <v>CID003424 - Eco-System Recycling Co., Ltd. North Plant</v>
          </cell>
          <cell r="D301" t="str">
            <v>Gold</v>
          </cell>
          <cell r="E301" t="str">
            <v>CID003424</v>
          </cell>
          <cell r="F301" t="str">
            <v>RMI</v>
          </cell>
          <cell r="G301" t="str">
            <v>Eco-System Recycling Co., Ltd. North Plant</v>
          </cell>
          <cell r="H301" t="str">
            <v>JAPAN</v>
          </cell>
          <cell r="I301"/>
          <cell r="J301" t="str">
            <v>Kazuno</v>
          </cell>
          <cell r="K301" t="str">
            <v>Akita</v>
          </cell>
          <cell r="L301" t="str">
            <v>Conformant</v>
          </cell>
        </row>
        <row r="302">
          <cell r="B302" t="str">
            <v>Eaton Corporation_2023</v>
          </cell>
          <cell r="C302" t="str">
            <v>CID003425 - Eco-System Recycling Co., Ltd. West Plant</v>
          </cell>
          <cell r="D302" t="str">
            <v>Gold</v>
          </cell>
          <cell r="E302" t="str">
            <v>CID003425</v>
          </cell>
          <cell r="F302" t="str">
            <v>RMI</v>
          </cell>
          <cell r="G302" t="str">
            <v>Eco-System Recycling Co., Ltd. West Plant</v>
          </cell>
          <cell r="H302" t="str">
            <v>JAPAN</v>
          </cell>
          <cell r="I302"/>
          <cell r="J302" t="str">
            <v>Okayama</v>
          </cell>
          <cell r="K302" t="str">
            <v>Okayama</v>
          </cell>
          <cell r="L302" t="str">
            <v>Conformant</v>
          </cell>
        </row>
        <row r="303">
          <cell r="B303" t="str">
            <v>Eaton Corporation_2023</v>
          </cell>
          <cell r="C303" t="str">
            <v>CID002542 - TANIOBIS Smelting GmbH &amp; Co. KG</v>
          </cell>
          <cell r="D303" t="str">
            <v>Tungsten</v>
          </cell>
          <cell r="E303" t="str">
            <v>CID002542</v>
          </cell>
          <cell r="F303" t="str">
            <v>RMI</v>
          </cell>
          <cell r="G303" t="str">
            <v>TANIOBIS Smelting GmbH &amp; Co. KG</v>
          </cell>
          <cell r="H303" t="str">
            <v>GERMANY</v>
          </cell>
          <cell r="I303"/>
          <cell r="J303" t="str">
            <v>Laufenburg</v>
          </cell>
          <cell r="K303" t="str">
            <v>Baden-Württemberg</v>
          </cell>
          <cell r="L303" t="str">
            <v>Conformant</v>
          </cell>
        </row>
        <row r="304">
          <cell r="B304" t="str">
            <v>Eaton Corporation_2023</v>
          </cell>
          <cell r="C304" t="str">
            <v>CID003387 - Luna Smelter, Ltd.</v>
          </cell>
          <cell r="D304" t="str">
            <v>Tin</v>
          </cell>
          <cell r="E304" t="str">
            <v>CID003387</v>
          </cell>
          <cell r="F304" t="str">
            <v>RMI</v>
          </cell>
          <cell r="G304" t="str">
            <v>Luna Smelter, Ltd.</v>
          </cell>
          <cell r="H304" t="str">
            <v>RWANDA</v>
          </cell>
          <cell r="I304"/>
          <cell r="J304" t="str">
            <v>Kigali</v>
          </cell>
          <cell r="K304" t="str">
            <v>City of Kigali</v>
          </cell>
          <cell r="L304" t="str">
            <v>Conformant</v>
          </cell>
        </row>
        <row r="305">
          <cell r="B305" t="str">
            <v>Eaton Corporation_2023</v>
          </cell>
          <cell r="C305" t="str">
            <v>CID001175 - Mineracao Taboca S.A.</v>
          </cell>
          <cell r="D305" t="str">
            <v>Tantalum</v>
          </cell>
          <cell r="E305" t="str">
            <v>CID001175</v>
          </cell>
          <cell r="F305" t="str">
            <v>RMI</v>
          </cell>
          <cell r="G305" t="str">
            <v>Mineracao Taboca S.A.</v>
          </cell>
          <cell r="H305" t="str">
            <v>BRAZIL</v>
          </cell>
          <cell r="I305"/>
          <cell r="J305" t="str">
            <v>Presidente Figueiredo</v>
          </cell>
          <cell r="K305" t="str">
            <v>Amazonas</v>
          </cell>
          <cell r="L305" t="str">
            <v>Conformant</v>
          </cell>
        </row>
        <row r="306">
          <cell r="B306" t="str">
            <v>Eaton Corporation_2023</v>
          </cell>
          <cell r="C306" t="str">
            <v>CID001191 - Mitsubishi Materials Corporation</v>
          </cell>
          <cell r="D306" t="str">
            <v>Tin</v>
          </cell>
          <cell r="E306" t="str">
            <v>CID001191</v>
          </cell>
          <cell r="F306" t="str">
            <v>RMI</v>
          </cell>
          <cell r="G306" t="str">
            <v>Mitsubishi Materials Corporation</v>
          </cell>
          <cell r="H306" t="str">
            <v>JAPAN</v>
          </cell>
          <cell r="I306"/>
          <cell r="J306" t="str">
            <v>Tokyo</v>
          </cell>
          <cell r="K306" t="str">
            <v>Tokyo</v>
          </cell>
          <cell r="L306" t="str">
            <v>Conformant</v>
          </cell>
        </row>
        <row r="307">
          <cell r="B307" t="str">
            <v>Eaton Corporation_2023</v>
          </cell>
          <cell r="C307" t="str">
            <v>CID002707 - Resind Industria e Comercio Ltda.</v>
          </cell>
          <cell r="D307" t="str">
            <v>Tantalum</v>
          </cell>
          <cell r="E307" t="str">
            <v>CID002707</v>
          </cell>
          <cell r="F307" t="str">
            <v>RMI</v>
          </cell>
          <cell r="G307" t="str">
            <v>Resind Industria e Comercio Ltda.</v>
          </cell>
          <cell r="H307" t="str">
            <v>BRAZIL</v>
          </cell>
          <cell r="I307"/>
          <cell r="J307" t="str">
            <v>São João del Rei</v>
          </cell>
          <cell r="K307" t="str">
            <v>Minas gerais</v>
          </cell>
          <cell r="L307" t="str">
            <v>Conformant</v>
          </cell>
        </row>
        <row r="308">
          <cell r="B308" t="str">
            <v>Eaton Corporation_2023</v>
          </cell>
          <cell r="C308" t="str">
            <v>CID003427 - Albasteel Industria e Comercio de Ligas Para Fundicao Ltd.</v>
          </cell>
          <cell r="D308" t="str">
            <v>Tungsten</v>
          </cell>
          <cell r="E308" t="str">
            <v>CID003427</v>
          </cell>
          <cell r="F308" t="str">
            <v>RMI</v>
          </cell>
          <cell r="G308" t="str">
            <v>Albasteel Industria e Comercio de Ligas Para Fundicao Ltd.</v>
          </cell>
          <cell r="H308" t="str">
            <v>BRAZIL</v>
          </cell>
          <cell r="I308"/>
          <cell r="J308" t="str">
            <v>Sao Paulo</v>
          </cell>
          <cell r="K308" t="str">
            <v>São Paulo</v>
          </cell>
          <cell r="L308" t="str">
            <v>Listed by RMI</v>
          </cell>
        </row>
        <row r="309">
          <cell r="B309" t="str">
            <v>Eaton Corporation_2023</v>
          </cell>
          <cell r="C309" t="str">
            <v>CID002641 - China Molybdenum Tungsten Co., Ltd.</v>
          </cell>
          <cell r="D309" t="str">
            <v>Tungsten</v>
          </cell>
          <cell r="E309" t="str">
            <v>CID002641</v>
          </cell>
          <cell r="F309" t="str">
            <v>RMI</v>
          </cell>
          <cell r="G309" t="str">
            <v>China Molybdenum Tungsten Co., Ltd.</v>
          </cell>
          <cell r="H309" t="str">
            <v>CHINA</v>
          </cell>
          <cell r="I309"/>
          <cell r="J309" t="str">
            <v>Luoyang</v>
          </cell>
          <cell r="K309" t="str">
            <v>Henan Sheng</v>
          </cell>
          <cell r="L309" t="str">
            <v>Conformant</v>
          </cell>
        </row>
        <row r="310">
          <cell r="B310" t="str">
            <v>Eaton Corporation_2023</v>
          </cell>
          <cell r="C310" t="str">
            <v>CID003486 - CRM Fundicao De Metais E Comercio De Equipamentos Eletronicos Do Brasil Ltda</v>
          </cell>
          <cell r="D310" t="str">
            <v>Tin</v>
          </cell>
          <cell r="E310" t="str">
            <v>CID003486</v>
          </cell>
          <cell r="F310" t="str">
            <v>RMI</v>
          </cell>
          <cell r="G310" t="str">
            <v>CRM Fundicao De Metais E Comercio De Equipamentos Eletronicos Do Brasil Ltda</v>
          </cell>
          <cell r="H310" t="str">
            <v>BRAZIL</v>
          </cell>
          <cell r="I310"/>
          <cell r="J310" t="str">
            <v>São José</v>
          </cell>
          <cell r="K310" t="str">
            <v>Santa Catarina</v>
          </cell>
          <cell r="L310" t="str">
            <v>Conformant</v>
          </cell>
        </row>
        <row r="311">
          <cell r="B311" t="str">
            <v>Eaton Corporation_2023</v>
          </cell>
          <cell r="C311" t="str">
            <v>CID003416 - NPP Tyazhmetprom LLC</v>
          </cell>
          <cell r="D311" t="str">
            <v>Tungsten</v>
          </cell>
          <cell r="E311" t="str">
            <v>CID003416</v>
          </cell>
          <cell r="F311" t="str">
            <v>RMI</v>
          </cell>
          <cell r="G311" t="str">
            <v>NPP Tyazhmetprom LLC</v>
          </cell>
          <cell r="H311" t="str">
            <v>RUSSIAN FEDERATION</v>
          </cell>
          <cell r="I311"/>
          <cell r="J311" t="str">
            <v>Kopeysk</v>
          </cell>
          <cell r="K311" t="str">
            <v>Chelyabinskaya Oblast'</v>
          </cell>
          <cell r="L311" t="str">
            <v>Listed by RMI</v>
          </cell>
        </row>
        <row r="312">
          <cell r="B312" t="str">
            <v>Eaton Corporation_2023</v>
          </cell>
          <cell r="C312" t="str">
            <v>CID003421 - C.I Metales Procesados Industriales SAS</v>
          </cell>
          <cell r="D312" t="str">
            <v>Gold</v>
          </cell>
          <cell r="E312" t="str">
            <v>CID003421</v>
          </cell>
          <cell r="F312" t="str">
            <v>RMI</v>
          </cell>
          <cell r="G312" t="str">
            <v>C.I Metales Procesados Industriales SAS</v>
          </cell>
          <cell r="H312" t="str">
            <v>COLOMBIA</v>
          </cell>
          <cell r="I312"/>
          <cell r="J312" t="str">
            <v>Cota</v>
          </cell>
          <cell r="K312" t="str">
            <v>Cundinamarca</v>
          </cell>
          <cell r="L312" t="str">
            <v>Active</v>
          </cell>
        </row>
        <row r="313">
          <cell r="B313" t="str">
            <v>Eaton Corporation_2023</v>
          </cell>
          <cell r="C313" t="str">
            <v>CID003461 - Augmont Enterprises Private Limited</v>
          </cell>
          <cell r="D313" t="str">
            <v>Gold</v>
          </cell>
          <cell r="E313" t="str">
            <v>CID003461</v>
          </cell>
          <cell r="F313" t="str">
            <v>RMI</v>
          </cell>
          <cell r="G313" t="str">
            <v>Augmont Enterprises Private Limited</v>
          </cell>
          <cell r="H313" t="str">
            <v>INDIA</v>
          </cell>
          <cell r="I313"/>
          <cell r="J313" t="str">
            <v>Mumbai</v>
          </cell>
          <cell r="K313" t="str">
            <v>Mahārāshtra</v>
          </cell>
          <cell r="L313" t="str">
            <v>Active</v>
          </cell>
        </row>
        <row r="314">
          <cell r="B314" t="str">
            <v>Eaton Corporation_2023</v>
          </cell>
          <cell r="C314" t="str">
            <v>CID003468 - Cronimet Brasil Ltda</v>
          </cell>
          <cell r="D314" t="str">
            <v>Tungsten</v>
          </cell>
          <cell r="E314" t="str">
            <v>CID003468</v>
          </cell>
          <cell r="F314" t="str">
            <v>RMI</v>
          </cell>
          <cell r="G314" t="str">
            <v>Cronimet Brasil Ltda</v>
          </cell>
          <cell r="H314" t="str">
            <v>BRAZIL</v>
          </cell>
          <cell r="I314"/>
          <cell r="J314" t="str">
            <v>Araquari</v>
          </cell>
          <cell r="K314" t="str">
            <v>Santa Catarina</v>
          </cell>
          <cell r="L314" t="str">
            <v>Conformant</v>
          </cell>
        </row>
        <row r="315">
          <cell r="B315" t="str">
            <v>Eaton Corporation_2023</v>
          </cell>
          <cell r="C315" t="str">
            <v>CID003524 - CRM Synergies</v>
          </cell>
          <cell r="D315" t="str">
            <v>Tin</v>
          </cell>
          <cell r="E315" t="str">
            <v>CID003524</v>
          </cell>
          <cell r="F315" t="str">
            <v>RMI</v>
          </cell>
          <cell r="G315" t="str">
            <v>CRM Synergies</v>
          </cell>
          <cell r="H315" t="str">
            <v>SPAIN</v>
          </cell>
          <cell r="I315"/>
          <cell r="J315" t="str">
            <v>Toledo</v>
          </cell>
          <cell r="K315" t="str">
            <v>Toledo</v>
          </cell>
          <cell r="L315" t="str">
            <v>Conformant</v>
          </cell>
        </row>
        <row r="316">
          <cell r="B316" t="str">
            <v>Eaton Corporation_2023</v>
          </cell>
          <cell r="C316" t="str">
            <v>CID003553 - Artek LLC</v>
          </cell>
          <cell r="D316" t="str">
            <v>Tungsten</v>
          </cell>
          <cell r="E316" t="str">
            <v>CID003553</v>
          </cell>
          <cell r="F316" t="str">
            <v>RMI</v>
          </cell>
          <cell r="G316" t="str">
            <v>Artek LLC</v>
          </cell>
          <cell r="H316" t="str">
            <v>RUSSIAN FEDERATION</v>
          </cell>
          <cell r="I316"/>
          <cell r="J316" t="str">
            <v>Moscow</v>
          </cell>
          <cell r="K316" t="str">
            <v>Moskva</v>
          </cell>
          <cell r="L316" t="str">
            <v>Listed by RMI</v>
          </cell>
        </row>
        <row r="317">
          <cell r="B317" t="str">
            <v>Eaton Corporation_2023</v>
          </cell>
          <cell r="C317" t="str">
            <v>CID000281 - CNMC (Guangxi) PGMA Co., Ltd.</v>
          </cell>
          <cell r="D317" t="str">
            <v>Tungsten</v>
          </cell>
          <cell r="E317" t="str">
            <v>CID000281</v>
          </cell>
          <cell r="F317" t="str">
            <v>RMI</v>
          </cell>
          <cell r="G317" t="str">
            <v>CNMC (Guangxi) PGMA Co., Ltd.</v>
          </cell>
          <cell r="H317" t="str">
            <v>CHINA</v>
          </cell>
          <cell r="I317"/>
          <cell r="J317" t="str">
            <v>Hezhou</v>
          </cell>
          <cell r="K317" t="str">
            <v>Guangxi Zhuangzu Zizhiqu</v>
          </cell>
          <cell r="L317" t="str">
            <v>Listed by RMI</v>
          </cell>
        </row>
        <row r="318">
          <cell r="B318" t="str">
            <v>Eaton Corporation_2023</v>
          </cell>
          <cell r="C318" t="str">
            <v>CID003582 - Fabrica Auricchio Industria e Comercio Ltda.</v>
          </cell>
          <cell r="D318" t="str">
            <v>Tin</v>
          </cell>
          <cell r="E318" t="str">
            <v>CID003582</v>
          </cell>
          <cell r="F318" t="str">
            <v>RMI</v>
          </cell>
          <cell r="G318" t="str">
            <v>Fabrica Auricchio Industria e Comercio Ltda.</v>
          </cell>
          <cell r="H318" t="str">
            <v>BRAZIL</v>
          </cell>
          <cell r="I318"/>
          <cell r="J318" t="str">
            <v>Mogi das Cruzes</v>
          </cell>
          <cell r="K318" t="str">
            <v>São Paulo</v>
          </cell>
          <cell r="L318" t="str">
            <v>Conformant</v>
          </cell>
        </row>
        <row r="319">
          <cell r="B319" t="str">
            <v>Eaton Corporation_2023</v>
          </cell>
          <cell r="C319" t="str">
            <v>CID002858 - Modeltech Sdn Bhd</v>
          </cell>
          <cell r="D319" t="str">
            <v>Tin</v>
          </cell>
          <cell r="E319" t="str">
            <v>CID002858</v>
          </cell>
          <cell r="F319" t="str">
            <v>RMI</v>
          </cell>
          <cell r="G319" t="str">
            <v>Modeltech Sdn Bhd</v>
          </cell>
          <cell r="H319" t="str">
            <v>MALAYSIA</v>
          </cell>
          <cell r="I319"/>
          <cell r="J319" t="str">
            <v>Kawasan Perindustrian Bukit Rambai</v>
          </cell>
          <cell r="K319" t="str">
            <v>Melaka</v>
          </cell>
          <cell r="L319" t="str">
            <v>Listed by RMI</v>
          </cell>
        </row>
        <row r="320">
          <cell r="B320" t="str">
            <v>Eaton Corporation_2023</v>
          </cell>
          <cell r="C320" t="str">
            <v>CID002527 - Shenzhen Zhonghenglong Real Industry Co., Ltd.</v>
          </cell>
          <cell r="D320" t="str">
            <v>Gold</v>
          </cell>
          <cell r="E320" t="str">
            <v>CID002527</v>
          </cell>
          <cell r="F320" t="str">
            <v>RMI</v>
          </cell>
          <cell r="G320" t="str">
            <v>Shenzhen Zhonghenglong Real Industry Co., Ltd.</v>
          </cell>
          <cell r="H320" t="str">
            <v>CHINA</v>
          </cell>
          <cell r="I320"/>
          <cell r="J320" t="str">
            <v>Shenzhen</v>
          </cell>
          <cell r="K320" t="str">
            <v>Guangdong</v>
          </cell>
          <cell r="L320" t="str">
            <v>Listed by RMI</v>
          </cell>
        </row>
        <row r="321">
          <cell r="B321" t="str">
            <v>Eaton Corporation_2023</v>
          </cell>
          <cell r="C321" t="str">
            <v>CID002588 - Shirpur Gold Refinery Ltd.</v>
          </cell>
          <cell r="D321" t="str">
            <v>Gold</v>
          </cell>
          <cell r="E321" t="str">
            <v>CID002588</v>
          </cell>
          <cell r="F321" t="str">
            <v>RMI</v>
          </cell>
          <cell r="G321" t="str">
            <v>Shirpur Gold Refinery Ltd.</v>
          </cell>
          <cell r="H321" t="str">
            <v>INDIA</v>
          </cell>
          <cell r="I321"/>
          <cell r="J321" t="str">
            <v>Mumbai</v>
          </cell>
          <cell r="K321" t="str">
            <v>Maharashtra</v>
          </cell>
          <cell r="L321" t="str">
            <v>Listed by RMI</v>
          </cell>
        </row>
        <row r="322">
          <cell r="B322" t="str">
            <v>Eaton Corporation_2023</v>
          </cell>
          <cell r="C322" t="str">
            <v>CID002893 - JALAN &amp; Company</v>
          </cell>
          <cell r="D322" t="str">
            <v>Gold</v>
          </cell>
          <cell r="E322" t="str">
            <v>CID002893</v>
          </cell>
          <cell r="F322" t="str">
            <v>RMI</v>
          </cell>
          <cell r="G322" t="str">
            <v>JALAN &amp; Company</v>
          </cell>
          <cell r="H322" t="str">
            <v>INDIA</v>
          </cell>
          <cell r="I322"/>
          <cell r="J322" t="str">
            <v>New Delhi</v>
          </cell>
          <cell r="K322" t="str">
            <v>Delhi</v>
          </cell>
          <cell r="L322" t="str">
            <v>Listed by RMI</v>
          </cell>
        </row>
        <row r="323">
          <cell r="B323" t="str">
            <v>Eaton Corporation_2023</v>
          </cell>
          <cell r="C323" t="str">
            <v>CID003186 - Gold Coast Refinery</v>
          </cell>
          <cell r="D323" t="str">
            <v>Gold</v>
          </cell>
          <cell r="E323" t="str">
            <v>CID003186</v>
          </cell>
          <cell r="F323" t="str">
            <v>RMI</v>
          </cell>
          <cell r="G323" t="str">
            <v>Gold Coast Refinery</v>
          </cell>
          <cell r="H323" t="str">
            <v>GHANA</v>
          </cell>
          <cell r="I323"/>
          <cell r="J323" t="str">
            <v>Accra</v>
          </cell>
          <cell r="K323" t="str">
            <v>Accra</v>
          </cell>
          <cell r="L323" t="str">
            <v>Listed by RMI</v>
          </cell>
        </row>
        <row r="324">
          <cell r="B324" t="str">
            <v>Eaton Corporation_2023</v>
          </cell>
          <cell r="C324" t="str">
            <v>CID003417 - Hubei Green Tungsten Co., Ltd.</v>
          </cell>
          <cell r="D324" t="str">
            <v>Tungsten</v>
          </cell>
          <cell r="E324" t="str">
            <v>CID003417</v>
          </cell>
          <cell r="F324" t="str">
            <v>RMI</v>
          </cell>
          <cell r="G324" t="str">
            <v>Hubei Green Tungsten Co., Ltd.</v>
          </cell>
          <cell r="H324" t="str">
            <v>CHINA</v>
          </cell>
          <cell r="I324"/>
          <cell r="J324" t="str">
            <v>Shenzhen</v>
          </cell>
          <cell r="K324" t="str">
            <v>Guangdong Sheng</v>
          </cell>
          <cell r="L324" t="str">
            <v>Conformant</v>
          </cell>
        </row>
        <row r="325">
          <cell r="B325" t="str">
            <v>Eaton Corporation_2023</v>
          </cell>
          <cell r="C325" t="str">
            <v>CID003449 - PT Mitra Sukses Globalindo</v>
          </cell>
          <cell r="D325" t="str">
            <v>Tin</v>
          </cell>
          <cell r="E325" t="str">
            <v>CID003449</v>
          </cell>
          <cell r="F325" t="str">
            <v>RMI</v>
          </cell>
          <cell r="G325" t="str">
            <v>PT Mitra Sukses Globalindo</v>
          </cell>
          <cell r="H325" t="str">
            <v>INDONESIA</v>
          </cell>
          <cell r="I325"/>
          <cell r="J325" t="str">
            <v>Pangkalpinang</v>
          </cell>
          <cell r="K325" t="str">
            <v>Kepulauan Bangka Belitung</v>
          </cell>
          <cell r="L325" t="str">
            <v>Conformant</v>
          </cell>
        </row>
        <row r="326">
          <cell r="B326" t="str">
            <v>Eaton Corporation_2023</v>
          </cell>
          <cell r="C326" t="str">
            <v>CID003463 - Kundan Care Products Ltd.</v>
          </cell>
          <cell r="D326" t="str">
            <v>Gold</v>
          </cell>
          <cell r="E326" t="str">
            <v>CID003463</v>
          </cell>
          <cell r="F326" t="str">
            <v>RMI</v>
          </cell>
          <cell r="G326" t="str">
            <v>Kundan Care Products Ltd.</v>
          </cell>
          <cell r="H326" t="str">
            <v>INDIA</v>
          </cell>
          <cell r="I326"/>
          <cell r="J326" t="str">
            <v>Haridwar</v>
          </cell>
          <cell r="K326" t="str">
            <v>Uttarakhand</v>
          </cell>
          <cell r="L326" t="str">
            <v>Listed by RMI</v>
          </cell>
        </row>
        <row r="327">
          <cell r="B327" t="str">
            <v>Eaton Corporation_2023</v>
          </cell>
          <cell r="C327" t="str">
            <v>CID003487 - Emerald Jewel Industry India Limited (Unit 1)</v>
          </cell>
          <cell r="D327" t="str">
            <v>Gold</v>
          </cell>
          <cell r="E327" t="str">
            <v>CID003487</v>
          </cell>
          <cell r="F327" t="str">
            <v>RMI</v>
          </cell>
          <cell r="G327" t="str">
            <v>Emerald Jewel Industry India Limited (Unit 1)</v>
          </cell>
          <cell r="H327" t="str">
            <v>INDIA</v>
          </cell>
          <cell r="I327"/>
          <cell r="J327" t="str">
            <v>Coimbatore</v>
          </cell>
          <cell r="K327" t="str">
            <v>Tamil Nadu</v>
          </cell>
          <cell r="L327" t="str">
            <v>Listed by RMI</v>
          </cell>
        </row>
        <row r="328">
          <cell r="B328" t="str">
            <v>Eaton Corporation_2023</v>
          </cell>
          <cell r="C328" t="str">
            <v>CID003488 - Emerald Jewel Industry India Limited (Unit 2)</v>
          </cell>
          <cell r="D328" t="str">
            <v>Gold</v>
          </cell>
          <cell r="E328" t="str">
            <v>CID003488</v>
          </cell>
          <cell r="F328" t="str">
            <v>RMI</v>
          </cell>
          <cell r="G328" t="str">
            <v>Emerald Jewel Industry India Limited (Unit 2)</v>
          </cell>
          <cell r="H328" t="str">
            <v>INDIA</v>
          </cell>
          <cell r="I328"/>
          <cell r="J328" t="str">
            <v>Coimbatore</v>
          </cell>
          <cell r="K328" t="str">
            <v>Tamil Nadu</v>
          </cell>
          <cell r="L328" t="str">
            <v>Listed by RMI</v>
          </cell>
        </row>
        <row r="329">
          <cell r="B329" t="str">
            <v>Eaton Corporation_2023</v>
          </cell>
          <cell r="C329" t="str">
            <v>CID003489 - Emerald Jewel Industry India Limited (Unit 3)</v>
          </cell>
          <cell r="D329" t="str">
            <v>Gold</v>
          </cell>
          <cell r="E329" t="str">
            <v>CID003489</v>
          </cell>
          <cell r="F329" t="str">
            <v>RMI</v>
          </cell>
          <cell r="G329" t="str">
            <v>Emerald Jewel Industry India Limited (Unit 3)</v>
          </cell>
          <cell r="H329" t="str">
            <v>INDIA</v>
          </cell>
          <cell r="I329"/>
          <cell r="J329" t="str">
            <v>Coimbatore</v>
          </cell>
          <cell r="K329" t="str">
            <v>Tamil Nadu</v>
          </cell>
          <cell r="L329" t="str">
            <v>Listed by RMI</v>
          </cell>
        </row>
        <row r="330">
          <cell r="B330" t="str">
            <v>Eaton Corporation_2023</v>
          </cell>
          <cell r="C330" t="str">
            <v>CID003490 - Emerald Jewel Industry India Limited (Unit 4)</v>
          </cell>
          <cell r="D330" t="str">
            <v>Gold</v>
          </cell>
          <cell r="E330" t="str">
            <v>CID003490</v>
          </cell>
          <cell r="F330" t="str">
            <v>RMI</v>
          </cell>
          <cell r="G330" t="str">
            <v>Emerald Jewel Industry India Limited (Unit 4)</v>
          </cell>
          <cell r="H330" t="str">
            <v>INDIA</v>
          </cell>
          <cell r="I330"/>
          <cell r="J330" t="str">
            <v>Coimbatore</v>
          </cell>
          <cell r="K330" t="str">
            <v>Tamil Nadu</v>
          </cell>
          <cell r="L330" t="str">
            <v>Listed by RMI</v>
          </cell>
        </row>
        <row r="331">
          <cell r="B331" t="str">
            <v>Eaton Corporation_2023</v>
          </cell>
          <cell r="C331" t="str">
            <v>CID003497 - K.A. Rasmussen</v>
          </cell>
          <cell r="D331" t="str">
            <v>Gold</v>
          </cell>
          <cell r="E331" t="str">
            <v>CID003497</v>
          </cell>
          <cell r="F331" t="str">
            <v>RMI</v>
          </cell>
          <cell r="G331" t="str">
            <v>K.A. Rasmussen</v>
          </cell>
          <cell r="H331" t="str">
            <v>NORWAY</v>
          </cell>
          <cell r="I331"/>
          <cell r="J331" t="str">
            <v>Hamar</v>
          </cell>
          <cell r="K331" t="str">
            <v>Hedmarken</v>
          </cell>
          <cell r="L331" t="str">
            <v>Listed by RMI</v>
          </cell>
        </row>
        <row r="332">
          <cell r="B332" t="str">
            <v>Eaton Corporation_2023</v>
          </cell>
          <cell r="C332" t="str">
            <v>CID003529 - Sancus ZFS (L’Orfebre, SA)</v>
          </cell>
          <cell r="D332" t="str">
            <v>Gold</v>
          </cell>
          <cell r="E332" t="str">
            <v>CID003529</v>
          </cell>
          <cell r="F332" t="str">
            <v>RMI</v>
          </cell>
          <cell r="G332" t="str">
            <v>Sancus ZFS (L’Orfebre, SA)</v>
          </cell>
          <cell r="H332" t="str">
            <v>COLOMBIA</v>
          </cell>
          <cell r="I332"/>
          <cell r="J332" t="str">
            <v>Barranquilla</v>
          </cell>
          <cell r="K332" t="str">
            <v>Atlántico</v>
          </cell>
          <cell r="L332" t="str">
            <v>Active</v>
          </cell>
        </row>
        <row r="333">
          <cell r="B333" t="str">
            <v>Eaton Corporation_2023</v>
          </cell>
          <cell r="C333" t="str">
            <v>CID003540 - Sellem Industries Ltd.</v>
          </cell>
          <cell r="D333" t="str">
            <v>Gold</v>
          </cell>
          <cell r="E333" t="str">
            <v>CID003540</v>
          </cell>
          <cell r="F333" t="str">
            <v>RMI</v>
          </cell>
          <cell r="G333" t="str">
            <v>Sellem Industries Ltd.</v>
          </cell>
          <cell r="H333" t="str">
            <v>MAURITANIA</v>
          </cell>
          <cell r="I333"/>
          <cell r="J333" t="str">
            <v>Nouakchott</v>
          </cell>
          <cell r="K333" t="str">
            <v>Nouakchott Ouest</v>
          </cell>
          <cell r="L333" t="str">
            <v>Listed by RMI</v>
          </cell>
        </row>
        <row r="334">
          <cell r="B334" t="str">
            <v>Eaton Corporation_2023</v>
          </cell>
          <cell r="C334" t="str">
            <v>CID003548 - MD Overseas</v>
          </cell>
          <cell r="D334" t="str">
            <v>Gold</v>
          </cell>
          <cell r="E334" t="str">
            <v>CID003548</v>
          </cell>
          <cell r="F334" t="str">
            <v>RMI</v>
          </cell>
          <cell r="G334" t="str">
            <v>MD Overseas</v>
          </cell>
          <cell r="H334" t="str">
            <v>INDIA</v>
          </cell>
          <cell r="I334"/>
          <cell r="J334" t="str">
            <v>Rudrapur</v>
          </cell>
          <cell r="K334" t="str">
            <v>Uttarakhand</v>
          </cell>
          <cell r="L334" t="str">
            <v>Listed by RMI</v>
          </cell>
        </row>
        <row r="335">
          <cell r="B335" t="str">
            <v>Eaton Corporation_2023</v>
          </cell>
          <cell r="C335" t="str">
            <v>CID003557 - Metallix Refining Inc.</v>
          </cell>
          <cell r="D335" t="str">
            <v>Gold</v>
          </cell>
          <cell r="E335" t="str">
            <v>CID003557</v>
          </cell>
          <cell r="F335" t="str">
            <v>RMI</v>
          </cell>
          <cell r="G335" t="str">
            <v>Metallix Refining Inc.</v>
          </cell>
          <cell r="H335" t="str">
            <v>UNITED STATES OF AMERICA</v>
          </cell>
          <cell r="I335"/>
          <cell r="J335" t="str">
            <v>Greenville</v>
          </cell>
          <cell r="K335" t="str">
            <v>North Carolina</v>
          </cell>
          <cell r="L335" t="str">
            <v>Listed by RMI</v>
          </cell>
        </row>
        <row r="336">
          <cell r="B336" t="str">
            <v>Eaton Corporation_2023</v>
          </cell>
          <cell r="C336" t="str">
            <v>CID003575 - Metal Concentrators SA (Pty) Ltd.</v>
          </cell>
          <cell r="D336" t="str">
            <v>Gold</v>
          </cell>
          <cell r="E336" t="str">
            <v>CID003575</v>
          </cell>
          <cell r="F336" t="str">
            <v>RMI</v>
          </cell>
          <cell r="G336" t="str">
            <v>Metal Concentrators SA (Pty) Ltd.</v>
          </cell>
          <cell r="H336" t="str">
            <v>SOUTH AFRICA</v>
          </cell>
          <cell r="I336"/>
          <cell r="J336" t="str">
            <v>Kempton Park</v>
          </cell>
          <cell r="K336" t="str">
            <v>Gauteng</v>
          </cell>
          <cell r="L336" t="str">
            <v>Conformant</v>
          </cell>
        </row>
        <row r="337">
          <cell r="B337" t="str">
            <v>Eaton Corporation_2023</v>
          </cell>
          <cell r="C337" t="str">
            <v>CID003583 - RFH Yancheng Jinye New Material Technology Co., Ltd.</v>
          </cell>
          <cell r="D337" t="str">
            <v>Tantalum</v>
          </cell>
          <cell r="E337" t="str">
            <v>CID003583</v>
          </cell>
          <cell r="F337" t="str">
            <v>RMI</v>
          </cell>
          <cell r="G337" t="str">
            <v>RFH Yancheng Jinye New Material Technology Co., Ltd.</v>
          </cell>
          <cell r="H337" t="str">
            <v>CHINA</v>
          </cell>
          <cell r="I337"/>
          <cell r="J337" t="str">
            <v>Yecheng City</v>
          </cell>
          <cell r="K337" t="str">
            <v>Jiangsu Sheng</v>
          </cell>
          <cell r="L337" t="str">
            <v>Conformant</v>
          </cell>
        </row>
        <row r="338">
          <cell r="B338" t="str">
            <v>Eaton Corporation_2023</v>
          </cell>
          <cell r="C338" t="str">
            <v>CID003612 - OOO “Technolom” 2</v>
          </cell>
          <cell r="D338" t="str">
            <v>Tungsten</v>
          </cell>
          <cell r="E338" t="str">
            <v>CID003612</v>
          </cell>
          <cell r="F338" t="str">
            <v>RMI</v>
          </cell>
          <cell r="G338" t="str">
            <v>OOO “Technolom” 2</v>
          </cell>
          <cell r="H338" t="str">
            <v>RUSSIAN FEDERATION</v>
          </cell>
          <cell r="I338"/>
          <cell r="J338" t="str">
            <v>Ramenskoe</v>
          </cell>
          <cell r="K338" t="str">
            <v>Moskovskaja oblast'</v>
          </cell>
          <cell r="L338" t="str">
            <v>Listed by RMI</v>
          </cell>
        </row>
        <row r="339">
          <cell r="B339" t="str">
            <v>Eaton Corporation_2023</v>
          </cell>
          <cell r="C339" t="str">
            <v>CID003615 - WEEEREFINING</v>
          </cell>
          <cell r="D339" t="str">
            <v>Gold</v>
          </cell>
          <cell r="E339" t="str">
            <v>CID003615</v>
          </cell>
          <cell r="F339" t="str">
            <v>RMI</v>
          </cell>
          <cell r="G339" t="str">
            <v>WEEEREFINING</v>
          </cell>
          <cell r="H339" t="str">
            <v>FRANCE</v>
          </cell>
          <cell r="I339"/>
          <cell r="J339" t="str">
            <v>Tourville-les-Ifs</v>
          </cell>
          <cell r="K339" t="str">
            <v>Normandie</v>
          </cell>
          <cell r="L339" t="str">
            <v>Active</v>
          </cell>
        </row>
        <row r="340">
          <cell r="B340" t="str">
            <v>Eaton Corporation_2023</v>
          </cell>
          <cell r="C340" t="str">
            <v>CID001810 - Super Dragon Technology Co., Ltd.</v>
          </cell>
          <cell r="D340" t="str">
            <v>Gold</v>
          </cell>
          <cell r="E340" t="str">
            <v>CID001810</v>
          </cell>
          <cell r="F340" t="str">
            <v>RMI</v>
          </cell>
          <cell r="G340" t="str">
            <v>Super Dragon Technology Co., Ltd.</v>
          </cell>
          <cell r="H340" t="str">
            <v>TAIWAN, PROVINCE OF CHINA</v>
          </cell>
          <cell r="I340"/>
          <cell r="J340" t="str">
            <v>Taoyuan</v>
          </cell>
          <cell r="K340" t="str">
            <v>Taoyuan</v>
          </cell>
          <cell r="L340" t="str">
            <v>Listed by RMI</v>
          </cell>
        </row>
        <row r="341">
          <cell r="B341" t="str">
            <v>Eaton Corporation_2023</v>
          </cell>
          <cell r="C341" t="str">
            <v>CID003617 - Value Trading</v>
          </cell>
          <cell r="D341" t="str">
            <v>Gold</v>
          </cell>
          <cell r="E341" t="str">
            <v>CID003617</v>
          </cell>
          <cell r="F341" t="str">
            <v>From Suppliers Declarations</v>
          </cell>
          <cell r="G341" t="str">
            <v>Value Trading</v>
          </cell>
          <cell r="H341" t="str">
            <v>BELGIUM</v>
          </cell>
          <cell r="I341"/>
          <cell r="J341" t="str">
            <v>Antwerp</v>
          </cell>
          <cell r="K341" t="str">
            <v>Antwerpen</v>
          </cell>
          <cell r="L341" t="str">
            <v>Not listed</v>
          </cell>
        </row>
        <row r="342">
          <cell r="B342" t="str">
            <v>Eaton Corporation_2023</v>
          </cell>
          <cell r="C342" t="str">
            <v>CID003609 - Fujian Xinlu Tungsten Co., Ltd.</v>
          </cell>
          <cell r="D342" t="str">
            <v>Tungsten</v>
          </cell>
          <cell r="E342" t="str">
            <v>CID003609</v>
          </cell>
          <cell r="F342" t="str">
            <v>RMI</v>
          </cell>
          <cell r="G342" t="str">
            <v>Fujian Xinlu Tungsten Co., Ltd.</v>
          </cell>
          <cell r="H342" t="str">
            <v>CHINA</v>
          </cell>
          <cell r="I342"/>
          <cell r="J342" t="str">
            <v>Longyan</v>
          </cell>
          <cell r="K342" t="str">
            <v>Fujian Sheng</v>
          </cell>
          <cell r="L342" t="str">
            <v>Conformant</v>
          </cell>
        </row>
        <row r="343">
          <cell r="B343" t="str">
            <v>Eaton Corporation_2023</v>
          </cell>
          <cell r="C343" t="str">
            <v>CID003614 - OOO “Technolom” 1</v>
          </cell>
          <cell r="D343" t="str">
            <v>Tungsten</v>
          </cell>
          <cell r="E343" t="str">
            <v>CID003614</v>
          </cell>
          <cell r="F343" t="str">
            <v>RMI</v>
          </cell>
          <cell r="G343" t="str">
            <v>OOO “Technolom” 1</v>
          </cell>
          <cell r="H343" t="str">
            <v>RUSSIAN FEDERATION</v>
          </cell>
          <cell r="I343"/>
          <cell r="J343" t="str">
            <v>Ramenskoe</v>
          </cell>
          <cell r="K343" t="str">
            <v>Moskovskaja oblast'</v>
          </cell>
          <cell r="L343" t="str">
            <v>Listed by RMI</v>
          </cell>
        </row>
        <row r="344">
          <cell r="B344" t="str">
            <v>TECH POWER ELECTRONICS_2023</v>
          </cell>
          <cell r="C344" t="str">
            <v>CID001482 - PT Timah Tbk Mentok</v>
          </cell>
          <cell r="D344" t="str">
            <v>Tin</v>
          </cell>
          <cell r="E344" t="str">
            <v>CID001482</v>
          </cell>
          <cell r="F344" t="str">
            <v>RMI</v>
          </cell>
          <cell r="G344" t="str">
            <v>PT Timah Tbk Mentok</v>
          </cell>
          <cell r="H344" t="str">
            <v>INDONESIA</v>
          </cell>
          <cell r="I344" t="str">
            <v>Unknown.</v>
          </cell>
          <cell r="J344" t="str">
            <v>Mentok</v>
          </cell>
          <cell r="K344" t="str">
            <v>Kepulauan Bangka Belitung</v>
          </cell>
          <cell r="L344" t="str">
            <v>Conformant</v>
          </cell>
        </row>
        <row r="345">
          <cell r="B345" t="str">
            <v>Vacuumschmelze Gmbh &amp; Co_2023</v>
          </cell>
          <cell r="C345" t="str">
            <v>CID000211 - Changsha South Tantalum Niobium Co., Ltd.</v>
          </cell>
          <cell r="D345" t="str">
            <v>Tantalum</v>
          </cell>
          <cell r="E345" t="str">
            <v>CID000211</v>
          </cell>
          <cell r="F345" t="str">
            <v>RMI</v>
          </cell>
          <cell r="G345" t="str">
            <v>Changsha South Tantalum Niobium Co., Ltd.</v>
          </cell>
          <cell r="H345" t="str">
            <v>CHINA</v>
          </cell>
          <cell r="I345"/>
          <cell r="J345" t="str">
            <v>Changsha</v>
          </cell>
          <cell r="K345" t="str">
            <v>Hunan Sheng</v>
          </cell>
          <cell r="L345" t="str">
            <v>Conformant</v>
          </cell>
        </row>
        <row r="346">
          <cell r="B346" t="str">
            <v>Vacuumschmelze Gmbh &amp; Co_2023</v>
          </cell>
          <cell r="C346" t="str">
            <v>CID002504 - D Block Metals, LLC</v>
          </cell>
          <cell r="D346" t="str">
            <v>Tantalum</v>
          </cell>
          <cell r="E346" t="str">
            <v>CID002504</v>
          </cell>
          <cell r="F346" t="str">
            <v>RMI</v>
          </cell>
          <cell r="G346" t="str">
            <v>D Block Metals, LLC</v>
          </cell>
          <cell r="H346" t="str">
            <v>UNITED STATES OF AMERICA</v>
          </cell>
          <cell r="I346"/>
          <cell r="J346" t="str">
            <v>Gastonia</v>
          </cell>
          <cell r="K346" t="str">
            <v>North Carolina</v>
          </cell>
          <cell r="L346" t="str">
            <v>Conformant</v>
          </cell>
        </row>
        <row r="347">
          <cell r="B347" t="str">
            <v>Vacuumschmelze Gmbh &amp; Co_2023</v>
          </cell>
          <cell r="C347" t="str">
            <v>CID002547 - QSIL Metals Hermsdorf GmbH98</v>
          </cell>
          <cell r="D347" t="str">
            <v>Tantalum</v>
          </cell>
          <cell r="E347" t="str">
            <v>CID002547</v>
          </cell>
          <cell r="F347" t="str">
            <v>RMI</v>
          </cell>
          <cell r="G347" t="str">
            <v>QSIL Metals Hermsdorf GmbH</v>
          </cell>
          <cell r="H347" t="str">
            <v>GERMANY</v>
          </cell>
          <cell r="I347"/>
          <cell r="J347" t="str">
            <v>Hermsdorf</v>
          </cell>
          <cell r="K347" t="str">
            <v>Thüringen</v>
          </cell>
          <cell r="L347" t="str">
            <v>Removed</v>
          </cell>
        </row>
        <row r="348">
          <cell r="B348" t="str">
            <v>Vacuumschmelze Gmbh &amp; Co_2023</v>
          </cell>
          <cell r="C348" t="str">
            <v>CID002550 - TANIOBIS Smelting GmbH &amp; Co. KG</v>
          </cell>
          <cell r="D348" t="str">
            <v>Tantalum</v>
          </cell>
          <cell r="E348" t="str">
            <v>CID002550</v>
          </cell>
          <cell r="F348" t="str">
            <v>RMI</v>
          </cell>
          <cell r="G348" t="str">
            <v>TANIOBIS Smelting GmbH &amp; Co. KG</v>
          </cell>
          <cell r="H348" t="str">
            <v>GERMANY</v>
          </cell>
          <cell r="I348"/>
          <cell r="J348" t="str">
            <v>Laufenburg</v>
          </cell>
          <cell r="K348" t="str">
            <v>Baden-Württemberg</v>
          </cell>
          <cell r="L348" t="str">
            <v>Conformant</v>
          </cell>
        </row>
        <row r="349">
          <cell r="B349" t="str">
            <v>Vacuumschmelze Gmbh &amp; Co_2023</v>
          </cell>
          <cell r="C349" t="str">
            <v>CID002512 - Jiangxi Dinghai Tantalum &amp; Niobium Co., Ltd.</v>
          </cell>
          <cell r="D349" t="str">
            <v>Tantalum</v>
          </cell>
          <cell r="E349" t="str">
            <v>CID002512</v>
          </cell>
          <cell r="F349" t="str">
            <v>RMI</v>
          </cell>
          <cell r="G349" t="str">
            <v>Jiangxi Dinghai Tantalum &amp; Niobium Co., Ltd.</v>
          </cell>
          <cell r="H349" t="str">
            <v>CHINA</v>
          </cell>
          <cell r="I349"/>
          <cell r="J349" t="str">
            <v>Fengxin</v>
          </cell>
          <cell r="K349" t="str">
            <v>Jiangxi Sheng</v>
          </cell>
          <cell r="L349" t="str">
            <v>Conformant</v>
          </cell>
        </row>
        <row r="350">
          <cell r="B350" t="str">
            <v>Vacuumschmelze Gmbh &amp; Co_2023</v>
          </cell>
          <cell r="C350" t="str">
            <v>CID002842 - Jiangxi Tuohong New Raw Material</v>
          </cell>
          <cell r="D350" t="str">
            <v>Tantalum</v>
          </cell>
          <cell r="E350" t="str">
            <v>CID002842</v>
          </cell>
          <cell r="F350" t="str">
            <v>RMI</v>
          </cell>
          <cell r="G350" t="str">
            <v>Jiangxi Tuohong New Raw Material</v>
          </cell>
          <cell r="H350" t="str">
            <v>CHINA</v>
          </cell>
          <cell r="I350"/>
          <cell r="J350" t="str">
            <v>Yi Chun City</v>
          </cell>
          <cell r="K350" t="str">
            <v>Jiangxi Sheng</v>
          </cell>
          <cell r="L350" t="str">
            <v>Conformant</v>
          </cell>
        </row>
        <row r="351">
          <cell r="B351" t="str">
            <v>Vacuumschmelze Gmbh &amp; Co_2023</v>
          </cell>
          <cell r="C351" t="str">
            <v>CID000917 - Jiujiang Tanbre Co., Ltd.</v>
          </cell>
          <cell r="D351" t="str">
            <v>Tantalum</v>
          </cell>
          <cell r="E351" t="str">
            <v>CID000917</v>
          </cell>
          <cell r="F351" t="str">
            <v>RMI</v>
          </cell>
          <cell r="G351" t="str">
            <v>Jiujiang Tanbre Co., Ltd.</v>
          </cell>
          <cell r="H351" t="str">
            <v>CHINA</v>
          </cell>
          <cell r="I351" t="str">
            <v>No. 62, Jiuhu Road, Jiujiang City, Jiangxi 
Province, China, P.C: 332014</v>
          </cell>
          <cell r="J351" t="str">
            <v>Jiujiang</v>
          </cell>
          <cell r="K351" t="str">
            <v>Jiangxi Sheng</v>
          </cell>
          <cell r="L351" t="str">
            <v>Conformant</v>
          </cell>
        </row>
        <row r="352">
          <cell r="B352" t="str">
            <v>Vacuumschmelze Gmbh &amp; Co_2023</v>
          </cell>
          <cell r="C352" t="str">
            <v>CID001173 - Mineracao Taboca S.A.</v>
          </cell>
          <cell r="D352" t="str">
            <v>Tin</v>
          </cell>
          <cell r="E352" t="str">
            <v>CID001173</v>
          </cell>
          <cell r="F352" t="str">
            <v>RMI</v>
          </cell>
          <cell r="G352" t="str">
            <v>Mineracao Taboca S.A.</v>
          </cell>
          <cell r="H352" t="str">
            <v>BRAZIL</v>
          </cell>
          <cell r="I352" t="str">
            <v>Nondisclosure</v>
          </cell>
          <cell r="J352" t="str">
            <v>Bairro Guarapiranga</v>
          </cell>
          <cell r="K352" t="str">
            <v>Pirapora do Bom Jesus City</v>
          </cell>
          <cell r="L352" t="str">
            <v>Conformant</v>
          </cell>
        </row>
        <row r="353">
          <cell r="B353" t="str">
            <v>Vacuumschmelze Gmbh &amp; Co_2023</v>
          </cell>
          <cell r="C353" t="str">
            <v>CID001192 - Mitsui Mining and Smelting Co., Ltd.8</v>
          </cell>
          <cell r="D353" t="str">
            <v>Tantalum</v>
          </cell>
          <cell r="E353" t="str">
            <v>CID001192</v>
          </cell>
          <cell r="F353" t="str">
            <v>RMI</v>
          </cell>
          <cell r="G353" t="str">
            <v>Mitsui Mining and Smelting Co., Ltd.</v>
          </cell>
          <cell r="H353" t="str">
            <v>JAPAN</v>
          </cell>
          <cell r="I353"/>
          <cell r="J353" t="str">
            <v>Omuta</v>
          </cell>
          <cell r="K353" t="str">
            <v>Fukuoka</v>
          </cell>
          <cell r="L353" t="str">
            <v>Conformant</v>
          </cell>
        </row>
        <row r="354">
          <cell r="B354" t="str">
            <v>Vacuumschmelze Gmbh &amp; Co_2023</v>
          </cell>
          <cell r="C354" t="str">
            <v>CID001508 - QuantumClean</v>
          </cell>
          <cell r="D354" t="str">
            <v>Tantalum</v>
          </cell>
          <cell r="E354" t="str">
            <v>CID001508</v>
          </cell>
          <cell r="F354" t="str">
            <v>RMI</v>
          </cell>
          <cell r="G354" t="str">
            <v>QuantumClean</v>
          </cell>
          <cell r="H354" t="str">
            <v>UNITED STATES OF AMERICA</v>
          </cell>
          <cell r="I354"/>
          <cell r="J354" t="str">
            <v>Carrollton</v>
          </cell>
          <cell r="K354" t="str">
            <v>Texas</v>
          </cell>
          <cell r="L354" t="str">
            <v>Conformant</v>
          </cell>
        </row>
        <row r="355">
          <cell r="B355" t="str">
            <v>Vacuumschmelze Gmbh &amp; Co_2023</v>
          </cell>
          <cell r="C355" t="str">
            <v>CID002708 - Abington Reldan Metals, LLC</v>
          </cell>
          <cell r="D355" t="str">
            <v>Gold</v>
          </cell>
          <cell r="E355" t="str">
            <v>CID002708</v>
          </cell>
          <cell r="F355" t="str">
            <v>RMI</v>
          </cell>
          <cell r="G355" t="str">
            <v>Abington Reldan Metals, LLC</v>
          </cell>
          <cell r="H355" t="str">
            <v>UNITED STATES OF AMERICA</v>
          </cell>
          <cell r="I355"/>
          <cell r="J355" t="str">
            <v>Fairless Hills</v>
          </cell>
          <cell r="K355" t="str">
            <v>Pennsylvania</v>
          </cell>
          <cell r="L355" t="str">
            <v>Conformant</v>
          </cell>
        </row>
        <row r="356">
          <cell r="B356" t="str">
            <v>Vacuumschmelze Gmbh &amp; Co_2023</v>
          </cell>
          <cell r="C356" t="str">
            <v>CID000015 - Advanced Chemical Company</v>
          </cell>
          <cell r="D356" t="str">
            <v>Gold</v>
          </cell>
          <cell r="E356" t="str">
            <v>CID000015</v>
          </cell>
          <cell r="F356" t="str">
            <v>RMI</v>
          </cell>
          <cell r="G356" t="str">
            <v>Advanced Chemical Company</v>
          </cell>
          <cell r="H356" t="str">
            <v>UNITED STATES OF AMERICA</v>
          </cell>
          <cell r="I356"/>
          <cell r="J356" t="str">
            <v>Warwick</v>
          </cell>
          <cell r="K356" t="str">
            <v>Rhode Island</v>
          </cell>
          <cell r="L356" t="str">
            <v>Conformant</v>
          </cell>
        </row>
        <row r="357">
          <cell r="B357" t="str">
            <v>Vacuumschmelze Gmbh &amp; Co_2023</v>
          </cell>
          <cell r="C357" t="str">
            <v>CID000019 - Aida Chemical Industries Co., Ltd.</v>
          </cell>
          <cell r="D357" t="str">
            <v>Gold</v>
          </cell>
          <cell r="E357" t="str">
            <v>CID000019</v>
          </cell>
          <cell r="F357" t="str">
            <v>RMI</v>
          </cell>
          <cell r="G357" t="str">
            <v>Aida Chemical Industries Co., Ltd.</v>
          </cell>
          <cell r="H357" t="str">
            <v>JAPAN</v>
          </cell>
          <cell r="I357" t="str">
            <v>6-15-13 Minami-cho</v>
          </cell>
          <cell r="J357" t="str">
            <v>Fuchu</v>
          </cell>
          <cell r="K357" t="str">
            <v>Tokyo</v>
          </cell>
          <cell r="L357" t="str">
            <v>Conformant</v>
          </cell>
        </row>
        <row r="358">
          <cell r="B358" t="str">
            <v>Vacuumschmelze Gmbh &amp; Co_2023</v>
          </cell>
          <cell r="C358" t="str">
            <v>CID002560 - Al Etihad Gold Refinery DMCC</v>
          </cell>
          <cell r="D358" t="str">
            <v>Gold</v>
          </cell>
          <cell r="E358" t="str">
            <v>CID002560</v>
          </cell>
          <cell r="F358" t="str">
            <v>RMI</v>
          </cell>
          <cell r="G358" t="str">
            <v>Al Etihad Gold Refinery DMCC</v>
          </cell>
          <cell r="H358" t="str">
            <v>UNITED ARAB EMIRATES</v>
          </cell>
          <cell r="I358"/>
          <cell r="J358" t="str">
            <v>Dubai</v>
          </cell>
          <cell r="K358" t="str">
            <v>Dubayy</v>
          </cell>
          <cell r="L358" t="str">
            <v>Conformant</v>
          </cell>
        </row>
        <row r="359">
          <cell r="B359" t="str">
            <v>Vacuumschmelze Gmbh &amp; Co_2023</v>
          </cell>
          <cell r="C359" t="str">
            <v>CID000035 - Agosi AG</v>
          </cell>
          <cell r="D359" t="str">
            <v>Gold</v>
          </cell>
          <cell r="E359" t="str">
            <v>CID000035</v>
          </cell>
          <cell r="F359" t="str">
            <v>RMI</v>
          </cell>
          <cell r="G359" t="str">
            <v>Agosi AG</v>
          </cell>
          <cell r="H359" t="str">
            <v>GERMANY</v>
          </cell>
          <cell r="I359"/>
          <cell r="J359" t="str">
            <v>Pforzheim</v>
          </cell>
          <cell r="K359" t="str">
            <v>Baden-Württemberg</v>
          </cell>
          <cell r="L359" t="str">
            <v>Conformant</v>
          </cell>
        </row>
        <row r="360">
          <cell r="B360" t="str">
            <v>Vacuumschmelze Gmbh &amp; Co_2023</v>
          </cell>
          <cell r="C360" t="str">
            <v>CID000041 - Almalyk Mining and Metallurgical Complex (AMMC)</v>
          </cell>
          <cell r="D360" t="str">
            <v>Gold</v>
          </cell>
          <cell r="E360" t="str">
            <v>CID000041</v>
          </cell>
          <cell r="F360" t="str">
            <v>RMI</v>
          </cell>
          <cell r="G360" t="str">
            <v>Almalyk Mining and Metallurgical Complex (AMMC)</v>
          </cell>
          <cell r="H360" t="str">
            <v>UZBEKISTAN</v>
          </cell>
          <cell r="I360"/>
          <cell r="J360" t="str">
            <v>Almalyk</v>
          </cell>
          <cell r="K360" t="str">
            <v>Toshkent</v>
          </cell>
          <cell r="L360" t="str">
            <v>Conformant</v>
          </cell>
        </row>
        <row r="361">
          <cell r="B361" t="str">
            <v>Vacuumschmelze Gmbh &amp; Co_2023</v>
          </cell>
          <cell r="C361" t="str">
            <v>CID000058 - AngloGold Ashanti Corrego do Sitio Mineracao</v>
          </cell>
          <cell r="D361" t="str">
            <v>Gold</v>
          </cell>
          <cell r="E361" t="str">
            <v>CID000058</v>
          </cell>
          <cell r="F361" t="str">
            <v>RMI</v>
          </cell>
          <cell r="G361" t="str">
            <v>AngloGold Ashanti Corrego do Sitio Mineracao</v>
          </cell>
          <cell r="H361" t="str">
            <v>BRAZIL</v>
          </cell>
          <cell r="I361"/>
          <cell r="J361" t="str">
            <v>Nova Lima</v>
          </cell>
          <cell r="K361" t="str">
            <v>Minas Gerais</v>
          </cell>
          <cell r="L361" t="str">
            <v>Conformant</v>
          </cell>
        </row>
        <row r="362">
          <cell r="B362" t="str">
            <v>Vacuumschmelze Gmbh &amp; Co_2023</v>
          </cell>
          <cell r="C362" t="str">
            <v>CID000077 - Argor-Heraeus S.A.</v>
          </cell>
          <cell r="D362" t="str">
            <v>Gold</v>
          </cell>
          <cell r="E362" t="str">
            <v>CID000077</v>
          </cell>
          <cell r="F362" t="str">
            <v>RMI</v>
          </cell>
          <cell r="G362" t="str">
            <v>Argor-Heraeus S.A.</v>
          </cell>
          <cell r="H362" t="str">
            <v>SWITZERLAND</v>
          </cell>
          <cell r="I362" t="str">
            <v>CH-6850 Mendrisio , Switzerland</v>
          </cell>
          <cell r="J362" t="str">
            <v>Mendrisio</v>
          </cell>
          <cell r="K362" t="str">
            <v>Ticino</v>
          </cell>
          <cell r="L362" t="str">
            <v>Conformant</v>
          </cell>
        </row>
        <row r="363">
          <cell r="B363" t="str">
            <v>Vacuumschmelze Gmbh &amp; Co_2023</v>
          </cell>
          <cell r="C363" t="str">
            <v>CID000082 - Asahi Pretec Corp.20</v>
          </cell>
          <cell r="D363" t="str">
            <v>Gold</v>
          </cell>
          <cell r="E363" t="str">
            <v>CID000082</v>
          </cell>
          <cell r="F363" t="str">
            <v>RMI</v>
          </cell>
          <cell r="G363" t="str">
            <v>Asahi Pretec Corp.</v>
          </cell>
          <cell r="H363" t="str">
            <v>JAPAN</v>
          </cell>
          <cell r="I363"/>
          <cell r="J363" t="str">
            <v>Kobe</v>
          </cell>
          <cell r="K363" t="str">
            <v>Hyogo</v>
          </cell>
          <cell r="L363" t="str">
            <v>Conformant</v>
          </cell>
        </row>
        <row r="364">
          <cell r="B364" t="str">
            <v>Vacuumschmelze Gmbh &amp; Co_2023</v>
          </cell>
          <cell r="C364" t="str">
            <v>CID000924 - Asahi Refining Canada Ltd.</v>
          </cell>
          <cell r="D364" t="str">
            <v>Gold</v>
          </cell>
          <cell r="E364" t="str">
            <v>CID000924</v>
          </cell>
          <cell r="F364" t="str">
            <v>RMI</v>
          </cell>
          <cell r="G364" t="str">
            <v>Asahi Refining Canada Ltd.</v>
          </cell>
          <cell r="H364" t="str">
            <v>CANADA</v>
          </cell>
          <cell r="I364"/>
          <cell r="J364" t="str">
            <v>Brampton</v>
          </cell>
          <cell r="K364" t="str">
            <v>Ontario</v>
          </cell>
          <cell r="L364" t="str">
            <v>Conformant</v>
          </cell>
        </row>
        <row r="365">
          <cell r="B365" t="str">
            <v>Vacuumschmelze Gmbh &amp; Co_2023</v>
          </cell>
          <cell r="C365" t="str">
            <v>CID000920 - Asahi Refining USA Inc.</v>
          </cell>
          <cell r="D365" t="str">
            <v>Gold</v>
          </cell>
          <cell r="E365" t="str">
            <v>CID000920</v>
          </cell>
          <cell r="F365" t="str">
            <v>RMI</v>
          </cell>
          <cell r="G365" t="str">
            <v>Asahi Refining USA Inc.</v>
          </cell>
          <cell r="H365" t="str">
            <v>UNITED STATES OF AMERICA</v>
          </cell>
          <cell r="I365"/>
          <cell r="J365" t="str">
            <v>Salt Lake City</v>
          </cell>
          <cell r="K365" t="str">
            <v>Utah</v>
          </cell>
          <cell r="L365" t="str">
            <v>Conformant</v>
          </cell>
        </row>
        <row r="366">
          <cell r="B366" t="str">
            <v>Vacuumschmelze Gmbh &amp; Co_2023</v>
          </cell>
          <cell r="C366" t="str">
            <v>CID000113 - Aurubis AG</v>
          </cell>
          <cell r="D366" t="str">
            <v>Gold</v>
          </cell>
          <cell r="E366" t="str">
            <v>CID000113</v>
          </cell>
          <cell r="F366" t="str">
            <v>RMI</v>
          </cell>
          <cell r="G366" t="str">
            <v>Aurubis AG</v>
          </cell>
          <cell r="H366" t="str">
            <v>GERMANY</v>
          </cell>
          <cell r="I366"/>
          <cell r="J366" t="str">
            <v>Hamburg</v>
          </cell>
          <cell r="K366" t="str">
            <v>Hamburg</v>
          </cell>
          <cell r="L366" t="str">
            <v>Conformant</v>
          </cell>
        </row>
        <row r="367">
          <cell r="B367" t="str">
            <v>Vacuumschmelze Gmbh &amp; Co_2023</v>
          </cell>
          <cell r="C367" t="str">
            <v>CID002863 - Bangalore Refinery26</v>
          </cell>
          <cell r="D367" t="str">
            <v>Gold</v>
          </cell>
          <cell r="E367" t="str">
            <v>CID002863</v>
          </cell>
          <cell r="F367" t="str">
            <v>RMI</v>
          </cell>
          <cell r="G367" t="str">
            <v>Bangalore Refinery</v>
          </cell>
          <cell r="H367" t="str">
            <v>INDIA</v>
          </cell>
          <cell r="I367"/>
          <cell r="J367" t="str">
            <v>Bangalore</v>
          </cell>
          <cell r="K367" t="str">
            <v>Karnataka</v>
          </cell>
          <cell r="L367" t="str">
            <v>Conformant</v>
          </cell>
        </row>
        <row r="368">
          <cell r="B368" t="str">
            <v>Vacuumschmelze Gmbh &amp; Co_2023</v>
          </cell>
          <cell r="C368" t="str">
            <v>CID000128 - Bangko Sentral ng Pilipinas (Central Bank of the Philippines)</v>
          </cell>
          <cell r="D368" t="str">
            <v>Gold</v>
          </cell>
          <cell r="E368" t="str">
            <v>CID000128</v>
          </cell>
          <cell r="F368" t="str">
            <v>RMI</v>
          </cell>
          <cell r="G368" t="str">
            <v>Bangko Sentral ng Pilipinas (Central Bank of the Philippines)</v>
          </cell>
          <cell r="H368" t="str">
            <v>PHILIPPINES</v>
          </cell>
          <cell r="I368"/>
          <cell r="J368" t="str">
            <v>Quezon City</v>
          </cell>
          <cell r="K368" t="str">
            <v>Rizal</v>
          </cell>
          <cell r="L368" t="str">
            <v>Conformant</v>
          </cell>
        </row>
        <row r="369">
          <cell r="B369" t="str">
            <v>Vacuumschmelze Gmbh &amp; Co_2023</v>
          </cell>
          <cell r="C369" t="str">
            <v>CID000157 - Boliden AB</v>
          </cell>
          <cell r="D369" t="str">
            <v>Gold</v>
          </cell>
          <cell r="E369" t="str">
            <v>CID000157</v>
          </cell>
          <cell r="F369" t="str">
            <v>RMI</v>
          </cell>
          <cell r="G369" t="str">
            <v>Boliden AB</v>
          </cell>
          <cell r="H369" t="str">
            <v>SWEDEN</v>
          </cell>
          <cell r="I369"/>
          <cell r="J369" t="str">
            <v>Skelleftehamn</v>
          </cell>
          <cell r="K369" t="str">
            <v>Västerbottens län [SE-24]</v>
          </cell>
          <cell r="L369" t="str">
            <v>Conformant</v>
          </cell>
        </row>
        <row r="370">
          <cell r="B370" t="str">
            <v>Vacuumschmelze Gmbh &amp; Co_2023</v>
          </cell>
          <cell r="C370" t="str">
            <v>CID000176 - C. Hafner GmbH + Co. KG</v>
          </cell>
          <cell r="D370" t="str">
            <v>Gold</v>
          </cell>
          <cell r="E370" t="str">
            <v>CID000176</v>
          </cell>
          <cell r="F370" t="str">
            <v>RMI</v>
          </cell>
          <cell r="G370" t="str">
            <v>C. Hafner GmbH + Co. KG</v>
          </cell>
          <cell r="H370" t="str">
            <v>GERMANY</v>
          </cell>
          <cell r="I370"/>
          <cell r="J370" t="str">
            <v>Pforzheim</v>
          </cell>
          <cell r="K370" t="str">
            <v>Baden-Württemberg</v>
          </cell>
          <cell r="L370" t="str">
            <v>Conformant</v>
          </cell>
        </row>
        <row r="371">
          <cell r="B371" t="str">
            <v>Vacuumschmelze Gmbh &amp; Co_2023</v>
          </cell>
          <cell r="C371" t="str">
            <v>CID000185 - CCR Refinery - Glencore Canada Corporation30</v>
          </cell>
          <cell r="D371" t="str">
            <v>Gold</v>
          </cell>
          <cell r="E371" t="str">
            <v>CID000185</v>
          </cell>
          <cell r="F371" t="str">
            <v>RMI</v>
          </cell>
          <cell r="G371" t="str">
            <v>CCR Refinery - Glencore Canada Corporation</v>
          </cell>
          <cell r="H371" t="str">
            <v>CANADA</v>
          </cell>
          <cell r="I371"/>
          <cell r="J371" t="str">
            <v>Montréal</v>
          </cell>
          <cell r="K371" t="str">
            <v>Quebec</v>
          </cell>
          <cell r="L371" t="str">
            <v>Conformant</v>
          </cell>
        </row>
        <row r="372">
          <cell r="B372" t="str">
            <v>Vacuumschmelze Gmbh &amp; Co_2023</v>
          </cell>
          <cell r="C372" t="str">
            <v>CID000189 - Cendres + Metaux S.A.32</v>
          </cell>
          <cell r="D372" t="str">
            <v>Gold</v>
          </cell>
          <cell r="E372" t="str">
            <v>CID000189</v>
          </cell>
          <cell r="F372" t="str">
            <v>RMI</v>
          </cell>
          <cell r="G372" t="str">
            <v>Cendres + Metaux S.A.</v>
          </cell>
          <cell r="H372" t="str">
            <v>SWITZERLAND</v>
          </cell>
          <cell r="I372"/>
          <cell r="J372" t="str">
            <v>Biel-Bienne</v>
          </cell>
          <cell r="K372" t="str">
            <v>Bern</v>
          </cell>
          <cell r="L372" t="str">
            <v>Listed by RMI</v>
          </cell>
        </row>
        <row r="373">
          <cell r="B373" t="str">
            <v>Vacuumschmelze Gmbh &amp; Co_2023</v>
          </cell>
          <cell r="C373" t="str">
            <v>CID000233 - Chimet S.p.A.</v>
          </cell>
          <cell r="D373" t="str">
            <v>Gold</v>
          </cell>
          <cell r="E373" t="str">
            <v>CID000233</v>
          </cell>
          <cell r="F373" t="str">
            <v>RMI</v>
          </cell>
          <cell r="G373" t="str">
            <v>Chimet S.p.A.</v>
          </cell>
          <cell r="H373" t="str">
            <v>ITALY</v>
          </cell>
          <cell r="I373"/>
          <cell r="J373" t="str">
            <v>Arezzo</v>
          </cell>
          <cell r="K373" t="str">
            <v>Toscana</v>
          </cell>
          <cell r="L373" t="str">
            <v>Conformant</v>
          </cell>
        </row>
        <row r="374">
          <cell r="B374" t="str">
            <v>Vacuumschmelze Gmbh &amp; Co_2023</v>
          </cell>
          <cell r="C374" t="str">
            <v>CID000264 - Chugai Mining</v>
          </cell>
          <cell r="D374" t="str">
            <v>Gold</v>
          </cell>
          <cell r="E374" t="str">
            <v>CID000264</v>
          </cell>
          <cell r="F374" t="str">
            <v>RMI</v>
          </cell>
          <cell r="G374" t="str">
            <v>Chugai Mining</v>
          </cell>
          <cell r="H374" t="str">
            <v>JAPAN</v>
          </cell>
          <cell r="I374"/>
          <cell r="J374" t="str">
            <v>Chiyoda</v>
          </cell>
          <cell r="K374" t="str">
            <v>Tokyo</v>
          </cell>
          <cell r="L374" t="str">
            <v>Conformant</v>
          </cell>
        </row>
        <row r="375">
          <cell r="B375" t="str">
            <v>Vacuumschmelze Gmbh &amp; Co_2023</v>
          </cell>
          <cell r="C375" t="str">
            <v>CID002561 - Emirates Gold DMCC</v>
          </cell>
          <cell r="D375" t="str">
            <v>Gold</v>
          </cell>
          <cell r="E375" t="str">
            <v>CID002561</v>
          </cell>
          <cell r="F375" t="str">
            <v>RMI</v>
          </cell>
          <cell r="G375" t="str">
            <v>Emirates Gold DMCC</v>
          </cell>
          <cell r="H375" t="str">
            <v>UNITED ARAB EMIRATES</v>
          </cell>
          <cell r="I375"/>
          <cell r="J375" t="str">
            <v>Dubai</v>
          </cell>
          <cell r="K375" t="str">
            <v>Dubayy</v>
          </cell>
          <cell r="L375" t="str">
            <v>Conformant</v>
          </cell>
        </row>
        <row r="376">
          <cell r="B376" t="str">
            <v>Vacuumschmelze Gmbh &amp; Co_2023</v>
          </cell>
          <cell r="C376" t="str">
            <v>CID002852 - GGC Gujrat Gold Centre Pvt. Ltd.</v>
          </cell>
          <cell r="D376" t="str">
            <v>Gold</v>
          </cell>
          <cell r="E376" t="str">
            <v>CID002852</v>
          </cell>
          <cell r="F376" t="str">
            <v>RMI</v>
          </cell>
          <cell r="G376" t="str">
            <v>GGC Gujrat Gold Centre Pvt. Ltd.</v>
          </cell>
          <cell r="H376" t="str">
            <v>INDIA</v>
          </cell>
          <cell r="I376"/>
          <cell r="J376" t="str">
            <v>Ahmedabad</v>
          </cell>
          <cell r="K376" t="str">
            <v>Gujarat</v>
          </cell>
          <cell r="L376" t="str">
            <v>Active</v>
          </cell>
        </row>
        <row r="377">
          <cell r="B377" t="str">
            <v>Vacuumschmelze Gmbh &amp; Co_2023</v>
          </cell>
          <cell r="C377" t="str">
            <v>CID002459 - Geib Refining Corporation</v>
          </cell>
          <cell r="D377" t="str">
            <v>Gold</v>
          </cell>
          <cell r="E377" t="str">
            <v>CID002459</v>
          </cell>
          <cell r="F377" t="str">
            <v>RMI</v>
          </cell>
          <cell r="G377" t="str">
            <v>Geib Refining Corporation</v>
          </cell>
          <cell r="H377" t="str">
            <v>UNITED STATES OF AMERICA</v>
          </cell>
          <cell r="I377"/>
          <cell r="J377" t="str">
            <v>Warwick</v>
          </cell>
          <cell r="K377" t="str">
            <v>Rhode Island</v>
          </cell>
          <cell r="L377" t="str">
            <v>Conformant</v>
          </cell>
        </row>
        <row r="378">
          <cell r="B378" t="str">
            <v>Vacuumschmelze Gmbh &amp; Co_2023</v>
          </cell>
          <cell r="C378" t="str">
            <v>CID000689 - LT Metal Ltd.</v>
          </cell>
          <cell r="D378" t="str">
            <v>Gold</v>
          </cell>
          <cell r="E378" t="str">
            <v>CID000689</v>
          </cell>
          <cell r="F378" t="str">
            <v>RMI</v>
          </cell>
          <cell r="G378" t="str">
            <v>LT Metal Ltd.</v>
          </cell>
          <cell r="H378" t="str">
            <v>KOREA, REPUBLIC OF</v>
          </cell>
          <cell r="I378"/>
          <cell r="J378" t="str">
            <v>Seo-gu</v>
          </cell>
          <cell r="K378" t="str">
            <v>Incheon-gwangyeoksi</v>
          </cell>
          <cell r="L378" t="str">
            <v>Conformant</v>
          </cell>
        </row>
        <row r="379">
          <cell r="B379" t="str">
            <v>Vacuumschmelze Gmbh &amp; Co_2023</v>
          </cell>
          <cell r="C379" t="str">
            <v>CID000694 - Heimerle + Meule GmbH</v>
          </cell>
          <cell r="D379" t="str">
            <v>Gold</v>
          </cell>
          <cell r="E379" t="str">
            <v>CID000694</v>
          </cell>
          <cell r="F379" t="str">
            <v>RMI</v>
          </cell>
          <cell r="G379" t="str">
            <v>Heimerle + Meule GmbH</v>
          </cell>
          <cell r="H379" t="str">
            <v>GERMANY</v>
          </cell>
          <cell r="I379"/>
          <cell r="J379" t="str">
            <v>Pforzheim</v>
          </cell>
          <cell r="K379" t="str">
            <v>Baden-Württemberg</v>
          </cell>
          <cell r="L379" t="str">
            <v>Conformant</v>
          </cell>
        </row>
        <row r="380">
          <cell r="B380" t="str">
            <v>Vacuumschmelze Gmbh &amp; Co_2023</v>
          </cell>
          <cell r="C380" t="str">
            <v>CID000707 - Heraeus Metals Hong Kong Ltd.</v>
          </cell>
          <cell r="D380" t="str">
            <v>Gold</v>
          </cell>
          <cell r="E380" t="str">
            <v>CID000707</v>
          </cell>
          <cell r="F380" t="str">
            <v>RMI</v>
          </cell>
          <cell r="G380" t="str">
            <v>Heraeus Metals Hong Kong Ltd.</v>
          </cell>
          <cell r="H380" t="str">
            <v>CHINA</v>
          </cell>
          <cell r="I380"/>
          <cell r="J380" t="str">
            <v>Fanling</v>
          </cell>
          <cell r="K380" t="str">
            <v>Hong Kong SAR</v>
          </cell>
          <cell r="L380" t="str">
            <v>Conformant</v>
          </cell>
        </row>
        <row r="381">
          <cell r="B381" t="str">
            <v>Vacuumschmelze Gmbh &amp; Co_2023</v>
          </cell>
          <cell r="C381" t="str">
            <v>CID000711 - Heraeus Germany GmbH Co. KG</v>
          </cell>
          <cell r="D381" t="str">
            <v>Gold</v>
          </cell>
          <cell r="E381" t="str">
            <v>CID000711</v>
          </cell>
          <cell r="F381" t="str">
            <v>RMI</v>
          </cell>
          <cell r="G381" t="str">
            <v>Heraeus Germany GmbH Co. KG</v>
          </cell>
          <cell r="H381" t="str">
            <v>GERMANY</v>
          </cell>
          <cell r="I381"/>
          <cell r="J381" t="str">
            <v>Hanau</v>
          </cell>
          <cell r="K381" t="str">
            <v>Hessen</v>
          </cell>
          <cell r="L381" t="str">
            <v>Conformant</v>
          </cell>
        </row>
        <row r="382">
          <cell r="B382" t="str">
            <v>Vacuumschmelze Gmbh &amp; Co_2023</v>
          </cell>
          <cell r="C382" t="str">
            <v>CID000801 - Inner Mongolia Qiankun Gold and Silver Refinery Share Co., Ltd.</v>
          </cell>
          <cell r="D382" t="str">
            <v>Gold</v>
          </cell>
          <cell r="E382" t="str">
            <v>CID000801</v>
          </cell>
          <cell r="F382" t="str">
            <v>RMI</v>
          </cell>
          <cell r="G382" t="str">
            <v>Inner Mongolia Qiankun Gold and Silver Refinery Share Co., Ltd.</v>
          </cell>
          <cell r="H382" t="str">
            <v>CHINA</v>
          </cell>
          <cell r="I382"/>
          <cell r="J382" t="str">
            <v>Hohhot</v>
          </cell>
          <cell r="K382" t="str">
            <v>Nei Mongol Zizhiqu</v>
          </cell>
          <cell r="L382" t="str">
            <v>Conformant</v>
          </cell>
        </row>
        <row r="383">
          <cell r="B383" t="str">
            <v>Vacuumschmelze Gmbh &amp; Co_2023</v>
          </cell>
          <cell r="C383" t="str">
            <v>CID000807 - Ishifuku Metal Industry Co., Ltd.</v>
          </cell>
          <cell r="D383" t="str">
            <v>Gold</v>
          </cell>
          <cell r="E383" t="str">
            <v>CID000807</v>
          </cell>
          <cell r="F383" t="str">
            <v>RMI</v>
          </cell>
          <cell r="G383" t="str">
            <v>Ishifuku Metal Industry Co., Ltd.</v>
          </cell>
          <cell r="H383" t="str">
            <v>JAPAN</v>
          </cell>
          <cell r="I383"/>
          <cell r="J383" t="str">
            <v>Soka</v>
          </cell>
          <cell r="K383" t="str">
            <v>Saitama</v>
          </cell>
          <cell r="L383" t="str">
            <v>Conformant</v>
          </cell>
        </row>
        <row r="384">
          <cell r="B384" t="str">
            <v>Vacuumschmelze Gmbh &amp; Co_2023</v>
          </cell>
          <cell r="C384" t="str">
            <v>CID000814 - Istanbul Gold Refinery</v>
          </cell>
          <cell r="D384" t="str">
            <v>Gold</v>
          </cell>
          <cell r="E384" t="str">
            <v>CID000814</v>
          </cell>
          <cell r="F384" t="str">
            <v>RMI</v>
          </cell>
          <cell r="G384" t="str">
            <v>Istanbul Gold Refinery</v>
          </cell>
          <cell r="H384" t="str">
            <v>TURKEY</v>
          </cell>
          <cell r="I384"/>
          <cell r="J384" t="str">
            <v>Kuyumcukent</v>
          </cell>
          <cell r="K384" t="str">
            <v>İstanbul</v>
          </cell>
          <cell r="L384" t="str">
            <v>Conformant</v>
          </cell>
        </row>
        <row r="385">
          <cell r="B385" t="str">
            <v>Vacuumschmelze Gmbh &amp; Co_2023</v>
          </cell>
          <cell r="C385" t="str">
            <v>CID002765 - Italpreziosi</v>
          </cell>
          <cell r="D385" t="str">
            <v>Gold</v>
          </cell>
          <cell r="E385" t="str">
            <v>CID002765</v>
          </cell>
          <cell r="F385" t="str">
            <v>RMI</v>
          </cell>
          <cell r="G385" t="str">
            <v>Italpreziosi</v>
          </cell>
          <cell r="H385" t="str">
            <v>ITALY</v>
          </cell>
          <cell r="I385"/>
          <cell r="J385" t="str">
            <v>Arezzo</v>
          </cell>
          <cell r="K385" t="str">
            <v>Toscana</v>
          </cell>
          <cell r="L385" t="str">
            <v>Conformant</v>
          </cell>
        </row>
        <row r="386">
          <cell r="B386" t="str">
            <v>Vacuumschmelze Gmbh &amp; Co_2023</v>
          </cell>
          <cell r="C386" t="str">
            <v>CID000823 - Japan Mint</v>
          </cell>
          <cell r="D386" t="str">
            <v>Gold</v>
          </cell>
          <cell r="E386" t="str">
            <v>CID000823</v>
          </cell>
          <cell r="F386" t="str">
            <v>RMI</v>
          </cell>
          <cell r="G386" t="str">
            <v>Japan Mint</v>
          </cell>
          <cell r="H386" t="str">
            <v>JAPAN</v>
          </cell>
          <cell r="I386"/>
          <cell r="J386" t="str">
            <v>Osaka</v>
          </cell>
          <cell r="K386" t="str">
            <v>Osaka</v>
          </cell>
          <cell r="L386" t="str">
            <v>Conformant</v>
          </cell>
        </row>
        <row r="387">
          <cell r="B387" t="str">
            <v>Vacuumschmelze Gmbh &amp; Co_2023</v>
          </cell>
          <cell r="C387" t="str">
            <v>CID000855 - Jiangxi Copper Co., Ltd.51</v>
          </cell>
          <cell r="D387" t="str">
            <v>Gold</v>
          </cell>
          <cell r="E387" t="str">
            <v>CID000855</v>
          </cell>
          <cell r="F387" t="str">
            <v>RMI</v>
          </cell>
          <cell r="G387" t="str">
            <v>Jiangxi Copper Co., Ltd.</v>
          </cell>
          <cell r="H387" t="str">
            <v>CHINA</v>
          </cell>
          <cell r="I387"/>
          <cell r="J387" t="str">
            <v>Guixi City</v>
          </cell>
          <cell r="K387" t="str">
            <v>Jiangxi Sheng</v>
          </cell>
          <cell r="L387" t="str">
            <v>Conformant</v>
          </cell>
        </row>
        <row r="388">
          <cell r="B388" t="str">
            <v>Vacuumschmelze Gmbh &amp; Co_2023</v>
          </cell>
          <cell r="C388" t="str">
            <v>CID000937 - JX Nippon Mining &amp; Metals Co., Ltd.</v>
          </cell>
          <cell r="D388" t="str">
            <v>Gold</v>
          </cell>
          <cell r="E388" t="str">
            <v>CID000937</v>
          </cell>
          <cell r="F388" t="str">
            <v>RMI</v>
          </cell>
          <cell r="G388" t="str">
            <v>JX Nippon Mining &amp; Metals Co., Ltd.</v>
          </cell>
          <cell r="H388" t="str">
            <v>JAPAN</v>
          </cell>
          <cell r="I388"/>
          <cell r="J388" t="str">
            <v>Ōita</v>
          </cell>
          <cell r="K388" t="str">
            <v>Ôita</v>
          </cell>
          <cell r="L388" t="str">
            <v>Conformant</v>
          </cell>
        </row>
        <row r="389">
          <cell r="B389" t="str">
            <v>Vacuumschmelze Gmbh &amp; Co_2023</v>
          </cell>
          <cell r="C389" t="str">
            <v>CID000957 - Kazzinc</v>
          </cell>
          <cell r="D389" t="str">
            <v>Gold</v>
          </cell>
          <cell r="E389" t="str">
            <v>CID000957</v>
          </cell>
          <cell r="F389" t="str">
            <v>RMI</v>
          </cell>
          <cell r="G389" t="str">
            <v>Kazzinc</v>
          </cell>
          <cell r="H389" t="str">
            <v>KAZAKHSTAN</v>
          </cell>
          <cell r="I389"/>
          <cell r="J389" t="str">
            <v>Ust-Kamenogorsk</v>
          </cell>
          <cell r="K389" t="str">
            <v>Qaraghandy oblysy</v>
          </cell>
          <cell r="L389" t="str">
            <v>Conformant</v>
          </cell>
        </row>
        <row r="390">
          <cell r="B390" t="str">
            <v>Vacuumschmelze Gmbh &amp; Co_2023</v>
          </cell>
          <cell r="C390" t="str">
            <v>CID000969 - Kennecott Utah Copper LLC</v>
          </cell>
          <cell r="D390" t="str">
            <v>Gold</v>
          </cell>
          <cell r="E390" t="str">
            <v>CID000969</v>
          </cell>
          <cell r="F390" t="str">
            <v>RMI</v>
          </cell>
          <cell r="G390" t="str">
            <v>Kennecott Utah Copper LLC</v>
          </cell>
          <cell r="H390" t="str">
            <v>UNITED STATES OF AMERICA</v>
          </cell>
          <cell r="I390"/>
          <cell r="J390" t="str">
            <v>Magna</v>
          </cell>
          <cell r="K390" t="str">
            <v>Utah</v>
          </cell>
          <cell r="L390" t="str">
            <v>Conformant</v>
          </cell>
        </row>
        <row r="391">
          <cell r="B391" t="str">
            <v>Vacuumschmelze Gmbh &amp; Co_2023</v>
          </cell>
          <cell r="C391" t="str">
            <v>CID002511 - KGHM Polska Miedz Spolka Akcyjna</v>
          </cell>
          <cell r="D391" t="str">
            <v>Gold</v>
          </cell>
          <cell r="E391" t="str">
            <v>CID002511</v>
          </cell>
          <cell r="F391" t="str">
            <v>RMI</v>
          </cell>
          <cell r="G391" t="str">
            <v>KGHM Polska Miedz Spolka Akcyjna</v>
          </cell>
          <cell r="H391" t="str">
            <v>POLAND</v>
          </cell>
          <cell r="I391"/>
          <cell r="J391" t="str">
            <v>Lubin</v>
          </cell>
          <cell r="K391" t="str">
            <v>Dolnośląskie</v>
          </cell>
          <cell r="L391" t="str">
            <v>Conformant</v>
          </cell>
        </row>
        <row r="392">
          <cell r="B392" t="str">
            <v>Vacuumschmelze Gmbh &amp; Co_2023</v>
          </cell>
          <cell r="C392" t="str">
            <v>CID000981 - Kojima Chemicals Co., Ltd.</v>
          </cell>
          <cell r="D392" t="str">
            <v>Gold</v>
          </cell>
          <cell r="E392" t="str">
            <v>CID000981</v>
          </cell>
          <cell r="F392" t="str">
            <v>RMI</v>
          </cell>
          <cell r="G392" t="str">
            <v>Kojima Chemicals Co., Ltd.</v>
          </cell>
          <cell r="H392" t="str">
            <v>JAPAN</v>
          </cell>
          <cell r="I392"/>
          <cell r="J392" t="str">
            <v>Sayama</v>
          </cell>
          <cell r="K392" t="str">
            <v>Saitama</v>
          </cell>
          <cell r="L392" t="str">
            <v>Conformant</v>
          </cell>
        </row>
        <row r="393">
          <cell r="B393" t="str">
            <v>Vacuumschmelze Gmbh &amp; Co_2023</v>
          </cell>
          <cell r="C393" t="str">
            <v>CID002762 - L'Orfebre S.A.</v>
          </cell>
          <cell r="D393" t="str">
            <v>Gold</v>
          </cell>
          <cell r="E393" t="str">
            <v>CID002762</v>
          </cell>
          <cell r="F393" t="str">
            <v>RMI</v>
          </cell>
          <cell r="G393" t="str">
            <v>L'Orfebre S.A.</v>
          </cell>
          <cell r="H393" t="str">
            <v>ANDORRA</v>
          </cell>
          <cell r="I393"/>
          <cell r="J393" t="str">
            <v>Andorra la Vella</v>
          </cell>
          <cell r="K393" t="str">
            <v>Andorra la Vella</v>
          </cell>
          <cell r="L393" t="str">
            <v>Conformant</v>
          </cell>
        </row>
        <row r="394">
          <cell r="B394" t="str">
            <v>Vacuumschmelze Gmbh &amp; Co_2023</v>
          </cell>
          <cell r="C394" t="str">
            <v>CID001078 - LS-NIKKO Copper Inc.</v>
          </cell>
          <cell r="D394" t="str">
            <v>Gold</v>
          </cell>
          <cell r="E394" t="str">
            <v>CID001078</v>
          </cell>
          <cell r="F394" t="str">
            <v>RMI</v>
          </cell>
          <cell r="G394" t="str">
            <v>LS-NIKKO Copper Inc.</v>
          </cell>
          <cell r="H394" t="str">
            <v>KOREA, REPUBLIC OF</v>
          </cell>
          <cell r="I394"/>
          <cell r="J394" t="str">
            <v>Onsan-eup</v>
          </cell>
          <cell r="K394" t="str">
            <v>Ulsan-gwangyeoksi</v>
          </cell>
          <cell r="L394" t="str">
            <v>Conformant</v>
          </cell>
        </row>
        <row r="395">
          <cell r="B395" t="str">
            <v>Vacuumschmelze Gmbh &amp; Co_2023</v>
          </cell>
          <cell r="C395" t="str">
            <v>CID001113 - Materion</v>
          </cell>
          <cell r="D395" t="str">
            <v>Gold</v>
          </cell>
          <cell r="E395" t="str">
            <v>CID001113</v>
          </cell>
          <cell r="F395" t="str">
            <v>RMI</v>
          </cell>
          <cell r="G395" t="str">
            <v>Materion</v>
          </cell>
          <cell r="H395" t="str">
            <v>UNITED STATES OF AMERICA</v>
          </cell>
          <cell r="I395"/>
          <cell r="J395" t="str">
            <v>Buffalo</v>
          </cell>
          <cell r="K395" t="str">
            <v>New York</v>
          </cell>
          <cell r="L395" t="str">
            <v>Conformant</v>
          </cell>
        </row>
        <row r="396">
          <cell r="B396" t="str">
            <v>Vacuumschmelze Gmbh &amp; Co_2023</v>
          </cell>
          <cell r="C396" t="str">
            <v>CID001119 - Matsuda Sangyo Co., Ltd.</v>
          </cell>
          <cell r="D396" t="str">
            <v>Gold</v>
          </cell>
          <cell r="E396" t="str">
            <v>CID001119</v>
          </cell>
          <cell r="F396" t="str">
            <v>RMI</v>
          </cell>
          <cell r="G396" t="str">
            <v>Matsuda Sangyo Co., Ltd.</v>
          </cell>
          <cell r="H396" t="str">
            <v>JAPAN</v>
          </cell>
          <cell r="I396"/>
          <cell r="J396" t="str">
            <v>Iruma</v>
          </cell>
          <cell r="K396" t="str">
            <v>Saitama</v>
          </cell>
          <cell r="L396" t="str">
            <v>Conformant</v>
          </cell>
        </row>
        <row r="397">
          <cell r="B397" t="str">
            <v>Vacuumschmelze Gmbh &amp; Co_2023</v>
          </cell>
          <cell r="C397" t="str">
            <v>CID001149 - Metalor Technologies (Hong Kong) Ltd.</v>
          </cell>
          <cell r="D397" t="str">
            <v>Gold</v>
          </cell>
          <cell r="E397" t="str">
            <v>CID001149</v>
          </cell>
          <cell r="F397" t="str">
            <v>RMI</v>
          </cell>
          <cell r="G397" t="str">
            <v>Metalor Technologies (Hong Kong) Ltd.</v>
          </cell>
          <cell r="H397" t="str">
            <v>CHINA</v>
          </cell>
          <cell r="I397" t="str">
            <v>Unknown.</v>
          </cell>
          <cell r="J397" t="str">
            <v>Kwai Chung</v>
          </cell>
          <cell r="K397" t="str">
            <v>Hong Kong SAR</v>
          </cell>
          <cell r="L397" t="str">
            <v>Conformant</v>
          </cell>
        </row>
        <row r="398">
          <cell r="B398" t="str">
            <v>Vacuumschmelze Gmbh &amp; Co_2023</v>
          </cell>
          <cell r="C398" t="str">
            <v>CID001152 - Metalor Technologies (Singapore) Pte., Ltd.</v>
          </cell>
          <cell r="D398" t="str">
            <v>Gold</v>
          </cell>
          <cell r="E398" t="str">
            <v>CID001152</v>
          </cell>
          <cell r="F398" t="str">
            <v>RMI</v>
          </cell>
          <cell r="G398" t="str">
            <v>Metalor Technologies (Singapore) Pte., Ltd.</v>
          </cell>
          <cell r="H398" t="str">
            <v>SINGAPORE</v>
          </cell>
          <cell r="I398"/>
          <cell r="J398" t="str">
            <v>Singapore</v>
          </cell>
          <cell r="K398" t="str">
            <v>South West</v>
          </cell>
          <cell r="L398" t="str">
            <v>Conformant</v>
          </cell>
        </row>
        <row r="399">
          <cell r="B399" t="str">
            <v>Vacuumschmelze Gmbh &amp; Co_2023</v>
          </cell>
          <cell r="C399" t="str">
            <v>CID001147 - Metalor Technologies (Suzhou) Ltd.</v>
          </cell>
          <cell r="D399" t="str">
            <v>Gold</v>
          </cell>
          <cell r="E399" t="str">
            <v>CID001147</v>
          </cell>
          <cell r="F399" t="str">
            <v>RMI</v>
          </cell>
          <cell r="G399" t="str">
            <v>Metalor Technologies (Suzhou) Ltd.</v>
          </cell>
          <cell r="H399" t="str">
            <v>CHINA</v>
          </cell>
          <cell r="I399"/>
          <cell r="J399" t="str">
            <v>Suzhou Industrial Park</v>
          </cell>
          <cell r="K399" t="str">
            <v>Jiangsu Sheng</v>
          </cell>
          <cell r="L399" t="str">
            <v>Conformant</v>
          </cell>
        </row>
        <row r="400">
          <cell r="B400" t="str">
            <v>Vacuumschmelze Gmbh &amp; Co_2023</v>
          </cell>
          <cell r="C400" t="str">
            <v>CID001153 - Metalor Technologies S.A.</v>
          </cell>
          <cell r="D400" t="str">
            <v>Gold</v>
          </cell>
          <cell r="E400" t="str">
            <v>CID001153</v>
          </cell>
          <cell r="F400" t="str">
            <v>RMI</v>
          </cell>
          <cell r="G400" t="str">
            <v>Metalor Technologies S.A.</v>
          </cell>
          <cell r="H400" t="str">
            <v>SWITZERLAND</v>
          </cell>
          <cell r="I400"/>
          <cell r="J400" t="str">
            <v>Marin</v>
          </cell>
          <cell r="K400" t="str">
            <v>Neuchâtel</v>
          </cell>
          <cell r="L400" t="str">
            <v>Conformant</v>
          </cell>
        </row>
        <row r="401">
          <cell r="B401" t="str">
            <v>Vacuumschmelze Gmbh &amp; Co_2023</v>
          </cell>
          <cell r="C401" t="str">
            <v>CID001157 - Metalor USA Refining Corporation</v>
          </cell>
          <cell r="D401" t="str">
            <v>Gold</v>
          </cell>
          <cell r="E401" t="str">
            <v>CID001157</v>
          </cell>
          <cell r="F401" t="str">
            <v>RMI</v>
          </cell>
          <cell r="G401" t="str">
            <v>Metalor USA Refining Corporation</v>
          </cell>
          <cell r="H401" t="str">
            <v>UNITED STATES OF AMERICA</v>
          </cell>
          <cell r="I401"/>
          <cell r="J401" t="str">
            <v>North Attleboro</v>
          </cell>
          <cell r="K401" t="str">
            <v>Massachusetts</v>
          </cell>
          <cell r="L401" t="str">
            <v>Conformant</v>
          </cell>
        </row>
        <row r="402">
          <cell r="B402" t="str">
            <v>Vacuumschmelze Gmbh &amp; Co_2023</v>
          </cell>
          <cell r="C402" t="str">
            <v>CID001161 - Metalurgica Met-Mex Penoles S.A. De C.V.65</v>
          </cell>
          <cell r="D402" t="str">
            <v>Gold</v>
          </cell>
          <cell r="E402" t="str">
            <v>CID001161</v>
          </cell>
          <cell r="F402" t="str">
            <v>RMI</v>
          </cell>
          <cell r="G402" t="str">
            <v>Metalurgica Met-Mex Penoles S.A. De C.V.</v>
          </cell>
          <cell r="H402" t="str">
            <v>MEXICO</v>
          </cell>
          <cell r="I402"/>
          <cell r="J402" t="str">
            <v>Torreon</v>
          </cell>
          <cell r="K402" t="str">
            <v>Coahuila de Zaragoza</v>
          </cell>
          <cell r="L402" t="str">
            <v>Conformant</v>
          </cell>
        </row>
        <row r="403">
          <cell r="B403" t="str">
            <v>Vacuumschmelze Gmbh &amp; Co_2023</v>
          </cell>
          <cell r="C403" t="str">
            <v>CID001188 - Mitsubishi Materials Corporation</v>
          </cell>
          <cell r="D403" t="str">
            <v>Gold</v>
          </cell>
          <cell r="E403" t="str">
            <v>CID001188</v>
          </cell>
          <cell r="F403" t="str">
            <v>RMI</v>
          </cell>
          <cell r="G403" t="str">
            <v>Mitsubishi Materials Corporation</v>
          </cell>
          <cell r="H403" t="str">
            <v>JAPAN</v>
          </cell>
          <cell r="I403"/>
          <cell r="J403" t="str">
            <v>Tokyo</v>
          </cell>
          <cell r="K403" t="str">
            <v>Tokyo</v>
          </cell>
          <cell r="L403" t="str">
            <v>Conformant</v>
          </cell>
        </row>
        <row r="404">
          <cell r="B404" t="str">
            <v>Vacuumschmelze Gmbh &amp; Co_2023</v>
          </cell>
          <cell r="C404" t="str">
            <v>CID001193 - Mitsui Mining and Smelting Co., Ltd.</v>
          </cell>
          <cell r="D404" t="str">
            <v>Gold</v>
          </cell>
          <cell r="E404" t="str">
            <v>CID001193</v>
          </cell>
          <cell r="F404" t="str">
            <v>RMI</v>
          </cell>
          <cell r="G404" t="str">
            <v>Mitsui Mining and Smelting Co., Ltd.</v>
          </cell>
          <cell r="H404" t="str">
            <v>JAPAN</v>
          </cell>
          <cell r="I404"/>
          <cell r="J404" t="str">
            <v>Takehara</v>
          </cell>
          <cell r="K404" t="str">
            <v>Hiroshima</v>
          </cell>
          <cell r="L404" t="str">
            <v>Conformant</v>
          </cell>
        </row>
        <row r="405">
          <cell r="B405" t="str">
            <v>Vacuumschmelze Gmbh &amp; Co_2023</v>
          </cell>
          <cell r="C405" t="str">
            <v>CID002509 - MMTC-PAMP India Pvt., Ltd.</v>
          </cell>
          <cell r="D405" t="str">
            <v>Gold</v>
          </cell>
          <cell r="E405" t="str">
            <v>CID002509</v>
          </cell>
          <cell r="F405" t="str">
            <v>RMI</v>
          </cell>
          <cell r="G405" t="str">
            <v>MMTC-PAMP India Pvt., Ltd.</v>
          </cell>
          <cell r="H405" t="str">
            <v>INDIA</v>
          </cell>
          <cell r="I405"/>
          <cell r="J405" t="str">
            <v>Mewat</v>
          </cell>
          <cell r="K405" t="str">
            <v>Haryana</v>
          </cell>
          <cell r="L405" t="str">
            <v>Conformant</v>
          </cell>
        </row>
        <row r="406">
          <cell r="B406" t="str">
            <v>Vacuumschmelze Gmbh &amp; Co_2023</v>
          </cell>
          <cell r="C406" t="str">
            <v>CID001220 - Nadir Metal Rafineri San. Ve Tic. A.S.</v>
          </cell>
          <cell r="D406" t="str">
            <v>Gold</v>
          </cell>
          <cell r="E406" t="str">
            <v>CID001220</v>
          </cell>
          <cell r="F406" t="str">
            <v>RMI</v>
          </cell>
          <cell r="G406" t="str">
            <v>Nadir Metal Rafineri San. Ve Tic. A.S.</v>
          </cell>
          <cell r="H406" t="str">
            <v>TURKEY</v>
          </cell>
          <cell r="I406"/>
          <cell r="J406" t="str">
            <v>Bahçelievler</v>
          </cell>
          <cell r="K406" t="str">
            <v>İstanbul</v>
          </cell>
          <cell r="L406" t="str">
            <v>Conformant</v>
          </cell>
        </row>
        <row r="407">
          <cell r="B407" t="str">
            <v>Vacuumschmelze Gmbh &amp; Co_2023</v>
          </cell>
          <cell r="C407" t="str">
            <v>CID001236 - Navoi Mining and Metallurgical Combinat</v>
          </cell>
          <cell r="D407" t="str">
            <v>Gold</v>
          </cell>
          <cell r="E407" t="str">
            <v>CID001236</v>
          </cell>
          <cell r="F407" t="str">
            <v>RMI</v>
          </cell>
          <cell r="G407" t="str">
            <v>Navoi Mining and Metallurgical Combinat</v>
          </cell>
          <cell r="H407" t="str">
            <v>UZBEKISTAN</v>
          </cell>
          <cell r="I407"/>
          <cell r="J407" t="str">
            <v>Navoi</v>
          </cell>
          <cell r="K407" t="str">
            <v>Navoiy</v>
          </cell>
          <cell r="L407" t="str">
            <v>Conformant</v>
          </cell>
        </row>
        <row r="408">
          <cell r="B408" t="str">
            <v>Vacuumschmelze Gmbh &amp; Co_2023</v>
          </cell>
          <cell r="C408" t="str">
            <v>CID001259 - Nihon Material Co., Ltd.</v>
          </cell>
          <cell r="D408" t="str">
            <v>Gold</v>
          </cell>
          <cell r="E408" t="str">
            <v>CID001259</v>
          </cell>
          <cell r="F408" t="str">
            <v>RMI</v>
          </cell>
          <cell r="G408" t="str">
            <v>Nihon Material Co., Ltd.</v>
          </cell>
          <cell r="H408" t="str">
            <v>JAPAN</v>
          </cell>
          <cell r="I408"/>
          <cell r="J408" t="str">
            <v>Noda</v>
          </cell>
          <cell r="K408" t="str">
            <v>Chiba</v>
          </cell>
          <cell r="L408" t="str">
            <v>Conformant</v>
          </cell>
        </row>
        <row r="409">
          <cell r="B409" t="str">
            <v>Vacuumschmelze Gmbh &amp; Co_2023</v>
          </cell>
          <cell r="C409" t="str">
            <v>CID002779 - Ogussa Osterreichische Gold- und Silber-Scheideanstalt GmbH</v>
          </cell>
          <cell r="D409" t="str">
            <v>Gold</v>
          </cell>
          <cell r="E409" t="str">
            <v>CID002779</v>
          </cell>
          <cell r="F409" t="str">
            <v>RMI</v>
          </cell>
          <cell r="G409" t="str">
            <v>Ogussa Osterreichische Gold- und Silber-Scheideanstalt GmbH</v>
          </cell>
          <cell r="H409" t="str">
            <v>AUSTRIA</v>
          </cell>
          <cell r="I409"/>
          <cell r="J409" t="str">
            <v>Vienna</v>
          </cell>
          <cell r="K409" t="str">
            <v>Wien</v>
          </cell>
          <cell r="L409" t="str">
            <v>Conformant</v>
          </cell>
        </row>
        <row r="410">
          <cell r="B410" t="str">
            <v>Vacuumschmelze Gmbh &amp; Co_2023</v>
          </cell>
          <cell r="C410" t="str">
            <v>CID001352 - MKS PAMP SA97</v>
          </cell>
          <cell r="D410" t="str">
            <v>Gold</v>
          </cell>
          <cell r="E410" t="str">
            <v>CID001352</v>
          </cell>
          <cell r="F410" t="str">
            <v>RMI</v>
          </cell>
          <cell r="G410" t="str">
            <v>MKS PAMP SA</v>
          </cell>
          <cell r="H410" t="str">
            <v>SWITZERLAND</v>
          </cell>
          <cell r="I410"/>
          <cell r="J410" t="str">
            <v>Geneva</v>
          </cell>
          <cell r="K410" t="str">
            <v>Genève</v>
          </cell>
          <cell r="L410" t="str">
            <v>Conformant</v>
          </cell>
        </row>
        <row r="411">
          <cell r="B411" t="str">
            <v>Vacuumschmelze Gmbh &amp; Co_2023</v>
          </cell>
          <cell r="C411" t="str">
            <v>CID002919 - Planta Recuperadora de Metales SpA</v>
          </cell>
          <cell r="D411" t="str">
            <v>Gold</v>
          </cell>
          <cell r="E411" t="str">
            <v>CID002919</v>
          </cell>
          <cell r="F411" t="str">
            <v>RMI</v>
          </cell>
          <cell r="G411" t="str">
            <v>Planta Recuperadora de Metales SpA</v>
          </cell>
          <cell r="H411" t="str">
            <v>CHILE</v>
          </cell>
          <cell r="I411"/>
          <cell r="J411" t="str">
            <v>Mejillones</v>
          </cell>
          <cell r="K411" t="str">
            <v>Antofagasta</v>
          </cell>
          <cell r="L411" t="str">
            <v>Conformant</v>
          </cell>
        </row>
        <row r="412">
          <cell r="B412" t="str">
            <v>Vacuumschmelze Gmbh &amp; Co_2023</v>
          </cell>
          <cell r="C412" t="str">
            <v>CID001397 - PT Aneka Tambang (Persero) Tbk</v>
          </cell>
          <cell r="D412" t="str">
            <v>Gold</v>
          </cell>
          <cell r="E412" t="str">
            <v>CID001397</v>
          </cell>
          <cell r="F412" t="str">
            <v>RMI</v>
          </cell>
          <cell r="G412" t="str">
            <v>PT Aneka Tambang (Persero) Tbk</v>
          </cell>
          <cell r="H412" t="str">
            <v>INDONESIA</v>
          </cell>
          <cell r="I412"/>
          <cell r="J412" t="str">
            <v>Jakarta</v>
          </cell>
          <cell r="K412" t="str">
            <v>Jakarta Raya</v>
          </cell>
          <cell r="L412" t="str">
            <v>Conformant</v>
          </cell>
        </row>
        <row r="413">
          <cell r="B413" t="str">
            <v>Vacuumschmelze Gmbh &amp; Co_2023</v>
          </cell>
          <cell r="C413" t="str">
            <v>CID001498 - PX Precinox S.A.</v>
          </cell>
          <cell r="D413" t="str">
            <v>Gold</v>
          </cell>
          <cell r="E413" t="str">
            <v>CID001498</v>
          </cell>
          <cell r="F413" t="str">
            <v>RMI</v>
          </cell>
          <cell r="G413" t="str">
            <v>PX Precinox S.A.</v>
          </cell>
          <cell r="H413" t="str">
            <v>SWITZERLAND</v>
          </cell>
          <cell r="I413"/>
          <cell r="J413" t="str">
            <v>La Chaux-de-Fonds</v>
          </cell>
          <cell r="K413" t="str">
            <v>Neuchâtel</v>
          </cell>
          <cell r="L413" t="str">
            <v>Conformant</v>
          </cell>
        </row>
        <row r="414">
          <cell r="B414" t="str">
            <v>Vacuumschmelze Gmbh &amp; Co_2023</v>
          </cell>
          <cell r="C414" t="str">
            <v>CID001512 - Rand Refinery (Pty) Ltd.</v>
          </cell>
          <cell r="D414" t="str">
            <v>Gold</v>
          </cell>
          <cell r="E414" t="str">
            <v>CID001512</v>
          </cell>
          <cell r="F414" t="str">
            <v>RMI</v>
          </cell>
          <cell r="G414" t="str">
            <v>Rand Refinery (Pty) Ltd.</v>
          </cell>
          <cell r="H414" t="str">
            <v>SOUTH AFRICA</v>
          </cell>
          <cell r="I414"/>
          <cell r="J414" t="str">
            <v>Germiston</v>
          </cell>
          <cell r="K414" t="str">
            <v>Gauteng</v>
          </cell>
          <cell r="L414" t="str">
            <v>Conformant</v>
          </cell>
        </row>
        <row r="415">
          <cell r="B415" t="str">
            <v>Vacuumschmelze Gmbh &amp; Co_2023</v>
          </cell>
          <cell r="C415" t="str">
            <v>CID002582 - REMONDIS PMR B.V.</v>
          </cell>
          <cell r="D415" t="str">
            <v>Gold</v>
          </cell>
          <cell r="E415" t="str">
            <v>CID002582</v>
          </cell>
          <cell r="F415" t="str">
            <v>RMI</v>
          </cell>
          <cell r="G415" t="str">
            <v>REMONDIS PMR B.V.</v>
          </cell>
          <cell r="H415" t="str">
            <v>NETHERLANDS</v>
          </cell>
          <cell r="I415"/>
          <cell r="J415" t="str">
            <v>Moerdijk</v>
          </cell>
          <cell r="K415" t="str">
            <v>Noord-Brabant</v>
          </cell>
          <cell r="L415" t="str">
            <v>Conformant</v>
          </cell>
        </row>
        <row r="416">
          <cell r="B416" t="str">
            <v>Vacuumschmelze Gmbh &amp; Co_2023</v>
          </cell>
          <cell r="C416" t="str">
            <v>CID001534 - Royal Canadian Mint</v>
          </cell>
          <cell r="D416" t="str">
            <v>Gold</v>
          </cell>
          <cell r="E416" t="str">
            <v>CID001534</v>
          </cell>
          <cell r="F416" t="str">
            <v>RMI</v>
          </cell>
          <cell r="G416" t="str">
            <v>Royal Canadian Mint</v>
          </cell>
          <cell r="H416" t="str">
            <v>CANADA</v>
          </cell>
          <cell r="I416"/>
          <cell r="J416" t="str">
            <v>Ottawa</v>
          </cell>
          <cell r="K416" t="str">
            <v>Ontario</v>
          </cell>
          <cell r="L416" t="str">
            <v>Conformant</v>
          </cell>
        </row>
        <row r="417">
          <cell r="B417" t="str">
            <v>Vacuumschmelze Gmbh &amp; Co_2023</v>
          </cell>
          <cell r="C417" t="str">
            <v>CID002761 - SAAMP</v>
          </cell>
          <cell r="D417" t="str">
            <v>Gold</v>
          </cell>
          <cell r="E417" t="str">
            <v>CID002761</v>
          </cell>
          <cell r="F417" t="str">
            <v>RMI</v>
          </cell>
          <cell r="G417" t="str">
            <v>SAAMP</v>
          </cell>
          <cell r="H417" t="str">
            <v>FRANCE</v>
          </cell>
          <cell r="I417"/>
          <cell r="J417" t="str">
            <v>Paris</v>
          </cell>
          <cell r="K417" t="str">
            <v>Île-de-France</v>
          </cell>
          <cell r="L417" t="str">
            <v>Conformant</v>
          </cell>
        </row>
        <row r="418">
          <cell r="B418" t="str">
            <v>Vacuumschmelze Gmbh &amp; Co_2023</v>
          </cell>
          <cell r="C418" t="str">
            <v>CID002973 - Safimet S.p.A</v>
          </cell>
          <cell r="D418" t="str">
            <v>Gold</v>
          </cell>
          <cell r="E418" t="str">
            <v>CID002973</v>
          </cell>
          <cell r="F418" t="str">
            <v>RMI</v>
          </cell>
          <cell r="G418" t="str">
            <v>Safimet S.p.A</v>
          </cell>
          <cell r="H418" t="str">
            <v>ITALY</v>
          </cell>
          <cell r="I418"/>
          <cell r="J418" t="str">
            <v>Arezzo</v>
          </cell>
          <cell r="K418" t="str">
            <v>Toscana</v>
          </cell>
          <cell r="L418" t="str">
            <v>Listed by RMI</v>
          </cell>
        </row>
        <row r="419">
          <cell r="B419" t="str">
            <v>Vacuumschmelze Gmbh &amp; Co_2023</v>
          </cell>
          <cell r="C419" t="str">
            <v>CID002290 - SAFINA A.S.</v>
          </cell>
          <cell r="D419" t="str">
            <v>Gold</v>
          </cell>
          <cell r="E419" t="str">
            <v>CID002290</v>
          </cell>
          <cell r="F419" t="str">
            <v>RMI</v>
          </cell>
          <cell r="G419" t="str">
            <v>SAFINA A.S.</v>
          </cell>
          <cell r="H419" t="str">
            <v>CZECHIA</v>
          </cell>
          <cell r="I419"/>
          <cell r="J419" t="str">
            <v>Vestec</v>
          </cell>
          <cell r="K419" t="str">
            <v>Praha-západ</v>
          </cell>
          <cell r="L419" t="str">
            <v>Conformant</v>
          </cell>
        </row>
        <row r="420">
          <cell r="B420" t="str">
            <v>Vacuumschmelze Gmbh &amp; Co_2023</v>
          </cell>
          <cell r="C420" t="str">
            <v>CID001585 - SEMPSA Joyeria Plateria S.A.</v>
          </cell>
          <cell r="D420" t="str">
            <v>Gold</v>
          </cell>
          <cell r="E420" t="str">
            <v>CID001585</v>
          </cell>
          <cell r="F420" t="str">
            <v>RMI</v>
          </cell>
          <cell r="G420" t="str">
            <v>SEMPSA Joyeria Plateria S.A.</v>
          </cell>
          <cell r="H420" t="str">
            <v>SPAIN</v>
          </cell>
          <cell r="I420" t="str">
            <v>Avenida Democratia</v>
          </cell>
          <cell r="J420" t="str">
            <v>Madrid</v>
          </cell>
          <cell r="K420" t="str">
            <v>Comunidad de Madrid</v>
          </cell>
          <cell r="L420" t="str">
            <v>Conformant</v>
          </cell>
        </row>
        <row r="421">
          <cell r="B421" t="str">
            <v>Vacuumschmelze Gmbh &amp; Co_2023</v>
          </cell>
          <cell r="C421" t="str">
            <v>CID001736 - Sichuan Tianze Precious Metals Co., Ltd.</v>
          </cell>
          <cell r="D421" t="str">
            <v>Gold</v>
          </cell>
          <cell r="E421" t="str">
            <v>CID001736</v>
          </cell>
          <cell r="F421" t="str">
            <v>RMI</v>
          </cell>
          <cell r="G421" t="str">
            <v>Sichuan Tianze Precious Metals Co., Ltd.</v>
          </cell>
          <cell r="H421" t="str">
            <v>CHINA</v>
          </cell>
          <cell r="I421"/>
          <cell r="J421" t="str">
            <v>Chengdu</v>
          </cell>
          <cell r="K421" t="str">
            <v>Sichuan Sheng</v>
          </cell>
          <cell r="L421" t="str">
            <v>Conformant</v>
          </cell>
        </row>
        <row r="422">
          <cell r="B422" t="str">
            <v>Vacuumschmelze Gmbh &amp; Co_2023</v>
          </cell>
          <cell r="C422" t="str">
            <v>CID002516 - Singway Technology Co., Ltd.</v>
          </cell>
          <cell r="D422" t="str">
            <v>Gold</v>
          </cell>
          <cell r="E422" t="str">
            <v>CID002516</v>
          </cell>
          <cell r="F422" t="str">
            <v>RMI</v>
          </cell>
          <cell r="G422" t="str">
            <v>Singway Technology Co., Ltd.</v>
          </cell>
          <cell r="H422" t="str">
            <v>TAIWAN, PROVINCE OF CHINA</v>
          </cell>
          <cell r="I422"/>
          <cell r="J422" t="str">
            <v>Dayuan</v>
          </cell>
          <cell r="K422" t="str">
            <v>Taoyuan</v>
          </cell>
          <cell r="L422" t="str">
            <v>Listed by RMI</v>
          </cell>
        </row>
        <row r="423">
          <cell r="B423" t="str">
            <v>Vacuumschmelze Gmbh &amp; Co_2023</v>
          </cell>
          <cell r="C423" t="str">
            <v>CID001761 - Solar Applied Materials Technology Corp.</v>
          </cell>
          <cell r="D423" t="str">
            <v>Gold</v>
          </cell>
          <cell r="E423" t="str">
            <v>CID001761</v>
          </cell>
          <cell r="F423" t="str">
            <v>RMI</v>
          </cell>
          <cell r="G423" t="str">
            <v>Solar Applied Materials Technology Corp.</v>
          </cell>
          <cell r="H423" t="str">
            <v>TAIWAN, PROVINCE OF CHINA</v>
          </cell>
          <cell r="I423"/>
          <cell r="J423" t="str">
            <v>Tainan City</v>
          </cell>
          <cell r="K423" t="str">
            <v>Tainan</v>
          </cell>
          <cell r="L423" t="str">
            <v>Conformant</v>
          </cell>
        </row>
        <row r="424">
          <cell r="B424" t="str">
            <v>Vacuumschmelze Gmbh &amp; Co_2023</v>
          </cell>
          <cell r="C424" t="str">
            <v>CID001798 - Sumitomo Metal Mining Co., Ltd.88</v>
          </cell>
          <cell r="D424" t="str">
            <v>Gold</v>
          </cell>
          <cell r="E424" t="str">
            <v>CID001798</v>
          </cell>
          <cell r="F424" t="str">
            <v>RMI</v>
          </cell>
          <cell r="G424" t="str">
            <v>Sumitomo Metal Mining Co., Ltd.</v>
          </cell>
          <cell r="H424" t="str">
            <v>JAPAN</v>
          </cell>
          <cell r="I424"/>
          <cell r="J424" t="str">
            <v>Saijo</v>
          </cell>
          <cell r="K424" t="str">
            <v>Wehime</v>
          </cell>
          <cell r="L424" t="str">
            <v>Conformant</v>
          </cell>
        </row>
        <row r="425">
          <cell r="B425" t="str">
            <v>Vacuumschmelze Gmbh &amp; Co_2023</v>
          </cell>
          <cell r="C425" t="str">
            <v>CID002580 - T.C.A S.p.A</v>
          </cell>
          <cell r="D425" t="str">
            <v>Gold</v>
          </cell>
          <cell r="E425" t="str">
            <v>CID002580</v>
          </cell>
          <cell r="F425" t="str">
            <v>RMI</v>
          </cell>
          <cell r="G425" t="str">
            <v>T.C.A S.p.A</v>
          </cell>
          <cell r="H425" t="str">
            <v>ITALY</v>
          </cell>
          <cell r="I425"/>
          <cell r="J425" t="str">
            <v>Capolona</v>
          </cell>
          <cell r="K425" t="str">
            <v>Toscana</v>
          </cell>
          <cell r="L425" t="str">
            <v>Conformant</v>
          </cell>
        </row>
        <row r="426">
          <cell r="B426" t="str">
            <v>Vacuumschmelze Gmbh &amp; Co_2023</v>
          </cell>
          <cell r="C426" t="str">
            <v>CID001875 - Tanaka Kikinzoku Kogyo K.K.96</v>
          </cell>
          <cell r="D426" t="str">
            <v>Gold</v>
          </cell>
          <cell r="E426" t="str">
            <v>CID001875</v>
          </cell>
          <cell r="F426" t="str">
            <v>RMI</v>
          </cell>
          <cell r="G426" t="str">
            <v>Tanaka Kikinzoku Kogyo K.K.</v>
          </cell>
          <cell r="H426" t="str">
            <v>JAPAN</v>
          </cell>
          <cell r="I426" t="str">
            <v>nagatoro2-14</v>
          </cell>
          <cell r="J426" t="str">
            <v>Hiratsuka</v>
          </cell>
          <cell r="K426" t="str">
            <v>Kanagawa</v>
          </cell>
          <cell r="L426" t="str">
            <v>Conformant</v>
          </cell>
        </row>
        <row r="427">
          <cell r="B427" t="str">
            <v>Vacuumschmelze Gmbh &amp; Co_2023</v>
          </cell>
          <cell r="C427" t="str">
            <v>CID001916 - Shandong Gold Smelting Co., Ltd.</v>
          </cell>
          <cell r="D427" t="str">
            <v>Gold</v>
          </cell>
          <cell r="E427" t="str">
            <v>CID001916</v>
          </cell>
          <cell r="F427" t="str">
            <v>RMI</v>
          </cell>
          <cell r="G427" t="str">
            <v>Shandong Gold Smelting Co., Ltd.</v>
          </cell>
          <cell r="H427" t="str">
            <v>CHINA</v>
          </cell>
          <cell r="I427"/>
          <cell r="J427" t="str">
            <v>Laizhou</v>
          </cell>
          <cell r="K427" t="str">
            <v>Shandong Sheng</v>
          </cell>
          <cell r="L427" t="str">
            <v>Conformant</v>
          </cell>
        </row>
        <row r="428">
          <cell r="B428" t="str">
            <v>Vacuumschmelze Gmbh &amp; Co_2023</v>
          </cell>
          <cell r="C428" t="str">
            <v>CID001938 - Tokuriki Honten Co., Ltd.</v>
          </cell>
          <cell r="D428" t="str">
            <v>Gold</v>
          </cell>
          <cell r="E428" t="str">
            <v>CID001938</v>
          </cell>
          <cell r="F428" t="str">
            <v>RMI</v>
          </cell>
          <cell r="G428" t="str">
            <v>Tokuriki Honten Co., Ltd.</v>
          </cell>
          <cell r="H428" t="str">
            <v>JAPAN</v>
          </cell>
          <cell r="I428"/>
          <cell r="J428" t="str">
            <v>Kuki</v>
          </cell>
          <cell r="K428" t="str">
            <v>Saitama</v>
          </cell>
          <cell r="L428" t="str">
            <v>Conformant</v>
          </cell>
        </row>
        <row r="429">
          <cell r="B429" t="str">
            <v>Vacuumschmelze Gmbh &amp; Co_2023</v>
          </cell>
          <cell r="C429" t="str">
            <v>CID002615 - TOO Tau-Ken-Altyn</v>
          </cell>
          <cell r="D429" t="str">
            <v>Gold</v>
          </cell>
          <cell r="E429" t="str">
            <v>CID002615</v>
          </cell>
          <cell r="F429" t="str">
            <v>RMI</v>
          </cell>
          <cell r="G429" t="str">
            <v>TOO Tau-Ken-Altyn</v>
          </cell>
          <cell r="H429" t="str">
            <v>KAZAKHSTAN</v>
          </cell>
          <cell r="I429"/>
          <cell r="J429" t="str">
            <v>Astana</v>
          </cell>
          <cell r="K429" t="str">
            <v>Almaty</v>
          </cell>
          <cell r="L429" t="str">
            <v>Conformant</v>
          </cell>
        </row>
        <row r="430">
          <cell r="B430" t="str">
            <v>Vacuumschmelze Gmbh &amp; Co_2023</v>
          </cell>
          <cell r="C430" t="str">
            <v>CID002314 - Umicore Precious Metals Thailand</v>
          </cell>
          <cell r="D430" t="str">
            <v>Gold</v>
          </cell>
          <cell r="E430" t="str">
            <v>CID002314</v>
          </cell>
          <cell r="F430" t="str">
            <v>RMI</v>
          </cell>
          <cell r="G430" t="str">
            <v>Umicore Precious Metals Thailand</v>
          </cell>
          <cell r="H430" t="str">
            <v>THAILAND</v>
          </cell>
          <cell r="I430"/>
          <cell r="J430" t="str">
            <v>Khwaeng Dok Mai</v>
          </cell>
          <cell r="K430" t="str">
            <v>Krung Thep Maha Nakhon</v>
          </cell>
          <cell r="L430" t="str">
            <v>Conformant</v>
          </cell>
        </row>
        <row r="431">
          <cell r="B431" t="str">
            <v>Vacuumschmelze Gmbh &amp; Co_2023</v>
          </cell>
          <cell r="C431" t="str">
            <v>CID001980 - Umicore S.A. Business Unit Precious Metals Refining104</v>
          </cell>
          <cell r="D431" t="str">
            <v>Gold</v>
          </cell>
          <cell r="E431" t="str">
            <v>CID001980</v>
          </cell>
          <cell r="F431" t="str">
            <v>RMI</v>
          </cell>
          <cell r="G431" t="str">
            <v>Umicore S.A. Business Unit Precious Metals Refining</v>
          </cell>
          <cell r="H431" t="str">
            <v>BELGIUM</v>
          </cell>
          <cell r="I431" t="str">
            <v>Adolf Greinerstraat 14</v>
          </cell>
          <cell r="J431" t="str">
            <v>Hoboken</v>
          </cell>
          <cell r="K431" t="str">
            <v>Antwerpen</v>
          </cell>
          <cell r="L431" t="str">
            <v>Conformant</v>
          </cell>
        </row>
        <row r="432">
          <cell r="B432" t="str">
            <v>Vacuumschmelze Gmbh &amp; Co_2023</v>
          </cell>
          <cell r="C432" t="str">
            <v>CID001993 - United Precious Metal Refining, Inc.</v>
          </cell>
          <cell r="D432" t="str">
            <v>Gold</v>
          </cell>
          <cell r="E432" t="str">
            <v>CID001993</v>
          </cell>
          <cell r="F432" t="str">
            <v>RMI</v>
          </cell>
          <cell r="G432" t="str">
            <v>United Precious Metal Refining, Inc.</v>
          </cell>
          <cell r="H432" t="str">
            <v>UNITED STATES OF AMERICA</v>
          </cell>
          <cell r="I432"/>
          <cell r="J432" t="str">
            <v>Alden</v>
          </cell>
          <cell r="K432" t="str">
            <v>New York</v>
          </cell>
          <cell r="L432" t="str">
            <v>Conformant</v>
          </cell>
        </row>
        <row r="433">
          <cell r="B433" t="str">
            <v>Vacuumschmelze Gmbh &amp; Co_2023</v>
          </cell>
          <cell r="C433" t="str">
            <v>CID002003 - Valcambi S.A.</v>
          </cell>
          <cell r="D433" t="str">
            <v>Gold</v>
          </cell>
          <cell r="E433" t="str">
            <v>CID002003</v>
          </cell>
          <cell r="F433" t="str">
            <v>RMI</v>
          </cell>
          <cell r="G433" t="str">
            <v>Valcambi S.A.</v>
          </cell>
          <cell r="H433" t="str">
            <v>SWITZERLAND</v>
          </cell>
          <cell r="I433"/>
          <cell r="J433" t="str">
            <v>Balerna</v>
          </cell>
          <cell r="K433" t="str">
            <v>Ticino</v>
          </cell>
          <cell r="L433" t="str">
            <v>Conformant</v>
          </cell>
        </row>
        <row r="434">
          <cell r="B434" t="str">
            <v>Vacuumschmelze Gmbh &amp; Co_2023</v>
          </cell>
          <cell r="C434" t="str">
            <v>CID002030 - Western Australian Mint (T/a The Perth Mint)109</v>
          </cell>
          <cell r="D434" t="str">
            <v>Gold</v>
          </cell>
          <cell r="E434" t="str">
            <v>CID002030</v>
          </cell>
          <cell r="F434" t="str">
            <v>RMI</v>
          </cell>
          <cell r="G434" t="str">
            <v>Western Australian Mint (T/a The Perth Mint)</v>
          </cell>
          <cell r="H434" t="str">
            <v>AUSTRALIA</v>
          </cell>
          <cell r="I434" t="str">
            <v>Nondisclosure</v>
          </cell>
          <cell r="J434" t="str">
            <v>Newburn</v>
          </cell>
          <cell r="K434" t="str">
            <v>Western Australia</v>
          </cell>
          <cell r="L434" t="str">
            <v>Conformant</v>
          </cell>
        </row>
        <row r="435">
          <cell r="B435" t="str">
            <v>Vacuumschmelze Gmbh &amp; Co_2023</v>
          </cell>
          <cell r="C435" t="str">
            <v>CID002778 - WIELAND Edelmetalle GmbH</v>
          </cell>
          <cell r="D435" t="str">
            <v>Gold</v>
          </cell>
          <cell r="E435" t="str">
            <v>CID002778</v>
          </cell>
          <cell r="F435" t="str">
            <v>RMI</v>
          </cell>
          <cell r="G435" t="str">
            <v>WIELAND Edelmetalle GmbH</v>
          </cell>
          <cell r="H435" t="str">
            <v>GERMANY</v>
          </cell>
          <cell r="I435"/>
          <cell r="J435" t="str">
            <v>Pforzeim</v>
          </cell>
          <cell r="K435" t="str">
            <v>Baden-Wurttemberg</v>
          </cell>
          <cell r="L435" t="str">
            <v>Conformant</v>
          </cell>
        </row>
        <row r="436">
          <cell r="B436" t="str">
            <v>Vacuumschmelze Gmbh &amp; Co_2023</v>
          </cell>
          <cell r="C436" t="str">
            <v>CID002129 - Yokohama Metal Co., Ltd.</v>
          </cell>
          <cell r="D436" t="str">
            <v>Gold</v>
          </cell>
          <cell r="E436" t="str">
            <v>CID002129</v>
          </cell>
          <cell r="F436" t="str">
            <v>RMI</v>
          </cell>
          <cell r="G436" t="str">
            <v>Yokohama Metal Co., Ltd.</v>
          </cell>
          <cell r="H436" t="str">
            <v>JAPAN</v>
          </cell>
          <cell r="I436"/>
          <cell r="J436" t="str">
            <v>Sagamihara</v>
          </cell>
          <cell r="K436" t="str">
            <v>Kanagawa</v>
          </cell>
          <cell r="L436" t="str">
            <v>Conformant</v>
          </cell>
        </row>
        <row r="437">
          <cell r="B437" t="str">
            <v>Vacuumschmelze Gmbh &amp; Co_2023</v>
          </cell>
          <cell r="C437" t="str">
            <v>CID002224 - Zhongyuan Gold Smelter of Zhongjin Gold Corporation116</v>
          </cell>
          <cell r="D437" t="str">
            <v>Gold</v>
          </cell>
          <cell r="E437" t="str">
            <v>CID002224</v>
          </cell>
          <cell r="F437" t="str">
            <v>RMI</v>
          </cell>
          <cell r="G437" t="str">
            <v>Zhongyuan Gold Smelter of Zhongjin Gold Corporation</v>
          </cell>
          <cell r="H437" t="str">
            <v>CHINA</v>
          </cell>
          <cell r="I437"/>
          <cell r="J437" t="str">
            <v>Sanmenxia</v>
          </cell>
          <cell r="K437" t="str">
            <v>Henan Sheng</v>
          </cell>
          <cell r="L437" t="str">
            <v>Conformant</v>
          </cell>
        </row>
        <row r="438">
          <cell r="B438" t="str">
            <v>Vacuumschmelze Gmbh &amp; Co_2023</v>
          </cell>
          <cell r="C438" t="str">
            <v>CID000228 - Chenzhou Yunxiang Mining and Metallurgy Co., Ltd.124</v>
          </cell>
          <cell r="D438" t="str">
            <v>Tin</v>
          </cell>
          <cell r="E438" t="str">
            <v>CID000228</v>
          </cell>
          <cell r="F438" t="str">
            <v>RMI</v>
          </cell>
          <cell r="G438" t="str">
            <v>Chenzhou Yunxiang Mining and Metallurgy Co., Ltd.</v>
          </cell>
          <cell r="H438" t="str">
            <v>CHINA</v>
          </cell>
          <cell r="I438"/>
          <cell r="J438" t="str">
            <v>Chenzhou</v>
          </cell>
          <cell r="K438" t="str">
            <v>Hunan Sheng</v>
          </cell>
          <cell r="L438" t="str">
            <v>Conformant</v>
          </cell>
        </row>
        <row r="439">
          <cell r="B439" t="str">
            <v>Vacuumschmelze Gmbh &amp; Co_2023</v>
          </cell>
          <cell r="C439" t="str">
            <v>CID002455 - CV Venus Inti Perkasa</v>
          </cell>
          <cell r="D439" t="str">
            <v>Tin</v>
          </cell>
          <cell r="E439" t="str">
            <v>CID002455</v>
          </cell>
          <cell r="F439" t="str">
            <v>RMI</v>
          </cell>
          <cell r="G439" t="str">
            <v>CV Venus Inti Perkasa</v>
          </cell>
          <cell r="H439" t="str">
            <v>INDONESIA</v>
          </cell>
          <cell r="I439"/>
          <cell r="J439" t="str">
            <v>Pangkal Pinang</v>
          </cell>
          <cell r="K439" t="str">
            <v>Kepulauan Bangka Belitung</v>
          </cell>
          <cell r="L439" t="str">
            <v>Conformant</v>
          </cell>
        </row>
        <row r="440">
          <cell r="B440" t="str">
            <v>Vacuumschmelze Gmbh &amp; Co_2023</v>
          </cell>
          <cell r="C440" t="str">
            <v>CID000402 - Dowa</v>
          </cell>
          <cell r="D440" t="str">
            <v>Tin</v>
          </cell>
          <cell r="E440" t="str">
            <v>CID000402</v>
          </cell>
          <cell r="F440" t="str">
            <v>RMI</v>
          </cell>
          <cell r="G440" t="str">
            <v>Dowa</v>
          </cell>
          <cell r="H440" t="str">
            <v>JAPAN</v>
          </cell>
          <cell r="I440"/>
          <cell r="J440" t="str">
            <v>Kosaka</v>
          </cell>
          <cell r="K440" t="str">
            <v>Akita</v>
          </cell>
          <cell r="L440" t="str">
            <v>Conformant</v>
          </cell>
        </row>
        <row r="441">
          <cell r="B441" t="str">
            <v>Vacuumschmelze Gmbh &amp; Co_2023</v>
          </cell>
          <cell r="C441" t="str">
            <v>CID000468 - Fenix Metals</v>
          </cell>
          <cell r="D441" t="str">
            <v>Tin</v>
          </cell>
          <cell r="E441" t="str">
            <v>CID000468</v>
          </cell>
          <cell r="F441" t="str">
            <v>RMI</v>
          </cell>
          <cell r="G441" t="str">
            <v>Fenix Metals</v>
          </cell>
          <cell r="H441" t="str">
            <v>POLAND</v>
          </cell>
          <cell r="I441"/>
          <cell r="J441" t="str">
            <v>Chmielów</v>
          </cell>
          <cell r="K441" t="str">
            <v>Podkarpackie</v>
          </cell>
          <cell r="L441" t="str">
            <v>Conformant</v>
          </cell>
        </row>
        <row r="442">
          <cell r="B442" t="str">
            <v>Vacuumschmelze Gmbh &amp; Co_2023</v>
          </cell>
          <cell r="C442" t="str">
            <v>CID000538 - Gejiu Non-Ferrous Metal Processing Co., Ltd.</v>
          </cell>
          <cell r="D442" t="str">
            <v>Tin</v>
          </cell>
          <cell r="E442" t="str">
            <v>CID000538</v>
          </cell>
          <cell r="F442" t="str">
            <v>RMI</v>
          </cell>
          <cell r="G442" t="str">
            <v>Gejiu Non-Ferrous Metal Processing Co., Ltd.</v>
          </cell>
          <cell r="H442" t="str">
            <v>CHINA</v>
          </cell>
          <cell r="I442" t="str">
            <v>Jijie</v>
          </cell>
          <cell r="J442" t="str">
            <v>Gejiu</v>
          </cell>
          <cell r="K442" t="str">
            <v>Yunnan Sheng</v>
          </cell>
          <cell r="L442" t="str">
            <v>Conformant</v>
          </cell>
        </row>
        <row r="443">
          <cell r="B443" t="str">
            <v>Vacuumschmelze Gmbh &amp; Co_2023</v>
          </cell>
          <cell r="C443" t="str">
            <v>CID002468 - Magnu's Minerais Metais e Ligas Ltda.</v>
          </cell>
          <cell r="D443" t="str">
            <v>Tin</v>
          </cell>
          <cell r="E443" t="str">
            <v>CID002468</v>
          </cell>
          <cell r="F443" t="str">
            <v>RMI</v>
          </cell>
          <cell r="G443" t="str">
            <v>Magnu's Minerais Metais e Ligas Ltda.</v>
          </cell>
          <cell r="H443" t="str">
            <v>BRAZIL</v>
          </cell>
          <cell r="I443"/>
          <cell r="J443" t="str">
            <v>São João del Rei</v>
          </cell>
          <cell r="K443" t="str">
            <v>Minas Gerais</v>
          </cell>
          <cell r="L443" t="str">
            <v>Conformant</v>
          </cell>
        </row>
        <row r="444">
          <cell r="B444" t="str">
            <v>Vacuumschmelze Gmbh &amp; Co_2023</v>
          </cell>
          <cell r="C444" t="str">
            <v>CID001105 - Malaysia Smelting Corporation (MSC)</v>
          </cell>
          <cell r="D444" t="str">
            <v>Tin</v>
          </cell>
          <cell r="E444" t="str">
            <v>CID001105</v>
          </cell>
          <cell r="F444" t="str">
            <v>RMI</v>
          </cell>
          <cell r="G444" t="str">
            <v>Malaysia Smelting Corporation (MSC)</v>
          </cell>
          <cell r="H444" t="str">
            <v>MALAYSIA</v>
          </cell>
          <cell r="I444" t="str">
            <v>27, Jialan Pantai</v>
          </cell>
          <cell r="J444" t="str">
            <v>Butterworth</v>
          </cell>
          <cell r="K444" t="str">
            <v>Pulau Pinang</v>
          </cell>
          <cell r="L444" t="str">
            <v>Conformant</v>
          </cell>
        </row>
        <row r="445">
          <cell r="B445" t="str">
            <v>Vacuumschmelze Gmbh &amp; Co_2023</v>
          </cell>
          <cell r="C445" t="str">
            <v>CID001182 - Minsur</v>
          </cell>
          <cell r="D445" t="str">
            <v>Tin</v>
          </cell>
          <cell r="E445" t="str">
            <v>CID001182</v>
          </cell>
          <cell r="F445" t="str">
            <v>RMI</v>
          </cell>
          <cell r="G445" t="str">
            <v>Minsur</v>
          </cell>
          <cell r="H445" t="str">
            <v>PERU</v>
          </cell>
          <cell r="I445" t="str">
            <v>222 Bloomingdale Road, Suite 101</v>
          </cell>
          <cell r="J445" t="str">
            <v>Paracas</v>
          </cell>
          <cell r="K445" t="str">
            <v>Ika</v>
          </cell>
          <cell r="L445" t="str">
            <v>Conformant</v>
          </cell>
        </row>
        <row r="446">
          <cell r="B446" t="str">
            <v>Vacuumschmelze Gmbh &amp; Co_2023</v>
          </cell>
          <cell r="C446" t="str">
            <v>CID001314 - O.M. Manufacturing (Thailand) Co., Ltd.</v>
          </cell>
          <cell r="D446" t="str">
            <v>Tin</v>
          </cell>
          <cell r="E446" t="str">
            <v>CID001314</v>
          </cell>
          <cell r="F446" t="str">
            <v>RMI</v>
          </cell>
          <cell r="G446" t="str">
            <v>O.M. Manufacturing (Thailand) Co., Ltd.</v>
          </cell>
          <cell r="H446" t="str">
            <v>THAILAND</v>
          </cell>
          <cell r="I446"/>
          <cell r="J446" t="str">
            <v>Sriracha</v>
          </cell>
          <cell r="K446" t="str">
            <v>Chon Buri</v>
          </cell>
          <cell r="L446" t="str">
            <v>Conformant</v>
          </cell>
        </row>
        <row r="447">
          <cell r="B447" t="str">
            <v>Vacuumschmelze Gmbh &amp; Co_2023</v>
          </cell>
          <cell r="C447" t="str">
            <v>CID002517 - O.M. Manufacturing Philippines, Inc.</v>
          </cell>
          <cell r="D447" t="str">
            <v>Tin</v>
          </cell>
          <cell r="E447" t="str">
            <v>CID002517</v>
          </cell>
          <cell r="F447" t="str">
            <v>RMI</v>
          </cell>
          <cell r="G447" t="str">
            <v>O.M. Manufacturing Philippines, Inc.</v>
          </cell>
          <cell r="H447" t="str">
            <v>PHILIPPINES</v>
          </cell>
          <cell r="I447"/>
          <cell r="J447" t="str">
            <v>Rosario</v>
          </cell>
          <cell r="K447" t="str">
            <v>Cavite</v>
          </cell>
          <cell r="L447" t="str">
            <v>Conformant</v>
          </cell>
        </row>
        <row r="448">
          <cell r="B448" t="str">
            <v>Vacuumschmelze Gmbh &amp; Co_2023</v>
          </cell>
          <cell r="C448" t="str">
            <v>CID001337 - Operaciones Metalurgicas S.A.</v>
          </cell>
          <cell r="D448" t="str">
            <v>Tin</v>
          </cell>
          <cell r="E448" t="str">
            <v>CID001337</v>
          </cell>
          <cell r="F448" t="str">
            <v>RMI</v>
          </cell>
          <cell r="G448" t="str">
            <v>Operaciones Metalurgicas S.A.</v>
          </cell>
          <cell r="H448" t="str">
            <v>BOLIVIA (PLURINATIONAL STATE OF)</v>
          </cell>
          <cell r="I448" t="str">
            <v>Nondisclosure</v>
          </cell>
          <cell r="J448" t="str">
            <v>Oruro</v>
          </cell>
          <cell r="K448" t="str">
            <v>Oruro</v>
          </cell>
          <cell r="L448" t="str">
            <v>Conformant</v>
          </cell>
        </row>
        <row r="449">
          <cell r="B449" t="str">
            <v>Vacuumschmelze Gmbh &amp; Co_2023</v>
          </cell>
          <cell r="C449" t="str">
            <v>CID000309 - PT Aries Kencana Sejahtera155</v>
          </cell>
          <cell r="D449" t="str">
            <v>Tin</v>
          </cell>
          <cell r="E449" t="str">
            <v>CID000309</v>
          </cell>
          <cell r="F449" t="str">
            <v>RMI</v>
          </cell>
          <cell r="G449" t="str">
            <v>PT Aries Kencana Sejahtera</v>
          </cell>
          <cell r="H449" t="str">
            <v>INDONESIA</v>
          </cell>
          <cell r="I449"/>
          <cell r="J449" t="str">
            <v>Pemali</v>
          </cell>
          <cell r="K449" t="str">
            <v>Kepulauan Bangka Belitung</v>
          </cell>
          <cell r="L449" t="str">
            <v>Conformant</v>
          </cell>
        </row>
        <row r="450">
          <cell r="B450" t="str">
            <v>Vacuumschmelze Gmbh &amp; Co_2023</v>
          </cell>
          <cell r="C450" t="str">
            <v>CID001399 - PT Artha Cipta Langgeng</v>
          </cell>
          <cell r="D450" t="str">
            <v>Tin</v>
          </cell>
          <cell r="E450" t="str">
            <v>CID001399</v>
          </cell>
          <cell r="F450" t="str">
            <v>RMI</v>
          </cell>
          <cell r="G450" t="str">
            <v>PT Artha Cipta Langgeng</v>
          </cell>
          <cell r="H450" t="str">
            <v>INDONESIA</v>
          </cell>
          <cell r="I450"/>
          <cell r="J450" t="str">
            <v>Sungailiat</v>
          </cell>
          <cell r="K450" t="str">
            <v>Kepulauan Bangka Belitung</v>
          </cell>
          <cell r="L450" t="str">
            <v>Conformant</v>
          </cell>
        </row>
        <row r="451">
          <cell r="B451" t="str">
            <v>Vacuumschmelze Gmbh &amp; Co_2023</v>
          </cell>
          <cell r="C451" t="str">
            <v>CID002503 - PT ATD Makmur Mandiri Jaya</v>
          </cell>
          <cell r="D451" t="str">
            <v>Tin</v>
          </cell>
          <cell r="E451" t="str">
            <v>CID002503</v>
          </cell>
          <cell r="F451" t="str">
            <v>RMI</v>
          </cell>
          <cell r="G451" t="str">
            <v>PT ATD Makmur Mandiri Jaya</v>
          </cell>
          <cell r="H451" t="str">
            <v>INDONESIA</v>
          </cell>
          <cell r="I451"/>
          <cell r="J451" t="str">
            <v>Sungailiat</v>
          </cell>
          <cell r="K451" t="str">
            <v>Kepulauan Bangka Belitung</v>
          </cell>
          <cell r="L451" t="str">
            <v>Conformant</v>
          </cell>
        </row>
        <row r="452">
          <cell r="B452" t="str">
            <v>Vacuumschmelze Gmbh &amp; Co_2023</v>
          </cell>
          <cell r="C452" t="str">
            <v>CID001402 - PT Babel Inti Perkasa</v>
          </cell>
          <cell r="D452" t="str">
            <v>Tin</v>
          </cell>
          <cell r="E452" t="str">
            <v>CID001402</v>
          </cell>
          <cell r="F452" t="str">
            <v>RMI</v>
          </cell>
          <cell r="G452" t="str">
            <v>PT Babel Inti Perkasa</v>
          </cell>
          <cell r="H452" t="str">
            <v>INDONESIA</v>
          </cell>
          <cell r="I452"/>
          <cell r="J452" t="str">
            <v>Lintang</v>
          </cell>
          <cell r="K452" t="str">
            <v>Kepulauan Bangka Belitung</v>
          </cell>
          <cell r="L452" t="str">
            <v>Conformant</v>
          </cell>
        </row>
        <row r="453">
          <cell r="B453" t="str">
            <v>Vacuumschmelze Gmbh &amp; Co_2023</v>
          </cell>
          <cell r="C453" t="str">
            <v>CID002835 - PT Menara Cipta Mulia</v>
          </cell>
          <cell r="D453" t="str">
            <v>Tin</v>
          </cell>
          <cell r="E453" t="str">
            <v>CID002835</v>
          </cell>
          <cell r="F453" t="str">
            <v>RMI</v>
          </cell>
          <cell r="G453" t="str">
            <v>PT Menara Cipta Mulia</v>
          </cell>
          <cell r="H453" t="str">
            <v>INDONESIA</v>
          </cell>
          <cell r="I453"/>
          <cell r="J453" t="str">
            <v>Mentawak</v>
          </cell>
          <cell r="K453" t="str">
            <v>Kepulauan Bangka Belitung</v>
          </cell>
          <cell r="L453" t="str">
            <v>Conformant</v>
          </cell>
        </row>
        <row r="454">
          <cell r="B454" t="str">
            <v>Vacuumschmelze Gmbh &amp; Co_2023</v>
          </cell>
          <cell r="C454" t="str">
            <v>CID001458 - PT Prima Timah Utama</v>
          </cell>
          <cell r="D454" t="str">
            <v>Tin</v>
          </cell>
          <cell r="E454" t="str">
            <v>CID001458</v>
          </cell>
          <cell r="F454" t="str">
            <v>RMI</v>
          </cell>
          <cell r="G454" t="str">
            <v>PT Prima Timah Utama</v>
          </cell>
          <cell r="H454" t="str">
            <v>INDONESIA</v>
          </cell>
          <cell r="I454"/>
          <cell r="J454" t="str">
            <v>Pangkal Pinang</v>
          </cell>
          <cell r="K454" t="str">
            <v>Kepulauan Bangka Belitung</v>
          </cell>
          <cell r="L454" t="str">
            <v>Conformant</v>
          </cell>
        </row>
        <row r="455">
          <cell r="B455" t="str">
            <v>Vacuumschmelze Gmbh &amp; Co_2023</v>
          </cell>
          <cell r="C455" t="str">
            <v>CID001460 - PT Refined Bangka Tin</v>
          </cell>
          <cell r="D455" t="str">
            <v>Tin</v>
          </cell>
          <cell r="E455" t="str">
            <v>CID001460</v>
          </cell>
          <cell r="F455" t="str">
            <v>RMI</v>
          </cell>
          <cell r="G455" t="str">
            <v>PT Refined Bangka Tin</v>
          </cell>
          <cell r="H455" t="str">
            <v>INDONESIA</v>
          </cell>
          <cell r="I455"/>
          <cell r="J455" t="str">
            <v>Sungailiat</v>
          </cell>
          <cell r="K455" t="str">
            <v>Kepulauan Bangka Belitung</v>
          </cell>
          <cell r="L455" t="str">
            <v>Conformant</v>
          </cell>
        </row>
        <row r="456">
          <cell r="B456" t="str">
            <v>Vacuumschmelze Gmbh &amp; Co_2023</v>
          </cell>
          <cell r="C456" t="str">
            <v>CID001468 - PT Stanindo Inti Perkasa</v>
          </cell>
          <cell r="D456" t="str">
            <v>Tin</v>
          </cell>
          <cell r="E456" t="str">
            <v>CID001468</v>
          </cell>
          <cell r="F456" t="str">
            <v>RMI</v>
          </cell>
          <cell r="G456" t="str">
            <v>PT Stanindo Inti Perkasa</v>
          </cell>
          <cell r="H456" t="str">
            <v>INDONESIA</v>
          </cell>
          <cell r="I456"/>
          <cell r="J456" t="str">
            <v>Pangkal Pinang</v>
          </cell>
          <cell r="K456" t="str">
            <v>Kepulauan Bangka Belitung</v>
          </cell>
          <cell r="L456" t="str">
            <v>Conformant</v>
          </cell>
        </row>
        <row r="457">
          <cell r="B457" t="str">
            <v>Vacuumschmelze Gmbh &amp; Co_2023</v>
          </cell>
          <cell r="C457" t="str">
            <v>CID001477 - PT Timah Tbk Kundur</v>
          </cell>
          <cell r="D457" t="str">
            <v>Tin</v>
          </cell>
          <cell r="E457" t="str">
            <v>CID001477</v>
          </cell>
          <cell r="F457" t="str">
            <v>RMI</v>
          </cell>
          <cell r="G457" t="str">
            <v>PT Timah Tbk Kundur</v>
          </cell>
          <cell r="H457" t="str">
            <v>INDONESIA</v>
          </cell>
          <cell r="I457" t="str">
            <v>Unknown.</v>
          </cell>
          <cell r="J457" t="str">
            <v>Kundur</v>
          </cell>
          <cell r="K457" t="str">
            <v>Riau</v>
          </cell>
          <cell r="L457" t="str">
            <v>Conformant</v>
          </cell>
        </row>
        <row r="458">
          <cell r="B458" t="str">
            <v>Vacuumschmelze Gmbh &amp; Co_2023</v>
          </cell>
          <cell r="C458" t="str">
            <v>CID001482 - PT Timah Tbk Mentok</v>
          </cell>
          <cell r="D458" t="str">
            <v>Tin</v>
          </cell>
          <cell r="E458" t="str">
            <v>CID001482</v>
          </cell>
          <cell r="F458" t="str">
            <v>RMI</v>
          </cell>
          <cell r="G458" t="str">
            <v>PT Timah Tbk Mentok</v>
          </cell>
          <cell r="H458" t="str">
            <v>INDONESIA</v>
          </cell>
          <cell r="I458" t="str">
            <v>Unknown.</v>
          </cell>
          <cell r="J458" t="str">
            <v>Mentok</v>
          </cell>
          <cell r="K458" t="str">
            <v>Kepulauan Bangka Belitung</v>
          </cell>
          <cell r="L458" t="str">
            <v>Conformant</v>
          </cell>
        </row>
        <row r="459">
          <cell r="B459" t="str">
            <v>Vacuumschmelze Gmbh &amp; Co_2023</v>
          </cell>
          <cell r="C459" t="str">
            <v>CID001490 - PT Tinindo Inter Nusa</v>
          </cell>
          <cell r="D459" t="str">
            <v>Tin</v>
          </cell>
          <cell r="E459" t="str">
            <v>CID001490</v>
          </cell>
          <cell r="F459" t="str">
            <v>RMI</v>
          </cell>
          <cell r="G459" t="str">
            <v>PT Tinindo Inter Nusa</v>
          </cell>
          <cell r="H459" t="str">
            <v>INDONESIA</v>
          </cell>
          <cell r="I459"/>
          <cell r="J459" t="str">
            <v>Pangkal Pinang</v>
          </cell>
          <cell r="K459" t="str">
            <v>Kepulauan Bangka Belitung</v>
          </cell>
          <cell r="L459" t="str">
            <v>Listed by RMI</v>
          </cell>
        </row>
        <row r="460">
          <cell r="B460" t="str">
            <v>Vacuumschmelze Gmbh &amp; Co_2023</v>
          </cell>
          <cell r="C460" t="str">
            <v>CID001539 - Rui Da Hung</v>
          </cell>
          <cell r="D460" t="str">
            <v>Tin</v>
          </cell>
          <cell r="E460" t="str">
            <v>CID001539</v>
          </cell>
          <cell r="F460" t="str">
            <v>RMI</v>
          </cell>
          <cell r="G460" t="str">
            <v>Rui Da Hung</v>
          </cell>
          <cell r="H460" t="str">
            <v>TAIWAN, PROVINCE OF CHINA</v>
          </cell>
          <cell r="I460"/>
          <cell r="J460" t="str">
            <v>Taoyuan</v>
          </cell>
          <cell r="K460" t="str">
            <v>Taoyuan</v>
          </cell>
          <cell r="L460" t="str">
            <v>Conformant</v>
          </cell>
        </row>
        <row r="461">
          <cell r="B461" t="str">
            <v>Vacuumschmelze Gmbh &amp; Co_2023</v>
          </cell>
          <cell r="C461" t="str">
            <v>CID002756 - Super Ligas</v>
          </cell>
          <cell r="D461" t="str">
            <v>Tin</v>
          </cell>
          <cell r="E461" t="str">
            <v>CID002756</v>
          </cell>
          <cell r="F461" t="str">
            <v>RMI</v>
          </cell>
          <cell r="G461" t="str">
            <v>Super Ligas</v>
          </cell>
          <cell r="H461" t="str">
            <v>BRAZIL</v>
          </cell>
          <cell r="I461"/>
          <cell r="J461" t="str">
            <v>Piracicaba</v>
          </cell>
          <cell r="K461" t="str">
            <v>São Paulo</v>
          </cell>
          <cell r="L461" t="str">
            <v>Active</v>
          </cell>
        </row>
        <row r="462">
          <cell r="B462" t="str">
            <v>Vacuumschmelze Gmbh &amp; Co_2023</v>
          </cell>
          <cell r="C462" t="str">
            <v>CID002036 - White Solder Metalurgia e Mineracao Ltda.</v>
          </cell>
          <cell r="D462" t="str">
            <v>Tin</v>
          </cell>
          <cell r="E462" t="str">
            <v>CID002036</v>
          </cell>
          <cell r="F462" t="str">
            <v>RMI</v>
          </cell>
          <cell r="G462" t="str">
            <v>White Solder Metalurgia e Mineracao Ltda.</v>
          </cell>
          <cell r="H462" t="str">
            <v>BRAZIL</v>
          </cell>
          <cell r="I462" t="str">
            <v>Rodovia 421, Km 1,1 no 917 CEP 76877-073/Cx Postal: 433</v>
          </cell>
          <cell r="J462" t="str">
            <v>Ariquemes</v>
          </cell>
          <cell r="K462" t="str">
            <v>Rondônia</v>
          </cell>
          <cell r="L462" t="str">
            <v>Conformant</v>
          </cell>
        </row>
        <row r="463">
          <cell r="B463" t="str">
            <v>Vacuumschmelze Gmbh &amp; Co_2023</v>
          </cell>
          <cell r="C463" t="str">
            <v>CID002158 - Yunnan Chengfeng Non-ferrous Metals Co., Ltd.165</v>
          </cell>
          <cell r="D463" t="str">
            <v>Tin</v>
          </cell>
          <cell r="E463" t="str">
            <v>CID002158</v>
          </cell>
          <cell r="F463" t="str">
            <v>RMI</v>
          </cell>
          <cell r="G463" t="str">
            <v>Yunnan Chengfeng Non-ferrous Metals Co., Ltd.</v>
          </cell>
          <cell r="H463" t="str">
            <v>CHINA</v>
          </cell>
          <cell r="I463" t="str">
            <v>Unknown.</v>
          </cell>
          <cell r="J463" t="str">
            <v>Gejiu</v>
          </cell>
          <cell r="K463" t="str">
            <v>Yunnan Sheng</v>
          </cell>
          <cell r="L463" t="str">
            <v>Conformant</v>
          </cell>
        </row>
        <row r="464">
          <cell r="B464" t="str">
            <v>Vacuumschmelze Gmbh &amp; Co_2023</v>
          </cell>
          <cell r="C464" t="str">
            <v>CID002180 - Tin Smelting Branch of Yunnan Tin Co., Ltd.</v>
          </cell>
          <cell r="D464" t="str">
            <v>Tin</v>
          </cell>
          <cell r="E464" t="str">
            <v>CID002180</v>
          </cell>
          <cell r="F464" t="str">
            <v>RMI</v>
          </cell>
          <cell r="G464" t="str">
            <v>Tin Smelting Branch of Yunnan Tin Co., Ltd.</v>
          </cell>
          <cell r="H464" t="str">
            <v>CHINA</v>
          </cell>
          <cell r="I464" t="str">
            <v>Unknown.</v>
          </cell>
          <cell r="J464" t="str">
            <v>Gejiu</v>
          </cell>
          <cell r="K464" t="str">
            <v>Yunnan Sheng</v>
          </cell>
          <cell r="L464" t="str">
            <v>Conformant</v>
          </cell>
        </row>
        <row r="465">
          <cell r="B465" t="str">
            <v>Vacuumschmelze Gmbh &amp; Co_2023</v>
          </cell>
          <cell r="C465" t="str">
            <v>CID000004 - A.L.M.T. Corp.</v>
          </cell>
          <cell r="D465" t="str">
            <v>Tungsten</v>
          </cell>
          <cell r="E465" t="str">
            <v>CID000004</v>
          </cell>
          <cell r="F465" t="str">
            <v>RMI</v>
          </cell>
          <cell r="G465" t="str">
            <v>A.L.M.T. Corp.</v>
          </cell>
          <cell r="H465" t="str">
            <v>JAPAN</v>
          </cell>
          <cell r="I465"/>
          <cell r="J465" t="str">
            <v>Toyama City</v>
          </cell>
          <cell r="K465" t="str">
            <v>Toyama</v>
          </cell>
          <cell r="L465" t="str">
            <v>Conformant</v>
          </cell>
        </row>
        <row r="466">
          <cell r="B466" t="str">
            <v>Vacuumschmelze Gmbh &amp; Co_2023</v>
          </cell>
          <cell r="C466" t="str">
            <v>CID002833 - ACL Metais Eireli</v>
          </cell>
          <cell r="D466" t="str">
            <v>Tungsten</v>
          </cell>
          <cell r="E466" t="str">
            <v>CID002833</v>
          </cell>
          <cell r="F466" t="str">
            <v>RMI</v>
          </cell>
          <cell r="G466" t="str">
            <v>ACL Metais Eireli</v>
          </cell>
          <cell r="H466" t="str">
            <v>BRAZIL</v>
          </cell>
          <cell r="I466"/>
          <cell r="J466" t="str">
            <v>Araçariguama</v>
          </cell>
          <cell r="K466" t="str">
            <v>São Paulo</v>
          </cell>
          <cell r="L466" t="str">
            <v>Listed by RMI</v>
          </cell>
        </row>
        <row r="467">
          <cell r="B467" t="str">
            <v>Vacuumschmelze Gmbh &amp; Co_2023</v>
          </cell>
          <cell r="C467" t="str">
            <v>CID002502 - Asia Tungsten Products Vietnam Ltd.</v>
          </cell>
          <cell r="D467" t="str">
            <v>Tungsten</v>
          </cell>
          <cell r="E467" t="str">
            <v>CID002502</v>
          </cell>
          <cell r="F467" t="str">
            <v>RMI</v>
          </cell>
          <cell r="G467" t="str">
            <v>Asia Tungsten Products Vietnam Ltd.</v>
          </cell>
          <cell r="H467" t="str">
            <v>VIET NAM</v>
          </cell>
          <cell r="I467"/>
          <cell r="J467" t="str">
            <v>Vinh Bao District</v>
          </cell>
          <cell r="K467" t="str">
            <v>Hai Phong</v>
          </cell>
          <cell r="L467" t="str">
            <v>Removed</v>
          </cell>
        </row>
        <row r="468">
          <cell r="B468" t="str">
            <v>Vacuumschmelze Gmbh &amp; Co_2023</v>
          </cell>
          <cell r="C468" t="str">
            <v>CID000258 - Chongyi Zhangyuan Tungsten Co., Ltd.</v>
          </cell>
          <cell r="D468" t="str">
            <v>Tungsten</v>
          </cell>
          <cell r="E468" t="str">
            <v>CID000258</v>
          </cell>
          <cell r="F468" t="str">
            <v>RMI</v>
          </cell>
          <cell r="G468" t="str">
            <v>Chongyi Zhangyuan Tungsten Co., Ltd.</v>
          </cell>
          <cell r="H468" t="str">
            <v>CHINA</v>
          </cell>
          <cell r="I468"/>
          <cell r="J468" t="str">
            <v>Ganzhou</v>
          </cell>
          <cell r="K468" t="str">
            <v>Jiangxi Sheng</v>
          </cell>
          <cell r="L468" t="str">
            <v>Conformant</v>
          </cell>
        </row>
        <row r="469">
          <cell r="B469" t="str">
            <v>Vacuumschmelze Gmbh &amp; Co_2023</v>
          </cell>
          <cell r="C469" t="str">
            <v>CID000875 - Ganzhou Huaxing Tungsten Products Co., Ltd.177</v>
          </cell>
          <cell r="D469" t="str">
            <v>Tungsten</v>
          </cell>
          <cell r="E469" t="str">
            <v>CID000875</v>
          </cell>
          <cell r="F469" t="str">
            <v>RMI</v>
          </cell>
          <cell r="G469" t="str">
            <v>Ganzhou Huaxing Tungsten Products Co., Ltd.</v>
          </cell>
          <cell r="H469" t="str">
            <v>CHINA</v>
          </cell>
          <cell r="I469"/>
          <cell r="J469" t="str">
            <v>Ganzhou</v>
          </cell>
          <cell r="K469" t="str">
            <v>Jiangxi Sheng</v>
          </cell>
          <cell r="L469" t="str">
            <v>Conformant</v>
          </cell>
        </row>
        <row r="470">
          <cell r="B470" t="str">
            <v>Vacuumschmelze Gmbh &amp; Co_2023</v>
          </cell>
          <cell r="C470" t="str">
            <v>CID002315 - Ganzhou Jiangwu Ferrotungsten Co., Ltd.</v>
          </cell>
          <cell r="D470" t="str">
            <v>Tungsten</v>
          </cell>
          <cell r="E470" t="str">
            <v>CID002315</v>
          </cell>
          <cell r="F470" t="str">
            <v>RMI</v>
          </cell>
          <cell r="G470" t="str">
            <v>Ganzhou Jiangwu Ferrotungsten Co., Ltd.</v>
          </cell>
          <cell r="H470" t="str">
            <v>CHINA</v>
          </cell>
          <cell r="I470"/>
          <cell r="J470" t="str">
            <v>Ganzhou</v>
          </cell>
          <cell r="K470" t="str">
            <v>Jiangxi Sheng</v>
          </cell>
          <cell r="L470" t="str">
            <v>Conformant</v>
          </cell>
        </row>
        <row r="471">
          <cell r="B471" t="str">
            <v>Vacuumschmelze Gmbh &amp; Co_2023</v>
          </cell>
          <cell r="C471" t="str">
            <v>CID002494 - Ganzhou Seadragon W &amp; Mo Co., Ltd.</v>
          </cell>
          <cell r="D471" t="str">
            <v>Tungsten</v>
          </cell>
          <cell r="E471" t="str">
            <v>CID002494</v>
          </cell>
          <cell r="F471" t="str">
            <v>RMI</v>
          </cell>
          <cell r="G471" t="str">
            <v>Ganzhou Seadragon W &amp; Mo Co., Ltd.</v>
          </cell>
          <cell r="H471" t="str">
            <v>CHINA</v>
          </cell>
          <cell r="I471"/>
          <cell r="J471" t="str">
            <v>Ganzhou</v>
          </cell>
          <cell r="K471" t="str">
            <v>Jiangxi Sheng</v>
          </cell>
          <cell r="L471" t="str">
            <v>Conformant</v>
          </cell>
        </row>
        <row r="472">
          <cell r="B472" t="str">
            <v>Vacuumschmelze Gmbh &amp; Co_2023</v>
          </cell>
          <cell r="C472" t="str">
            <v>CID000218 - Guangdong Xianglu Tungsten Co., Ltd.181</v>
          </cell>
          <cell r="D472" t="str">
            <v>Tungsten</v>
          </cell>
          <cell r="E472" t="str">
            <v>CID000218</v>
          </cell>
          <cell r="F472" t="str">
            <v>RMI</v>
          </cell>
          <cell r="G472" t="str">
            <v>Guangdong Xianglu Tungsten Co., Ltd.</v>
          </cell>
          <cell r="H472" t="str">
            <v>CHINA</v>
          </cell>
          <cell r="I472"/>
          <cell r="J472" t="str">
            <v>Chaozhou</v>
          </cell>
          <cell r="K472" t="str">
            <v>Guangdong Sheng</v>
          </cell>
          <cell r="L472" t="str">
            <v>Conformant</v>
          </cell>
        </row>
        <row r="473">
          <cell r="B473" t="str">
            <v>Vacuumschmelze Gmbh &amp; Co_2023</v>
          </cell>
          <cell r="C473" t="str">
            <v>CID002541 - H.C. Starck Tungsten GmbH</v>
          </cell>
          <cell r="D473" t="str">
            <v>Tungsten</v>
          </cell>
          <cell r="E473" t="str">
            <v>CID002541</v>
          </cell>
          <cell r="F473" t="str">
            <v>RMI</v>
          </cell>
          <cell r="G473" t="str">
            <v>H.C. Starck Tungsten GmbH</v>
          </cell>
          <cell r="H473" t="str">
            <v>GERMANY</v>
          </cell>
          <cell r="I473"/>
          <cell r="J473" t="str">
            <v>Goslar</v>
          </cell>
          <cell r="K473" t="str">
            <v>Niedersachsen</v>
          </cell>
          <cell r="L473" t="str">
            <v>Conformant</v>
          </cell>
        </row>
        <row r="474">
          <cell r="B474" t="str">
            <v>Vacuumschmelze Gmbh &amp; Co_2023</v>
          </cell>
          <cell r="C474" t="str">
            <v>CID000825 - Japan New Metals Co., Ltd.</v>
          </cell>
          <cell r="D474" t="str">
            <v>Tungsten</v>
          </cell>
          <cell r="E474" t="str">
            <v>CID000825</v>
          </cell>
          <cell r="F474" t="str">
            <v>RMI</v>
          </cell>
          <cell r="G474" t="str">
            <v>Japan New Metals Co., Ltd.</v>
          </cell>
          <cell r="H474" t="str">
            <v>JAPAN</v>
          </cell>
          <cell r="I474"/>
          <cell r="J474" t="str">
            <v>Akita City</v>
          </cell>
          <cell r="K474" t="str">
            <v>Akita</v>
          </cell>
          <cell r="L474" t="str">
            <v>Conformant</v>
          </cell>
        </row>
        <row r="475">
          <cell r="B475" t="str">
            <v>Vacuumschmelze Gmbh &amp; Co_2023</v>
          </cell>
          <cell r="C475" t="str">
            <v>CID002321 - Jiangxi Gan Bei Tungsten Co., Ltd.</v>
          </cell>
          <cell r="D475" t="str">
            <v>Tungsten</v>
          </cell>
          <cell r="E475" t="str">
            <v>CID002321</v>
          </cell>
          <cell r="F475" t="str">
            <v>RMI</v>
          </cell>
          <cell r="G475" t="str">
            <v>Jiangxi Gan Bei Tungsten Co., Ltd.</v>
          </cell>
          <cell r="H475" t="str">
            <v>CHINA</v>
          </cell>
          <cell r="I475"/>
          <cell r="J475" t="str">
            <v>Xiushui</v>
          </cell>
          <cell r="K475" t="str">
            <v>Jiangxi Sheng</v>
          </cell>
          <cell r="L475" t="str">
            <v>Conformant</v>
          </cell>
        </row>
        <row r="476">
          <cell r="B476" t="str">
            <v>Vacuumschmelze Gmbh &amp; Co_2023</v>
          </cell>
          <cell r="C476" t="str">
            <v>CID000966 - Kennametal Fallon</v>
          </cell>
          <cell r="D476" t="str">
            <v>Tungsten</v>
          </cell>
          <cell r="E476" t="str">
            <v>CID000966</v>
          </cell>
          <cell r="F476" t="str">
            <v>RMI</v>
          </cell>
          <cell r="G476" t="str">
            <v>Kennametal Fallon</v>
          </cell>
          <cell r="H476" t="str">
            <v>UNITED STATES OF AMERICA</v>
          </cell>
          <cell r="I476"/>
          <cell r="J476" t="str">
            <v>Fallon</v>
          </cell>
          <cell r="K476" t="str">
            <v>Nevada</v>
          </cell>
          <cell r="L476" t="str">
            <v>Conformant</v>
          </cell>
        </row>
        <row r="477">
          <cell r="B477" t="str">
            <v>Vacuumschmelze Gmbh &amp; Co_2023</v>
          </cell>
          <cell r="C477" t="str">
            <v>CID000105 - Kennametal Huntsville184</v>
          </cell>
          <cell r="D477" t="str">
            <v>Tungsten</v>
          </cell>
          <cell r="E477" t="str">
            <v>CID000105</v>
          </cell>
          <cell r="F477" t="str">
            <v>RMI</v>
          </cell>
          <cell r="G477" t="str">
            <v>Kennametal Huntsville</v>
          </cell>
          <cell r="H477" t="str">
            <v>UNITED STATES OF AMERICA</v>
          </cell>
          <cell r="I477"/>
          <cell r="J477" t="str">
            <v>Huntsville</v>
          </cell>
          <cell r="K477" t="str">
            <v>Alabama</v>
          </cell>
          <cell r="L477" t="str">
            <v>Conformant</v>
          </cell>
        </row>
        <row r="478">
          <cell r="B478" t="str">
            <v>Vacuumschmelze Gmbh &amp; Co_2023</v>
          </cell>
          <cell r="C478" t="str">
            <v>CID002319 - Malipo Haiyu Tungsten Co., Ltd.</v>
          </cell>
          <cell r="D478" t="str">
            <v>Tungsten</v>
          </cell>
          <cell r="E478" t="str">
            <v>CID002319</v>
          </cell>
          <cell r="F478" t="str">
            <v>RMI</v>
          </cell>
          <cell r="G478" t="str">
            <v>Malipo Haiyu Tungsten Co., Ltd.</v>
          </cell>
          <cell r="H478" t="str">
            <v>CHINA</v>
          </cell>
          <cell r="I478"/>
          <cell r="J478" t="str">
            <v>Nanfeng Xiaozhai</v>
          </cell>
          <cell r="K478" t="str">
            <v>Yunnan Sheng</v>
          </cell>
          <cell r="L478" t="str">
            <v>Conformant</v>
          </cell>
        </row>
        <row r="479">
          <cell r="B479" t="str">
            <v>Vacuumschmelze Gmbh &amp; Co_2023</v>
          </cell>
          <cell r="C479" t="str">
            <v>CID002543 - Masan High-Tech Materials</v>
          </cell>
          <cell r="D479" t="str">
            <v>Tungsten</v>
          </cell>
          <cell r="E479" t="str">
            <v>CID002543</v>
          </cell>
          <cell r="F479" t="str">
            <v>RMI</v>
          </cell>
          <cell r="G479" t="str">
            <v>Masan High-Tech Materials</v>
          </cell>
          <cell r="H479" t="str">
            <v>VIET NAM</v>
          </cell>
          <cell r="I479"/>
          <cell r="J479" t="str">
            <v>Dai Tu</v>
          </cell>
          <cell r="K479" t="str">
            <v>Thái Nguyên</v>
          </cell>
          <cell r="L479" t="str">
            <v>Conformant</v>
          </cell>
        </row>
        <row r="480">
          <cell r="B480" t="str">
            <v>Vacuumschmelze Gmbh &amp; Co_2023</v>
          </cell>
          <cell r="C480" t="str">
            <v>CID002827 - Philippine Chuangxin Industrial Co., Inc.</v>
          </cell>
          <cell r="D480" t="str">
            <v>Tungsten</v>
          </cell>
          <cell r="E480" t="str">
            <v>CID002827</v>
          </cell>
          <cell r="F480" t="str">
            <v>RMI</v>
          </cell>
          <cell r="G480" t="str">
            <v>Philippine Chuangxin Industrial Co., Inc.</v>
          </cell>
          <cell r="H480" t="str">
            <v>PHILIPPINES</v>
          </cell>
          <cell r="I480"/>
          <cell r="J480" t="str">
            <v>Marilao</v>
          </cell>
          <cell r="K480" t="str">
            <v>Bulacan</v>
          </cell>
          <cell r="L480" t="str">
            <v>Conformant</v>
          </cell>
        </row>
        <row r="481">
          <cell r="B481" t="str">
            <v>Vacuumschmelze Gmbh &amp; Co_2023</v>
          </cell>
          <cell r="C481" t="str">
            <v>CID002082 - Xiamen Tungsten Co., Ltd.</v>
          </cell>
          <cell r="D481" t="str">
            <v>Tungsten</v>
          </cell>
          <cell r="E481" t="str">
            <v>CID002082</v>
          </cell>
          <cell r="F481" t="str">
            <v>RMI</v>
          </cell>
          <cell r="G481" t="str">
            <v>Xiamen Tungsten Co., Ltd.</v>
          </cell>
          <cell r="H481" t="str">
            <v>CHINA</v>
          </cell>
          <cell r="I481"/>
          <cell r="J481"/>
          <cell r="K481"/>
          <cell r="L481" t="str">
            <v>Conformant</v>
          </cell>
        </row>
        <row r="482">
          <cell r="B482" t="str">
            <v>Vacuumschmelze Gmbh &amp; Co_2023</v>
          </cell>
          <cell r="C482" t="str">
            <v>CID001486 - PT Timah Nusantara</v>
          </cell>
          <cell r="D482" t="str">
            <v>Tin</v>
          </cell>
          <cell r="E482" t="str">
            <v>CID001486</v>
          </cell>
          <cell r="F482" t="str">
            <v>RMI</v>
          </cell>
          <cell r="G482" t="str">
            <v>PT Timah Nusantara</v>
          </cell>
          <cell r="H482" t="str">
            <v>INDONESIA</v>
          </cell>
          <cell r="I482"/>
          <cell r="J482" t="str">
            <v>Tempilang</v>
          </cell>
          <cell r="K482" t="str">
            <v>Kepulauan Bangka Belitung</v>
          </cell>
          <cell r="L482" t="str">
            <v>Active</v>
          </cell>
        </row>
        <row r="483">
          <cell r="B483" t="str">
            <v>Vacuumschmelze Gmbh &amp; Co_2023</v>
          </cell>
          <cell r="C483" t="str">
            <v>CID002100 - Yamakin Co., Ltd.</v>
          </cell>
          <cell r="D483" t="str">
            <v>Gold</v>
          </cell>
          <cell r="E483" t="str">
            <v>CID002100</v>
          </cell>
          <cell r="F483" t="str">
            <v>RMI</v>
          </cell>
          <cell r="G483" t="str">
            <v>Yamakin Co., Ltd.</v>
          </cell>
          <cell r="H483" t="str">
            <v>JAPAN</v>
          </cell>
          <cell r="I483"/>
          <cell r="J483" t="str">
            <v>Konan</v>
          </cell>
          <cell r="K483" t="str">
            <v>Kochi</v>
          </cell>
          <cell r="L483" t="str">
            <v>Conformant</v>
          </cell>
        </row>
        <row r="484">
          <cell r="B484" t="str">
            <v>Vacuumschmelze Gmbh &amp; Co_2023</v>
          </cell>
          <cell r="C484" t="str">
            <v>CID002645 - Ganzhou Haichuang Tungsten Co., Ltd.</v>
          </cell>
          <cell r="D484" t="str">
            <v>Tungsten</v>
          </cell>
          <cell r="E484" t="str">
            <v>CID002645</v>
          </cell>
          <cell r="F484" t="str">
            <v>RMI</v>
          </cell>
          <cell r="G484" t="str">
            <v>Ganzhou Haichuang Tungsten Co., Ltd.</v>
          </cell>
          <cell r="H484" t="str">
            <v>CHINA</v>
          </cell>
          <cell r="I484"/>
          <cell r="J484" t="str">
            <v>Ganzhou</v>
          </cell>
          <cell r="K484" t="str">
            <v>Jiangxi Sheng</v>
          </cell>
          <cell r="L484" t="str">
            <v>Conformant</v>
          </cell>
        </row>
        <row r="485">
          <cell r="B485" t="str">
            <v>Vacuumschmelze Gmbh &amp; Co_2023</v>
          </cell>
          <cell r="C485" t="str">
            <v>CID002773 - Aurubis Beerse99</v>
          </cell>
          <cell r="D485" t="str">
            <v>Tin</v>
          </cell>
          <cell r="E485" t="str">
            <v>CID002773</v>
          </cell>
          <cell r="F485" t="str">
            <v>RMI</v>
          </cell>
          <cell r="G485" t="str">
            <v>Aurubis Beerse</v>
          </cell>
          <cell r="H485" t="str">
            <v>BELGIUM</v>
          </cell>
          <cell r="I485"/>
          <cell r="J485" t="str">
            <v>Beerse</v>
          </cell>
          <cell r="K485" t="str">
            <v>Antwerpen</v>
          </cell>
          <cell r="L485" t="str">
            <v>Conformant</v>
          </cell>
        </row>
        <row r="486">
          <cell r="B486" t="str">
            <v>Vacuumschmelze Gmbh &amp; Co_2023</v>
          </cell>
          <cell r="C486" t="str">
            <v>CID002774 - Aurubis Berango100</v>
          </cell>
          <cell r="D486" t="str">
            <v>Tin</v>
          </cell>
          <cell r="E486" t="str">
            <v>CID002774</v>
          </cell>
          <cell r="F486" t="str">
            <v>RMI</v>
          </cell>
          <cell r="G486" t="str">
            <v>Aurubis Berango</v>
          </cell>
          <cell r="H486" t="str">
            <v>SPAIN</v>
          </cell>
          <cell r="I486"/>
          <cell r="J486" t="str">
            <v>Berango</v>
          </cell>
          <cell r="K486" t="str">
            <v>Bizkaia</v>
          </cell>
          <cell r="L486" t="str">
            <v>Conformant</v>
          </cell>
        </row>
        <row r="487">
          <cell r="B487" t="str">
            <v>Vacuumschmelze Gmbh &amp; Co_2023</v>
          </cell>
          <cell r="C487" t="str">
            <v>CID002918 - SungEel HiMetal Co., Ltd.</v>
          </cell>
          <cell r="D487" t="str">
            <v>Gold</v>
          </cell>
          <cell r="E487" t="str">
            <v>CID002918</v>
          </cell>
          <cell r="F487" t="str">
            <v>RMI</v>
          </cell>
          <cell r="G487" t="str">
            <v>SungEel HiMetal Co., Ltd.</v>
          </cell>
          <cell r="H487" t="str">
            <v>KOREA, REPUBLIC OF</v>
          </cell>
          <cell r="I487"/>
          <cell r="J487" t="str">
            <v>Gunsan-si</v>
          </cell>
          <cell r="K487" t="str">
            <v>Jeollabuk-do</v>
          </cell>
          <cell r="L487" t="str">
            <v>Conformant</v>
          </cell>
        </row>
        <row r="488">
          <cell r="B488" t="str">
            <v>Vacuumschmelze Gmbh &amp; Co_2023</v>
          </cell>
          <cell r="C488" t="str">
            <v>CID003189 - NH Recytech Company</v>
          </cell>
          <cell r="D488" t="str">
            <v>Gold</v>
          </cell>
          <cell r="E488" t="str">
            <v>CID003189</v>
          </cell>
          <cell r="F488" t="str">
            <v>RMI</v>
          </cell>
          <cell r="G488" t="str">
            <v>NH Recytech Company</v>
          </cell>
          <cell r="H488" t="str">
            <v>KOREA, REPUBLIC OF</v>
          </cell>
          <cell r="I488"/>
          <cell r="J488" t="str">
            <v>Pyeongtaek-si</v>
          </cell>
          <cell r="K488" t="str">
            <v>Gyeonggi-do</v>
          </cell>
          <cell r="L488" t="str">
            <v>Conformant</v>
          </cell>
        </row>
        <row r="489">
          <cell r="B489" t="str">
            <v>Vacuumschmelze Gmbh &amp; Co_2023</v>
          </cell>
          <cell r="C489" t="str">
            <v>CID003205 - PT Bangka Serumpun</v>
          </cell>
          <cell r="D489" t="str">
            <v>Tin</v>
          </cell>
          <cell r="E489" t="str">
            <v>CID003205</v>
          </cell>
          <cell r="F489" t="str">
            <v>RMI</v>
          </cell>
          <cell r="G489" t="str">
            <v>PT Bangka Serumpun</v>
          </cell>
          <cell r="H489" t="str">
            <v>INDONESIA</v>
          </cell>
          <cell r="I489"/>
          <cell r="J489" t="str">
            <v>Pangkalpinang</v>
          </cell>
          <cell r="K489" t="str">
            <v>Kepulauan Bangka Belitung</v>
          </cell>
          <cell r="L489" t="str">
            <v>Conformant</v>
          </cell>
        </row>
        <row r="490">
          <cell r="B490" t="str">
            <v>Vacuumschmelze Gmbh &amp; Co_2023</v>
          </cell>
          <cell r="C490" t="str">
            <v>CID003325 - Tin Technology &amp; Refining</v>
          </cell>
          <cell r="D490" t="str">
            <v>Tin</v>
          </cell>
          <cell r="E490" t="str">
            <v>CID003325</v>
          </cell>
          <cell r="F490" t="str">
            <v>RMI</v>
          </cell>
          <cell r="G490" t="str">
            <v>Tin Technology &amp; Refining</v>
          </cell>
          <cell r="H490" t="str">
            <v>UNITED STATES OF AMERICA</v>
          </cell>
          <cell r="I490"/>
          <cell r="J490" t="str">
            <v>West Chester</v>
          </cell>
          <cell r="K490" t="str">
            <v>Pennsylvania</v>
          </cell>
          <cell r="L490" t="str">
            <v>Conformant</v>
          </cell>
        </row>
        <row r="491">
          <cell r="B491" t="str">
            <v>Vacuumschmelze Gmbh &amp; Co_2023</v>
          </cell>
          <cell r="C491" t="str">
            <v>CID001406 - PT Babel Surya Alam Lestari</v>
          </cell>
          <cell r="D491" t="str">
            <v>Tin</v>
          </cell>
          <cell r="E491" t="str">
            <v>CID001406</v>
          </cell>
          <cell r="F491" t="str">
            <v>RMI</v>
          </cell>
          <cell r="G491" t="str">
            <v>PT Babel Surya Alam Lestari</v>
          </cell>
          <cell r="H491" t="str">
            <v>INDONESIA</v>
          </cell>
          <cell r="I491"/>
          <cell r="J491" t="str">
            <v>Badau</v>
          </cell>
          <cell r="K491" t="str">
            <v>Kepulauan Bangka Belitung</v>
          </cell>
          <cell r="L491" t="str">
            <v>Conformant</v>
          </cell>
        </row>
        <row r="492">
          <cell r="B492" t="str">
            <v>Vacuumschmelze Gmbh &amp; Co_2023</v>
          </cell>
          <cell r="C492" t="str">
            <v>CID002763 - 8853 S.p.A.</v>
          </cell>
          <cell r="D492" t="str">
            <v>Gold</v>
          </cell>
          <cell r="E492" t="str">
            <v>CID002763</v>
          </cell>
          <cell r="F492" t="str">
            <v>RMI</v>
          </cell>
          <cell r="G492" t="str">
            <v>8853 S.p.A.</v>
          </cell>
          <cell r="H492" t="str">
            <v>ITALY</v>
          </cell>
          <cell r="I492"/>
          <cell r="J492" t="str">
            <v>Pero</v>
          </cell>
          <cell r="K492" t="str">
            <v>Lombardia</v>
          </cell>
          <cell r="L492" t="str">
            <v>Listed by RMI</v>
          </cell>
        </row>
        <row r="493">
          <cell r="B493" t="str">
            <v>Vacuumschmelze Gmbh &amp; Co_2023</v>
          </cell>
          <cell r="C493" t="str">
            <v>CID003381 - PT Rajawali Rimba Perkasa</v>
          </cell>
          <cell r="D493" t="str">
            <v>Tin</v>
          </cell>
          <cell r="E493" t="str">
            <v>CID003381</v>
          </cell>
          <cell r="F493" t="str">
            <v>RMI</v>
          </cell>
          <cell r="G493" t="str">
            <v>PT Rajawali Rimba Perkasa</v>
          </cell>
          <cell r="H493" t="str">
            <v>INDONESIA</v>
          </cell>
          <cell r="I493"/>
          <cell r="J493" t="str">
            <v>Tukak Sadai</v>
          </cell>
          <cell r="K493" t="str">
            <v>Bangka Belitung</v>
          </cell>
          <cell r="L493" t="str">
            <v>Conformant</v>
          </cell>
        </row>
        <row r="494">
          <cell r="B494" t="str">
            <v>Vacuumschmelze Gmbh &amp; Co_2023</v>
          </cell>
          <cell r="C494" t="str">
            <v>CID003401 - Fujian Ganmin RareMetal Co., Ltd.</v>
          </cell>
          <cell r="D494" t="str">
            <v>Tungsten</v>
          </cell>
          <cell r="E494" t="str">
            <v>CID003401</v>
          </cell>
          <cell r="F494" t="str">
            <v>RMI</v>
          </cell>
          <cell r="G494" t="str">
            <v>Fujian Ganmin RareMetal Co., Ltd.</v>
          </cell>
          <cell r="H494" t="str">
            <v>CHINA</v>
          </cell>
          <cell r="I494"/>
          <cell r="J494" t="str">
            <v>Longyan</v>
          </cell>
          <cell r="K494" t="str">
            <v>Fujian Sheng</v>
          </cell>
          <cell r="L494" t="str">
            <v>Removed</v>
          </cell>
        </row>
        <row r="495">
          <cell r="B495" t="str">
            <v>Vacuumschmelze Gmbh &amp; Co_2023</v>
          </cell>
          <cell r="C495" t="str">
            <v>CID003407 - Lianyou Metals Co., Ltd.</v>
          </cell>
          <cell r="D495" t="str">
            <v>Tungsten</v>
          </cell>
          <cell r="E495" t="str">
            <v>CID003407</v>
          </cell>
          <cell r="F495" t="str">
            <v>RMI</v>
          </cell>
          <cell r="G495" t="str">
            <v>Lianyou Metals Co., Ltd.</v>
          </cell>
          <cell r="H495" t="str">
            <v>TAIWAN, PROVINCE OF CHINA</v>
          </cell>
          <cell r="I495"/>
          <cell r="J495" t="str">
            <v>Fangliao</v>
          </cell>
          <cell r="K495" t="str">
            <v>Pingtung</v>
          </cell>
          <cell r="L495" t="str">
            <v>Conformant</v>
          </cell>
        </row>
        <row r="496">
          <cell r="B496" t="str">
            <v>Vacuumschmelze Gmbh &amp; Co_2023</v>
          </cell>
          <cell r="C496" t="str">
            <v>CID000090 - Asaka Riken Co., Ltd.</v>
          </cell>
          <cell r="D496" t="str">
            <v>Gold</v>
          </cell>
          <cell r="E496" t="str">
            <v>CID000090</v>
          </cell>
          <cell r="F496" t="str">
            <v>RMI</v>
          </cell>
          <cell r="G496" t="str">
            <v>Asaka Riken Co., Ltd.</v>
          </cell>
          <cell r="H496" t="str">
            <v>JAPAN</v>
          </cell>
          <cell r="I496"/>
          <cell r="J496" t="str">
            <v>Tamura</v>
          </cell>
          <cell r="K496" t="str">
            <v>Fukushima</v>
          </cell>
          <cell r="L496" t="str">
            <v>Conformant</v>
          </cell>
        </row>
        <row r="497">
          <cell r="B497" t="str">
            <v>Vacuumschmelze Gmbh &amp; Co_2023</v>
          </cell>
          <cell r="C497" t="str">
            <v>CID003424 - Eco-System Recycling Co., Ltd. North Plant</v>
          </cell>
          <cell r="D497" t="str">
            <v>Gold</v>
          </cell>
          <cell r="E497" t="str">
            <v>CID003424</v>
          </cell>
          <cell r="F497" t="str">
            <v>RMI</v>
          </cell>
          <cell r="G497" t="str">
            <v>Eco-System Recycling Co., Ltd. North Plant</v>
          </cell>
          <cell r="H497" t="str">
            <v>JAPAN</v>
          </cell>
          <cell r="I497"/>
          <cell r="J497" t="str">
            <v>Kazuno</v>
          </cell>
          <cell r="K497" t="str">
            <v>Akita</v>
          </cell>
          <cell r="L497" t="str">
            <v>Conformant</v>
          </cell>
        </row>
        <row r="498">
          <cell r="B498" t="str">
            <v>Vacuumschmelze Gmbh &amp; Co_2023</v>
          </cell>
          <cell r="C498" t="str">
            <v>CID003425 - Eco-System Recycling Co., Ltd. West Plant</v>
          </cell>
          <cell r="D498" t="str">
            <v>Gold</v>
          </cell>
          <cell r="E498" t="str">
            <v>CID003425</v>
          </cell>
          <cell r="F498" t="str">
            <v>RMI</v>
          </cell>
          <cell r="G498" t="str">
            <v>Eco-System Recycling Co., Ltd. West Plant</v>
          </cell>
          <cell r="H498" t="str">
            <v>JAPAN</v>
          </cell>
          <cell r="I498"/>
          <cell r="J498" t="str">
            <v>Okayama</v>
          </cell>
          <cell r="K498" t="str">
            <v>Okayama</v>
          </cell>
          <cell r="L498" t="str">
            <v>Conformant</v>
          </cell>
        </row>
        <row r="499">
          <cell r="B499" t="str">
            <v>Vacuumschmelze Gmbh &amp; Co_2023</v>
          </cell>
          <cell r="C499" t="str">
            <v>CID003387 - Luna Smelter, Ltd.</v>
          </cell>
          <cell r="D499" t="str">
            <v>Tin</v>
          </cell>
          <cell r="E499" t="str">
            <v>CID003387</v>
          </cell>
          <cell r="F499" t="str">
            <v>RMI</v>
          </cell>
          <cell r="G499" t="str">
            <v>Luna Smelter, Ltd.</v>
          </cell>
          <cell r="H499" t="str">
            <v>RWANDA</v>
          </cell>
          <cell r="I499"/>
          <cell r="J499" t="str">
            <v>Kigali</v>
          </cell>
          <cell r="K499" t="str">
            <v>City of Kigali</v>
          </cell>
          <cell r="L499" t="str">
            <v>Conformant</v>
          </cell>
        </row>
        <row r="500">
          <cell r="B500" t="str">
            <v>Vacuumschmelze Gmbh &amp; Co_2023</v>
          </cell>
          <cell r="C500" t="str">
            <v>CID001175 - Mineracao Taboca S.A.</v>
          </cell>
          <cell r="D500" t="str">
            <v>Tantalum</v>
          </cell>
          <cell r="E500" t="str">
            <v>CID001175</v>
          </cell>
          <cell r="F500" t="str">
            <v>RMI</v>
          </cell>
          <cell r="G500" t="str">
            <v>Mineracao Taboca S.A.</v>
          </cell>
          <cell r="H500" t="str">
            <v>BRAZIL</v>
          </cell>
          <cell r="I500"/>
          <cell r="J500" t="str">
            <v>Presidente Figueiredo</v>
          </cell>
          <cell r="K500" t="str">
            <v>Amazonas</v>
          </cell>
          <cell r="L500" t="str">
            <v>Conformant</v>
          </cell>
        </row>
        <row r="501">
          <cell r="B501" t="str">
            <v>Vacuumschmelze Gmbh &amp; Co_2023</v>
          </cell>
          <cell r="C501" t="str">
            <v>CID001191 - Mitsubishi Materials Corporation</v>
          </cell>
          <cell r="D501" t="str">
            <v>Tin</v>
          </cell>
          <cell r="E501" t="str">
            <v>CID001191</v>
          </cell>
          <cell r="F501" t="str">
            <v>RMI</v>
          </cell>
          <cell r="G501" t="str">
            <v>Mitsubishi Materials Corporation</v>
          </cell>
          <cell r="H501" t="str">
            <v>JAPAN</v>
          </cell>
          <cell r="I501"/>
          <cell r="J501" t="str">
            <v>Tokyo</v>
          </cell>
          <cell r="K501" t="str">
            <v>Tokyo</v>
          </cell>
          <cell r="L501" t="str">
            <v>Conformant</v>
          </cell>
        </row>
        <row r="502">
          <cell r="B502" t="str">
            <v>Vacuumschmelze Gmbh &amp; Co_2023</v>
          </cell>
          <cell r="C502" t="str">
            <v>CID003427 - Albasteel Industria e Comercio de Ligas Para Fundicao Ltd.</v>
          </cell>
          <cell r="D502" t="str">
            <v>Tungsten</v>
          </cell>
          <cell r="E502" t="str">
            <v>CID003427</v>
          </cell>
          <cell r="F502" t="str">
            <v>RMI</v>
          </cell>
          <cell r="G502" t="str">
            <v>Albasteel Industria e Comercio de Ligas Para Fundicao Ltd.</v>
          </cell>
          <cell r="H502" t="str">
            <v>BRAZIL</v>
          </cell>
          <cell r="I502"/>
          <cell r="J502" t="str">
            <v>Sao Paulo</v>
          </cell>
          <cell r="K502" t="str">
            <v>São Paulo</v>
          </cell>
          <cell r="L502" t="str">
            <v>Listed by RMI</v>
          </cell>
        </row>
        <row r="503">
          <cell r="B503" t="str">
            <v>Vacuumschmelze Gmbh &amp; Co_2023</v>
          </cell>
          <cell r="C503" t="str">
            <v>CID003421 - C.I Metales Procesados Industriales SAS</v>
          </cell>
          <cell r="D503" t="str">
            <v>Gold</v>
          </cell>
          <cell r="E503" t="str">
            <v>CID003421</v>
          </cell>
          <cell r="F503" t="str">
            <v>RMI</v>
          </cell>
          <cell r="G503" t="str">
            <v>C.I Metales Procesados Industriales SAS</v>
          </cell>
          <cell r="H503" t="str">
            <v>COLOMBIA</v>
          </cell>
          <cell r="I503"/>
          <cell r="J503" t="str">
            <v>Cota</v>
          </cell>
          <cell r="K503" t="str">
            <v>Cundinamarca</v>
          </cell>
          <cell r="L503" t="str">
            <v>Active</v>
          </cell>
        </row>
        <row r="504">
          <cell r="B504" t="str">
            <v>Vacuumschmelze Gmbh &amp; Co_2023</v>
          </cell>
          <cell r="C504" t="str">
            <v>CID003461 - Augmont Enterprises Private Limited</v>
          </cell>
          <cell r="D504" t="str">
            <v>Gold</v>
          </cell>
          <cell r="E504" t="str">
            <v>CID003461</v>
          </cell>
          <cell r="F504" t="str">
            <v>RMI</v>
          </cell>
          <cell r="G504" t="str">
            <v>Augmont Enterprises Private Limited</v>
          </cell>
          <cell r="H504" t="str">
            <v>INDIA</v>
          </cell>
          <cell r="I504"/>
          <cell r="J504" t="str">
            <v>Mumbai</v>
          </cell>
          <cell r="K504" t="str">
            <v>Mahārāshtra</v>
          </cell>
          <cell r="L504" t="str">
            <v>Active</v>
          </cell>
        </row>
        <row r="505">
          <cell r="B505" t="str">
            <v>Vacuumschmelze Gmbh &amp; Co_2023</v>
          </cell>
          <cell r="C505" t="str">
            <v>CID003468 - Cronimet Brasil Ltda</v>
          </cell>
          <cell r="D505" t="str">
            <v>Tungsten</v>
          </cell>
          <cell r="E505" t="str">
            <v>CID003468</v>
          </cell>
          <cell r="F505" t="str">
            <v>RMI</v>
          </cell>
          <cell r="G505" t="str">
            <v>Cronimet Brasil Ltda</v>
          </cell>
          <cell r="H505" t="str">
            <v>BRAZIL</v>
          </cell>
          <cell r="I505"/>
          <cell r="J505" t="str">
            <v>Araquari</v>
          </cell>
          <cell r="K505" t="str">
            <v>Santa Catarina</v>
          </cell>
          <cell r="L505" t="str">
            <v>Conformant</v>
          </cell>
        </row>
        <row r="506">
          <cell r="B506" t="str">
            <v>Vacuumschmelze Gmbh &amp; Co_2023</v>
          </cell>
          <cell r="C506" t="str">
            <v>CID003500 - Alexy Metals</v>
          </cell>
          <cell r="D506" t="str">
            <v>Gold</v>
          </cell>
          <cell r="E506" t="str">
            <v>CID003500</v>
          </cell>
          <cell r="F506" t="str">
            <v>RMI</v>
          </cell>
          <cell r="G506" t="str">
            <v>Alexy Metals</v>
          </cell>
          <cell r="H506" t="str">
            <v>UNITED STATES OF AMERICA</v>
          </cell>
          <cell r="I506"/>
          <cell r="J506" t="str">
            <v>Mentor</v>
          </cell>
          <cell r="K506" t="str">
            <v>Ohio</v>
          </cell>
          <cell r="L506" t="str">
            <v>Active</v>
          </cell>
        </row>
        <row r="507">
          <cell r="B507" t="str">
            <v>Vacuumschmelze Gmbh &amp; Co_2023</v>
          </cell>
          <cell r="C507" t="str">
            <v>CID003524 - CRM Synergies</v>
          </cell>
          <cell r="D507" t="str">
            <v>Tin</v>
          </cell>
          <cell r="E507" t="str">
            <v>CID003524</v>
          </cell>
          <cell r="F507" t="str">
            <v>RMI</v>
          </cell>
          <cell r="G507" t="str">
            <v>CRM Synergies</v>
          </cell>
          <cell r="H507" t="str">
            <v>SPAIN</v>
          </cell>
          <cell r="I507"/>
          <cell r="J507" t="str">
            <v>Toledo</v>
          </cell>
          <cell r="K507" t="str">
            <v>Toledo</v>
          </cell>
          <cell r="L507" t="str">
            <v>Conformant</v>
          </cell>
        </row>
        <row r="508">
          <cell r="B508" t="str">
            <v>Vacuumschmelze Gmbh &amp; Co_2023</v>
          </cell>
          <cell r="C508" t="str">
            <v>CID003529 - Sancus ZFS (L’Orfebre, SA)</v>
          </cell>
          <cell r="D508" t="str">
            <v>Gold</v>
          </cell>
          <cell r="E508" t="str">
            <v>CID003529</v>
          </cell>
          <cell r="F508" t="str">
            <v>RMI</v>
          </cell>
          <cell r="G508" t="str">
            <v>Sancus ZFS (L’Orfebre, SA)</v>
          </cell>
          <cell r="H508" t="str">
            <v>COLOMBIA</v>
          </cell>
          <cell r="I508"/>
          <cell r="J508" t="str">
            <v>Barranquilla</v>
          </cell>
          <cell r="K508" t="str">
            <v>Atlántico</v>
          </cell>
          <cell r="L508" t="str">
            <v>Active</v>
          </cell>
        </row>
        <row r="509">
          <cell r="B509" t="str">
            <v>Vacuumschmelze Gmbh &amp; Co_2023</v>
          </cell>
          <cell r="C509" t="str">
            <v>CID003575 - Metal Concentrators SA (Pty) Ltd.</v>
          </cell>
          <cell r="D509" t="str">
            <v>Gold</v>
          </cell>
          <cell r="E509" t="str">
            <v>CID003575</v>
          </cell>
          <cell r="F509" t="str">
            <v>RMI</v>
          </cell>
          <cell r="G509" t="str">
            <v>Metal Concentrators SA (Pty) Ltd.</v>
          </cell>
          <cell r="H509" t="str">
            <v>SOUTH AFRICA</v>
          </cell>
          <cell r="I509"/>
          <cell r="J509" t="str">
            <v>Kempton Park</v>
          </cell>
          <cell r="K509" t="str">
            <v>Gauteng</v>
          </cell>
          <cell r="L509" t="str">
            <v>Conformant</v>
          </cell>
        </row>
        <row r="510">
          <cell r="B510" t="str">
            <v>Vacuumschmelze Gmbh &amp; Co_2023</v>
          </cell>
          <cell r="C510" t="str">
            <v>CID003615 - WEEEREFINING</v>
          </cell>
          <cell r="D510" t="str">
            <v>Gold</v>
          </cell>
          <cell r="E510" t="str">
            <v>CID003615</v>
          </cell>
          <cell r="F510" t="str">
            <v>RMI</v>
          </cell>
          <cell r="G510" t="str">
            <v>WEEEREFINING</v>
          </cell>
          <cell r="H510" t="str">
            <v>FRANCE</v>
          </cell>
          <cell r="I510"/>
          <cell r="J510" t="str">
            <v>Tourville-les-Ifs</v>
          </cell>
          <cell r="K510" t="str">
            <v>Normandie</v>
          </cell>
          <cell r="L510" t="str">
            <v>Active</v>
          </cell>
        </row>
        <row r="511">
          <cell r="B511" t="str">
            <v>A. Berger Polska sp. z o.o._2023</v>
          </cell>
          <cell r="C511"/>
          <cell r="D511"/>
          <cell r="E511"/>
          <cell r="F511"/>
          <cell r="G511"/>
          <cell r="H511"/>
          <cell r="I511"/>
          <cell r="J511"/>
          <cell r="K511"/>
          <cell r="L511"/>
        </row>
        <row r="512">
          <cell r="B512" t="str">
            <v>ADES AG_20222023</v>
          </cell>
          <cell r="C512"/>
          <cell r="D512"/>
          <cell r="E512"/>
          <cell r="F512"/>
          <cell r="G512"/>
          <cell r="H512"/>
          <cell r="I512"/>
          <cell r="J512"/>
          <cell r="K512"/>
          <cell r="L512"/>
        </row>
        <row r="513">
          <cell r="B513" t="str">
            <v>AKROM_2023</v>
          </cell>
          <cell r="C513" t="str">
            <v>CID002547 - QSIL Metals Hermsdorf GmbH98</v>
          </cell>
          <cell r="D513" t="str">
            <v>Tantalum</v>
          </cell>
          <cell r="E513" t="str">
            <v>CID002547</v>
          </cell>
          <cell r="F513" t="str">
            <v>RMI</v>
          </cell>
          <cell r="G513" t="str">
            <v>QSIL Metals Hermsdorf GmbH</v>
          </cell>
          <cell r="H513" t="str">
            <v>GERMANY</v>
          </cell>
          <cell r="I513"/>
          <cell r="J513" t="str">
            <v>Hermsdorf</v>
          </cell>
          <cell r="K513" t="str">
            <v>Thüringen</v>
          </cell>
          <cell r="L513" t="str">
            <v>Removed</v>
          </cell>
        </row>
        <row r="514">
          <cell r="B514" t="str">
            <v>AKROM_2023</v>
          </cell>
          <cell r="C514" t="str">
            <v>CID001153 - Metalor Technologies S.A.</v>
          </cell>
          <cell r="D514" t="str">
            <v>Gold</v>
          </cell>
          <cell r="E514" t="str">
            <v>CID001153</v>
          </cell>
          <cell r="F514" t="str">
            <v>RMI</v>
          </cell>
          <cell r="G514" t="str">
            <v>Metalor Technologies S.A.</v>
          </cell>
          <cell r="H514" t="str">
            <v>SWITZERLAND</v>
          </cell>
          <cell r="I514"/>
          <cell r="J514" t="str">
            <v>Marin</v>
          </cell>
          <cell r="K514" t="str">
            <v>Neuchâtel</v>
          </cell>
          <cell r="L514" t="str">
            <v>Conformant</v>
          </cell>
        </row>
        <row r="515">
          <cell r="B515" t="str">
            <v>AKROM_2023</v>
          </cell>
          <cell r="C515" t="str">
            <v>CID002044 - Wolfram Bergbau und Hutten AG187</v>
          </cell>
          <cell r="D515" t="str">
            <v>Tungsten</v>
          </cell>
          <cell r="E515" t="str">
            <v>CID002044</v>
          </cell>
          <cell r="F515" t="str">
            <v>RMI</v>
          </cell>
          <cell r="G515" t="str">
            <v>Wolfram Bergbau und Hutten AG</v>
          </cell>
          <cell r="H515" t="str">
            <v>AUSTRIA</v>
          </cell>
          <cell r="I515"/>
          <cell r="J515"/>
          <cell r="K515"/>
          <cell r="L515" t="str">
            <v>Conformant</v>
          </cell>
        </row>
        <row r="516">
          <cell r="B516" t="str">
            <v>AKROM_2023</v>
          </cell>
          <cell r="C516" t="str">
            <v>CID002773 - Aurubis Beerse99</v>
          </cell>
          <cell r="D516" t="str">
            <v>Tin</v>
          </cell>
          <cell r="E516" t="str">
            <v>CID002773</v>
          </cell>
          <cell r="F516" t="str">
            <v>RMI</v>
          </cell>
          <cell r="G516" t="str">
            <v>Aurubis Beerse</v>
          </cell>
          <cell r="H516" t="str">
            <v>BELGIUM</v>
          </cell>
          <cell r="I516"/>
          <cell r="J516" t="str">
            <v>Beerse</v>
          </cell>
          <cell r="K516" t="str">
            <v>Antwerpen</v>
          </cell>
          <cell r="L516" t="str">
            <v>Conformant</v>
          </cell>
        </row>
        <row r="517">
          <cell r="B517" t="str">
            <v>Allegro MicroSystems, Inc._20222023</v>
          </cell>
          <cell r="C517" t="str">
            <v>CID000211 - Changsha South Tantalum Niobium Co., Ltd.</v>
          </cell>
          <cell r="D517" t="str">
            <v>Tantalum</v>
          </cell>
          <cell r="E517" t="str">
            <v>CID000211</v>
          </cell>
          <cell r="F517" t="str">
            <v>RMI</v>
          </cell>
          <cell r="G517" t="str">
            <v>Changsha South Tantalum Niobium Co., Ltd.</v>
          </cell>
          <cell r="H517" t="str">
            <v>CHINA</v>
          </cell>
          <cell r="I517"/>
          <cell r="J517" t="str">
            <v>Changsha</v>
          </cell>
          <cell r="K517" t="str">
            <v>Hunan Sheng</v>
          </cell>
          <cell r="L517" t="str">
            <v>Conformant</v>
          </cell>
        </row>
        <row r="518">
          <cell r="B518" t="str">
            <v>Allegro MicroSystems, Inc._20222023</v>
          </cell>
          <cell r="C518" t="str">
            <v>CID002504 - D Block Metals, LLC</v>
          </cell>
          <cell r="D518" t="str">
            <v>Tantalum</v>
          </cell>
          <cell r="E518" t="str">
            <v>CID002504</v>
          </cell>
          <cell r="F518" t="str">
            <v>RMI</v>
          </cell>
          <cell r="G518" t="str">
            <v>D Block Metals, LLC</v>
          </cell>
          <cell r="H518" t="str">
            <v>UNITED STATES OF AMERICA</v>
          </cell>
          <cell r="I518"/>
          <cell r="J518" t="str">
            <v>Gastonia</v>
          </cell>
          <cell r="K518" t="str">
            <v>North Carolina</v>
          </cell>
          <cell r="L518" t="str">
            <v>Conformant</v>
          </cell>
        </row>
        <row r="519">
          <cell r="B519" t="str">
            <v>Allegro MicroSystems, Inc._20222023</v>
          </cell>
          <cell r="C519" t="str">
            <v>CID000460 - F&amp;X Electro-Materials Ltd.4</v>
          </cell>
          <cell r="D519" t="str">
            <v>Tantalum</v>
          </cell>
          <cell r="E519" t="str">
            <v>CID000460</v>
          </cell>
          <cell r="F519" t="str">
            <v>RMI</v>
          </cell>
          <cell r="G519" t="str">
            <v>F&amp;X Electro-Materials Ltd.</v>
          </cell>
          <cell r="H519" t="str">
            <v>CHINA</v>
          </cell>
          <cell r="I519"/>
          <cell r="J519" t="str">
            <v>Jiangmen</v>
          </cell>
          <cell r="K519" t="str">
            <v>Guangdong Sheng</v>
          </cell>
          <cell r="L519" t="str">
            <v>Conformant</v>
          </cell>
        </row>
        <row r="520">
          <cell r="B520" t="str">
            <v>Allegro MicroSystems, Inc._20222023</v>
          </cell>
          <cell r="C520" t="str">
            <v>CID002505 - FIR Metals &amp; Resource Ltd.</v>
          </cell>
          <cell r="D520" t="str">
            <v>Tantalum</v>
          </cell>
          <cell r="E520" t="str">
            <v>CID002505</v>
          </cell>
          <cell r="F520" t="str">
            <v>RMI</v>
          </cell>
          <cell r="G520" t="str">
            <v>FIR Metals &amp; Resource Ltd.</v>
          </cell>
          <cell r="H520" t="str">
            <v>CHINA</v>
          </cell>
          <cell r="I520"/>
          <cell r="J520" t="str">
            <v>Zhuzhou</v>
          </cell>
          <cell r="K520" t="str">
            <v>Hunan Sheng</v>
          </cell>
          <cell r="L520" t="str">
            <v>Conformant</v>
          </cell>
        </row>
        <row r="521">
          <cell r="B521" t="str">
            <v>Allegro MicroSystems, Inc._20222023</v>
          </cell>
          <cell r="C521" t="str">
            <v>CID002558 - Global Advanced Metals Aizu</v>
          </cell>
          <cell r="D521" t="str">
            <v>Tantalum</v>
          </cell>
          <cell r="E521" t="str">
            <v>CID002558</v>
          </cell>
          <cell r="F521" t="str">
            <v>RMI</v>
          </cell>
          <cell r="G521" t="str">
            <v>Global Advanced Metals Aizu</v>
          </cell>
          <cell r="H521" t="str">
            <v>JAPAN</v>
          </cell>
          <cell r="I521"/>
          <cell r="J521" t="str">
            <v>Aizuwakamatsu</v>
          </cell>
          <cell r="K521" t="str">
            <v>Fukushima</v>
          </cell>
          <cell r="L521" t="str">
            <v>Conformant</v>
          </cell>
        </row>
        <row r="522">
          <cell r="B522" t="str">
            <v>Allegro MicroSystems, Inc._20222023</v>
          </cell>
          <cell r="C522" t="str">
            <v>CID002557 - Global Advanced Metals Boyertown</v>
          </cell>
          <cell r="D522" t="str">
            <v>Tantalum</v>
          </cell>
          <cell r="E522" t="str">
            <v>CID002557</v>
          </cell>
          <cell r="F522" t="str">
            <v>RMI</v>
          </cell>
          <cell r="G522" t="str">
            <v>Global Advanced Metals Boyertown</v>
          </cell>
          <cell r="H522" t="str">
            <v>UNITED STATES OF AMERICA</v>
          </cell>
          <cell r="I522"/>
          <cell r="J522" t="str">
            <v>Boyertown</v>
          </cell>
          <cell r="K522" t="str">
            <v>Pennsylvania</v>
          </cell>
          <cell r="L522" t="str">
            <v>Conformant</v>
          </cell>
        </row>
        <row r="523">
          <cell r="B523" t="str">
            <v>Allegro MicroSystems, Inc._20222023</v>
          </cell>
          <cell r="C523" t="str">
            <v>CID000616 - XIMEI RESOURCES (GUANGDONG) LIMITED</v>
          </cell>
          <cell r="D523" t="str">
            <v>Tantalum</v>
          </cell>
          <cell r="E523" t="str">
            <v>CID000616</v>
          </cell>
          <cell r="F523" t="str">
            <v>RMI</v>
          </cell>
          <cell r="G523" t="str">
            <v>XIMEI RESOURCES (GUANGDONG) LIMITED</v>
          </cell>
          <cell r="H523" t="str">
            <v>CHINA</v>
          </cell>
          <cell r="I523"/>
          <cell r="J523" t="str">
            <v>Yingde</v>
          </cell>
          <cell r="K523" t="str">
            <v>Guangdong Sheng</v>
          </cell>
          <cell r="L523" t="str">
            <v>Conformant</v>
          </cell>
        </row>
        <row r="524">
          <cell r="B524" t="str">
            <v>Allegro MicroSystems, Inc._20222023</v>
          </cell>
          <cell r="C524" t="str">
            <v>CID002544 - TANIOBIS Co., Ltd.</v>
          </cell>
          <cell r="D524" t="str">
            <v>Tantalum</v>
          </cell>
          <cell r="E524" t="str">
            <v>CID002544</v>
          </cell>
          <cell r="F524" t="str">
            <v>RMI</v>
          </cell>
          <cell r="G524" t="str">
            <v>TANIOBIS Co., Ltd.</v>
          </cell>
          <cell r="H524" t="str">
            <v>THAILAND</v>
          </cell>
          <cell r="I524"/>
          <cell r="J524" t="str">
            <v>Map Ta Phut</v>
          </cell>
          <cell r="K524" t="str">
            <v>Rayong</v>
          </cell>
          <cell r="L524" t="str">
            <v>Conformant</v>
          </cell>
        </row>
        <row r="525">
          <cell r="B525" t="str">
            <v>Allegro MicroSystems, Inc._20222023</v>
          </cell>
          <cell r="C525" t="str">
            <v>CID002547 - QSIL Metals Hermsdorf GmbH98</v>
          </cell>
          <cell r="D525" t="str">
            <v>Tantalum</v>
          </cell>
          <cell r="E525" t="str">
            <v>CID002547</v>
          </cell>
          <cell r="F525" t="str">
            <v>RMI</v>
          </cell>
          <cell r="G525" t="str">
            <v>QSIL Metals Hermsdorf GmbH</v>
          </cell>
          <cell r="H525" t="str">
            <v>GERMANY</v>
          </cell>
          <cell r="I525"/>
          <cell r="J525" t="str">
            <v>Hermsdorf</v>
          </cell>
          <cell r="K525" t="str">
            <v>Thüringen</v>
          </cell>
          <cell r="L525" t="str">
            <v>Removed</v>
          </cell>
        </row>
        <row r="526">
          <cell r="B526" t="str">
            <v>Allegro MicroSystems, Inc._20222023</v>
          </cell>
          <cell r="C526" t="str">
            <v>CID002548 - Materion Newton Inc.</v>
          </cell>
          <cell r="D526" t="str">
            <v>Tantalum</v>
          </cell>
          <cell r="E526" t="str">
            <v>CID002548</v>
          </cell>
          <cell r="F526" t="str">
            <v>RMI</v>
          </cell>
          <cell r="G526" t="str">
            <v>Materion Newton Inc.</v>
          </cell>
          <cell r="H526" t="str">
            <v>UNITED STATES OF AMERICA</v>
          </cell>
          <cell r="I526"/>
          <cell r="J526" t="str">
            <v>Newton</v>
          </cell>
          <cell r="K526" t="str">
            <v>Massachusetts</v>
          </cell>
          <cell r="L526" t="str">
            <v>Conformant</v>
          </cell>
        </row>
        <row r="527">
          <cell r="B527" t="str">
            <v>Allegro MicroSystems, Inc._20222023</v>
          </cell>
          <cell r="C527" t="str">
            <v>CID002549 - TANIOBIS Japan Co., Ltd.</v>
          </cell>
          <cell r="D527" t="str">
            <v>Tantalum</v>
          </cell>
          <cell r="E527" t="str">
            <v>CID002549</v>
          </cell>
          <cell r="F527" t="str">
            <v>RMI</v>
          </cell>
          <cell r="G527" t="str">
            <v>TANIOBIS Japan Co., Ltd.</v>
          </cell>
          <cell r="H527" t="str">
            <v>JAPAN</v>
          </cell>
          <cell r="I527"/>
          <cell r="J527" t="str">
            <v>Mito</v>
          </cell>
          <cell r="K527" t="str">
            <v>Ibaraki</v>
          </cell>
          <cell r="L527" t="str">
            <v>Conformant</v>
          </cell>
        </row>
        <row r="528">
          <cell r="B528" t="str">
            <v>Allegro MicroSystems, Inc._20222023</v>
          </cell>
          <cell r="C528" t="str">
            <v>CID002550 - TANIOBIS Smelting GmbH &amp; Co. KG</v>
          </cell>
          <cell r="D528" t="str">
            <v>Tantalum</v>
          </cell>
          <cell r="E528" t="str">
            <v>CID002550</v>
          </cell>
          <cell r="F528" t="str">
            <v>RMI</v>
          </cell>
          <cell r="G528" t="str">
            <v>TANIOBIS Smelting GmbH &amp; Co. KG</v>
          </cell>
          <cell r="H528" t="str">
            <v>GERMANY</v>
          </cell>
          <cell r="I528"/>
          <cell r="J528" t="str">
            <v>Laufenburg</v>
          </cell>
          <cell r="K528" t="str">
            <v>Baden-Württemberg</v>
          </cell>
          <cell r="L528" t="str">
            <v>Conformant</v>
          </cell>
        </row>
        <row r="529">
          <cell r="B529" t="str">
            <v>Allegro MicroSystems, Inc._20222023</v>
          </cell>
          <cell r="C529" t="str">
            <v>CID002545 - TANIOBIS GmbH</v>
          </cell>
          <cell r="D529" t="str">
            <v>Tantalum</v>
          </cell>
          <cell r="E529" t="str">
            <v>CID002545</v>
          </cell>
          <cell r="F529" t="str">
            <v>RMI</v>
          </cell>
          <cell r="G529" t="str">
            <v>TANIOBIS GmbH</v>
          </cell>
          <cell r="H529" t="str">
            <v>GERMANY</v>
          </cell>
          <cell r="I529"/>
          <cell r="J529" t="str">
            <v>Goslar</v>
          </cell>
          <cell r="K529" t="str">
            <v>Niedersachsen</v>
          </cell>
          <cell r="L529" t="str">
            <v>Conformant</v>
          </cell>
        </row>
        <row r="530">
          <cell r="B530" t="str">
            <v>Allegro MicroSystems, Inc._20222023</v>
          </cell>
          <cell r="C530" t="str">
            <v>CID002492 - Hengyang King Xing Lifeng New Materials Co., Ltd.</v>
          </cell>
          <cell r="D530" t="str">
            <v>Tantalum</v>
          </cell>
          <cell r="E530" t="str">
            <v>CID002492</v>
          </cell>
          <cell r="F530" t="str">
            <v>RMI</v>
          </cell>
          <cell r="G530" t="str">
            <v>Hengyang King Xing Lifeng New Materials Co., Ltd.</v>
          </cell>
          <cell r="H530" t="str">
            <v>CHINA</v>
          </cell>
          <cell r="I530"/>
          <cell r="J530" t="str">
            <v>Hengyang</v>
          </cell>
          <cell r="K530" t="str">
            <v>Hunan Sheng</v>
          </cell>
          <cell r="L530" t="str">
            <v>Conformant</v>
          </cell>
        </row>
        <row r="531">
          <cell r="B531" t="str">
            <v>Allegro MicroSystems, Inc._20222023</v>
          </cell>
          <cell r="C531" t="str">
            <v>CID002512 - Jiangxi Dinghai Tantalum &amp; Niobium Co., Ltd.</v>
          </cell>
          <cell r="D531" t="str">
            <v>Tantalum</v>
          </cell>
          <cell r="E531" t="str">
            <v>CID002512</v>
          </cell>
          <cell r="F531" t="str">
            <v>RMI</v>
          </cell>
          <cell r="G531" t="str">
            <v>Jiangxi Dinghai Tantalum &amp; Niobium Co., Ltd.</v>
          </cell>
          <cell r="H531" t="str">
            <v>CHINA</v>
          </cell>
          <cell r="I531"/>
          <cell r="J531" t="str">
            <v>Fengxin</v>
          </cell>
          <cell r="K531" t="str">
            <v>Jiangxi Sheng</v>
          </cell>
          <cell r="L531" t="str">
            <v>Conformant</v>
          </cell>
        </row>
        <row r="532">
          <cell r="B532" t="str">
            <v>Allegro MicroSystems, Inc._20222023</v>
          </cell>
          <cell r="C532" t="str">
            <v>CID002842 - Jiangxi Tuohong New Raw Material</v>
          </cell>
          <cell r="D532" t="str">
            <v>Tantalum</v>
          </cell>
          <cell r="E532" t="str">
            <v>CID002842</v>
          </cell>
          <cell r="F532" t="str">
            <v>RMI</v>
          </cell>
          <cell r="G532" t="str">
            <v>Jiangxi Tuohong New Raw Material</v>
          </cell>
          <cell r="H532" t="str">
            <v>CHINA</v>
          </cell>
          <cell r="I532"/>
          <cell r="J532" t="str">
            <v>Yi Chun City</v>
          </cell>
          <cell r="K532" t="str">
            <v>Jiangxi Sheng</v>
          </cell>
          <cell r="L532" t="str">
            <v>Conformant</v>
          </cell>
        </row>
        <row r="533">
          <cell r="B533" t="str">
            <v>Allegro MicroSystems, Inc._20222023</v>
          </cell>
          <cell r="C533" t="str">
            <v>CID000914 - JiuJiang JinXin Nonferrous Metals Co., Ltd.</v>
          </cell>
          <cell r="D533" t="str">
            <v>Tantalum</v>
          </cell>
          <cell r="E533" t="str">
            <v>CID000914</v>
          </cell>
          <cell r="F533" t="str">
            <v>RMI</v>
          </cell>
          <cell r="G533" t="str">
            <v>JiuJiang JinXin Nonferrous Metals Co., Ltd.</v>
          </cell>
          <cell r="H533" t="str">
            <v>CHINA</v>
          </cell>
          <cell r="I533"/>
          <cell r="J533" t="str">
            <v>Jiujiang</v>
          </cell>
          <cell r="K533" t="str">
            <v>Jiangxi Sheng</v>
          </cell>
          <cell r="L533" t="str">
            <v>Conformant</v>
          </cell>
        </row>
        <row r="534">
          <cell r="B534" t="str">
            <v>Allegro MicroSystems, Inc._20222023</v>
          </cell>
          <cell r="C534" t="str">
            <v>CID000917 - Jiujiang Tanbre Co., Ltd.</v>
          </cell>
          <cell r="D534" t="str">
            <v>Tantalum</v>
          </cell>
          <cell r="E534" t="str">
            <v>CID000917</v>
          </cell>
          <cell r="F534" t="str">
            <v>RMI</v>
          </cell>
          <cell r="G534" t="str">
            <v>Jiujiang Tanbre Co., Ltd.</v>
          </cell>
          <cell r="H534" t="str">
            <v>CHINA</v>
          </cell>
          <cell r="I534" t="str">
            <v>No. 62, Jiuhu Road, Jiujiang City, Jiangxi 
Province, China, P.C: 332014</v>
          </cell>
          <cell r="J534" t="str">
            <v>Jiujiang</v>
          </cell>
          <cell r="K534" t="str">
            <v>Jiangxi Sheng</v>
          </cell>
          <cell r="L534" t="str">
            <v>Conformant</v>
          </cell>
        </row>
        <row r="535">
          <cell r="B535" t="str">
            <v>Allegro MicroSystems, Inc._20222023</v>
          </cell>
          <cell r="C535" t="str">
            <v>CID001163 - Metallurgical Products India Pvt., Ltd.7</v>
          </cell>
          <cell r="D535" t="str">
            <v>Tantalum</v>
          </cell>
          <cell r="E535" t="str">
            <v>CID001163</v>
          </cell>
          <cell r="F535" t="str">
            <v>RMI</v>
          </cell>
          <cell r="G535" t="str">
            <v>Metallurgical Products India Pvt., Ltd.</v>
          </cell>
          <cell r="H535" t="str">
            <v>INDIA</v>
          </cell>
          <cell r="I535"/>
          <cell r="J535" t="str">
            <v>District Raigad</v>
          </cell>
          <cell r="K535" t="str">
            <v>Maharashtra</v>
          </cell>
          <cell r="L535" t="str">
            <v>Conformant</v>
          </cell>
        </row>
        <row r="536">
          <cell r="B536" t="str">
            <v>Allegro MicroSystems, Inc._20222023</v>
          </cell>
          <cell r="C536" t="str">
            <v>CID001173 - Mineracao Taboca S.A.</v>
          </cell>
          <cell r="D536" t="str">
            <v>Tin</v>
          </cell>
          <cell r="E536" t="str">
            <v>CID001173</v>
          </cell>
          <cell r="F536" t="str">
            <v>RMI</v>
          </cell>
          <cell r="G536" t="str">
            <v>Mineracao Taboca S.A.</v>
          </cell>
          <cell r="H536" t="str">
            <v>BRAZIL</v>
          </cell>
          <cell r="I536" t="str">
            <v>Nondisclosure</v>
          </cell>
          <cell r="J536" t="str">
            <v>Bairro Guarapiranga</v>
          </cell>
          <cell r="K536" t="str">
            <v>Pirapora do Bom Jesus City</v>
          </cell>
          <cell r="L536" t="str">
            <v>Conformant</v>
          </cell>
        </row>
        <row r="537">
          <cell r="B537" t="str">
            <v>Allegro MicroSystems, Inc._20222023</v>
          </cell>
          <cell r="C537" t="str">
            <v>CID001192 - Mitsui Mining and Smelting Co., Ltd.8</v>
          </cell>
          <cell r="D537" t="str">
            <v>Tantalum</v>
          </cell>
          <cell r="E537" t="str">
            <v>CID001192</v>
          </cell>
          <cell r="F537" t="str">
            <v>RMI</v>
          </cell>
          <cell r="G537" t="str">
            <v>Mitsui Mining and Smelting Co., Ltd.</v>
          </cell>
          <cell r="H537" t="str">
            <v>JAPAN</v>
          </cell>
          <cell r="I537"/>
          <cell r="J537" t="str">
            <v>Omuta</v>
          </cell>
          <cell r="K537" t="str">
            <v>Fukuoka</v>
          </cell>
          <cell r="L537" t="str">
            <v>Conformant</v>
          </cell>
        </row>
        <row r="538">
          <cell r="B538" t="str">
            <v>Allegro MicroSystems, Inc._20222023</v>
          </cell>
          <cell r="C538" t="str">
            <v>CID001277 - Ningxia Orient Tantalum Industry Co., Ltd.</v>
          </cell>
          <cell r="D538" t="str">
            <v>Tantalum</v>
          </cell>
          <cell r="E538" t="str">
            <v>CID001277</v>
          </cell>
          <cell r="F538" t="str">
            <v>RMI</v>
          </cell>
          <cell r="G538" t="str">
            <v>Ningxia Orient Tantalum Industry Co., Ltd.</v>
          </cell>
          <cell r="H538" t="str">
            <v>CHINA</v>
          </cell>
          <cell r="I538"/>
          <cell r="J538" t="str">
            <v>Shizuishan City</v>
          </cell>
          <cell r="K538" t="str">
            <v>Ningxia Huizi Zizhiqu</v>
          </cell>
          <cell r="L538" t="str">
            <v>Conformant</v>
          </cell>
        </row>
        <row r="539">
          <cell r="B539" t="str">
            <v>Allegro MicroSystems, Inc._20222023</v>
          </cell>
          <cell r="C539" t="str">
            <v>CID001200 - NPM Silmet AS9</v>
          </cell>
          <cell r="D539" t="str">
            <v>Tantalum</v>
          </cell>
          <cell r="E539" t="str">
            <v>CID001200</v>
          </cell>
          <cell r="F539" t="str">
            <v>RMI</v>
          </cell>
          <cell r="G539" t="str">
            <v>NPM Silmet AS</v>
          </cell>
          <cell r="H539" t="str">
            <v>ESTONIA</v>
          </cell>
          <cell r="I539"/>
          <cell r="J539" t="str">
            <v>Sillamäe</v>
          </cell>
          <cell r="K539" t="str">
            <v>Ida-Virumaa</v>
          </cell>
          <cell r="L539" t="str">
            <v>Conformant</v>
          </cell>
        </row>
        <row r="540">
          <cell r="B540" t="str">
            <v>Allegro MicroSystems, Inc._20222023</v>
          </cell>
          <cell r="C540" t="str">
            <v>CID001869 - Taki Chemical Co., Ltd.</v>
          </cell>
          <cell r="D540" t="str">
            <v>Tantalum</v>
          </cell>
          <cell r="E540" t="str">
            <v>CID001869</v>
          </cell>
          <cell r="F540" t="str">
            <v>RMI</v>
          </cell>
          <cell r="G540" t="str">
            <v>Taki Chemical Co., Ltd.</v>
          </cell>
          <cell r="H540" t="str">
            <v>JAPAN</v>
          </cell>
          <cell r="I540"/>
          <cell r="J540" t="str">
            <v>Harima</v>
          </cell>
          <cell r="K540" t="str">
            <v>Hyogo</v>
          </cell>
          <cell r="L540" t="str">
            <v>Conformant</v>
          </cell>
        </row>
        <row r="541">
          <cell r="B541" t="str">
            <v>Allegro MicroSystems, Inc._20222023</v>
          </cell>
          <cell r="C541" t="str">
            <v>CID001969 - Ulba Metallurgical Plant JSC17</v>
          </cell>
          <cell r="D541" t="str">
            <v>Tantalum</v>
          </cell>
          <cell r="E541" t="str">
            <v>CID001969</v>
          </cell>
          <cell r="F541" t="str">
            <v>RMI</v>
          </cell>
          <cell r="G541" t="str">
            <v>Ulba Metallurgical Plant JSC</v>
          </cell>
          <cell r="H541" t="str">
            <v>KAZAKHSTAN</v>
          </cell>
          <cell r="I541"/>
          <cell r="J541" t="str">
            <v>Ust-Kamenogorsk</v>
          </cell>
          <cell r="K541" t="str">
            <v>Qaraghandy oblysy</v>
          </cell>
          <cell r="L541" t="str">
            <v>Conformant</v>
          </cell>
        </row>
        <row r="542">
          <cell r="B542" t="str">
            <v>Allegro MicroSystems, Inc._20222023</v>
          </cell>
          <cell r="C542" t="str">
            <v>CID000019 - Aida Chemical Industries Co., Ltd.</v>
          </cell>
          <cell r="D542" t="str">
            <v>Gold</v>
          </cell>
          <cell r="E542" t="str">
            <v>CID000019</v>
          </cell>
          <cell r="F542" t="str">
            <v>RMI</v>
          </cell>
          <cell r="G542" t="str">
            <v>Aida Chemical Industries Co., Ltd.</v>
          </cell>
          <cell r="H542" t="str">
            <v>JAPAN</v>
          </cell>
          <cell r="I542" t="str">
            <v>6-15-13 Minami-cho</v>
          </cell>
          <cell r="J542" t="str">
            <v>Fuchu</v>
          </cell>
          <cell r="K542" t="str">
            <v>Tokyo</v>
          </cell>
          <cell r="L542" t="str">
            <v>Conformant</v>
          </cell>
        </row>
        <row r="543">
          <cell r="B543" t="str">
            <v>Allegro MicroSystems, Inc._20222023</v>
          </cell>
          <cell r="C543" t="str">
            <v>CID000035 - Agosi AG</v>
          </cell>
          <cell r="D543" t="str">
            <v>Gold</v>
          </cell>
          <cell r="E543" t="str">
            <v>CID000035</v>
          </cell>
          <cell r="F543" t="str">
            <v>RMI</v>
          </cell>
          <cell r="G543" t="str">
            <v>Agosi AG</v>
          </cell>
          <cell r="H543" t="str">
            <v>GERMANY</v>
          </cell>
          <cell r="I543"/>
          <cell r="J543" t="str">
            <v>Pforzheim</v>
          </cell>
          <cell r="K543" t="str">
            <v>Baden-Württemberg</v>
          </cell>
          <cell r="L543" t="str">
            <v>Conformant</v>
          </cell>
        </row>
        <row r="544">
          <cell r="B544" t="str">
            <v>Allegro MicroSystems, Inc._20222023</v>
          </cell>
          <cell r="C544" t="str">
            <v>CID000058 - AngloGold Ashanti Corrego do Sitio Mineracao</v>
          </cell>
          <cell r="D544" t="str">
            <v>Gold</v>
          </cell>
          <cell r="E544" t="str">
            <v>CID000058</v>
          </cell>
          <cell r="F544" t="str">
            <v>RMI</v>
          </cell>
          <cell r="G544" t="str">
            <v>AngloGold Ashanti Corrego do Sitio Mineracao</v>
          </cell>
          <cell r="H544" t="str">
            <v>BRAZIL</v>
          </cell>
          <cell r="I544"/>
          <cell r="J544" t="str">
            <v>Nova Lima</v>
          </cell>
          <cell r="K544" t="str">
            <v>Minas Gerais</v>
          </cell>
          <cell r="L544" t="str">
            <v>Conformant</v>
          </cell>
        </row>
        <row r="545">
          <cell r="B545" t="str">
            <v>Allegro MicroSystems, Inc._20222023</v>
          </cell>
          <cell r="C545" t="str">
            <v>CID000077 - Argor-Heraeus S.A.</v>
          </cell>
          <cell r="D545" t="str">
            <v>Gold</v>
          </cell>
          <cell r="E545" t="str">
            <v>CID000077</v>
          </cell>
          <cell r="F545" t="str">
            <v>RMI</v>
          </cell>
          <cell r="G545" t="str">
            <v>Argor-Heraeus S.A.</v>
          </cell>
          <cell r="H545" t="str">
            <v>SWITZERLAND</v>
          </cell>
          <cell r="I545" t="str">
            <v>CH-6850 Mendrisio , Switzerland</v>
          </cell>
          <cell r="J545" t="str">
            <v>Mendrisio</v>
          </cell>
          <cell r="K545" t="str">
            <v>Ticino</v>
          </cell>
          <cell r="L545" t="str">
            <v>Conformant</v>
          </cell>
        </row>
        <row r="546">
          <cell r="B546" t="str">
            <v>Allegro MicroSystems, Inc._20222023</v>
          </cell>
          <cell r="C546" t="str">
            <v>CID000082 - Asahi Pretec Corp.20</v>
          </cell>
          <cell r="D546" t="str">
            <v>Gold</v>
          </cell>
          <cell r="E546" t="str">
            <v>CID000082</v>
          </cell>
          <cell r="F546" t="str">
            <v>RMI</v>
          </cell>
          <cell r="G546" t="str">
            <v>Asahi Pretec Corp.</v>
          </cell>
          <cell r="H546" t="str">
            <v>JAPAN</v>
          </cell>
          <cell r="I546"/>
          <cell r="J546" t="str">
            <v>Kobe</v>
          </cell>
          <cell r="K546" t="str">
            <v>Hyogo</v>
          </cell>
          <cell r="L546" t="str">
            <v>Conformant</v>
          </cell>
        </row>
        <row r="547">
          <cell r="B547" t="str">
            <v>Allegro MicroSystems, Inc._20222023</v>
          </cell>
          <cell r="C547" t="str">
            <v>CID000924 - Asahi Refining Canada Ltd.</v>
          </cell>
          <cell r="D547" t="str">
            <v>Gold</v>
          </cell>
          <cell r="E547" t="str">
            <v>CID000924</v>
          </cell>
          <cell r="F547" t="str">
            <v>RMI</v>
          </cell>
          <cell r="G547" t="str">
            <v>Asahi Refining Canada Ltd.</v>
          </cell>
          <cell r="H547" t="str">
            <v>CANADA</v>
          </cell>
          <cell r="I547"/>
          <cell r="J547" t="str">
            <v>Brampton</v>
          </cell>
          <cell r="K547" t="str">
            <v>Ontario</v>
          </cell>
          <cell r="L547" t="str">
            <v>Conformant</v>
          </cell>
        </row>
        <row r="548">
          <cell r="B548" t="str">
            <v>Allegro MicroSystems, Inc._20222023</v>
          </cell>
          <cell r="C548" t="str">
            <v>CID000920 - Asahi Refining USA Inc.</v>
          </cell>
          <cell r="D548" t="str">
            <v>Gold</v>
          </cell>
          <cell r="E548" t="str">
            <v>CID000920</v>
          </cell>
          <cell r="F548" t="str">
            <v>RMI</v>
          </cell>
          <cell r="G548" t="str">
            <v>Asahi Refining USA Inc.</v>
          </cell>
          <cell r="H548" t="str">
            <v>UNITED STATES OF AMERICA</v>
          </cell>
          <cell r="I548"/>
          <cell r="J548" t="str">
            <v>Salt Lake City</v>
          </cell>
          <cell r="K548" t="str">
            <v>Utah</v>
          </cell>
          <cell r="L548" t="str">
            <v>Conformant</v>
          </cell>
        </row>
        <row r="549">
          <cell r="B549" t="str">
            <v>Allegro MicroSystems, Inc._20222023</v>
          </cell>
          <cell r="C549" t="str">
            <v>CID000113 - Aurubis AG</v>
          </cell>
          <cell r="D549" t="str">
            <v>Gold</v>
          </cell>
          <cell r="E549" t="str">
            <v>CID000113</v>
          </cell>
          <cell r="F549" t="str">
            <v>RMI</v>
          </cell>
          <cell r="G549" t="str">
            <v>Aurubis AG</v>
          </cell>
          <cell r="H549" t="str">
            <v>GERMANY</v>
          </cell>
          <cell r="I549"/>
          <cell r="J549" t="str">
            <v>Hamburg</v>
          </cell>
          <cell r="K549" t="str">
            <v>Hamburg</v>
          </cell>
          <cell r="L549" t="str">
            <v>Conformant</v>
          </cell>
        </row>
        <row r="550">
          <cell r="B550" t="str">
            <v>Allegro MicroSystems, Inc._20222023</v>
          </cell>
          <cell r="C550" t="str">
            <v>CID000157 - Boliden AB</v>
          </cell>
          <cell r="D550" t="str">
            <v>Gold</v>
          </cell>
          <cell r="E550" t="str">
            <v>CID000157</v>
          </cell>
          <cell r="F550" t="str">
            <v>RMI</v>
          </cell>
          <cell r="G550" t="str">
            <v>Boliden AB</v>
          </cell>
          <cell r="H550" t="str">
            <v>SWEDEN</v>
          </cell>
          <cell r="I550"/>
          <cell r="J550" t="str">
            <v>Skelleftehamn</v>
          </cell>
          <cell r="K550" t="str">
            <v>Västerbottens län [SE-24]</v>
          </cell>
          <cell r="L550" t="str">
            <v>Conformant</v>
          </cell>
        </row>
        <row r="551">
          <cell r="B551" t="str">
            <v>Allegro MicroSystems, Inc._20222023</v>
          </cell>
          <cell r="C551" t="str">
            <v>CID000176 - C. Hafner GmbH + Co. KG</v>
          </cell>
          <cell r="D551" t="str">
            <v>Gold</v>
          </cell>
          <cell r="E551" t="str">
            <v>CID000176</v>
          </cell>
          <cell r="F551" t="str">
            <v>RMI</v>
          </cell>
          <cell r="G551" t="str">
            <v>C. Hafner GmbH + Co. KG</v>
          </cell>
          <cell r="H551" t="str">
            <v>GERMANY</v>
          </cell>
          <cell r="I551"/>
          <cell r="J551" t="str">
            <v>Pforzheim</v>
          </cell>
          <cell r="K551" t="str">
            <v>Baden-Württemberg</v>
          </cell>
          <cell r="L551" t="str">
            <v>Conformant</v>
          </cell>
        </row>
        <row r="552">
          <cell r="B552" t="str">
            <v>Allegro MicroSystems, Inc._20222023</v>
          </cell>
          <cell r="C552" t="str">
            <v>CID000233 - Chimet S.p.A.</v>
          </cell>
          <cell r="D552" t="str">
            <v>Gold</v>
          </cell>
          <cell r="E552" t="str">
            <v>CID000233</v>
          </cell>
          <cell r="F552" t="str">
            <v>RMI</v>
          </cell>
          <cell r="G552" t="str">
            <v>Chimet S.p.A.</v>
          </cell>
          <cell r="H552" t="str">
            <v>ITALY</v>
          </cell>
          <cell r="I552"/>
          <cell r="J552" t="str">
            <v>Arezzo</v>
          </cell>
          <cell r="K552" t="str">
            <v>Toscana</v>
          </cell>
          <cell r="L552" t="str">
            <v>Conformant</v>
          </cell>
        </row>
        <row r="553">
          <cell r="B553" t="str">
            <v>Allegro MicroSystems, Inc._20222023</v>
          </cell>
          <cell r="C553" t="str">
            <v>CID000401 - Dowa</v>
          </cell>
          <cell r="D553" t="str">
            <v>Gold</v>
          </cell>
          <cell r="E553" t="str">
            <v>CID000401</v>
          </cell>
          <cell r="F553" t="str">
            <v>RMI</v>
          </cell>
          <cell r="G553" t="str">
            <v>Dowa</v>
          </cell>
          <cell r="H553" t="str">
            <v>JAPAN</v>
          </cell>
          <cell r="I553"/>
          <cell r="J553" t="str">
            <v>Kosaka</v>
          </cell>
          <cell r="K553" t="str">
            <v>Akita</v>
          </cell>
          <cell r="L553" t="str">
            <v>Conformant</v>
          </cell>
        </row>
        <row r="554">
          <cell r="B554" t="str">
            <v>Allegro MicroSystems, Inc._20222023</v>
          </cell>
          <cell r="C554" t="str">
            <v>CID000425 - Eco-System Recycling Co., Ltd. East Plant</v>
          </cell>
          <cell r="D554" t="str">
            <v>Gold</v>
          </cell>
          <cell r="E554" t="str">
            <v>CID000425</v>
          </cell>
          <cell r="F554" t="str">
            <v>RMI</v>
          </cell>
          <cell r="G554" t="str">
            <v>Eco-System Recycling Co., Ltd. East Plant</v>
          </cell>
          <cell r="H554" t="str">
            <v>JAPAN</v>
          </cell>
          <cell r="I554"/>
          <cell r="J554" t="str">
            <v>Honjo</v>
          </cell>
          <cell r="K554" t="str">
            <v>Saitama</v>
          </cell>
          <cell r="L554" t="str">
            <v>Conformant</v>
          </cell>
        </row>
        <row r="555">
          <cell r="B555" t="str">
            <v>Allegro MicroSystems, Inc._20222023</v>
          </cell>
          <cell r="C555" t="str">
            <v>CID002243 - Gold Refinery of Zijin Mining Group Co., Ltd.42</v>
          </cell>
          <cell r="D555" t="str">
            <v>Gold</v>
          </cell>
          <cell r="E555" t="str">
            <v>CID002243</v>
          </cell>
          <cell r="F555" t="str">
            <v>RMI</v>
          </cell>
          <cell r="G555" t="str">
            <v>Gold Refinery of Zijin Mining Group Co., Ltd.</v>
          </cell>
          <cell r="H555" t="str">
            <v>CHINA</v>
          </cell>
          <cell r="I555"/>
          <cell r="J555" t="str">
            <v>Shanghang</v>
          </cell>
          <cell r="K555" t="str">
            <v>Fujian Sheng</v>
          </cell>
          <cell r="L555" t="str">
            <v>Conformant</v>
          </cell>
        </row>
        <row r="556">
          <cell r="B556" t="str">
            <v>Allegro MicroSystems, Inc._20222023</v>
          </cell>
          <cell r="C556" t="str">
            <v>CID000694 - Heimerle + Meule GmbH</v>
          </cell>
          <cell r="D556" t="str">
            <v>Gold</v>
          </cell>
          <cell r="E556" t="str">
            <v>CID000694</v>
          </cell>
          <cell r="F556" t="str">
            <v>RMI</v>
          </cell>
          <cell r="G556" t="str">
            <v>Heimerle + Meule GmbH</v>
          </cell>
          <cell r="H556" t="str">
            <v>GERMANY</v>
          </cell>
          <cell r="I556"/>
          <cell r="J556" t="str">
            <v>Pforzheim</v>
          </cell>
          <cell r="K556" t="str">
            <v>Baden-Württemberg</v>
          </cell>
          <cell r="L556" t="str">
            <v>Conformant</v>
          </cell>
        </row>
        <row r="557">
          <cell r="B557" t="str">
            <v>Allegro MicroSystems, Inc._20222023</v>
          </cell>
          <cell r="C557" t="str">
            <v>CID000707 - Heraeus Metals Hong Kong Ltd.</v>
          </cell>
          <cell r="D557" t="str">
            <v>Gold</v>
          </cell>
          <cell r="E557" t="str">
            <v>CID000707</v>
          </cell>
          <cell r="F557" t="str">
            <v>RMI</v>
          </cell>
          <cell r="G557" t="str">
            <v>Heraeus Metals Hong Kong Ltd.</v>
          </cell>
          <cell r="H557" t="str">
            <v>CHINA</v>
          </cell>
          <cell r="I557"/>
          <cell r="J557" t="str">
            <v>Fanling</v>
          </cell>
          <cell r="K557" t="str">
            <v>Hong Kong SAR</v>
          </cell>
          <cell r="L557" t="str">
            <v>Conformant</v>
          </cell>
        </row>
        <row r="558">
          <cell r="B558" t="str">
            <v>Allegro MicroSystems, Inc._20222023</v>
          </cell>
          <cell r="C558" t="str">
            <v>CID000711 - Heraeus Germany GmbH Co. KG</v>
          </cell>
          <cell r="D558" t="str">
            <v>Gold</v>
          </cell>
          <cell r="E558" t="str">
            <v>CID000711</v>
          </cell>
          <cell r="F558" t="str">
            <v>RMI</v>
          </cell>
          <cell r="G558" t="str">
            <v>Heraeus Germany GmbH Co. KG</v>
          </cell>
          <cell r="H558" t="str">
            <v>GERMANY</v>
          </cell>
          <cell r="I558"/>
          <cell r="J558" t="str">
            <v>Hanau</v>
          </cell>
          <cell r="K558" t="str">
            <v>Hessen</v>
          </cell>
          <cell r="L558" t="str">
            <v>Conformant</v>
          </cell>
        </row>
        <row r="559">
          <cell r="B559" t="str">
            <v>Allegro MicroSystems, Inc._20222023</v>
          </cell>
          <cell r="C559" t="str">
            <v>CID000801 - Inner Mongolia Qiankun Gold and Silver Refinery Share Co., Ltd.</v>
          </cell>
          <cell r="D559" t="str">
            <v>Gold</v>
          </cell>
          <cell r="E559" t="str">
            <v>CID000801</v>
          </cell>
          <cell r="F559" t="str">
            <v>RMI</v>
          </cell>
          <cell r="G559" t="str">
            <v>Inner Mongolia Qiankun Gold and Silver Refinery Share Co., Ltd.</v>
          </cell>
          <cell r="H559" t="str">
            <v>CHINA</v>
          </cell>
          <cell r="I559"/>
          <cell r="J559" t="str">
            <v>Hohhot</v>
          </cell>
          <cell r="K559" t="str">
            <v>Nei Mongol Zizhiqu</v>
          </cell>
          <cell r="L559" t="str">
            <v>Conformant</v>
          </cell>
        </row>
        <row r="560">
          <cell r="B560" t="str">
            <v>Allegro MicroSystems, Inc._20222023</v>
          </cell>
          <cell r="C560" t="str">
            <v>CID000807 - Ishifuku Metal Industry Co., Ltd.</v>
          </cell>
          <cell r="D560" t="str">
            <v>Gold</v>
          </cell>
          <cell r="E560" t="str">
            <v>CID000807</v>
          </cell>
          <cell r="F560" t="str">
            <v>RMI</v>
          </cell>
          <cell r="G560" t="str">
            <v>Ishifuku Metal Industry Co., Ltd.</v>
          </cell>
          <cell r="H560" t="str">
            <v>JAPAN</v>
          </cell>
          <cell r="I560"/>
          <cell r="J560" t="str">
            <v>Soka</v>
          </cell>
          <cell r="K560" t="str">
            <v>Saitama</v>
          </cell>
          <cell r="L560" t="str">
            <v>Conformant</v>
          </cell>
        </row>
        <row r="561">
          <cell r="B561" t="str">
            <v>Allegro MicroSystems, Inc._20222023</v>
          </cell>
          <cell r="C561" t="str">
            <v>CID000814 - Istanbul Gold Refinery</v>
          </cell>
          <cell r="D561" t="str">
            <v>Gold</v>
          </cell>
          <cell r="E561" t="str">
            <v>CID000814</v>
          </cell>
          <cell r="F561" t="str">
            <v>RMI</v>
          </cell>
          <cell r="G561" t="str">
            <v>Istanbul Gold Refinery</v>
          </cell>
          <cell r="H561" t="str">
            <v>TURKEY</v>
          </cell>
          <cell r="I561"/>
          <cell r="J561" t="str">
            <v>Kuyumcukent</v>
          </cell>
          <cell r="K561" t="str">
            <v>İstanbul</v>
          </cell>
          <cell r="L561" t="str">
            <v>Conformant</v>
          </cell>
        </row>
        <row r="562">
          <cell r="B562" t="str">
            <v>Allegro MicroSystems, Inc._20222023</v>
          </cell>
          <cell r="C562" t="str">
            <v>CID000855 - Jiangxi Copper Co., Ltd.51</v>
          </cell>
          <cell r="D562" t="str">
            <v>Gold</v>
          </cell>
          <cell r="E562" t="str">
            <v>CID000855</v>
          </cell>
          <cell r="F562" t="str">
            <v>RMI</v>
          </cell>
          <cell r="G562" t="str">
            <v>Jiangxi Copper Co., Ltd.</v>
          </cell>
          <cell r="H562" t="str">
            <v>CHINA</v>
          </cell>
          <cell r="I562"/>
          <cell r="J562" t="str">
            <v>Guixi City</v>
          </cell>
          <cell r="K562" t="str">
            <v>Jiangxi Sheng</v>
          </cell>
          <cell r="L562" t="str">
            <v>Conformant</v>
          </cell>
        </row>
        <row r="563">
          <cell r="B563" t="str">
            <v>Allegro MicroSystems, Inc._20222023</v>
          </cell>
          <cell r="C563" t="str">
            <v>CID000937 - JX Nippon Mining &amp; Metals Co., Ltd.</v>
          </cell>
          <cell r="D563" t="str">
            <v>Gold</v>
          </cell>
          <cell r="E563" t="str">
            <v>CID000937</v>
          </cell>
          <cell r="F563" t="str">
            <v>RMI</v>
          </cell>
          <cell r="G563" t="str">
            <v>JX Nippon Mining &amp; Metals Co., Ltd.</v>
          </cell>
          <cell r="H563" t="str">
            <v>JAPAN</v>
          </cell>
          <cell r="I563"/>
          <cell r="J563" t="str">
            <v>Ōita</v>
          </cell>
          <cell r="K563" t="str">
            <v>Ôita</v>
          </cell>
          <cell r="L563" t="str">
            <v>Conformant</v>
          </cell>
        </row>
        <row r="564">
          <cell r="B564" t="str">
            <v>Allegro MicroSystems, Inc._20222023</v>
          </cell>
          <cell r="C564" t="str">
            <v>CID000969 - Kennecott Utah Copper LLC</v>
          </cell>
          <cell r="D564" t="str">
            <v>Gold</v>
          </cell>
          <cell r="E564" t="str">
            <v>CID000969</v>
          </cell>
          <cell r="F564" t="str">
            <v>RMI</v>
          </cell>
          <cell r="G564" t="str">
            <v>Kennecott Utah Copper LLC</v>
          </cell>
          <cell r="H564" t="str">
            <v>UNITED STATES OF AMERICA</v>
          </cell>
          <cell r="I564"/>
          <cell r="J564" t="str">
            <v>Magna</v>
          </cell>
          <cell r="K564" t="str">
            <v>Utah</v>
          </cell>
          <cell r="L564" t="str">
            <v>Conformant</v>
          </cell>
        </row>
        <row r="565">
          <cell r="B565" t="str">
            <v>Allegro MicroSystems, Inc._20222023</v>
          </cell>
          <cell r="C565" t="str">
            <v>CID000981 - Kojima Chemicals Co., Ltd.</v>
          </cell>
          <cell r="D565" t="str">
            <v>Gold</v>
          </cell>
          <cell r="E565" t="str">
            <v>CID000981</v>
          </cell>
          <cell r="F565" t="str">
            <v>RMI</v>
          </cell>
          <cell r="G565" t="str">
            <v>Kojima Chemicals Co., Ltd.</v>
          </cell>
          <cell r="H565" t="str">
            <v>JAPAN</v>
          </cell>
          <cell r="I565"/>
          <cell r="J565" t="str">
            <v>Sayama</v>
          </cell>
          <cell r="K565" t="str">
            <v>Saitama</v>
          </cell>
          <cell r="L565" t="str">
            <v>Conformant</v>
          </cell>
        </row>
        <row r="566">
          <cell r="B566" t="str">
            <v>Allegro MicroSystems, Inc._20222023</v>
          </cell>
          <cell r="C566" t="str">
            <v>CID001078 - LS-NIKKO Copper Inc.</v>
          </cell>
          <cell r="D566" t="str">
            <v>Gold</v>
          </cell>
          <cell r="E566" t="str">
            <v>CID001078</v>
          </cell>
          <cell r="F566" t="str">
            <v>RMI</v>
          </cell>
          <cell r="G566" t="str">
            <v>LS-NIKKO Copper Inc.</v>
          </cell>
          <cell r="H566" t="str">
            <v>KOREA, REPUBLIC OF</v>
          </cell>
          <cell r="I566"/>
          <cell r="J566" t="str">
            <v>Onsan-eup</v>
          </cell>
          <cell r="K566" t="str">
            <v>Ulsan-gwangyeoksi</v>
          </cell>
          <cell r="L566" t="str">
            <v>Conformant</v>
          </cell>
        </row>
        <row r="567">
          <cell r="B567" t="str">
            <v>Allegro MicroSystems, Inc._20222023</v>
          </cell>
          <cell r="C567" t="str">
            <v>CID001119 - Matsuda Sangyo Co., Ltd.</v>
          </cell>
          <cell r="D567" t="str">
            <v>Gold</v>
          </cell>
          <cell r="E567" t="str">
            <v>CID001119</v>
          </cell>
          <cell r="F567" t="str">
            <v>RMI</v>
          </cell>
          <cell r="G567" t="str">
            <v>Matsuda Sangyo Co., Ltd.</v>
          </cell>
          <cell r="H567" t="str">
            <v>JAPAN</v>
          </cell>
          <cell r="I567"/>
          <cell r="J567" t="str">
            <v>Iruma</v>
          </cell>
          <cell r="K567" t="str">
            <v>Saitama</v>
          </cell>
          <cell r="L567" t="str">
            <v>Conformant</v>
          </cell>
        </row>
        <row r="568">
          <cell r="B568" t="str">
            <v>Allegro MicroSystems, Inc._20222023</v>
          </cell>
          <cell r="C568" t="str">
            <v>CID001149 - Metalor Technologies (Hong Kong) Ltd.</v>
          </cell>
          <cell r="D568" t="str">
            <v>Gold</v>
          </cell>
          <cell r="E568" t="str">
            <v>CID001149</v>
          </cell>
          <cell r="F568" t="str">
            <v>RMI</v>
          </cell>
          <cell r="G568" t="str">
            <v>Metalor Technologies (Hong Kong) Ltd.</v>
          </cell>
          <cell r="H568" t="str">
            <v>CHINA</v>
          </cell>
          <cell r="I568" t="str">
            <v>Unknown.</v>
          </cell>
          <cell r="J568" t="str">
            <v>Kwai Chung</v>
          </cell>
          <cell r="K568" t="str">
            <v>Hong Kong SAR</v>
          </cell>
          <cell r="L568" t="str">
            <v>Conformant</v>
          </cell>
        </row>
        <row r="569">
          <cell r="B569" t="str">
            <v>Allegro MicroSystems, Inc._20222023</v>
          </cell>
          <cell r="C569" t="str">
            <v>CID001152 - Metalor Technologies (Singapore) Pte., Ltd.</v>
          </cell>
          <cell r="D569" t="str">
            <v>Gold</v>
          </cell>
          <cell r="E569" t="str">
            <v>CID001152</v>
          </cell>
          <cell r="F569" t="str">
            <v>RMI</v>
          </cell>
          <cell r="G569" t="str">
            <v>Metalor Technologies (Singapore) Pte., Ltd.</v>
          </cell>
          <cell r="H569" t="str">
            <v>SINGAPORE</v>
          </cell>
          <cell r="I569"/>
          <cell r="J569" t="str">
            <v>Singapore</v>
          </cell>
          <cell r="K569" t="str">
            <v>South West</v>
          </cell>
          <cell r="L569" t="str">
            <v>Conformant</v>
          </cell>
        </row>
        <row r="570">
          <cell r="B570" t="str">
            <v>Allegro MicroSystems, Inc._20222023</v>
          </cell>
          <cell r="C570" t="str">
            <v>CID001147 - Metalor Technologies (Suzhou) Ltd.</v>
          </cell>
          <cell r="D570" t="str">
            <v>Gold</v>
          </cell>
          <cell r="E570" t="str">
            <v>CID001147</v>
          </cell>
          <cell r="F570" t="str">
            <v>RMI</v>
          </cell>
          <cell r="G570" t="str">
            <v>Metalor Technologies (Suzhou) Ltd.</v>
          </cell>
          <cell r="H570" t="str">
            <v>CHINA</v>
          </cell>
          <cell r="I570"/>
          <cell r="J570" t="str">
            <v>Suzhou Industrial Park</v>
          </cell>
          <cell r="K570" t="str">
            <v>Jiangsu Sheng</v>
          </cell>
          <cell r="L570" t="str">
            <v>Conformant</v>
          </cell>
        </row>
        <row r="571">
          <cell r="B571" t="str">
            <v>Allegro MicroSystems, Inc._20222023</v>
          </cell>
          <cell r="C571" t="str">
            <v>CID001153 - Metalor Technologies S.A.</v>
          </cell>
          <cell r="D571" t="str">
            <v>Gold</v>
          </cell>
          <cell r="E571" t="str">
            <v>CID001153</v>
          </cell>
          <cell r="F571" t="str">
            <v>RMI</v>
          </cell>
          <cell r="G571" t="str">
            <v>Metalor Technologies S.A.</v>
          </cell>
          <cell r="H571" t="str">
            <v>SWITZERLAND</v>
          </cell>
          <cell r="I571"/>
          <cell r="J571" t="str">
            <v>Marin</v>
          </cell>
          <cell r="K571" t="str">
            <v>Neuchâtel</v>
          </cell>
          <cell r="L571" t="str">
            <v>Conformant</v>
          </cell>
        </row>
        <row r="572">
          <cell r="B572" t="str">
            <v>Allegro MicroSystems, Inc._20222023</v>
          </cell>
          <cell r="C572" t="str">
            <v>CID001157 - Metalor USA Refining Corporation</v>
          </cell>
          <cell r="D572" t="str">
            <v>Gold</v>
          </cell>
          <cell r="E572" t="str">
            <v>CID001157</v>
          </cell>
          <cell r="F572" t="str">
            <v>RMI</v>
          </cell>
          <cell r="G572" t="str">
            <v>Metalor USA Refining Corporation</v>
          </cell>
          <cell r="H572" t="str">
            <v>UNITED STATES OF AMERICA</v>
          </cell>
          <cell r="I572"/>
          <cell r="J572" t="str">
            <v>North Attleboro</v>
          </cell>
          <cell r="K572" t="str">
            <v>Massachusetts</v>
          </cell>
          <cell r="L572" t="str">
            <v>Conformant</v>
          </cell>
        </row>
        <row r="573">
          <cell r="B573" t="str">
            <v>Allegro MicroSystems, Inc._20222023</v>
          </cell>
          <cell r="C573" t="str">
            <v>CID001161 - Metalurgica Met-Mex Penoles S.A. De C.V.65</v>
          </cell>
          <cell r="D573" t="str">
            <v>Gold</v>
          </cell>
          <cell r="E573" t="str">
            <v>CID001161</v>
          </cell>
          <cell r="F573" t="str">
            <v>RMI</v>
          </cell>
          <cell r="G573" t="str">
            <v>Metalurgica Met-Mex Penoles S.A. De C.V.</v>
          </cell>
          <cell r="H573" t="str">
            <v>MEXICO</v>
          </cell>
          <cell r="I573"/>
          <cell r="J573" t="str">
            <v>Torreon</v>
          </cell>
          <cell r="K573" t="str">
            <v>Coahuila de Zaragoza</v>
          </cell>
          <cell r="L573" t="str">
            <v>Conformant</v>
          </cell>
        </row>
        <row r="574">
          <cell r="B574" t="str">
            <v>Allegro MicroSystems, Inc._20222023</v>
          </cell>
          <cell r="C574" t="str">
            <v>CID001188 - Mitsubishi Materials Corporation</v>
          </cell>
          <cell r="D574" t="str">
            <v>Gold</v>
          </cell>
          <cell r="E574" t="str">
            <v>CID001188</v>
          </cell>
          <cell r="F574" t="str">
            <v>RMI</v>
          </cell>
          <cell r="G574" t="str">
            <v>Mitsubishi Materials Corporation</v>
          </cell>
          <cell r="H574" t="str">
            <v>JAPAN</v>
          </cell>
          <cell r="I574"/>
          <cell r="J574" t="str">
            <v>Tokyo</v>
          </cell>
          <cell r="K574" t="str">
            <v>Tokyo</v>
          </cell>
          <cell r="L574" t="str">
            <v>Conformant</v>
          </cell>
        </row>
        <row r="575">
          <cell r="B575" t="str">
            <v>Allegro MicroSystems, Inc._20222023</v>
          </cell>
          <cell r="C575" t="str">
            <v>CID001193 - Mitsui Mining and Smelting Co., Ltd.</v>
          </cell>
          <cell r="D575" t="str">
            <v>Gold</v>
          </cell>
          <cell r="E575" t="str">
            <v>CID001193</v>
          </cell>
          <cell r="F575" t="str">
            <v>RMI</v>
          </cell>
          <cell r="G575" t="str">
            <v>Mitsui Mining and Smelting Co., Ltd.</v>
          </cell>
          <cell r="H575" t="str">
            <v>JAPAN</v>
          </cell>
          <cell r="I575"/>
          <cell r="J575" t="str">
            <v>Takehara</v>
          </cell>
          <cell r="K575" t="str">
            <v>Hiroshima</v>
          </cell>
          <cell r="L575" t="str">
            <v>Conformant</v>
          </cell>
        </row>
        <row r="576">
          <cell r="B576" t="str">
            <v>Allegro MicroSystems, Inc._20222023</v>
          </cell>
          <cell r="C576" t="str">
            <v>CID001259 - Nihon Material Co., Ltd.</v>
          </cell>
          <cell r="D576" t="str">
            <v>Gold</v>
          </cell>
          <cell r="E576" t="str">
            <v>CID001259</v>
          </cell>
          <cell r="F576" t="str">
            <v>RMI</v>
          </cell>
          <cell r="G576" t="str">
            <v>Nihon Material Co., Ltd.</v>
          </cell>
          <cell r="H576" t="str">
            <v>JAPAN</v>
          </cell>
          <cell r="I576"/>
          <cell r="J576" t="str">
            <v>Noda</v>
          </cell>
          <cell r="K576" t="str">
            <v>Chiba</v>
          </cell>
          <cell r="L576" t="str">
            <v>Conformant</v>
          </cell>
        </row>
        <row r="577">
          <cell r="B577" t="str">
            <v>Allegro MicroSystems, Inc._20222023</v>
          </cell>
          <cell r="C577" t="str">
            <v>CID002779 - Ogussa Osterreichische Gold- und Silber-Scheideanstalt GmbH</v>
          </cell>
          <cell r="D577" t="str">
            <v>Gold</v>
          </cell>
          <cell r="E577" t="str">
            <v>CID002779</v>
          </cell>
          <cell r="F577" t="str">
            <v>RMI</v>
          </cell>
          <cell r="G577" t="str">
            <v>Ogussa Osterreichische Gold- und Silber-Scheideanstalt GmbH</v>
          </cell>
          <cell r="H577" t="str">
            <v>AUSTRIA</v>
          </cell>
          <cell r="I577"/>
          <cell r="J577" t="str">
            <v>Vienna</v>
          </cell>
          <cell r="K577" t="str">
            <v>Wien</v>
          </cell>
          <cell r="L577" t="str">
            <v>Conformant</v>
          </cell>
        </row>
        <row r="578">
          <cell r="B578" t="str">
            <v>Allegro MicroSystems, Inc._20222023</v>
          </cell>
          <cell r="C578" t="str">
            <v>CID001352 - MKS PAMP SA97</v>
          </cell>
          <cell r="D578" t="str">
            <v>Gold</v>
          </cell>
          <cell r="E578" t="str">
            <v>CID001352</v>
          </cell>
          <cell r="F578" t="str">
            <v>RMI</v>
          </cell>
          <cell r="G578" t="str">
            <v>MKS PAMP SA</v>
          </cell>
          <cell r="H578" t="str">
            <v>SWITZERLAND</v>
          </cell>
          <cell r="I578"/>
          <cell r="J578" t="str">
            <v>Geneva</v>
          </cell>
          <cell r="K578" t="str">
            <v>Genève</v>
          </cell>
          <cell r="L578" t="str">
            <v>Conformant</v>
          </cell>
        </row>
        <row r="579">
          <cell r="B579" t="str">
            <v>Allegro MicroSystems, Inc._20222023</v>
          </cell>
          <cell r="C579" t="str">
            <v>CID001512 - Rand Refinery (Pty) Ltd.</v>
          </cell>
          <cell r="D579" t="str">
            <v>Gold</v>
          </cell>
          <cell r="E579" t="str">
            <v>CID001512</v>
          </cell>
          <cell r="F579" t="str">
            <v>RMI</v>
          </cell>
          <cell r="G579" t="str">
            <v>Rand Refinery (Pty) Ltd.</v>
          </cell>
          <cell r="H579" t="str">
            <v>SOUTH AFRICA</v>
          </cell>
          <cell r="I579"/>
          <cell r="J579" t="str">
            <v>Germiston</v>
          </cell>
          <cell r="K579" t="str">
            <v>Gauteng</v>
          </cell>
          <cell r="L579" t="str">
            <v>Conformant</v>
          </cell>
        </row>
        <row r="580">
          <cell r="B580" t="str">
            <v>Allegro MicroSystems, Inc._20222023</v>
          </cell>
          <cell r="C580" t="str">
            <v>CID001534 - Royal Canadian Mint</v>
          </cell>
          <cell r="D580" t="str">
            <v>Gold</v>
          </cell>
          <cell r="E580" t="str">
            <v>CID001534</v>
          </cell>
          <cell r="F580" t="str">
            <v>RMI</v>
          </cell>
          <cell r="G580" t="str">
            <v>Royal Canadian Mint</v>
          </cell>
          <cell r="H580" t="str">
            <v>CANADA</v>
          </cell>
          <cell r="I580"/>
          <cell r="J580" t="str">
            <v>Ottawa</v>
          </cell>
          <cell r="K580" t="str">
            <v>Ontario</v>
          </cell>
          <cell r="L580" t="str">
            <v>Conformant</v>
          </cell>
        </row>
        <row r="581">
          <cell r="B581" t="str">
            <v>Allegro MicroSystems, Inc._20222023</v>
          </cell>
          <cell r="C581" t="str">
            <v>CID001585 - SEMPSA Joyeria Plateria S.A.</v>
          </cell>
          <cell r="D581" t="str">
            <v>Gold</v>
          </cell>
          <cell r="E581" t="str">
            <v>CID001585</v>
          </cell>
          <cell r="F581" t="str">
            <v>RMI</v>
          </cell>
          <cell r="G581" t="str">
            <v>SEMPSA Joyeria Plateria S.A.</v>
          </cell>
          <cell r="H581" t="str">
            <v>SPAIN</v>
          </cell>
          <cell r="I581" t="str">
            <v>Avenida Democratia</v>
          </cell>
          <cell r="J581" t="str">
            <v>Madrid</v>
          </cell>
          <cell r="K581" t="str">
            <v>Comunidad de Madrid</v>
          </cell>
          <cell r="L581" t="str">
            <v>Conformant</v>
          </cell>
        </row>
        <row r="582">
          <cell r="B582" t="str">
            <v>Allegro MicroSystems, Inc._20222023</v>
          </cell>
          <cell r="C582" t="str">
            <v>CID001622 - Shandong Zhaojin Gold &amp; Silver Refinery Co., Ltd.</v>
          </cell>
          <cell r="D582" t="str">
            <v>Gold</v>
          </cell>
          <cell r="E582" t="str">
            <v>CID001622</v>
          </cell>
          <cell r="F582" t="str">
            <v>RMI</v>
          </cell>
          <cell r="G582" t="str">
            <v>Shandong Zhaojin Gold &amp; Silver Refinery Co., Ltd.</v>
          </cell>
          <cell r="H582" t="str">
            <v>CHINA</v>
          </cell>
          <cell r="I582"/>
          <cell r="J582" t="str">
            <v>Zhaoyuan</v>
          </cell>
          <cell r="K582" t="str">
            <v>Shandong Sheng</v>
          </cell>
          <cell r="L582" t="str">
            <v>Conformant</v>
          </cell>
        </row>
        <row r="583">
          <cell r="B583" t="str">
            <v>Allegro MicroSystems, Inc._20222023</v>
          </cell>
          <cell r="C583" t="str">
            <v>CID001736 - Sichuan Tianze Precious Metals Co., Ltd.</v>
          </cell>
          <cell r="D583" t="str">
            <v>Gold</v>
          </cell>
          <cell r="E583" t="str">
            <v>CID001736</v>
          </cell>
          <cell r="F583" t="str">
            <v>RMI</v>
          </cell>
          <cell r="G583" t="str">
            <v>Sichuan Tianze Precious Metals Co., Ltd.</v>
          </cell>
          <cell r="H583" t="str">
            <v>CHINA</v>
          </cell>
          <cell r="I583"/>
          <cell r="J583" t="str">
            <v>Chengdu</v>
          </cell>
          <cell r="K583" t="str">
            <v>Sichuan Sheng</v>
          </cell>
          <cell r="L583" t="str">
            <v>Conformant</v>
          </cell>
        </row>
        <row r="584">
          <cell r="B584" t="str">
            <v>Allegro MicroSystems, Inc._20222023</v>
          </cell>
          <cell r="C584" t="str">
            <v>CID001761 - Solar Applied Materials Technology Corp.</v>
          </cell>
          <cell r="D584" t="str">
            <v>Gold</v>
          </cell>
          <cell r="E584" t="str">
            <v>CID001761</v>
          </cell>
          <cell r="F584" t="str">
            <v>RMI</v>
          </cell>
          <cell r="G584" t="str">
            <v>Solar Applied Materials Technology Corp.</v>
          </cell>
          <cell r="H584" t="str">
            <v>TAIWAN, PROVINCE OF CHINA</v>
          </cell>
          <cell r="I584"/>
          <cell r="J584" t="str">
            <v>Tainan City</v>
          </cell>
          <cell r="K584" t="str">
            <v>Tainan</v>
          </cell>
          <cell r="L584" t="str">
            <v>Conformant</v>
          </cell>
        </row>
        <row r="585">
          <cell r="B585" t="str">
            <v>Allegro MicroSystems, Inc._20222023</v>
          </cell>
          <cell r="C585" t="str">
            <v>CID001798 - Sumitomo Metal Mining Co., Ltd.88</v>
          </cell>
          <cell r="D585" t="str">
            <v>Gold</v>
          </cell>
          <cell r="E585" t="str">
            <v>CID001798</v>
          </cell>
          <cell r="F585" t="str">
            <v>RMI</v>
          </cell>
          <cell r="G585" t="str">
            <v>Sumitomo Metal Mining Co., Ltd.</v>
          </cell>
          <cell r="H585" t="str">
            <v>JAPAN</v>
          </cell>
          <cell r="I585"/>
          <cell r="J585" t="str">
            <v>Saijo</v>
          </cell>
          <cell r="K585" t="str">
            <v>Wehime</v>
          </cell>
          <cell r="L585" t="str">
            <v>Conformant</v>
          </cell>
        </row>
        <row r="586">
          <cell r="B586" t="str">
            <v>Allegro MicroSystems, Inc._20222023</v>
          </cell>
          <cell r="C586" t="str">
            <v>CID001875 - Tanaka Kikinzoku Kogyo K.K.96</v>
          </cell>
          <cell r="D586" t="str">
            <v>Gold</v>
          </cell>
          <cell r="E586" t="str">
            <v>CID001875</v>
          </cell>
          <cell r="F586" t="str">
            <v>RMI</v>
          </cell>
          <cell r="G586" t="str">
            <v>Tanaka Kikinzoku Kogyo K.K.</v>
          </cell>
          <cell r="H586" t="str">
            <v>JAPAN</v>
          </cell>
          <cell r="I586" t="str">
            <v>nagatoro2-14</v>
          </cell>
          <cell r="J586" t="str">
            <v>Hiratsuka</v>
          </cell>
          <cell r="K586" t="str">
            <v>Kanagawa</v>
          </cell>
          <cell r="L586" t="str">
            <v>Conformant</v>
          </cell>
        </row>
        <row r="587">
          <cell r="B587" t="str">
            <v>Allegro MicroSystems, Inc._20222023</v>
          </cell>
          <cell r="C587" t="str">
            <v>CID001916 - Shandong Gold Smelting Co., Ltd.</v>
          </cell>
          <cell r="D587" t="str">
            <v>Gold</v>
          </cell>
          <cell r="E587" t="str">
            <v>CID001916</v>
          </cell>
          <cell r="F587" t="str">
            <v>RMI</v>
          </cell>
          <cell r="G587" t="str">
            <v>Shandong Gold Smelting Co., Ltd.</v>
          </cell>
          <cell r="H587" t="str">
            <v>CHINA</v>
          </cell>
          <cell r="I587"/>
          <cell r="J587" t="str">
            <v>Laizhou</v>
          </cell>
          <cell r="K587" t="str">
            <v>Shandong Sheng</v>
          </cell>
          <cell r="L587" t="str">
            <v>Conformant</v>
          </cell>
        </row>
        <row r="588">
          <cell r="B588" t="str">
            <v>Allegro MicroSystems, Inc._20222023</v>
          </cell>
          <cell r="C588" t="str">
            <v>CID001938 - Tokuriki Honten Co., Ltd.</v>
          </cell>
          <cell r="D588" t="str">
            <v>Gold</v>
          </cell>
          <cell r="E588" t="str">
            <v>CID001938</v>
          </cell>
          <cell r="F588" t="str">
            <v>RMI</v>
          </cell>
          <cell r="G588" t="str">
            <v>Tokuriki Honten Co., Ltd.</v>
          </cell>
          <cell r="H588" t="str">
            <v>JAPAN</v>
          </cell>
          <cell r="I588"/>
          <cell r="J588" t="str">
            <v>Kuki</v>
          </cell>
          <cell r="K588" t="str">
            <v>Saitama</v>
          </cell>
          <cell r="L588" t="str">
            <v>Conformant</v>
          </cell>
        </row>
        <row r="589">
          <cell r="B589" t="str">
            <v>Allegro MicroSystems, Inc._20222023</v>
          </cell>
          <cell r="C589" t="str">
            <v>CID001980 - Umicore S.A. Business Unit Precious Metals Refining104</v>
          </cell>
          <cell r="D589" t="str">
            <v>Gold</v>
          </cell>
          <cell r="E589" t="str">
            <v>CID001980</v>
          </cell>
          <cell r="F589" t="str">
            <v>RMI</v>
          </cell>
          <cell r="G589" t="str">
            <v>Umicore S.A. Business Unit Precious Metals Refining</v>
          </cell>
          <cell r="H589" t="str">
            <v>BELGIUM</v>
          </cell>
          <cell r="I589" t="str">
            <v>Adolf Greinerstraat 14</v>
          </cell>
          <cell r="J589" t="str">
            <v>Hoboken</v>
          </cell>
          <cell r="K589" t="str">
            <v>Antwerpen</v>
          </cell>
          <cell r="L589" t="str">
            <v>Conformant</v>
          </cell>
        </row>
        <row r="590">
          <cell r="B590" t="str">
            <v>Allegro MicroSystems, Inc._20222023</v>
          </cell>
          <cell r="C590" t="str">
            <v>CID001993 - United Precious Metal Refining, Inc.</v>
          </cell>
          <cell r="D590" t="str">
            <v>Gold</v>
          </cell>
          <cell r="E590" t="str">
            <v>CID001993</v>
          </cell>
          <cell r="F590" t="str">
            <v>RMI</v>
          </cell>
          <cell r="G590" t="str">
            <v>United Precious Metal Refining, Inc.</v>
          </cell>
          <cell r="H590" t="str">
            <v>UNITED STATES OF AMERICA</v>
          </cell>
          <cell r="I590"/>
          <cell r="J590" t="str">
            <v>Alden</v>
          </cell>
          <cell r="K590" t="str">
            <v>New York</v>
          </cell>
          <cell r="L590" t="str">
            <v>Conformant</v>
          </cell>
        </row>
        <row r="591">
          <cell r="B591" t="str">
            <v>Allegro MicroSystems, Inc._20222023</v>
          </cell>
          <cell r="C591" t="str">
            <v>CID002003 - Valcambi S.A.</v>
          </cell>
          <cell r="D591" t="str">
            <v>Gold</v>
          </cell>
          <cell r="E591" t="str">
            <v>CID002003</v>
          </cell>
          <cell r="F591" t="str">
            <v>RMI</v>
          </cell>
          <cell r="G591" t="str">
            <v>Valcambi S.A.</v>
          </cell>
          <cell r="H591" t="str">
            <v>SWITZERLAND</v>
          </cell>
          <cell r="I591"/>
          <cell r="J591" t="str">
            <v>Balerna</v>
          </cell>
          <cell r="K591" t="str">
            <v>Ticino</v>
          </cell>
          <cell r="L591" t="str">
            <v>Conformant</v>
          </cell>
        </row>
        <row r="592">
          <cell r="B592" t="str">
            <v>Allegro MicroSystems, Inc._20222023</v>
          </cell>
          <cell r="C592" t="str">
            <v>CID002030 - Western Australian Mint (T/a The Perth Mint)109</v>
          </cell>
          <cell r="D592" t="str">
            <v>Gold</v>
          </cell>
          <cell r="E592" t="str">
            <v>CID002030</v>
          </cell>
          <cell r="F592" t="str">
            <v>RMI</v>
          </cell>
          <cell r="G592" t="str">
            <v>Western Australian Mint (T/a The Perth Mint)</v>
          </cell>
          <cell r="H592" t="str">
            <v>AUSTRALIA</v>
          </cell>
          <cell r="I592" t="str">
            <v>Nondisclosure</v>
          </cell>
          <cell r="J592" t="str">
            <v>Newburn</v>
          </cell>
          <cell r="K592" t="str">
            <v>Western Australia</v>
          </cell>
          <cell r="L592" t="str">
            <v>Conformant</v>
          </cell>
        </row>
        <row r="593">
          <cell r="B593" t="str">
            <v>Allegro MicroSystems, Inc._20222023</v>
          </cell>
          <cell r="C593" t="str">
            <v>CID002778 - WIELAND Edelmetalle GmbH</v>
          </cell>
          <cell r="D593" t="str">
            <v>Gold</v>
          </cell>
          <cell r="E593" t="str">
            <v>CID002778</v>
          </cell>
          <cell r="F593" t="str">
            <v>RMI</v>
          </cell>
          <cell r="G593" t="str">
            <v>WIELAND Edelmetalle GmbH</v>
          </cell>
          <cell r="H593" t="str">
            <v>GERMANY</v>
          </cell>
          <cell r="I593"/>
          <cell r="J593" t="str">
            <v>Pforzeim</v>
          </cell>
          <cell r="K593" t="str">
            <v>Baden-Wurttemberg</v>
          </cell>
          <cell r="L593" t="str">
            <v>Conformant</v>
          </cell>
        </row>
        <row r="594">
          <cell r="B594" t="str">
            <v>Allegro MicroSystems, Inc._20222023</v>
          </cell>
          <cell r="C594" t="str">
            <v>CID002224 - Zhongyuan Gold Smelter of Zhongjin Gold Corporation116</v>
          </cell>
          <cell r="D594" t="str">
            <v>Gold</v>
          </cell>
          <cell r="E594" t="str">
            <v>CID002224</v>
          </cell>
          <cell r="F594" t="str">
            <v>RMI</v>
          </cell>
          <cell r="G594" t="str">
            <v>Zhongyuan Gold Smelter of Zhongjin Gold Corporation</v>
          </cell>
          <cell r="H594" t="str">
            <v>CHINA</v>
          </cell>
          <cell r="I594"/>
          <cell r="J594" t="str">
            <v>Sanmenxia</v>
          </cell>
          <cell r="K594" t="str">
            <v>Henan Sheng</v>
          </cell>
          <cell r="L594" t="str">
            <v>Conformant</v>
          </cell>
        </row>
        <row r="595">
          <cell r="B595" t="str">
            <v>Allegro MicroSystems, Inc._20222023</v>
          </cell>
          <cell r="C595" t="str">
            <v>CID000292 - Alpha117</v>
          </cell>
          <cell r="D595" t="str">
            <v>Tin</v>
          </cell>
          <cell r="E595" t="str">
            <v>CID000292</v>
          </cell>
          <cell r="F595" t="str">
            <v>RMI</v>
          </cell>
          <cell r="G595" t="str">
            <v>Alpha</v>
          </cell>
          <cell r="H595" t="str">
            <v>UNITED STATES OF AMERICA</v>
          </cell>
          <cell r="I595"/>
          <cell r="J595" t="str">
            <v>Altoona</v>
          </cell>
          <cell r="K595" t="str">
            <v>Pennsylvania</v>
          </cell>
          <cell r="L595" t="str">
            <v>Conformant</v>
          </cell>
        </row>
        <row r="596">
          <cell r="B596" t="str">
            <v>Allegro MicroSystems, Inc._20222023</v>
          </cell>
          <cell r="C596" t="str">
            <v>CID000228 - Chenzhou Yunxiang Mining and Metallurgy Co., Ltd.124</v>
          </cell>
          <cell r="D596" t="str">
            <v>Tin</v>
          </cell>
          <cell r="E596" t="str">
            <v>CID000228</v>
          </cell>
          <cell r="F596" t="str">
            <v>RMI</v>
          </cell>
          <cell r="G596" t="str">
            <v>Chenzhou Yunxiang Mining and Metallurgy Co., Ltd.</v>
          </cell>
          <cell r="H596" t="str">
            <v>CHINA</v>
          </cell>
          <cell r="I596"/>
          <cell r="J596" t="str">
            <v>Chenzhou</v>
          </cell>
          <cell r="K596" t="str">
            <v>Hunan Sheng</v>
          </cell>
          <cell r="L596" t="str">
            <v>Conformant</v>
          </cell>
        </row>
        <row r="597">
          <cell r="B597" t="str">
            <v>Allegro MicroSystems, Inc._20222023</v>
          </cell>
          <cell r="C597" t="str">
            <v>CID001070 - China Tin Group Co., Ltd.125</v>
          </cell>
          <cell r="D597" t="str">
            <v>Tin</v>
          </cell>
          <cell r="E597" t="str">
            <v>CID001070</v>
          </cell>
          <cell r="F597" t="str">
            <v>RMI</v>
          </cell>
          <cell r="G597" t="str">
            <v>China Tin Group Co., Ltd.</v>
          </cell>
          <cell r="H597" t="str">
            <v>CHINA</v>
          </cell>
          <cell r="I597"/>
          <cell r="J597" t="str">
            <v>Laibin</v>
          </cell>
          <cell r="K597" t="str">
            <v>Guangxi Zhuangzu Zizhiqu</v>
          </cell>
          <cell r="L597" t="str">
            <v>Conformant</v>
          </cell>
        </row>
        <row r="598">
          <cell r="B598" t="str">
            <v>Allegro MicroSystems, Inc._20222023</v>
          </cell>
          <cell r="C598" t="str">
            <v>CID002593 - PT Rajehan Ariq</v>
          </cell>
          <cell r="D598" t="str">
            <v>Tin</v>
          </cell>
          <cell r="E598" t="str">
            <v>CID002593</v>
          </cell>
          <cell r="F598" t="str">
            <v>RMI</v>
          </cell>
          <cell r="G598" t="str">
            <v>PT Rajehan Ariq</v>
          </cell>
          <cell r="H598" t="str">
            <v>INDONESIA</v>
          </cell>
          <cell r="I598"/>
          <cell r="J598" t="str">
            <v>Pangkal Pinang</v>
          </cell>
          <cell r="K598" t="str">
            <v>Kepulauan Bangka Belitung</v>
          </cell>
          <cell r="L598" t="str">
            <v>Conformant</v>
          </cell>
        </row>
        <row r="599">
          <cell r="B599" t="str">
            <v>Allegro MicroSystems, Inc._20222023</v>
          </cell>
          <cell r="C599" t="str">
            <v>CID000402 - Dowa</v>
          </cell>
          <cell r="D599" t="str">
            <v>Tin</v>
          </cell>
          <cell r="E599" t="str">
            <v>CID000402</v>
          </cell>
          <cell r="F599" t="str">
            <v>RMI</v>
          </cell>
          <cell r="G599" t="str">
            <v>Dowa</v>
          </cell>
          <cell r="H599" t="str">
            <v>JAPAN</v>
          </cell>
          <cell r="I599"/>
          <cell r="J599" t="str">
            <v>Kosaka</v>
          </cell>
          <cell r="K599" t="str">
            <v>Akita</v>
          </cell>
          <cell r="L599" t="str">
            <v>Conformant</v>
          </cell>
        </row>
        <row r="600">
          <cell r="B600" t="str">
            <v>Allegro MicroSystems, Inc._20222023</v>
          </cell>
          <cell r="C600" t="str">
            <v>CID000438 - EM Vinto</v>
          </cell>
          <cell r="D600" t="str">
            <v>Tin</v>
          </cell>
          <cell r="E600" t="str">
            <v>CID000438</v>
          </cell>
          <cell r="F600" t="str">
            <v>RMI</v>
          </cell>
          <cell r="G600" t="str">
            <v>EM Vinto</v>
          </cell>
          <cell r="H600" t="str">
            <v>BOLIVIA (PLURINATIONAL STATE OF)</v>
          </cell>
          <cell r="I600" t="str">
            <v>Unknown.</v>
          </cell>
          <cell r="J600" t="str">
            <v>Oruro</v>
          </cell>
          <cell r="K600" t="str">
            <v>Oruro</v>
          </cell>
          <cell r="L600" t="str">
            <v>Conformant</v>
          </cell>
        </row>
        <row r="601">
          <cell r="B601" t="str">
            <v>Allegro MicroSystems, Inc._20222023</v>
          </cell>
          <cell r="C601" t="str">
            <v>CID000468 - Fenix Metals</v>
          </cell>
          <cell r="D601" t="str">
            <v>Tin</v>
          </cell>
          <cell r="E601" t="str">
            <v>CID000468</v>
          </cell>
          <cell r="F601" t="str">
            <v>RMI</v>
          </cell>
          <cell r="G601" t="str">
            <v>Fenix Metals</v>
          </cell>
          <cell r="H601" t="str">
            <v>POLAND</v>
          </cell>
          <cell r="I601"/>
          <cell r="J601" t="str">
            <v>Chmielów</v>
          </cell>
          <cell r="K601" t="str">
            <v>Podkarpackie</v>
          </cell>
          <cell r="L601" t="str">
            <v>Conformant</v>
          </cell>
        </row>
        <row r="602">
          <cell r="B602" t="str">
            <v>Allegro MicroSystems, Inc._20222023</v>
          </cell>
          <cell r="C602" t="str">
            <v>CID000538 - Gejiu Non-Ferrous Metal Processing Co., Ltd.</v>
          </cell>
          <cell r="D602" t="str">
            <v>Tin</v>
          </cell>
          <cell r="E602" t="str">
            <v>CID000538</v>
          </cell>
          <cell r="F602" t="str">
            <v>RMI</v>
          </cell>
          <cell r="G602" t="str">
            <v>Gejiu Non-Ferrous Metal Processing Co., Ltd.</v>
          </cell>
          <cell r="H602" t="str">
            <v>CHINA</v>
          </cell>
          <cell r="I602" t="str">
            <v>Jijie</v>
          </cell>
          <cell r="J602" t="str">
            <v>Gejiu</v>
          </cell>
          <cell r="K602" t="str">
            <v>Yunnan Sheng</v>
          </cell>
          <cell r="L602" t="str">
            <v>Conformant</v>
          </cell>
        </row>
        <row r="603">
          <cell r="B603" t="str">
            <v>Allegro MicroSystems, Inc._20222023</v>
          </cell>
          <cell r="C603" t="str">
            <v>CID003116 - Guangdong Hanhe Non-Ferrous Metal Co., Ltd.</v>
          </cell>
          <cell r="D603" t="str">
            <v>Tin</v>
          </cell>
          <cell r="E603" t="str">
            <v>CID003116</v>
          </cell>
          <cell r="F603" t="str">
            <v>RMI</v>
          </cell>
          <cell r="G603" t="str">
            <v>Guangdong Hanhe Non-Ferrous Metal Co., Ltd.</v>
          </cell>
          <cell r="H603" t="str">
            <v>CHINA</v>
          </cell>
          <cell r="I603"/>
          <cell r="J603" t="str">
            <v>Chaozhou</v>
          </cell>
          <cell r="K603" t="str">
            <v>Guangdong Sheng</v>
          </cell>
          <cell r="L603" t="str">
            <v>Conformant</v>
          </cell>
        </row>
        <row r="604">
          <cell r="B604" t="str">
            <v>Allegro MicroSystems, Inc._20222023</v>
          </cell>
          <cell r="C604" t="str">
            <v>CID001105 - Malaysia Smelting Corporation (MSC)</v>
          </cell>
          <cell r="D604" t="str">
            <v>Tin</v>
          </cell>
          <cell r="E604" t="str">
            <v>CID001105</v>
          </cell>
          <cell r="F604" t="str">
            <v>RMI</v>
          </cell>
          <cell r="G604" t="str">
            <v>Malaysia Smelting Corporation (MSC)</v>
          </cell>
          <cell r="H604" t="str">
            <v>MALAYSIA</v>
          </cell>
          <cell r="I604" t="str">
            <v>27, Jialan Pantai</v>
          </cell>
          <cell r="J604" t="str">
            <v>Butterworth</v>
          </cell>
          <cell r="K604" t="str">
            <v>Pulau Pinang</v>
          </cell>
          <cell r="L604" t="str">
            <v>Conformant</v>
          </cell>
        </row>
        <row r="605">
          <cell r="B605" t="str">
            <v>Allegro MicroSystems, Inc._20222023</v>
          </cell>
          <cell r="C605" t="str">
            <v>CID001142 - Metallic Resources, Inc.</v>
          </cell>
          <cell r="D605" t="str">
            <v>Tin</v>
          </cell>
          <cell r="E605" t="str">
            <v>CID001142</v>
          </cell>
          <cell r="F605" t="str">
            <v>RMI</v>
          </cell>
          <cell r="G605" t="str">
            <v>Metallic Resources, Inc.</v>
          </cell>
          <cell r="H605" t="str">
            <v>UNITED STATES OF AMERICA</v>
          </cell>
          <cell r="I605"/>
          <cell r="J605" t="str">
            <v>Twinsburg</v>
          </cell>
          <cell r="K605" t="str">
            <v>Ohio</v>
          </cell>
          <cell r="L605" t="str">
            <v>Conformant</v>
          </cell>
        </row>
        <row r="606">
          <cell r="B606" t="str">
            <v>Allegro MicroSystems, Inc._20222023</v>
          </cell>
          <cell r="C606" t="str">
            <v>CID001182 - Minsur</v>
          </cell>
          <cell r="D606" t="str">
            <v>Tin</v>
          </cell>
          <cell r="E606" t="str">
            <v>CID001182</v>
          </cell>
          <cell r="F606" t="str">
            <v>RMI</v>
          </cell>
          <cell r="G606" t="str">
            <v>Minsur</v>
          </cell>
          <cell r="H606" t="str">
            <v>PERU</v>
          </cell>
          <cell r="I606" t="str">
            <v>222 Bloomingdale Road, Suite 101</v>
          </cell>
          <cell r="J606" t="str">
            <v>Paracas</v>
          </cell>
          <cell r="K606" t="str">
            <v>Ika</v>
          </cell>
          <cell r="L606" t="str">
            <v>Conformant</v>
          </cell>
        </row>
        <row r="607">
          <cell r="B607" t="str">
            <v>Allegro MicroSystems, Inc._20222023</v>
          </cell>
          <cell r="C607" t="str">
            <v>CID001314 - O.M. Manufacturing (Thailand) Co., Ltd.</v>
          </cell>
          <cell r="D607" t="str">
            <v>Tin</v>
          </cell>
          <cell r="E607" t="str">
            <v>CID001314</v>
          </cell>
          <cell r="F607" t="str">
            <v>RMI</v>
          </cell>
          <cell r="G607" t="str">
            <v>O.M. Manufacturing (Thailand) Co., Ltd.</v>
          </cell>
          <cell r="H607" t="str">
            <v>THAILAND</v>
          </cell>
          <cell r="I607"/>
          <cell r="J607" t="str">
            <v>Sriracha</v>
          </cell>
          <cell r="K607" t="str">
            <v>Chon Buri</v>
          </cell>
          <cell r="L607" t="str">
            <v>Conformant</v>
          </cell>
        </row>
        <row r="608">
          <cell r="B608" t="str">
            <v>Allegro MicroSystems, Inc._20222023</v>
          </cell>
          <cell r="C608" t="str">
            <v>CID002517 - O.M. Manufacturing Philippines, Inc.</v>
          </cell>
          <cell r="D608" t="str">
            <v>Tin</v>
          </cell>
          <cell r="E608" t="str">
            <v>CID002517</v>
          </cell>
          <cell r="F608" t="str">
            <v>RMI</v>
          </cell>
          <cell r="G608" t="str">
            <v>O.M. Manufacturing Philippines, Inc.</v>
          </cell>
          <cell r="H608" t="str">
            <v>PHILIPPINES</v>
          </cell>
          <cell r="I608"/>
          <cell r="J608" t="str">
            <v>Rosario</v>
          </cell>
          <cell r="K608" t="str">
            <v>Cavite</v>
          </cell>
          <cell r="L608" t="str">
            <v>Conformant</v>
          </cell>
        </row>
        <row r="609">
          <cell r="B609" t="str">
            <v>Allegro MicroSystems, Inc._20222023</v>
          </cell>
          <cell r="C609" t="str">
            <v>CID001337 - Operaciones Metalurgicas S.A.</v>
          </cell>
          <cell r="D609" t="str">
            <v>Tin</v>
          </cell>
          <cell r="E609" t="str">
            <v>CID001337</v>
          </cell>
          <cell r="F609" t="str">
            <v>RMI</v>
          </cell>
          <cell r="G609" t="str">
            <v>Operaciones Metalurgicas S.A.</v>
          </cell>
          <cell r="H609" t="str">
            <v>BOLIVIA (PLURINATIONAL STATE OF)</v>
          </cell>
          <cell r="I609" t="str">
            <v>Nondisclosure</v>
          </cell>
          <cell r="J609" t="str">
            <v>Oruro</v>
          </cell>
          <cell r="K609" t="str">
            <v>Oruro</v>
          </cell>
          <cell r="L609" t="str">
            <v>Conformant</v>
          </cell>
        </row>
        <row r="610">
          <cell r="B610" t="str">
            <v>Allegro MicroSystems, Inc._20222023</v>
          </cell>
          <cell r="C610" t="str">
            <v>CID001399 - PT Artha Cipta Langgeng</v>
          </cell>
          <cell r="D610" t="str">
            <v>Tin</v>
          </cell>
          <cell r="E610" t="str">
            <v>CID001399</v>
          </cell>
          <cell r="F610" t="str">
            <v>RMI</v>
          </cell>
          <cell r="G610" t="str">
            <v>PT Artha Cipta Langgeng</v>
          </cell>
          <cell r="H610" t="str">
            <v>INDONESIA</v>
          </cell>
          <cell r="I610"/>
          <cell r="J610" t="str">
            <v>Sungailiat</v>
          </cell>
          <cell r="K610" t="str">
            <v>Kepulauan Bangka Belitung</v>
          </cell>
          <cell r="L610" t="str">
            <v>Conformant</v>
          </cell>
        </row>
        <row r="611">
          <cell r="B611" t="str">
            <v>Allegro MicroSystems, Inc._20222023</v>
          </cell>
          <cell r="C611" t="str">
            <v>CID002503 - PT ATD Makmur Mandiri Jaya</v>
          </cell>
          <cell r="D611" t="str">
            <v>Tin</v>
          </cell>
          <cell r="E611" t="str">
            <v>CID002503</v>
          </cell>
          <cell r="F611" t="str">
            <v>RMI</v>
          </cell>
          <cell r="G611" t="str">
            <v>PT ATD Makmur Mandiri Jaya</v>
          </cell>
          <cell r="H611" t="str">
            <v>INDONESIA</v>
          </cell>
          <cell r="I611"/>
          <cell r="J611" t="str">
            <v>Sungailiat</v>
          </cell>
          <cell r="K611" t="str">
            <v>Kepulauan Bangka Belitung</v>
          </cell>
          <cell r="L611" t="str">
            <v>Conformant</v>
          </cell>
        </row>
        <row r="612">
          <cell r="B612" t="str">
            <v>Allegro MicroSystems, Inc._20222023</v>
          </cell>
          <cell r="C612" t="str">
            <v>CID002835 - PT Menara Cipta Mulia</v>
          </cell>
          <cell r="D612" t="str">
            <v>Tin</v>
          </cell>
          <cell r="E612" t="str">
            <v>CID002835</v>
          </cell>
          <cell r="F612" t="str">
            <v>RMI</v>
          </cell>
          <cell r="G612" t="str">
            <v>PT Menara Cipta Mulia</v>
          </cell>
          <cell r="H612" t="str">
            <v>INDONESIA</v>
          </cell>
          <cell r="I612"/>
          <cell r="J612" t="str">
            <v>Mentawak</v>
          </cell>
          <cell r="K612" t="str">
            <v>Kepulauan Bangka Belitung</v>
          </cell>
          <cell r="L612" t="str">
            <v>Conformant</v>
          </cell>
        </row>
        <row r="613">
          <cell r="B613" t="str">
            <v>Allegro MicroSystems, Inc._20222023</v>
          </cell>
          <cell r="C613" t="str">
            <v>CID001453 - PT Mitra Stania Prima</v>
          </cell>
          <cell r="D613" t="str">
            <v>Tin</v>
          </cell>
          <cell r="E613" t="str">
            <v>CID001453</v>
          </cell>
          <cell r="F613" t="str">
            <v>RMI</v>
          </cell>
          <cell r="G613" t="str">
            <v>PT Mitra Stania Prima</v>
          </cell>
          <cell r="H613" t="str">
            <v>INDONESIA</v>
          </cell>
          <cell r="I613"/>
          <cell r="J613" t="str">
            <v>Sungailiat</v>
          </cell>
          <cell r="K613" t="str">
            <v>Kepulauan Bangka Belitung</v>
          </cell>
          <cell r="L613" t="str">
            <v>Conformant</v>
          </cell>
        </row>
        <row r="614">
          <cell r="B614" t="str">
            <v>Allegro MicroSystems, Inc._20222023</v>
          </cell>
          <cell r="C614" t="str">
            <v>CID001458 - PT Prima Timah Utama</v>
          </cell>
          <cell r="D614" t="str">
            <v>Tin</v>
          </cell>
          <cell r="E614" t="str">
            <v>CID001458</v>
          </cell>
          <cell r="F614" t="str">
            <v>RMI</v>
          </cell>
          <cell r="G614" t="str">
            <v>PT Prima Timah Utama</v>
          </cell>
          <cell r="H614" t="str">
            <v>INDONESIA</v>
          </cell>
          <cell r="I614"/>
          <cell r="J614" t="str">
            <v>Pangkal Pinang</v>
          </cell>
          <cell r="K614" t="str">
            <v>Kepulauan Bangka Belitung</v>
          </cell>
          <cell r="L614" t="str">
            <v>Conformant</v>
          </cell>
        </row>
        <row r="615">
          <cell r="B615" t="str">
            <v>Allegro MicroSystems, Inc._20222023</v>
          </cell>
          <cell r="C615" t="str">
            <v>CID001460 - PT Refined Bangka Tin</v>
          </cell>
          <cell r="D615" t="str">
            <v>Tin</v>
          </cell>
          <cell r="E615" t="str">
            <v>CID001460</v>
          </cell>
          <cell r="F615" t="str">
            <v>RMI</v>
          </cell>
          <cell r="G615" t="str">
            <v>PT Refined Bangka Tin</v>
          </cell>
          <cell r="H615" t="str">
            <v>INDONESIA</v>
          </cell>
          <cell r="I615"/>
          <cell r="J615" t="str">
            <v>Sungailiat</v>
          </cell>
          <cell r="K615" t="str">
            <v>Kepulauan Bangka Belitung</v>
          </cell>
          <cell r="L615" t="str">
            <v>Conformant</v>
          </cell>
        </row>
        <row r="616">
          <cell r="B616" t="str">
            <v>Allegro MicroSystems, Inc._20222023</v>
          </cell>
          <cell r="C616" t="str">
            <v>CID001463 - PT Sariwiguna Binasentosa</v>
          </cell>
          <cell r="D616" t="str">
            <v>Tin</v>
          </cell>
          <cell r="E616" t="str">
            <v>CID001463</v>
          </cell>
          <cell r="F616" t="str">
            <v>RMI</v>
          </cell>
          <cell r="G616" t="str">
            <v>PT Sariwiguna Binasentosa</v>
          </cell>
          <cell r="H616" t="str">
            <v>INDONESIA</v>
          </cell>
          <cell r="I616"/>
          <cell r="J616" t="str">
            <v>Pangkal Pinang</v>
          </cell>
          <cell r="K616" t="str">
            <v>Kepulauan Bangka Belitung</v>
          </cell>
          <cell r="L616" t="str">
            <v>Conformant</v>
          </cell>
        </row>
        <row r="617">
          <cell r="B617" t="str">
            <v>Allegro MicroSystems, Inc._20222023</v>
          </cell>
          <cell r="C617" t="str">
            <v>CID001468 - PT Stanindo Inti Perkasa</v>
          </cell>
          <cell r="D617" t="str">
            <v>Tin</v>
          </cell>
          <cell r="E617" t="str">
            <v>CID001468</v>
          </cell>
          <cell r="F617" t="str">
            <v>RMI</v>
          </cell>
          <cell r="G617" t="str">
            <v>PT Stanindo Inti Perkasa</v>
          </cell>
          <cell r="H617" t="str">
            <v>INDONESIA</v>
          </cell>
          <cell r="I617"/>
          <cell r="J617" t="str">
            <v>Pangkal Pinang</v>
          </cell>
          <cell r="K617" t="str">
            <v>Kepulauan Bangka Belitung</v>
          </cell>
          <cell r="L617" t="str">
            <v>Conformant</v>
          </cell>
        </row>
        <row r="618">
          <cell r="B618" t="str">
            <v>Allegro MicroSystems, Inc._20222023</v>
          </cell>
          <cell r="C618" t="str">
            <v>CID001477 - PT Timah Tbk Kundur</v>
          </cell>
          <cell r="D618" t="str">
            <v>Tin</v>
          </cell>
          <cell r="E618" t="str">
            <v>CID001477</v>
          </cell>
          <cell r="F618" t="str">
            <v>RMI</v>
          </cell>
          <cell r="G618" t="str">
            <v>PT Timah Tbk Kundur</v>
          </cell>
          <cell r="H618" t="str">
            <v>INDONESIA</v>
          </cell>
          <cell r="I618" t="str">
            <v>Unknown.</v>
          </cell>
          <cell r="J618" t="str">
            <v>Kundur</v>
          </cell>
          <cell r="K618" t="str">
            <v>Riau</v>
          </cell>
          <cell r="L618" t="str">
            <v>Conformant</v>
          </cell>
        </row>
        <row r="619">
          <cell r="B619" t="str">
            <v>Allegro MicroSystems, Inc._20222023</v>
          </cell>
          <cell r="C619" t="str">
            <v>CID001482 - PT Timah Tbk Mentok</v>
          </cell>
          <cell r="D619" t="str">
            <v>Tin</v>
          </cell>
          <cell r="E619" t="str">
            <v>CID001482</v>
          </cell>
          <cell r="F619" t="str">
            <v>RMI</v>
          </cell>
          <cell r="G619" t="str">
            <v>PT Timah Tbk Mentok</v>
          </cell>
          <cell r="H619" t="str">
            <v>INDONESIA</v>
          </cell>
          <cell r="I619" t="str">
            <v>Unknown.</v>
          </cell>
          <cell r="J619" t="str">
            <v>Mentok</v>
          </cell>
          <cell r="K619" t="str">
            <v>Kepulauan Bangka Belitung</v>
          </cell>
          <cell r="L619" t="str">
            <v>Conformant</v>
          </cell>
        </row>
        <row r="620">
          <cell r="B620" t="str">
            <v>Allegro MicroSystems, Inc._20222023</v>
          </cell>
          <cell r="C620" t="str">
            <v>CID001490 - PT Tinindo Inter Nusa</v>
          </cell>
          <cell r="D620" t="str">
            <v>Tin</v>
          </cell>
          <cell r="E620" t="str">
            <v>CID001490</v>
          </cell>
          <cell r="F620" t="str">
            <v>RMI</v>
          </cell>
          <cell r="G620" t="str">
            <v>PT Tinindo Inter Nusa</v>
          </cell>
          <cell r="H620" t="str">
            <v>INDONESIA</v>
          </cell>
          <cell r="I620"/>
          <cell r="J620" t="str">
            <v>Pangkal Pinang</v>
          </cell>
          <cell r="K620" t="str">
            <v>Kepulauan Bangka Belitung</v>
          </cell>
          <cell r="L620" t="str">
            <v>Listed by RMI</v>
          </cell>
        </row>
        <row r="621">
          <cell r="B621" t="str">
            <v>Allegro MicroSystems, Inc._20222023</v>
          </cell>
          <cell r="C621" t="str">
            <v>CID001539 - Rui Da Hung</v>
          </cell>
          <cell r="D621" t="str">
            <v>Tin</v>
          </cell>
          <cell r="E621" t="str">
            <v>CID001539</v>
          </cell>
          <cell r="F621" t="str">
            <v>RMI</v>
          </cell>
          <cell r="G621" t="str">
            <v>Rui Da Hung</v>
          </cell>
          <cell r="H621" t="str">
            <v>TAIWAN, PROVINCE OF CHINA</v>
          </cell>
          <cell r="I621"/>
          <cell r="J621" t="str">
            <v>Taoyuan</v>
          </cell>
          <cell r="K621" t="str">
            <v>Taoyuan</v>
          </cell>
          <cell r="L621" t="str">
            <v>Conformant</v>
          </cell>
        </row>
        <row r="622">
          <cell r="B622" t="str">
            <v>Allegro MicroSystems, Inc._20222023</v>
          </cell>
          <cell r="C622" t="str">
            <v>CID001898 - Thaisarco</v>
          </cell>
          <cell r="D622" t="str">
            <v>Tin</v>
          </cell>
          <cell r="E622" t="str">
            <v>CID001898</v>
          </cell>
          <cell r="F622" t="str">
            <v>RMI</v>
          </cell>
          <cell r="G622" t="str">
            <v>Thaisarco</v>
          </cell>
          <cell r="H622" t="str">
            <v>THAILAND</v>
          </cell>
          <cell r="I622" t="str">
            <v>80 Moo 8, Sakdidej Road</v>
          </cell>
          <cell r="J622" t="str">
            <v>Amphur Muang</v>
          </cell>
          <cell r="K622" t="str">
            <v>Phuket</v>
          </cell>
          <cell r="L622" t="str">
            <v>Conformant</v>
          </cell>
        </row>
        <row r="623">
          <cell r="B623" t="str">
            <v>Allegro MicroSystems, Inc._20222023</v>
          </cell>
          <cell r="C623" t="str">
            <v>CID002036 - White Solder Metalurgia e Mineracao Ltda.</v>
          </cell>
          <cell r="D623" t="str">
            <v>Tin</v>
          </cell>
          <cell r="E623" t="str">
            <v>CID002036</v>
          </cell>
          <cell r="F623" t="str">
            <v>RMI</v>
          </cell>
          <cell r="G623" t="str">
            <v>White Solder Metalurgia e Mineracao Ltda.</v>
          </cell>
          <cell r="H623" t="str">
            <v>BRAZIL</v>
          </cell>
          <cell r="I623" t="str">
            <v>Rodovia 421, Km 1,1 no 917 CEP 76877-073/Cx Postal: 433</v>
          </cell>
          <cell r="J623" t="str">
            <v>Ariquemes</v>
          </cell>
          <cell r="K623" t="str">
            <v>Rondônia</v>
          </cell>
          <cell r="L623" t="str">
            <v>Conformant</v>
          </cell>
        </row>
        <row r="624">
          <cell r="B624" t="str">
            <v>Allegro MicroSystems, Inc._20222023</v>
          </cell>
          <cell r="C624" t="str">
            <v>CID002158 - Yunnan Chengfeng Non-ferrous Metals Co., Ltd.165</v>
          </cell>
          <cell r="D624" t="str">
            <v>Tin</v>
          </cell>
          <cell r="E624" t="str">
            <v>CID002158</v>
          </cell>
          <cell r="F624" t="str">
            <v>RMI</v>
          </cell>
          <cell r="G624" t="str">
            <v>Yunnan Chengfeng Non-ferrous Metals Co., Ltd.</v>
          </cell>
          <cell r="H624" t="str">
            <v>CHINA</v>
          </cell>
          <cell r="I624" t="str">
            <v>Unknown.</v>
          </cell>
          <cell r="J624" t="str">
            <v>Gejiu</v>
          </cell>
          <cell r="K624" t="str">
            <v>Yunnan Sheng</v>
          </cell>
          <cell r="L624" t="str">
            <v>Conformant</v>
          </cell>
        </row>
        <row r="625">
          <cell r="B625" t="str">
            <v>Allegro MicroSystems, Inc._20222023</v>
          </cell>
          <cell r="C625" t="str">
            <v>CID002180 - Tin Smelting Branch of Yunnan Tin Co., Ltd.</v>
          </cell>
          <cell r="D625" t="str">
            <v>Tin</v>
          </cell>
          <cell r="E625" t="str">
            <v>CID002180</v>
          </cell>
          <cell r="F625" t="str">
            <v>RMI</v>
          </cell>
          <cell r="G625" t="str">
            <v>Tin Smelting Branch of Yunnan Tin Co., Ltd.</v>
          </cell>
          <cell r="H625" t="str">
            <v>CHINA</v>
          </cell>
          <cell r="I625" t="str">
            <v>Unknown.</v>
          </cell>
          <cell r="J625" t="str">
            <v>Gejiu</v>
          </cell>
          <cell r="K625" t="str">
            <v>Yunnan Sheng</v>
          </cell>
          <cell r="L625" t="str">
            <v>Conformant</v>
          </cell>
        </row>
        <row r="626">
          <cell r="B626" t="str">
            <v>Allegro MicroSystems, Inc._20222023</v>
          </cell>
          <cell r="C626" t="str">
            <v>CID000004 - A.L.M.T. Corp.</v>
          </cell>
          <cell r="D626" t="str">
            <v>Tungsten</v>
          </cell>
          <cell r="E626" t="str">
            <v>CID000004</v>
          </cell>
          <cell r="F626" t="str">
            <v>RMI</v>
          </cell>
          <cell r="G626" t="str">
            <v>A.L.M.T. Corp.</v>
          </cell>
          <cell r="H626" t="str">
            <v>JAPAN</v>
          </cell>
          <cell r="I626"/>
          <cell r="J626" t="str">
            <v>Toyama City</v>
          </cell>
          <cell r="K626" t="str">
            <v>Toyama</v>
          </cell>
          <cell r="L626" t="str">
            <v>Conformant</v>
          </cell>
        </row>
        <row r="627">
          <cell r="B627" t="str">
            <v>Allegro MicroSystems, Inc._20222023</v>
          </cell>
          <cell r="C627" t="str">
            <v>CID002513 - Hunan Shizhuyuan Nonferrous Metals Co., Ltd. Chenzhou Tungsten Products Branch</v>
          </cell>
          <cell r="D627" t="str">
            <v>Tungsten</v>
          </cell>
          <cell r="E627" t="str">
            <v>CID002513</v>
          </cell>
          <cell r="F627" t="str">
            <v>RMI</v>
          </cell>
          <cell r="G627" t="str">
            <v>Hunan Shizhuyuan Nonferrous Metals Co., Ltd. Chenzhou Tungsten Products Branch</v>
          </cell>
          <cell r="H627" t="str">
            <v>CHINA</v>
          </cell>
          <cell r="I627"/>
          <cell r="J627" t="str">
            <v>Chenzhou</v>
          </cell>
          <cell r="K627" t="str">
            <v>Hunan Sheng</v>
          </cell>
          <cell r="L627" t="str">
            <v>Conformant</v>
          </cell>
        </row>
        <row r="628">
          <cell r="B628" t="str">
            <v>Allegro MicroSystems, Inc._20222023</v>
          </cell>
          <cell r="C628" t="str">
            <v>CID000258 - Chongyi Zhangyuan Tungsten Co., Ltd.</v>
          </cell>
          <cell r="D628" t="str">
            <v>Tungsten</v>
          </cell>
          <cell r="E628" t="str">
            <v>CID000258</v>
          </cell>
          <cell r="F628" t="str">
            <v>RMI</v>
          </cell>
          <cell r="G628" t="str">
            <v>Chongyi Zhangyuan Tungsten Co., Ltd.</v>
          </cell>
          <cell r="H628" t="str">
            <v>CHINA</v>
          </cell>
          <cell r="I628"/>
          <cell r="J628" t="str">
            <v>Ganzhou</v>
          </cell>
          <cell r="K628" t="str">
            <v>Jiangxi Sheng</v>
          </cell>
          <cell r="L628" t="str">
            <v>Conformant</v>
          </cell>
        </row>
        <row r="629">
          <cell r="B629" t="str">
            <v>Allegro MicroSystems, Inc._20222023</v>
          </cell>
          <cell r="C629" t="str">
            <v>CID000875 - Ganzhou Huaxing Tungsten Products Co., Ltd.177</v>
          </cell>
          <cell r="D629" t="str">
            <v>Tungsten</v>
          </cell>
          <cell r="E629" t="str">
            <v>CID000875</v>
          </cell>
          <cell r="F629" t="str">
            <v>RMI</v>
          </cell>
          <cell r="G629" t="str">
            <v>Ganzhou Huaxing Tungsten Products Co., Ltd.</v>
          </cell>
          <cell r="H629" t="str">
            <v>CHINA</v>
          </cell>
          <cell r="I629"/>
          <cell r="J629" t="str">
            <v>Ganzhou</v>
          </cell>
          <cell r="K629" t="str">
            <v>Jiangxi Sheng</v>
          </cell>
          <cell r="L629" t="str">
            <v>Conformant</v>
          </cell>
        </row>
        <row r="630">
          <cell r="B630" t="str">
            <v>Allegro MicroSystems, Inc._20222023</v>
          </cell>
          <cell r="C630" t="str">
            <v>CID002494 - Ganzhou Seadragon W &amp; Mo Co., Ltd.</v>
          </cell>
          <cell r="D630" t="str">
            <v>Tungsten</v>
          </cell>
          <cell r="E630" t="str">
            <v>CID002494</v>
          </cell>
          <cell r="F630" t="str">
            <v>RMI</v>
          </cell>
          <cell r="G630" t="str">
            <v>Ganzhou Seadragon W &amp; Mo Co., Ltd.</v>
          </cell>
          <cell r="H630" t="str">
            <v>CHINA</v>
          </cell>
          <cell r="I630"/>
          <cell r="J630" t="str">
            <v>Ganzhou</v>
          </cell>
          <cell r="K630" t="str">
            <v>Jiangxi Sheng</v>
          </cell>
          <cell r="L630" t="str">
            <v>Conformant</v>
          </cell>
        </row>
        <row r="631">
          <cell r="B631" t="str">
            <v>Allegro MicroSystems, Inc._20222023</v>
          </cell>
          <cell r="C631" t="str">
            <v>CID000568 - Global Tungsten &amp; Powders Corp.</v>
          </cell>
          <cell r="D631" t="str">
            <v>Tungsten</v>
          </cell>
          <cell r="E631" t="str">
            <v>CID000568</v>
          </cell>
          <cell r="F631" t="str">
            <v>RMI</v>
          </cell>
          <cell r="G631" t="str">
            <v>Global Tungsten &amp; Powders Corp.</v>
          </cell>
          <cell r="H631" t="str">
            <v>UNITED STATES OF AMERICA</v>
          </cell>
          <cell r="I631"/>
          <cell r="J631" t="str">
            <v>Towanda</v>
          </cell>
          <cell r="K631" t="str">
            <v>Pennsylvania</v>
          </cell>
          <cell r="L631" t="str">
            <v>Conformant</v>
          </cell>
        </row>
        <row r="632">
          <cell r="B632" t="str">
            <v>Allegro MicroSystems, Inc._20222023</v>
          </cell>
          <cell r="C632" t="str">
            <v>CID000218 - Guangdong Xianglu Tungsten Co., Ltd.181</v>
          </cell>
          <cell r="D632" t="str">
            <v>Tungsten</v>
          </cell>
          <cell r="E632" t="str">
            <v>CID000218</v>
          </cell>
          <cell r="F632" t="str">
            <v>RMI</v>
          </cell>
          <cell r="G632" t="str">
            <v>Guangdong Xianglu Tungsten Co., Ltd.</v>
          </cell>
          <cell r="H632" t="str">
            <v>CHINA</v>
          </cell>
          <cell r="I632"/>
          <cell r="J632" t="str">
            <v>Chaozhou</v>
          </cell>
          <cell r="K632" t="str">
            <v>Guangdong Sheng</v>
          </cell>
          <cell r="L632" t="str">
            <v>Conformant</v>
          </cell>
        </row>
        <row r="633">
          <cell r="B633" t="str">
            <v>Allegro MicroSystems, Inc._20222023</v>
          </cell>
          <cell r="C633" t="str">
            <v>CID002541 - H.C. Starck Tungsten GmbH</v>
          </cell>
          <cell r="D633" t="str">
            <v>Tungsten</v>
          </cell>
          <cell r="E633" t="str">
            <v>CID002541</v>
          </cell>
          <cell r="F633" t="str">
            <v>RMI</v>
          </cell>
          <cell r="G633" t="str">
            <v>H.C. Starck Tungsten GmbH</v>
          </cell>
          <cell r="H633" t="str">
            <v>GERMANY</v>
          </cell>
          <cell r="I633"/>
          <cell r="J633" t="str">
            <v>Goslar</v>
          </cell>
          <cell r="K633" t="str">
            <v>Niedersachsen</v>
          </cell>
          <cell r="L633" t="str">
            <v>Conformant</v>
          </cell>
        </row>
        <row r="634">
          <cell r="B634" t="str">
            <v>Allegro MicroSystems, Inc._20222023</v>
          </cell>
          <cell r="C634" t="str">
            <v>CID000769 - Hunan Jintai New Material Co., Ltd.96</v>
          </cell>
          <cell r="D634" t="str">
            <v>Tungsten</v>
          </cell>
          <cell r="E634" t="str">
            <v>CID000769</v>
          </cell>
          <cell r="F634" t="str">
            <v>RMI</v>
          </cell>
          <cell r="G634" t="str">
            <v>Hunan Jintai New Material Co., Ltd.</v>
          </cell>
          <cell r="H634" t="str">
            <v>CHINA</v>
          </cell>
          <cell r="I634"/>
          <cell r="J634" t="str">
            <v>Hengyang</v>
          </cell>
          <cell r="K634" t="str">
            <v>Hunan Sheng</v>
          </cell>
          <cell r="L634" t="str">
            <v>Conformant</v>
          </cell>
        </row>
        <row r="635">
          <cell r="B635" t="str">
            <v>Allegro MicroSystems, Inc._20222023</v>
          </cell>
          <cell r="C635" t="str">
            <v>CID000825 - Japan New Metals Co., Ltd.</v>
          </cell>
          <cell r="D635" t="str">
            <v>Tungsten</v>
          </cell>
          <cell r="E635" t="str">
            <v>CID000825</v>
          </cell>
          <cell r="F635" t="str">
            <v>RMI</v>
          </cell>
          <cell r="G635" t="str">
            <v>Japan New Metals Co., Ltd.</v>
          </cell>
          <cell r="H635" t="str">
            <v>JAPAN</v>
          </cell>
          <cell r="I635"/>
          <cell r="J635" t="str">
            <v>Akita City</v>
          </cell>
          <cell r="K635" t="str">
            <v>Akita</v>
          </cell>
          <cell r="L635" t="str">
            <v>Conformant</v>
          </cell>
        </row>
        <row r="636">
          <cell r="B636" t="str">
            <v>Allegro MicroSystems, Inc._20222023</v>
          </cell>
          <cell r="C636" t="str">
            <v>CID002551 - Jiangwu H.C. Starck Tungsten Products Co., Ltd.</v>
          </cell>
          <cell r="D636" t="str">
            <v>Tungsten</v>
          </cell>
          <cell r="E636" t="str">
            <v>CID002551</v>
          </cell>
          <cell r="F636" t="str">
            <v>RMI</v>
          </cell>
          <cell r="G636" t="str">
            <v>Jiangwu H.C. Starck Tungsten Products Co., Ltd.</v>
          </cell>
          <cell r="H636" t="str">
            <v>CHINA</v>
          </cell>
          <cell r="I636"/>
          <cell r="J636" t="str">
            <v>Ganzhou</v>
          </cell>
          <cell r="K636" t="str">
            <v>Jiangxi Sheng</v>
          </cell>
          <cell r="L636" t="str">
            <v>Conformant</v>
          </cell>
        </row>
        <row r="637">
          <cell r="B637" t="str">
            <v>Allegro MicroSystems, Inc._20222023</v>
          </cell>
          <cell r="C637" t="str">
            <v>CID002321 - Jiangxi Gan Bei Tungsten Co., Ltd.</v>
          </cell>
          <cell r="D637" t="str">
            <v>Tungsten</v>
          </cell>
          <cell r="E637" t="str">
            <v>CID002321</v>
          </cell>
          <cell r="F637" t="str">
            <v>RMI</v>
          </cell>
          <cell r="G637" t="str">
            <v>Jiangxi Gan Bei Tungsten Co., Ltd.</v>
          </cell>
          <cell r="H637" t="str">
            <v>CHINA</v>
          </cell>
          <cell r="I637"/>
          <cell r="J637" t="str">
            <v>Xiushui</v>
          </cell>
          <cell r="K637" t="str">
            <v>Jiangxi Sheng</v>
          </cell>
          <cell r="L637" t="str">
            <v>Conformant</v>
          </cell>
        </row>
        <row r="638">
          <cell r="B638" t="str">
            <v>Allegro MicroSystems, Inc._20222023</v>
          </cell>
          <cell r="C638" t="str">
            <v>CID002318 - Jiangxi Tonggu Non-ferrous Metallurgical &amp; Chemical Co., Ltd.</v>
          </cell>
          <cell r="D638" t="str">
            <v>Tungsten</v>
          </cell>
          <cell r="E638" t="str">
            <v>CID002318</v>
          </cell>
          <cell r="F638" t="str">
            <v>RMI</v>
          </cell>
          <cell r="G638" t="str">
            <v>Jiangxi Tonggu Non-ferrous Metallurgical &amp; Chemical Co., Ltd.</v>
          </cell>
          <cell r="H638" t="str">
            <v>CHINA</v>
          </cell>
          <cell r="I638"/>
          <cell r="J638" t="str">
            <v>Tonggu</v>
          </cell>
          <cell r="K638" t="str">
            <v>Jiangxi Sheng</v>
          </cell>
          <cell r="L638" t="str">
            <v>Conformant</v>
          </cell>
        </row>
        <row r="639">
          <cell r="B639" t="str">
            <v>Allegro MicroSystems, Inc._20222023</v>
          </cell>
          <cell r="C639" t="str">
            <v>CID002316 - Jiangxi Yaosheng Tungsten Co., Ltd.</v>
          </cell>
          <cell r="D639" t="str">
            <v>Tungsten</v>
          </cell>
          <cell r="E639" t="str">
            <v>CID002316</v>
          </cell>
          <cell r="F639" t="str">
            <v>RMI</v>
          </cell>
          <cell r="G639" t="str">
            <v>Jiangxi Yaosheng Tungsten Co., Ltd.</v>
          </cell>
          <cell r="H639" t="str">
            <v>CHINA</v>
          </cell>
          <cell r="I639"/>
          <cell r="J639" t="str">
            <v>Ganzhou</v>
          </cell>
          <cell r="K639" t="str">
            <v>Jiangxi Sheng</v>
          </cell>
          <cell r="L639" t="str">
            <v>Conformant</v>
          </cell>
        </row>
        <row r="640">
          <cell r="B640" t="str">
            <v>Allegro MicroSystems, Inc._20222023</v>
          </cell>
          <cell r="C640" t="str">
            <v>CID000105 - Kennametal Huntsville184</v>
          </cell>
          <cell r="D640" t="str">
            <v>Tungsten</v>
          </cell>
          <cell r="E640" t="str">
            <v>CID000105</v>
          </cell>
          <cell r="F640" t="str">
            <v>RMI</v>
          </cell>
          <cell r="G640" t="str">
            <v>Kennametal Huntsville</v>
          </cell>
          <cell r="H640" t="str">
            <v>UNITED STATES OF AMERICA</v>
          </cell>
          <cell r="I640"/>
          <cell r="J640" t="str">
            <v>Huntsville</v>
          </cell>
          <cell r="K640" t="str">
            <v>Alabama</v>
          </cell>
          <cell r="L640" t="str">
            <v>Conformant</v>
          </cell>
        </row>
        <row r="641">
          <cell r="B641" t="str">
            <v>Allegro MicroSystems, Inc._20222023</v>
          </cell>
          <cell r="C641" t="str">
            <v>CID002589 - Niagara Refining LLC</v>
          </cell>
          <cell r="D641" t="str">
            <v>Tungsten</v>
          </cell>
          <cell r="E641" t="str">
            <v>CID002589</v>
          </cell>
          <cell r="F641" t="str">
            <v>RMI</v>
          </cell>
          <cell r="G641" t="str">
            <v>Niagara Refining LLC</v>
          </cell>
          <cell r="H641" t="str">
            <v>UNITED STATES OF AMERICA</v>
          </cell>
          <cell r="I641"/>
          <cell r="J641" t="str">
            <v>Depew</v>
          </cell>
          <cell r="K641" t="str">
            <v>New York</v>
          </cell>
          <cell r="L641" t="str">
            <v>Conformant</v>
          </cell>
        </row>
        <row r="642">
          <cell r="B642" t="str">
            <v>Allegro MicroSystems, Inc._20222023</v>
          </cell>
          <cell r="C642" t="str">
            <v>CID002543 - Masan High-Tech Materials</v>
          </cell>
          <cell r="D642" t="str">
            <v>Tungsten</v>
          </cell>
          <cell r="E642" t="str">
            <v>CID002543</v>
          </cell>
          <cell r="F642" t="str">
            <v>RMI</v>
          </cell>
          <cell r="G642" t="str">
            <v>Masan High-Tech Materials</v>
          </cell>
          <cell r="H642" t="str">
            <v>VIET NAM</v>
          </cell>
          <cell r="I642"/>
          <cell r="J642" t="str">
            <v>Dai Tu</v>
          </cell>
          <cell r="K642" t="str">
            <v>Thái Nguyên</v>
          </cell>
          <cell r="L642" t="str">
            <v>Conformant</v>
          </cell>
        </row>
        <row r="643">
          <cell r="B643" t="str">
            <v>Allegro MicroSystems, Inc._20222023</v>
          </cell>
          <cell r="C643" t="str">
            <v>CID002044 - Wolfram Bergbau und Hutten AG187</v>
          </cell>
          <cell r="D643" t="str">
            <v>Tungsten</v>
          </cell>
          <cell r="E643" t="str">
            <v>CID002044</v>
          </cell>
          <cell r="F643" t="str">
            <v>RMI</v>
          </cell>
          <cell r="G643" t="str">
            <v>Wolfram Bergbau und Hutten AG</v>
          </cell>
          <cell r="H643" t="str">
            <v>AUSTRIA</v>
          </cell>
          <cell r="I643"/>
          <cell r="J643"/>
          <cell r="K643"/>
          <cell r="L643" t="str">
            <v>Conformant</v>
          </cell>
        </row>
        <row r="644">
          <cell r="B644" t="str">
            <v>Allegro MicroSystems, Inc._20222023</v>
          </cell>
          <cell r="C644" t="str">
            <v>CID002320 - Xiamen Tungsten (H.C.) Co., Ltd.188</v>
          </cell>
          <cell r="D644" t="str">
            <v>Tungsten</v>
          </cell>
          <cell r="E644" t="str">
            <v>CID002320</v>
          </cell>
          <cell r="F644" t="str">
            <v>RMI</v>
          </cell>
          <cell r="G644" t="str">
            <v>Xiamen Tungsten (H.C.) Co., Ltd.</v>
          </cell>
          <cell r="H644" t="str">
            <v>CHINA</v>
          </cell>
          <cell r="I644"/>
          <cell r="J644"/>
          <cell r="K644"/>
          <cell r="L644" t="str">
            <v>Conformant</v>
          </cell>
        </row>
        <row r="645">
          <cell r="B645" t="str">
            <v>Allegro MicroSystems, Inc._20222023</v>
          </cell>
          <cell r="C645" t="str">
            <v>CID002082 - Xiamen Tungsten Co., Ltd.</v>
          </cell>
          <cell r="D645" t="str">
            <v>Tungsten</v>
          </cell>
          <cell r="E645" t="str">
            <v>CID002082</v>
          </cell>
          <cell r="F645" t="str">
            <v>RMI</v>
          </cell>
          <cell r="G645" t="str">
            <v>Xiamen Tungsten Co., Ltd.</v>
          </cell>
          <cell r="H645" t="str">
            <v>CHINA</v>
          </cell>
          <cell r="I645"/>
          <cell r="J645"/>
          <cell r="K645"/>
          <cell r="L645" t="str">
            <v>Conformant</v>
          </cell>
        </row>
        <row r="646">
          <cell r="B646" t="str">
            <v>Allegro MicroSystems, Inc._20222023</v>
          </cell>
          <cell r="C646" t="str">
            <v>CID001231 - Jiangxi New Nanshan Technology Ltd.</v>
          </cell>
          <cell r="D646" t="str">
            <v>Tin</v>
          </cell>
          <cell r="E646" t="str">
            <v>CID001231</v>
          </cell>
          <cell r="F646" t="str">
            <v>RMI</v>
          </cell>
          <cell r="G646" t="str">
            <v>Jiangxi New Nanshan Technology Ltd.</v>
          </cell>
          <cell r="H646" t="str">
            <v>CHINA</v>
          </cell>
          <cell r="I646" t="str">
            <v>Nan Kang Industrial Park, Ganzhou, Jiangxi Province, China, 341413</v>
          </cell>
          <cell r="J646" t="str">
            <v>Ganzhou</v>
          </cell>
          <cell r="K646" t="str">
            <v>Jiangxi Sheng</v>
          </cell>
          <cell r="L646" t="str">
            <v>Conformant</v>
          </cell>
        </row>
        <row r="647">
          <cell r="B647" t="str">
            <v>Allegro MicroSystems, Inc._20222023</v>
          </cell>
          <cell r="C647" t="str">
            <v>CID001486 - PT Timah Nusantara</v>
          </cell>
          <cell r="D647" t="str">
            <v>Tin</v>
          </cell>
          <cell r="E647" t="str">
            <v>CID001486</v>
          </cell>
          <cell r="F647" t="str">
            <v>RMI</v>
          </cell>
          <cell r="G647" t="str">
            <v>PT Timah Nusantara</v>
          </cell>
          <cell r="H647" t="str">
            <v>INDONESIA</v>
          </cell>
          <cell r="I647"/>
          <cell r="J647" t="str">
            <v>Tempilang</v>
          </cell>
          <cell r="K647" t="str">
            <v>Kepulauan Bangka Belitung</v>
          </cell>
          <cell r="L647" t="str">
            <v>Active</v>
          </cell>
        </row>
        <row r="648">
          <cell r="B648" t="str">
            <v>Allegro MicroSystems, Inc._20222023</v>
          </cell>
          <cell r="C648" t="str">
            <v>CID002773 - Aurubis Beerse99</v>
          </cell>
          <cell r="D648" t="str">
            <v>Tin</v>
          </cell>
          <cell r="E648" t="str">
            <v>CID002773</v>
          </cell>
          <cell r="F648" t="str">
            <v>RMI</v>
          </cell>
          <cell r="G648" t="str">
            <v>Aurubis Beerse</v>
          </cell>
          <cell r="H648" t="str">
            <v>BELGIUM</v>
          </cell>
          <cell r="I648"/>
          <cell r="J648" t="str">
            <v>Beerse</v>
          </cell>
          <cell r="K648" t="str">
            <v>Antwerpen</v>
          </cell>
          <cell r="L648" t="str">
            <v>Conformant</v>
          </cell>
        </row>
        <row r="649">
          <cell r="B649" t="str">
            <v>Allegro MicroSystems, Inc._20222023</v>
          </cell>
          <cell r="C649" t="str">
            <v>CID002774 - Aurubis Berango100</v>
          </cell>
          <cell r="D649" t="str">
            <v>Tin</v>
          </cell>
          <cell r="E649" t="str">
            <v>CID002774</v>
          </cell>
          <cell r="F649" t="str">
            <v>RMI</v>
          </cell>
          <cell r="G649" t="str">
            <v>Aurubis Berango</v>
          </cell>
          <cell r="H649" t="str">
            <v>SPAIN</v>
          </cell>
          <cell r="I649"/>
          <cell r="J649" t="str">
            <v>Berango</v>
          </cell>
          <cell r="K649" t="str">
            <v>Bizkaia</v>
          </cell>
          <cell r="L649" t="str">
            <v>Conformant</v>
          </cell>
        </row>
        <row r="650">
          <cell r="B650" t="str">
            <v>Allegro MicroSystems, Inc._20222023</v>
          </cell>
          <cell r="C650" t="str">
            <v>CID003190 - Chifeng Dajingzi Tin Industry Co., Ltd.</v>
          </cell>
          <cell r="D650" t="str">
            <v>Tin</v>
          </cell>
          <cell r="E650" t="str">
            <v>CID003190</v>
          </cell>
          <cell r="F650" t="str">
            <v>RMI</v>
          </cell>
          <cell r="G650" t="str">
            <v>Chifeng Dajingzi Tin Industry Co., Ltd.</v>
          </cell>
          <cell r="H650" t="str">
            <v>CHINA</v>
          </cell>
          <cell r="I650"/>
          <cell r="J650" t="str">
            <v>Chifeng</v>
          </cell>
          <cell r="K650" t="str">
            <v>Nei Mongol Zizhiqu</v>
          </cell>
          <cell r="L650" t="str">
            <v>Conformant</v>
          </cell>
        </row>
        <row r="651">
          <cell r="B651" t="str">
            <v>Allegro MicroSystems, Inc._20222023</v>
          </cell>
          <cell r="C651" t="str">
            <v>CID003205 - PT Bangka Serumpun</v>
          </cell>
          <cell r="D651" t="str">
            <v>Tin</v>
          </cell>
          <cell r="E651" t="str">
            <v>CID003205</v>
          </cell>
          <cell r="F651" t="str">
            <v>RMI</v>
          </cell>
          <cell r="G651" t="str">
            <v>PT Bangka Serumpun</v>
          </cell>
          <cell r="H651" t="str">
            <v>INDONESIA</v>
          </cell>
          <cell r="I651"/>
          <cell r="J651" t="str">
            <v>Pangkalpinang</v>
          </cell>
          <cell r="K651" t="str">
            <v>Kepulauan Bangka Belitung</v>
          </cell>
          <cell r="L651" t="str">
            <v>Conformant</v>
          </cell>
        </row>
        <row r="652">
          <cell r="B652" t="str">
            <v>Allegro MicroSystems, Inc._20222023</v>
          </cell>
          <cell r="C652" t="str">
            <v>CID003325 - Tin Technology &amp; Refining</v>
          </cell>
          <cell r="D652" t="str">
            <v>Tin</v>
          </cell>
          <cell r="E652" t="str">
            <v>CID003325</v>
          </cell>
          <cell r="F652" t="str">
            <v>RMI</v>
          </cell>
          <cell r="G652" t="str">
            <v>Tin Technology &amp; Refining</v>
          </cell>
          <cell r="H652" t="str">
            <v>UNITED STATES OF AMERICA</v>
          </cell>
          <cell r="I652"/>
          <cell r="J652" t="str">
            <v>West Chester</v>
          </cell>
          <cell r="K652" t="str">
            <v>Pennsylvania</v>
          </cell>
          <cell r="L652" t="str">
            <v>Conformant</v>
          </cell>
        </row>
        <row r="653">
          <cell r="B653" t="str">
            <v>Allegro MicroSystems, Inc._20222023</v>
          </cell>
          <cell r="C653" t="str">
            <v>CID001406 - PT Babel Surya Alam Lestari</v>
          </cell>
          <cell r="D653" t="str">
            <v>Tin</v>
          </cell>
          <cell r="E653" t="str">
            <v>CID001406</v>
          </cell>
          <cell r="F653" t="str">
            <v>RMI</v>
          </cell>
          <cell r="G653" t="str">
            <v>PT Babel Surya Alam Lestari</v>
          </cell>
          <cell r="H653" t="str">
            <v>INDONESIA</v>
          </cell>
          <cell r="I653"/>
          <cell r="J653" t="str">
            <v>Badau</v>
          </cell>
          <cell r="K653" t="str">
            <v>Kepulauan Bangka Belitung</v>
          </cell>
          <cell r="L653" t="str">
            <v>Conformant</v>
          </cell>
        </row>
        <row r="654">
          <cell r="B654" t="str">
            <v>Allegro MicroSystems, Inc._20222023</v>
          </cell>
          <cell r="C654" t="str">
            <v>CID003381 - PT Rajawali Rimba Perkasa</v>
          </cell>
          <cell r="D654" t="str">
            <v>Tin</v>
          </cell>
          <cell r="E654" t="str">
            <v>CID003381</v>
          </cell>
          <cell r="F654" t="str">
            <v>RMI</v>
          </cell>
          <cell r="G654" t="str">
            <v>PT Rajawali Rimba Perkasa</v>
          </cell>
          <cell r="H654" t="str">
            <v>INDONESIA</v>
          </cell>
          <cell r="I654"/>
          <cell r="J654" t="str">
            <v>Tukak Sadai</v>
          </cell>
          <cell r="K654" t="str">
            <v>Bangka Belitung</v>
          </cell>
          <cell r="L654" t="str">
            <v>Conformant</v>
          </cell>
        </row>
        <row r="655">
          <cell r="B655" t="str">
            <v>Allegro MicroSystems, Inc._20222023</v>
          </cell>
          <cell r="C655" t="str">
            <v>CID002834 - Thai Nguyen Mining and Metallurgy Co., Ltd.</v>
          </cell>
          <cell r="D655" t="str">
            <v>Tin</v>
          </cell>
          <cell r="E655" t="str">
            <v>CID002834</v>
          </cell>
          <cell r="F655" t="str">
            <v>RMI</v>
          </cell>
          <cell r="G655" t="str">
            <v>Thai Nguyen Mining and Metallurgy Co., Ltd.</v>
          </cell>
          <cell r="H655" t="str">
            <v>VIET NAM</v>
          </cell>
          <cell r="I655"/>
          <cell r="J655" t="str">
            <v>Thai Nguyen</v>
          </cell>
          <cell r="K655" t="str">
            <v>Thái Nguyên</v>
          </cell>
          <cell r="L655" t="str">
            <v>Removed</v>
          </cell>
        </row>
        <row r="656">
          <cell r="B656" t="str">
            <v>Allegro MicroSystems, Inc._20222023</v>
          </cell>
          <cell r="C656" t="str">
            <v>CID003379 - Ma'anshan Weitai Tin Co., Ltd.</v>
          </cell>
          <cell r="D656" t="str">
            <v>Tin</v>
          </cell>
          <cell r="E656" t="str">
            <v>CID003379</v>
          </cell>
          <cell r="F656" t="str">
            <v>RMI</v>
          </cell>
          <cell r="G656" t="str">
            <v>Ma'anshan Weitai Tin Co., Ltd.</v>
          </cell>
          <cell r="H656" t="str">
            <v>CHINA</v>
          </cell>
          <cell r="I656"/>
          <cell r="J656" t="str">
            <v>Maanshan</v>
          </cell>
          <cell r="K656" t="str">
            <v>Anhui Sheng</v>
          </cell>
          <cell r="L656" t="str">
            <v>Removed</v>
          </cell>
        </row>
        <row r="657">
          <cell r="B657" t="str">
            <v>Allegro MicroSystems, Inc._20222023</v>
          </cell>
          <cell r="C657" t="str">
            <v>CID000090 - Asaka Riken Co., Ltd.</v>
          </cell>
          <cell r="D657" t="str">
            <v>Gold</v>
          </cell>
          <cell r="E657" t="str">
            <v>CID000090</v>
          </cell>
          <cell r="F657" t="str">
            <v>RMI</v>
          </cell>
          <cell r="G657" t="str">
            <v>Asaka Riken Co., Ltd.</v>
          </cell>
          <cell r="H657" t="str">
            <v>JAPAN</v>
          </cell>
          <cell r="I657"/>
          <cell r="J657" t="str">
            <v>Tamura</v>
          </cell>
          <cell r="K657" t="str">
            <v>Fukushima</v>
          </cell>
          <cell r="L657" t="str">
            <v>Conformant</v>
          </cell>
        </row>
        <row r="658">
          <cell r="B658" t="str">
            <v>Allegro MicroSystems, Inc._20222023</v>
          </cell>
          <cell r="C658" t="str">
            <v>CID002542 - TANIOBIS Smelting GmbH &amp; Co. KG</v>
          </cell>
          <cell r="D658" t="str">
            <v>Tungsten</v>
          </cell>
          <cell r="E658" t="str">
            <v>CID002542</v>
          </cell>
          <cell r="F658" t="str">
            <v>RMI</v>
          </cell>
          <cell r="G658" t="str">
            <v>TANIOBIS Smelting GmbH &amp; Co. KG</v>
          </cell>
          <cell r="H658" t="str">
            <v>GERMANY</v>
          </cell>
          <cell r="I658"/>
          <cell r="J658" t="str">
            <v>Laufenburg</v>
          </cell>
          <cell r="K658" t="str">
            <v>Baden-Württemberg</v>
          </cell>
          <cell r="L658" t="str">
            <v>Conformant</v>
          </cell>
        </row>
        <row r="659">
          <cell r="B659" t="str">
            <v>Allegro MicroSystems, Inc._20222023</v>
          </cell>
          <cell r="C659" t="str">
            <v>CID003387 - Luna Smelter, Ltd.</v>
          </cell>
          <cell r="D659" t="str">
            <v>Tin</v>
          </cell>
          <cell r="E659" t="str">
            <v>CID003387</v>
          </cell>
          <cell r="F659" t="str">
            <v>RMI</v>
          </cell>
          <cell r="G659" t="str">
            <v>Luna Smelter, Ltd.</v>
          </cell>
          <cell r="H659" t="str">
            <v>RWANDA</v>
          </cell>
          <cell r="I659"/>
          <cell r="J659" t="str">
            <v>Kigali</v>
          </cell>
          <cell r="K659" t="str">
            <v>City of Kigali</v>
          </cell>
          <cell r="L659" t="str">
            <v>Conformant</v>
          </cell>
        </row>
        <row r="660">
          <cell r="B660" t="str">
            <v>Allegro MicroSystems, Inc._20222023</v>
          </cell>
          <cell r="C660" t="str">
            <v>CID001191 - Mitsubishi Materials Corporation</v>
          </cell>
          <cell r="D660" t="str">
            <v>Tin</v>
          </cell>
          <cell r="E660" t="str">
            <v>CID001191</v>
          </cell>
          <cell r="F660" t="str">
            <v>RMI</v>
          </cell>
          <cell r="G660" t="str">
            <v>Mitsubishi Materials Corporation</v>
          </cell>
          <cell r="H660" t="str">
            <v>JAPAN</v>
          </cell>
          <cell r="I660"/>
          <cell r="J660" t="str">
            <v>Tokyo</v>
          </cell>
          <cell r="K660" t="str">
            <v>Tokyo</v>
          </cell>
          <cell r="L660" t="str">
            <v>Conformant</v>
          </cell>
        </row>
        <row r="661">
          <cell r="B661" t="str">
            <v>Alois Berger GmbH&amp;Co.KG_2023</v>
          </cell>
          <cell r="C661"/>
          <cell r="D661"/>
          <cell r="E661"/>
          <cell r="F661"/>
          <cell r="G661"/>
          <cell r="H661"/>
          <cell r="I661"/>
          <cell r="J661"/>
          <cell r="K661"/>
          <cell r="L661"/>
        </row>
        <row r="662">
          <cell r="B662" t="str">
            <v>ANALOG DEVICES, INC._2023</v>
          </cell>
          <cell r="C662" t="str">
            <v>CID000211 - Changsha South Tantalum Niobium Co., Ltd.</v>
          </cell>
          <cell r="D662" t="str">
            <v>Tantalum</v>
          </cell>
          <cell r="E662" t="str">
            <v>CID000211</v>
          </cell>
          <cell r="F662" t="str">
            <v>RMI</v>
          </cell>
          <cell r="G662" t="str">
            <v>Changsha South Tantalum Niobium Co., Ltd.</v>
          </cell>
          <cell r="H662" t="str">
            <v>CHINA</v>
          </cell>
          <cell r="I662"/>
          <cell r="J662" t="str">
            <v>Changsha</v>
          </cell>
          <cell r="K662" t="str">
            <v>Hunan Sheng</v>
          </cell>
          <cell r="L662" t="str">
            <v>Conformant</v>
          </cell>
        </row>
        <row r="663">
          <cell r="B663" t="str">
            <v>ANALOG DEVICES, INC._2023</v>
          </cell>
          <cell r="C663" t="str">
            <v>CID002504 - D Block Metals, LLC</v>
          </cell>
          <cell r="D663" t="str">
            <v>Tantalum</v>
          </cell>
          <cell r="E663" t="str">
            <v>CID002504</v>
          </cell>
          <cell r="F663" t="str">
            <v>RMI</v>
          </cell>
          <cell r="G663" t="str">
            <v>D Block Metals, LLC</v>
          </cell>
          <cell r="H663" t="str">
            <v>UNITED STATES OF AMERICA</v>
          </cell>
          <cell r="I663"/>
          <cell r="J663" t="str">
            <v>Gastonia</v>
          </cell>
          <cell r="K663" t="str">
            <v>North Carolina</v>
          </cell>
          <cell r="L663" t="str">
            <v>Conformant</v>
          </cell>
        </row>
        <row r="664">
          <cell r="B664" t="str">
            <v>ANALOG DEVICES, INC._2023</v>
          </cell>
          <cell r="C664" t="str">
            <v>CID000460 - F&amp;X Electro-Materials Ltd.4</v>
          </cell>
          <cell r="D664" t="str">
            <v>Tantalum</v>
          </cell>
          <cell r="E664" t="str">
            <v>CID000460</v>
          </cell>
          <cell r="F664" t="str">
            <v>RMI</v>
          </cell>
          <cell r="G664" t="str">
            <v>F&amp;X Electro-Materials Ltd.</v>
          </cell>
          <cell r="H664" t="str">
            <v>CHINA</v>
          </cell>
          <cell r="I664"/>
          <cell r="J664" t="str">
            <v>Jiangmen</v>
          </cell>
          <cell r="K664" t="str">
            <v>Guangdong Sheng</v>
          </cell>
          <cell r="L664" t="str">
            <v>Conformant</v>
          </cell>
        </row>
        <row r="665">
          <cell r="B665" t="str">
            <v>ANALOG DEVICES, INC._2023</v>
          </cell>
          <cell r="C665" t="str">
            <v>CID002505 - FIR Metals &amp; Resource Ltd.</v>
          </cell>
          <cell r="D665" t="str">
            <v>Tantalum</v>
          </cell>
          <cell r="E665" t="str">
            <v>CID002505</v>
          </cell>
          <cell r="F665" t="str">
            <v>RMI</v>
          </cell>
          <cell r="G665" t="str">
            <v>FIR Metals &amp; Resource Ltd.</v>
          </cell>
          <cell r="H665" t="str">
            <v>CHINA</v>
          </cell>
          <cell r="I665"/>
          <cell r="J665" t="str">
            <v>Zhuzhou</v>
          </cell>
          <cell r="K665" t="str">
            <v>Hunan Sheng</v>
          </cell>
          <cell r="L665" t="str">
            <v>Conformant</v>
          </cell>
        </row>
        <row r="666">
          <cell r="B666" t="str">
            <v>ANALOG DEVICES, INC._2023</v>
          </cell>
          <cell r="C666" t="str">
            <v>CID002558 - Global Advanced Metals Aizu</v>
          </cell>
          <cell r="D666" t="str">
            <v>Tantalum</v>
          </cell>
          <cell r="E666" t="str">
            <v>CID002558</v>
          </cell>
          <cell r="F666" t="str">
            <v>RMI</v>
          </cell>
          <cell r="G666" t="str">
            <v>Global Advanced Metals Aizu</v>
          </cell>
          <cell r="H666" t="str">
            <v>JAPAN</v>
          </cell>
          <cell r="I666"/>
          <cell r="J666" t="str">
            <v>Aizuwakamatsu</v>
          </cell>
          <cell r="K666" t="str">
            <v>Fukushima</v>
          </cell>
          <cell r="L666" t="str">
            <v>Conformant</v>
          </cell>
        </row>
        <row r="667">
          <cell r="B667" t="str">
            <v>ANALOG DEVICES, INC._2023</v>
          </cell>
          <cell r="C667" t="str">
            <v>CID002557 - Global Advanced Metals Boyertown</v>
          </cell>
          <cell r="D667" t="str">
            <v>Tantalum</v>
          </cell>
          <cell r="E667" t="str">
            <v>CID002557</v>
          </cell>
          <cell r="F667" t="str">
            <v>RMI</v>
          </cell>
          <cell r="G667" t="str">
            <v>Global Advanced Metals Boyertown</v>
          </cell>
          <cell r="H667" t="str">
            <v>UNITED STATES OF AMERICA</v>
          </cell>
          <cell r="I667"/>
          <cell r="J667" t="str">
            <v>Boyertown</v>
          </cell>
          <cell r="K667" t="str">
            <v>Pennsylvania</v>
          </cell>
          <cell r="L667" t="str">
            <v>Conformant</v>
          </cell>
        </row>
        <row r="668">
          <cell r="B668" t="str">
            <v>ANALOG DEVICES, INC._2023</v>
          </cell>
          <cell r="C668" t="str">
            <v>CID000616 - XIMEI RESOURCES (GUANGDONG) LIMITED</v>
          </cell>
          <cell r="D668" t="str">
            <v>Tantalum</v>
          </cell>
          <cell r="E668" t="str">
            <v>CID000616</v>
          </cell>
          <cell r="F668" t="str">
            <v>RMI</v>
          </cell>
          <cell r="G668" t="str">
            <v>XIMEI RESOURCES (GUANGDONG) LIMITED</v>
          </cell>
          <cell r="H668" t="str">
            <v>CHINA</v>
          </cell>
          <cell r="I668"/>
          <cell r="J668" t="str">
            <v>Yingde</v>
          </cell>
          <cell r="K668" t="str">
            <v>Guangdong Sheng</v>
          </cell>
          <cell r="L668" t="str">
            <v>Conformant</v>
          </cell>
        </row>
        <row r="669">
          <cell r="B669" t="str">
            <v>ANALOG DEVICES, INC._2023</v>
          </cell>
          <cell r="C669" t="str">
            <v>CID002544 - TANIOBIS Co., Ltd.</v>
          </cell>
          <cell r="D669" t="str">
            <v>Tantalum</v>
          </cell>
          <cell r="E669" t="str">
            <v>CID002544</v>
          </cell>
          <cell r="F669" t="str">
            <v>RMI</v>
          </cell>
          <cell r="G669" t="str">
            <v>TANIOBIS Co., Ltd.</v>
          </cell>
          <cell r="H669" t="str">
            <v>THAILAND</v>
          </cell>
          <cell r="I669"/>
          <cell r="J669" t="str">
            <v>Map Ta Phut</v>
          </cell>
          <cell r="K669" t="str">
            <v>Rayong</v>
          </cell>
          <cell r="L669" t="str">
            <v>Conformant</v>
          </cell>
        </row>
        <row r="670">
          <cell r="B670" t="str">
            <v>ANALOG DEVICES, INC._2023</v>
          </cell>
          <cell r="C670" t="str">
            <v>CID002547 - QSIL Metals Hermsdorf GmbH98</v>
          </cell>
          <cell r="D670" t="str">
            <v>Tantalum</v>
          </cell>
          <cell r="E670" t="str">
            <v>CID002547</v>
          </cell>
          <cell r="F670" t="str">
            <v>RMI</v>
          </cell>
          <cell r="G670" t="str">
            <v>QSIL Metals Hermsdorf GmbH</v>
          </cell>
          <cell r="H670" t="str">
            <v>GERMANY</v>
          </cell>
          <cell r="I670"/>
          <cell r="J670" t="str">
            <v>Hermsdorf</v>
          </cell>
          <cell r="K670" t="str">
            <v>Thüringen</v>
          </cell>
          <cell r="L670" t="str">
            <v>Removed</v>
          </cell>
        </row>
        <row r="671">
          <cell r="B671" t="str">
            <v>ANALOG DEVICES, INC._2023</v>
          </cell>
          <cell r="C671" t="str">
            <v>CID002548 - Materion Newton Inc.</v>
          </cell>
          <cell r="D671" t="str">
            <v>Tantalum</v>
          </cell>
          <cell r="E671" t="str">
            <v>CID002548</v>
          </cell>
          <cell r="F671" t="str">
            <v>RMI</v>
          </cell>
          <cell r="G671" t="str">
            <v>Materion Newton Inc.</v>
          </cell>
          <cell r="H671" t="str">
            <v>UNITED STATES OF AMERICA</v>
          </cell>
          <cell r="I671"/>
          <cell r="J671" t="str">
            <v>Newton</v>
          </cell>
          <cell r="K671" t="str">
            <v>Massachusetts</v>
          </cell>
          <cell r="L671" t="str">
            <v>Conformant</v>
          </cell>
        </row>
        <row r="672">
          <cell r="B672" t="str">
            <v>ANALOG DEVICES, INC._2023</v>
          </cell>
          <cell r="C672" t="str">
            <v>CID002549 - TANIOBIS Japan Co., Ltd.</v>
          </cell>
          <cell r="D672" t="str">
            <v>Tantalum</v>
          </cell>
          <cell r="E672" t="str">
            <v>CID002549</v>
          </cell>
          <cell r="F672" t="str">
            <v>RMI</v>
          </cell>
          <cell r="G672" t="str">
            <v>TANIOBIS Japan Co., Ltd.</v>
          </cell>
          <cell r="H672" t="str">
            <v>JAPAN</v>
          </cell>
          <cell r="I672"/>
          <cell r="J672" t="str">
            <v>Mito</v>
          </cell>
          <cell r="K672" t="str">
            <v>Ibaraki</v>
          </cell>
          <cell r="L672" t="str">
            <v>Conformant</v>
          </cell>
        </row>
        <row r="673">
          <cell r="B673" t="str">
            <v>ANALOG DEVICES, INC._2023</v>
          </cell>
          <cell r="C673" t="str">
            <v>CID002550 - TANIOBIS Smelting GmbH &amp; Co. KG</v>
          </cell>
          <cell r="D673" t="str">
            <v>Tantalum</v>
          </cell>
          <cell r="E673" t="str">
            <v>CID002550</v>
          </cell>
          <cell r="F673" t="str">
            <v>RMI</v>
          </cell>
          <cell r="G673" t="str">
            <v>TANIOBIS Smelting GmbH &amp; Co. KG</v>
          </cell>
          <cell r="H673" t="str">
            <v>GERMANY</v>
          </cell>
          <cell r="I673"/>
          <cell r="J673" t="str">
            <v>Laufenburg</v>
          </cell>
          <cell r="K673" t="str">
            <v>Baden-Württemberg</v>
          </cell>
          <cell r="L673" t="str">
            <v>Conformant</v>
          </cell>
        </row>
        <row r="674">
          <cell r="B674" t="str">
            <v>ANALOG DEVICES, INC._2023</v>
          </cell>
          <cell r="C674" t="str">
            <v>CID002545 - TANIOBIS GmbH</v>
          </cell>
          <cell r="D674" t="str">
            <v>Tantalum</v>
          </cell>
          <cell r="E674" t="str">
            <v>CID002545</v>
          </cell>
          <cell r="F674" t="str">
            <v>RMI</v>
          </cell>
          <cell r="G674" t="str">
            <v>TANIOBIS GmbH</v>
          </cell>
          <cell r="H674" t="str">
            <v>GERMANY</v>
          </cell>
          <cell r="I674"/>
          <cell r="J674" t="str">
            <v>Goslar</v>
          </cell>
          <cell r="K674" t="str">
            <v>Niedersachsen</v>
          </cell>
          <cell r="L674" t="str">
            <v>Conformant</v>
          </cell>
        </row>
        <row r="675">
          <cell r="B675" t="str">
            <v>ANALOG DEVICES, INC._2023</v>
          </cell>
          <cell r="C675" t="str">
            <v>CID002492 - Hengyang King Xing Lifeng New Materials Co., Ltd.</v>
          </cell>
          <cell r="D675" t="str">
            <v>Tantalum</v>
          </cell>
          <cell r="E675" t="str">
            <v>CID002492</v>
          </cell>
          <cell r="F675" t="str">
            <v>RMI</v>
          </cell>
          <cell r="G675" t="str">
            <v>Hengyang King Xing Lifeng New Materials Co., Ltd.</v>
          </cell>
          <cell r="H675" t="str">
            <v>CHINA</v>
          </cell>
          <cell r="I675"/>
          <cell r="J675" t="str">
            <v>Hengyang</v>
          </cell>
          <cell r="K675" t="str">
            <v>Hunan Sheng</v>
          </cell>
          <cell r="L675" t="str">
            <v>Conformant</v>
          </cell>
        </row>
        <row r="676">
          <cell r="B676" t="str">
            <v>ANALOG DEVICES, INC._2023</v>
          </cell>
          <cell r="C676" t="str">
            <v>CID002512 - Jiangxi Dinghai Tantalum &amp; Niobium Co., Ltd.</v>
          </cell>
          <cell r="D676" t="str">
            <v>Tantalum</v>
          </cell>
          <cell r="E676" t="str">
            <v>CID002512</v>
          </cell>
          <cell r="F676" t="str">
            <v>RMI</v>
          </cell>
          <cell r="G676" t="str">
            <v>Jiangxi Dinghai Tantalum &amp; Niobium Co., Ltd.</v>
          </cell>
          <cell r="H676" t="str">
            <v>CHINA</v>
          </cell>
          <cell r="I676"/>
          <cell r="J676" t="str">
            <v>Fengxin</v>
          </cell>
          <cell r="K676" t="str">
            <v>Jiangxi Sheng</v>
          </cell>
          <cell r="L676" t="str">
            <v>Conformant</v>
          </cell>
        </row>
        <row r="677">
          <cell r="B677" t="str">
            <v>ANALOG DEVICES, INC._2023</v>
          </cell>
          <cell r="C677" t="str">
            <v>CID002842 - Jiangxi Tuohong New Raw Material</v>
          </cell>
          <cell r="D677" t="str">
            <v>Tantalum</v>
          </cell>
          <cell r="E677" t="str">
            <v>CID002842</v>
          </cell>
          <cell r="F677" t="str">
            <v>RMI</v>
          </cell>
          <cell r="G677" t="str">
            <v>Jiangxi Tuohong New Raw Material</v>
          </cell>
          <cell r="H677" t="str">
            <v>CHINA</v>
          </cell>
          <cell r="I677"/>
          <cell r="J677" t="str">
            <v>Yi Chun City</v>
          </cell>
          <cell r="K677" t="str">
            <v>Jiangxi Sheng</v>
          </cell>
          <cell r="L677" t="str">
            <v>Conformant</v>
          </cell>
        </row>
        <row r="678">
          <cell r="B678" t="str">
            <v>ANALOG DEVICES, INC._2023</v>
          </cell>
          <cell r="C678" t="str">
            <v>CID000914 - JiuJiang JinXin Nonferrous Metals Co., Ltd.</v>
          </cell>
          <cell r="D678" t="str">
            <v>Tantalum</v>
          </cell>
          <cell r="E678" t="str">
            <v>CID000914</v>
          </cell>
          <cell r="F678" t="str">
            <v>RMI</v>
          </cell>
          <cell r="G678" t="str">
            <v>JiuJiang JinXin Nonferrous Metals Co., Ltd.</v>
          </cell>
          <cell r="H678" t="str">
            <v>CHINA</v>
          </cell>
          <cell r="I678"/>
          <cell r="J678" t="str">
            <v>Jiujiang</v>
          </cell>
          <cell r="K678" t="str">
            <v>Jiangxi Sheng</v>
          </cell>
          <cell r="L678" t="str">
            <v>Conformant</v>
          </cell>
        </row>
        <row r="679">
          <cell r="B679" t="str">
            <v>ANALOG DEVICES, INC._2023</v>
          </cell>
          <cell r="C679" t="str">
            <v>CID000917 - Jiujiang Tanbre Co., Ltd.</v>
          </cell>
          <cell r="D679" t="str">
            <v>Tantalum</v>
          </cell>
          <cell r="E679" t="str">
            <v>CID000917</v>
          </cell>
          <cell r="F679" t="str">
            <v>RMI</v>
          </cell>
          <cell r="G679" t="str">
            <v>Jiujiang Tanbre Co., Ltd.</v>
          </cell>
          <cell r="H679" t="str">
            <v>CHINA</v>
          </cell>
          <cell r="I679" t="str">
            <v>No. 62, Jiuhu Road, Jiujiang City, Jiangxi 
Province, China, P.C: 332014</v>
          </cell>
          <cell r="J679" t="str">
            <v>Jiujiang</v>
          </cell>
          <cell r="K679" t="str">
            <v>Jiangxi Sheng</v>
          </cell>
          <cell r="L679" t="str">
            <v>Conformant</v>
          </cell>
        </row>
        <row r="680">
          <cell r="B680" t="str">
            <v>ANALOG DEVICES, INC._2023</v>
          </cell>
          <cell r="C680" t="str">
            <v>CID002506 - Jiujiang Zhongao Tantalum &amp; Niobium Co., Ltd.</v>
          </cell>
          <cell r="D680" t="str">
            <v>Tantalum</v>
          </cell>
          <cell r="E680" t="str">
            <v>CID002506</v>
          </cell>
          <cell r="F680" t="str">
            <v>RMI</v>
          </cell>
          <cell r="G680" t="str">
            <v>Jiujiang Zhongao Tantalum &amp; Niobium Co., Ltd.</v>
          </cell>
          <cell r="H680" t="str">
            <v>CHINA</v>
          </cell>
          <cell r="I680"/>
          <cell r="J680" t="str">
            <v>Jiujiang</v>
          </cell>
          <cell r="K680" t="str">
            <v>Jiangxi Sheng</v>
          </cell>
          <cell r="L680" t="str">
            <v>Conformant</v>
          </cell>
        </row>
        <row r="681">
          <cell r="B681" t="str">
            <v>ANALOG DEVICES, INC._2023</v>
          </cell>
          <cell r="C681" t="str">
            <v>CID002539 - KEMET de Mexico</v>
          </cell>
          <cell r="D681" t="str">
            <v>Tantalum</v>
          </cell>
          <cell r="E681" t="str">
            <v>CID002539</v>
          </cell>
          <cell r="F681" t="str">
            <v>RMI</v>
          </cell>
          <cell r="G681" t="str">
            <v>KEMET de Mexico</v>
          </cell>
          <cell r="H681" t="str">
            <v>MEXICO</v>
          </cell>
          <cell r="I681"/>
          <cell r="J681" t="str">
            <v>Matamoros</v>
          </cell>
          <cell r="K681" t="str">
            <v>Tamaulipas</v>
          </cell>
          <cell r="L681" t="str">
            <v>Conformant</v>
          </cell>
        </row>
        <row r="682">
          <cell r="B682" t="str">
            <v>ANALOG DEVICES, INC._2023</v>
          </cell>
          <cell r="C682" t="str">
            <v>CID001076 - AMG Brasil</v>
          </cell>
          <cell r="D682" t="str">
            <v>Tantalum</v>
          </cell>
          <cell r="E682" t="str">
            <v>CID001076</v>
          </cell>
          <cell r="F682" t="str">
            <v>RMI</v>
          </cell>
          <cell r="G682" t="str">
            <v>AMG Brasil</v>
          </cell>
          <cell r="H682" t="str">
            <v>BRAZIL</v>
          </cell>
          <cell r="I682"/>
          <cell r="J682" t="str">
            <v>São João del Rei</v>
          </cell>
          <cell r="K682" t="str">
            <v>Minas Gerais</v>
          </cell>
          <cell r="L682" t="str">
            <v>Conformant</v>
          </cell>
        </row>
        <row r="683">
          <cell r="B683" t="str">
            <v>ANALOG DEVICES, INC._2023</v>
          </cell>
          <cell r="C683" t="str">
            <v>CID001163 - Metallurgical Products India Pvt., Ltd.7</v>
          </cell>
          <cell r="D683" t="str">
            <v>Tantalum</v>
          </cell>
          <cell r="E683" t="str">
            <v>CID001163</v>
          </cell>
          <cell r="F683" t="str">
            <v>RMI</v>
          </cell>
          <cell r="G683" t="str">
            <v>Metallurgical Products India Pvt., Ltd.</v>
          </cell>
          <cell r="H683" t="str">
            <v>INDIA</v>
          </cell>
          <cell r="I683"/>
          <cell r="J683" t="str">
            <v>District Raigad</v>
          </cell>
          <cell r="K683" t="str">
            <v>Maharashtra</v>
          </cell>
          <cell r="L683" t="str">
            <v>Conformant</v>
          </cell>
        </row>
        <row r="684">
          <cell r="B684" t="str">
            <v>ANALOG DEVICES, INC._2023</v>
          </cell>
          <cell r="C684" t="str">
            <v>CID001173 - Mineracao Taboca S.A.</v>
          </cell>
          <cell r="D684" t="str">
            <v>Tin</v>
          </cell>
          <cell r="E684" t="str">
            <v>CID001173</v>
          </cell>
          <cell r="F684" t="str">
            <v>RMI</v>
          </cell>
          <cell r="G684" t="str">
            <v>Mineracao Taboca S.A.</v>
          </cell>
          <cell r="H684" t="str">
            <v>BRAZIL</v>
          </cell>
          <cell r="I684" t="str">
            <v>Nondisclosure</v>
          </cell>
          <cell r="J684" t="str">
            <v>Bairro Guarapiranga</v>
          </cell>
          <cell r="K684" t="str">
            <v>Pirapora do Bom Jesus City</v>
          </cell>
          <cell r="L684" t="str">
            <v>Conformant</v>
          </cell>
        </row>
        <row r="685">
          <cell r="B685" t="str">
            <v>ANALOG DEVICES, INC._2023</v>
          </cell>
          <cell r="C685" t="str">
            <v>CID001192 - Mitsui Mining and Smelting Co., Ltd.8</v>
          </cell>
          <cell r="D685" t="str">
            <v>Tantalum</v>
          </cell>
          <cell r="E685" t="str">
            <v>CID001192</v>
          </cell>
          <cell r="F685" t="str">
            <v>RMI</v>
          </cell>
          <cell r="G685" t="str">
            <v>Mitsui Mining and Smelting Co., Ltd.</v>
          </cell>
          <cell r="H685" t="str">
            <v>JAPAN</v>
          </cell>
          <cell r="I685"/>
          <cell r="J685" t="str">
            <v>Omuta</v>
          </cell>
          <cell r="K685" t="str">
            <v>Fukuoka</v>
          </cell>
          <cell r="L685" t="str">
            <v>Conformant</v>
          </cell>
        </row>
        <row r="686">
          <cell r="B686" t="str">
            <v>ANALOG DEVICES, INC._2023</v>
          </cell>
          <cell r="C686" t="str">
            <v>CID001277 - Ningxia Orient Tantalum Industry Co., Ltd.</v>
          </cell>
          <cell r="D686" t="str">
            <v>Tantalum</v>
          </cell>
          <cell r="E686" t="str">
            <v>CID001277</v>
          </cell>
          <cell r="F686" t="str">
            <v>RMI</v>
          </cell>
          <cell r="G686" t="str">
            <v>Ningxia Orient Tantalum Industry Co., Ltd.</v>
          </cell>
          <cell r="H686" t="str">
            <v>CHINA</v>
          </cell>
          <cell r="I686"/>
          <cell r="J686" t="str">
            <v>Shizuishan City</v>
          </cell>
          <cell r="K686" t="str">
            <v>Ningxia Huizi Zizhiqu</v>
          </cell>
          <cell r="L686" t="str">
            <v>Conformant</v>
          </cell>
        </row>
        <row r="687">
          <cell r="B687" t="str">
            <v>ANALOG DEVICES, INC._2023</v>
          </cell>
          <cell r="C687" t="str">
            <v>CID001200 - NPM Silmet AS9</v>
          </cell>
          <cell r="D687" t="str">
            <v>Tantalum</v>
          </cell>
          <cell r="E687" t="str">
            <v>CID001200</v>
          </cell>
          <cell r="F687" t="str">
            <v>RMI</v>
          </cell>
          <cell r="G687" t="str">
            <v>NPM Silmet AS</v>
          </cell>
          <cell r="H687" t="str">
            <v>ESTONIA</v>
          </cell>
          <cell r="I687"/>
          <cell r="J687" t="str">
            <v>Sillamäe</v>
          </cell>
          <cell r="K687" t="str">
            <v>Ida-Virumaa</v>
          </cell>
          <cell r="L687" t="str">
            <v>Conformant</v>
          </cell>
        </row>
        <row r="688">
          <cell r="B688" t="str">
            <v>ANALOG DEVICES, INC._2023</v>
          </cell>
          <cell r="C688" t="str">
            <v>CID001508 - QuantumClean</v>
          </cell>
          <cell r="D688" t="str">
            <v>Tantalum</v>
          </cell>
          <cell r="E688" t="str">
            <v>CID001508</v>
          </cell>
          <cell r="F688" t="str">
            <v>RMI</v>
          </cell>
          <cell r="G688" t="str">
            <v>QuantumClean</v>
          </cell>
          <cell r="H688" t="str">
            <v>UNITED STATES OF AMERICA</v>
          </cell>
          <cell r="I688"/>
          <cell r="J688" t="str">
            <v>Carrollton</v>
          </cell>
          <cell r="K688" t="str">
            <v>Texas</v>
          </cell>
          <cell r="L688" t="str">
            <v>Conformant</v>
          </cell>
        </row>
        <row r="689">
          <cell r="B689" t="str">
            <v>ANALOG DEVICES, INC._2023</v>
          </cell>
          <cell r="C689" t="str">
            <v>CID001869 - Taki Chemical Co., Ltd.</v>
          </cell>
          <cell r="D689" t="str">
            <v>Tantalum</v>
          </cell>
          <cell r="E689" t="str">
            <v>CID001869</v>
          </cell>
          <cell r="F689" t="str">
            <v>RMI</v>
          </cell>
          <cell r="G689" t="str">
            <v>Taki Chemical Co., Ltd.</v>
          </cell>
          <cell r="H689" t="str">
            <v>JAPAN</v>
          </cell>
          <cell r="I689"/>
          <cell r="J689" t="str">
            <v>Harima</v>
          </cell>
          <cell r="K689" t="str">
            <v>Hyogo</v>
          </cell>
          <cell r="L689" t="str">
            <v>Conformant</v>
          </cell>
        </row>
        <row r="690">
          <cell r="B690" t="str">
            <v>ANALOG DEVICES, INC._2023</v>
          </cell>
          <cell r="C690" t="str">
            <v>CID001891 - Telex Metals</v>
          </cell>
          <cell r="D690" t="str">
            <v>Tantalum</v>
          </cell>
          <cell r="E690" t="str">
            <v>CID001891</v>
          </cell>
          <cell r="F690" t="str">
            <v>RMI</v>
          </cell>
          <cell r="G690" t="str">
            <v>Telex Metals</v>
          </cell>
          <cell r="H690" t="str">
            <v>UNITED STATES OF AMERICA</v>
          </cell>
          <cell r="I690"/>
          <cell r="J690" t="str">
            <v>Croydon</v>
          </cell>
          <cell r="K690" t="str">
            <v>Pennsylvania</v>
          </cell>
          <cell r="L690" t="str">
            <v>Conformant</v>
          </cell>
        </row>
        <row r="691">
          <cell r="B691" t="str">
            <v>ANALOG DEVICES, INC._2023</v>
          </cell>
          <cell r="C691" t="str">
            <v>CID001969 - Ulba Metallurgical Plant JSC17</v>
          </cell>
          <cell r="D691" t="str">
            <v>Tantalum</v>
          </cell>
          <cell r="E691" t="str">
            <v>CID001969</v>
          </cell>
          <cell r="F691" t="str">
            <v>RMI</v>
          </cell>
          <cell r="G691" t="str">
            <v>Ulba Metallurgical Plant JSC</v>
          </cell>
          <cell r="H691" t="str">
            <v>KAZAKHSTAN</v>
          </cell>
          <cell r="I691"/>
          <cell r="J691" t="str">
            <v>Ust-Kamenogorsk</v>
          </cell>
          <cell r="K691" t="str">
            <v>Qaraghandy oblysy</v>
          </cell>
          <cell r="L691" t="str">
            <v>Conformant</v>
          </cell>
        </row>
        <row r="692">
          <cell r="B692" t="str">
            <v>ANALOG DEVICES, INC._2023</v>
          </cell>
          <cell r="C692" t="str">
            <v>CID002508 - XinXing HaoRong Electronic Material Co., Ltd.</v>
          </cell>
          <cell r="D692" t="str">
            <v>Tantalum</v>
          </cell>
          <cell r="E692" t="str">
            <v>CID002508</v>
          </cell>
          <cell r="F692" t="str">
            <v>RMI</v>
          </cell>
          <cell r="G692" t="str">
            <v>XinXing HaoRong Electronic Material Co., Ltd.</v>
          </cell>
          <cell r="H692" t="str">
            <v>CHINA</v>
          </cell>
          <cell r="I692"/>
          <cell r="J692" t="str">
            <v>YunFu City</v>
          </cell>
          <cell r="K692" t="str">
            <v>Guangdong Sheng</v>
          </cell>
          <cell r="L692" t="str">
            <v>Conformant</v>
          </cell>
        </row>
        <row r="693">
          <cell r="B693" t="str">
            <v>ANALOG DEVICES, INC._2023</v>
          </cell>
          <cell r="C693" t="str">
            <v>CID000015 - Advanced Chemical Company</v>
          </cell>
          <cell r="D693" t="str">
            <v>Gold</v>
          </cell>
          <cell r="E693" t="str">
            <v>CID000015</v>
          </cell>
          <cell r="F693" t="str">
            <v>RMI</v>
          </cell>
          <cell r="G693" t="str">
            <v>Advanced Chemical Company</v>
          </cell>
          <cell r="H693" t="str">
            <v>UNITED STATES OF AMERICA</v>
          </cell>
          <cell r="I693"/>
          <cell r="J693" t="str">
            <v>Warwick</v>
          </cell>
          <cell r="K693" t="str">
            <v>Rhode Island</v>
          </cell>
          <cell r="L693" t="str">
            <v>Conformant</v>
          </cell>
        </row>
        <row r="694">
          <cell r="B694" t="str">
            <v>ANALOG DEVICES, INC._2023</v>
          </cell>
          <cell r="C694" t="str">
            <v>CID000019 - Aida Chemical Industries Co., Ltd.</v>
          </cell>
          <cell r="D694" t="str">
            <v>Gold</v>
          </cell>
          <cell r="E694" t="str">
            <v>CID000019</v>
          </cell>
          <cell r="F694" t="str">
            <v>RMI</v>
          </cell>
          <cell r="G694" t="str">
            <v>Aida Chemical Industries Co., Ltd.</v>
          </cell>
          <cell r="H694" t="str">
            <v>JAPAN</v>
          </cell>
          <cell r="I694" t="str">
            <v>6-15-13 Minami-cho</v>
          </cell>
          <cell r="J694" t="str">
            <v>Fuchu</v>
          </cell>
          <cell r="K694" t="str">
            <v>Tokyo</v>
          </cell>
          <cell r="L694" t="str">
            <v>Conformant</v>
          </cell>
        </row>
        <row r="695">
          <cell r="B695" t="str">
            <v>ANALOG DEVICES, INC._2023</v>
          </cell>
          <cell r="C695" t="str">
            <v>CID002560 - Al Etihad Gold Refinery DMCC</v>
          </cell>
          <cell r="D695" t="str">
            <v>Gold</v>
          </cell>
          <cell r="E695" t="str">
            <v>CID002560</v>
          </cell>
          <cell r="F695" t="str">
            <v>RMI</v>
          </cell>
          <cell r="G695" t="str">
            <v>Al Etihad Gold Refinery DMCC</v>
          </cell>
          <cell r="H695" t="str">
            <v>UNITED ARAB EMIRATES</v>
          </cell>
          <cell r="I695"/>
          <cell r="J695" t="str">
            <v>Dubai</v>
          </cell>
          <cell r="K695" t="str">
            <v>Dubayy</v>
          </cell>
          <cell r="L695" t="str">
            <v>Conformant</v>
          </cell>
        </row>
        <row r="696">
          <cell r="B696" t="str">
            <v>ANALOG DEVICES, INC._2023</v>
          </cell>
          <cell r="C696" t="str">
            <v>CID000035 - Agosi AG</v>
          </cell>
          <cell r="D696" t="str">
            <v>Gold</v>
          </cell>
          <cell r="E696" t="str">
            <v>CID000035</v>
          </cell>
          <cell r="F696" t="str">
            <v>RMI</v>
          </cell>
          <cell r="G696" t="str">
            <v>Agosi AG</v>
          </cell>
          <cell r="H696" t="str">
            <v>GERMANY</v>
          </cell>
          <cell r="I696"/>
          <cell r="J696" t="str">
            <v>Pforzheim</v>
          </cell>
          <cell r="K696" t="str">
            <v>Baden-Württemberg</v>
          </cell>
          <cell r="L696" t="str">
            <v>Conformant</v>
          </cell>
        </row>
        <row r="697">
          <cell r="B697" t="str">
            <v>ANALOG DEVICES, INC._2023</v>
          </cell>
          <cell r="C697" t="str">
            <v>CID000041 - Almalyk Mining and Metallurgical Complex (AMMC)</v>
          </cell>
          <cell r="D697" t="str">
            <v>Gold</v>
          </cell>
          <cell r="E697" t="str">
            <v>CID000041</v>
          </cell>
          <cell r="F697" t="str">
            <v>RMI</v>
          </cell>
          <cell r="G697" t="str">
            <v>Almalyk Mining and Metallurgical Complex (AMMC)</v>
          </cell>
          <cell r="H697" t="str">
            <v>UZBEKISTAN</v>
          </cell>
          <cell r="I697"/>
          <cell r="J697" t="str">
            <v>Almalyk</v>
          </cell>
          <cell r="K697" t="str">
            <v>Toshkent</v>
          </cell>
          <cell r="L697" t="str">
            <v>Conformant</v>
          </cell>
        </row>
        <row r="698">
          <cell r="B698" t="str">
            <v>ANALOG DEVICES, INC._2023</v>
          </cell>
          <cell r="C698" t="str">
            <v>CID000058 - AngloGold Ashanti Corrego do Sitio Mineracao</v>
          </cell>
          <cell r="D698" t="str">
            <v>Gold</v>
          </cell>
          <cell r="E698" t="str">
            <v>CID000058</v>
          </cell>
          <cell r="F698" t="str">
            <v>RMI</v>
          </cell>
          <cell r="G698" t="str">
            <v>AngloGold Ashanti Corrego do Sitio Mineracao</v>
          </cell>
          <cell r="H698" t="str">
            <v>BRAZIL</v>
          </cell>
          <cell r="I698"/>
          <cell r="J698" t="str">
            <v>Nova Lima</v>
          </cell>
          <cell r="K698" t="str">
            <v>Minas Gerais</v>
          </cell>
          <cell r="L698" t="str">
            <v>Conformant</v>
          </cell>
        </row>
        <row r="699">
          <cell r="B699" t="str">
            <v>ANALOG DEVICES, INC._2023</v>
          </cell>
          <cell r="C699" t="str">
            <v>CID000077 - Argor-Heraeus S.A.</v>
          </cell>
          <cell r="D699" t="str">
            <v>Gold</v>
          </cell>
          <cell r="E699" t="str">
            <v>CID000077</v>
          </cell>
          <cell r="F699" t="str">
            <v>RMI</v>
          </cell>
          <cell r="G699" t="str">
            <v>Argor-Heraeus S.A.</v>
          </cell>
          <cell r="H699" t="str">
            <v>SWITZERLAND</v>
          </cell>
          <cell r="I699" t="str">
            <v>CH-6850 Mendrisio , Switzerland</v>
          </cell>
          <cell r="J699" t="str">
            <v>Mendrisio</v>
          </cell>
          <cell r="K699" t="str">
            <v>Ticino</v>
          </cell>
          <cell r="L699" t="str">
            <v>Conformant</v>
          </cell>
        </row>
        <row r="700">
          <cell r="B700" t="str">
            <v>ANALOG DEVICES, INC._2023</v>
          </cell>
          <cell r="C700" t="str">
            <v>CID000082 - Asahi Pretec Corp.20</v>
          </cell>
          <cell r="D700" t="str">
            <v>Gold</v>
          </cell>
          <cell r="E700" t="str">
            <v>CID000082</v>
          </cell>
          <cell r="F700" t="str">
            <v>RMI</v>
          </cell>
          <cell r="G700" t="str">
            <v>Asahi Pretec Corp.</v>
          </cell>
          <cell r="H700" t="str">
            <v>JAPAN</v>
          </cell>
          <cell r="I700"/>
          <cell r="J700" t="str">
            <v>Kobe</v>
          </cell>
          <cell r="K700" t="str">
            <v>Hyogo</v>
          </cell>
          <cell r="L700" t="str">
            <v>Conformant</v>
          </cell>
        </row>
        <row r="701">
          <cell r="B701" t="str">
            <v>ANALOG DEVICES, INC._2023</v>
          </cell>
          <cell r="C701" t="str">
            <v>CID000924 - Asahi Refining Canada Ltd.</v>
          </cell>
          <cell r="D701" t="str">
            <v>Gold</v>
          </cell>
          <cell r="E701" t="str">
            <v>CID000924</v>
          </cell>
          <cell r="F701" t="str">
            <v>RMI</v>
          </cell>
          <cell r="G701" t="str">
            <v>Asahi Refining Canada Ltd.</v>
          </cell>
          <cell r="H701" t="str">
            <v>CANADA</v>
          </cell>
          <cell r="I701"/>
          <cell r="J701" t="str">
            <v>Brampton</v>
          </cell>
          <cell r="K701" t="str">
            <v>Ontario</v>
          </cell>
          <cell r="L701" t="str">
            <v>Conformant</v>
          </cell>
        </row>
        <row r="702">
          <cell r="B702" t="str">
            <v>ANALOG DEVICES, INC._2023</v>
          </cell>
          <cell r="C702" t="str">
            <v>CID000920 - Asahi Refining USA Inc.</v>
          </cell>
          <cell r="D702" t="str">
            <v>Gold</v>
          </cell>
          <cell r="E702" t="str">
            <v>CID000920</v>
          </cell>
          <cell r="F702" t="str">
            <v>RMI</v>
          </cell>
          <cell r="G702" t="str">
            <v>Asahi Refining USA Inc.</v>
          </cell>
          <cell r="H702" t="str">
            <v>UNITED STATES OF AMERICA</v>
          </cell>
          <cell r="I702"/>
          <cell r="J702" t="str">
            <v>Salt Lake City</v>
          </cell>
          <cell r="K702" t="str">
            <v>Utah</v>
          </cell>
          <cell r="L702" t="str">
            <v>Conformant</v>
          </cell>
        </row>
        <row r="703">
          <cell r="B703" t="str">
            <v>ANALOG DEVICES, INC._2023</v>
          </cell>
          <cell r="C703" t="str">
            <v>CID000113 - Aurubis AG</v>
          </cell>
          <cell r="D703" t="str">
            <v>Gold</v>
          </cell>
          <cell r="E703" t="str">
            <v>CID000113</v>
          </cell>
          <cell r="F703" t="str">
            <v>RMI</v>
          </cell>
          <cell r="G703" t="str">
            <v>Aurubis AG</v>
          </cell>
          <cell r="H703" t="str">
            <v>GERMANY</v>
          </cell>
          <cell r="I703"/>
          <cell r="J703" t="str">
            <v>Hamburg</v>
          </cell>
          <cell r="K703" t="str">
            <v>Hamburg</v>
          </cell>
          <cell r="L703" t="str">
            <v>Conformant</v>
          </cell>
        </row>
        <row r="704">
          <cell r="B704" t="str">
            <v>ANALOG DEVICES, INC._2023</v>
          </cell>
          <cell r="C704" t="str">
            <v>CID002863 - Bangalore Refinery26</v>
          </cell>
          <cell r="D704" t="str">
            <v>Gold</v>
          </cell>
          <cell r="E704" t="str">
            <v>CID002863</v>
          </cell>
          <cell r="F704" t="str">
            <v>RMI</v>
          </cell>
          <cell r="G704" t="str">
            <v>Bangalore Refinery</v>
          </cell>
          <cell r="H704" t="str">
            <v>INDIA</v>
          </cell>
          <cell r="I704"/>
          <cell r="J704" t="str">
            <v>Bangalore</v>
          </cell>
          <cell r="K704" t="str">
            <v>Karnataka</v>
          </cell>
          <cell r="L704" t="str">
            <v>Conformant</v>
          </cell>
        </row>
        <row r="705">
          <cell r="B705" t="str">
            <v>ANALOG DEVICES, INC._2023</v>
          </cell>
          <cell r="C705" t="str">
            <v>CID000128 - Bangko Sentral ng Pilipinas (Central Bank of the Philippines)</v>
          </cell>
          <cell r="D705" t="str">
            <v>Gold</v>
          </cell>
          <cell r="E705" t="str">
            <v>CID000128</v>
          </cell>
          <cell r="F705" t="str">
            <v>RMI</v>
          </cell>
          <cell r="G705" t="str">
            <v>Bangko Sentral ng Pilipinas (Central Bank of the Philippines)</v>
          </cell>
          <cell r="H705" t="str">
            <v>PHILIPPINES</v>
          </cell>
          <cell r="I705"/>
          <cell r="J705" t="str">
            <v>Quezon City</v>
          </cell>
          <cell r="K705" t="str">
            <v>Rizal</v>
          </cell>
          <cell r="L705" t="str">
            <v>Conformant</v>
          </cell>
        </row>
        <row r="706">
          <cell r="B706" t="str">
            <v>ANALOG DEVICES, INC._2023</v>
          </cell>
          <cell r="C706" t="str">
            <v>CID000157 - Boliden AB</v>
          </cell>
          <cell r="D706" t="str">
            <v>Gold</v>
          </cell>
          <cell r="E706" t="str">
            <v>CID000157</v>
          </cell>
          <cell r="F706" t="str">
            <v>RMI</v>
          </cell>
          <cell r="G706" t="str">
            <v>Boliden AB</v>
          </cell>
          <cell r="H706" t="str">
            <v>SWEDEN</v>
          </cell>
          <cell r="I706"/>
          <cell r="J706" t="str">
            <v>Skelleftehamn</v>
          </cell>
          <cell r="K706" t="str">
            <v>Västerbottens län [SE-24]</v>
          </cell>
          <cell r="L706" t="str">
            <v>Conformant</v>
          </cell>
        </row>
        <row r="707">
          <cell r="B707" t="str">
            <v>ANALOG DEVICES, INC._2023</v>
          </cell>
          <cell r="C707" t="str">
            <v>CID000176 - C. Hafner GmbH + Co. KG</v>
          </cell>
          <cell r="D707" t="str">
            <v>Gold</v>
          </cell>
          <cell r="E707" t="str">
            <v>CID000176</v>
          </cell>
          <cell r="F707" t="str">
            <v>RMI</v>
          </cell>
          <cell r="G707" t="str">
            <v>C. Hafner GmbH + Co. KG</v>
          </cell>
          <cell r="H707" t="str">
            <v>GERMANY</v>
          </cell>
          <cell r="I707"/>
          <cell r="J707" t="str">
            <v>Pforzheim</v>
          </cell>
          <cell r="K707" t="str">
            <v>Baden-Württemberg</v>
          </cell>
          <cell r="L707" t="str">
            <v>Conformant</v>
          </cell>
        </row>
        <row r="708">
          <cell r="B708" t="str">
            <v>ANALOG DEVICES, INC._2023</v>
          </cell>
          <cell r="C708" t="str">
            <v>CID000185 - CCR Refinery - Glencore Canada Corporation30</v>
          </cell>
          <cell r="D708" t="str">
            <v>Gold</v>
          </cell>
          <cell r="E708" t="str">
            <v>CID000185</v>
          </cell>
          <cell r="F708" t="str">
            <v>RMI</v>
          </cell>
          <cell r="G708" t="str">
            <v>CCR Refinery - Glencore Canada Corporation</v>
          </cell>
          <cell r="H708" t="str">
            <v>CANADA</v>
          </cell>
          <cell r="I708"/>
          <cell r="J708" t="str">
            <v>Montréal</v>
          </cell>
          <cell r="K708" t="str">
            <v>Quebec</v>
          </cell>
          <cell r="L708" t="str">
            <v>Conformant</v>
          </cell>
        </row>
        <row r="709">
          <cell r="B709" t="str">
            <v>ANALOG DEVICES, INC._2023</v>
          </cell>
          <cell r="C709" t="str">
            <v>CID000189 - Cendres + Metaux S.A.32</v>
          </cell>
          <cell r="D709" t="str">
            <v>Gold</v>
          </cell>
          <cell r="E709" t="str">
            <v>CID000189</v>
          </cell>
          <cell r="F709" t="str">
            <v>RMI</v>
          </cell>
          <cell r="G709" t="str">
            <v>Cendres + Metaux S.A.</v>
          </cell>
          <cell r="H709" t="str">
            <v>SWITZERLAND</v>
          </cell>
          <cell r="I709"/>
          <cell r="J709" t="str">
            <v>Biel-Bienne</v>
          </cell>
          <cell r="K709" t="str">
            <v>Bern</v>
          </cell>
          <cell r="L709" t="str">
            <v>Listed by RMI</v>
          </cell>
        </row>
        <row r="710">
          <cell r="B710" t="str">
            <v>ANALOG DEVICES, INC._2023</v>
          </cell>
          <cell r="C710" t="str">
            <v>CID000233 - Chimet S.p.A.</v>
          </cell>
          <cell r="D710" t="str">
            <v>Gold</v>
          </cell>
          <cell r="E710" t="str">
            <v>CID000233</v>
          </cell>
          <cell r="F710" t="str">
            <v>RMI</v>
          </cell>
          <cell r="G710" t="str">
            <v>Chimet S.p.A.</v>
          </cell>
          <cell r="H710" t="str">
            <v>ITALY</v>
          </cell>
          <cell r="I710"/>
          <cell r="J710" t="str">
            <v>Arezzo</v>
          </cell>
          <cell r="K710" t="str">
            <v>Toscana</v>
          </cell>
          <cell r="L710" t="str">
            <v>Conformant</v>
          </cell>
        </row>
        <row r="711">
          <cell r="B711" t="str">
            <v>ANALOG DEVICES, INC._2023</v>
          </cell>
          <cell r="C711" t="str">
            <v>CID000264 - Chugai Mining</v>
          </cell>
          <cell r="D711" t="str">
            <v>Gold</v>
          </cell>
          <cell r="E711" t="str">
            <v>CID000264</v>
          </cell>
          <cell r="F711" t="str">
            <v>RMI</v>
          </cell>
          <cell r="G711" t="str">
            <v>Chugai Mining</v>
          </cell>
          <cell r="H711" t="str">
            <v>JAPAN</v>
          </cell>
          <cell r="I711"/>
          <cell r="J711" t="str">
            <v>Chiyoda</v>
          </cell>
          <cell r="K711" t="str">
            <v>Tokyo</v>
          </cell>
          <cell r="L711" t="str">
            <v>Conformant</v>
          </cell>
        </row>
        <row r="712">
          <cell r="B712" t="str">
            <v>ANALOG DEVICES, INC._2023</v>
          </cell>
          <cell r="C712" t="str">
            <v>CID000401 - Dowa</v>
          </cell>
          <cell r="D712" t="str">
            <v>Gold</v>
          </cell>
          <cell r="E712" t="str">
            <v>CID000401</v>
          </cell>
          <cell r="F712" t="str">
            <v>RMI</v>
          </cell>
          <cell r="G712" t="str">
            <v>Dowa</v>
          </cell>
          <cell r="H712" t="str">
            <v>JAPAN</v>
          </cell>
          <cell r="I712"/>
          <cell r="J712" t="str">
            <v>Kosaka</v>
          </cell>
          <cell r="K712" t="str">
            <v>Akita</v>
          </cell>
          <cell r="L712" t="str">
            <v>Conformant</v>
          </cell>
        </row>
        <row r="713">
          <cell r="B713" t="str">
            <v>ANALOG DEVICES, INC._2023</v>
          </cell>
          <cell r="C713" t="str">
            <v>CID000359 - DSC (Do Sung Corporation)38</v>
          </cell>
          <cell r="D713" t="str">
            <v>Gold</v>
          </cell>
          <cell r="E713" t="str">
            <v>CID000359</v>
          </cell>
          <cell r="F713" t="str">
            <v>RMI</v>
          </cell>
          <cell r="G713" t="str">
            <v>DSC (Do Sung Corporation)</v>
          </cell>
          <cell r="H713" t="str">
            <v>KOREA, REPUBLIC OF</v>
          </cell>
          <cell r="I713"/>
          <cell r="J713" t="str">
            <v>Gimpo</v>
          </cell>
          <cell r="K713" t="str">
            <v>Gyeonggi-do</v>
          </cell>
          <cell r="L713" t="str">
            <v>Conformant</v>
          </cell>
        </row>
        <row r="714">
          <cell r="B714" t="str">
            <v>ANALOG DEVICES, INC._2023</v>
          </cell>
          <cell r="C714" t="str">
            <v>CID000425 - Eco-System Recycling Co., Ltd. East Plant</v>
          </cell>
          <cell r="D714" t="str">
            <v>Gold</v>
          </cell>
          <cell r="E714" t="str">
            <v>CID000425</v>
          </cell>
          <cell r="F714" t="str">
            <v>RMI</v>
          </cell>
          <cell r="G714" t="str">
            <v>Eco-System Recycling Co., Ltd. East Plant</v>
          </cell>
          <cell r="H714" t="str">
            <v>JAPAN</v>
          </cell>
          <cell r="I714"/>
          <cell r="J714" t="str">
            <v>Honjo</v>
          </cell>
          <cell r="K714" t="str">
            <v>Saitama</v>
          </cell>
          <cell r="L714" t="str">
            <v>Conformant</v>
          </cell>
        </row>
        <row r="715">
          <cell r="B715" t="str">
            <v>ANALOG DEVICES, INC._2023</v>
          </cell>
          <cell r="C715" t="str">
            <v>CID002561 - Emirates Gold DMCC</v>
          </cell>
          <cell r="D715" t="str">
            <v>Gold</v>
          </cell>
          <cell r="E715" t="str">
            <v>CID002561</v>
          </cell>
          <cell r="F715" t="str">
            <v>RMI</v>
          </cell>
          <cell r="G715" t="str">
            <v>Emirates Gold DMCC</v>
          </cell>
          <cell r="H715" t="str">
            <v>UNITED ARAB EMIRATES</v>
          </cell>
          <cell r="I715"/>
          <cell r="J715" t="str">
            <v>Dubai</v>
          </cell>
          <cell r="K715" t="str">
            <v>Dubayy</v>
          </cell>
          <cell r="L715" t="str">
            <v>Conformant</v>
          </cell>
        </row>
        <row r="716">
          <cell r="B716" t="str">
            <v>ANALOG DEVICES, INC._2023</v>
          </cell>
          <cell r="C716" t="str">
            <v>CID002459 - Geib Refining Corporation</v>
          </cell>
          <cell r="D716" t="str">
            <v>Gold</v>
          </cell>
          <cell r="E716" t="str">
            <v>CID002459</v>
          </cell>
          <cell r="F716" t="str">
            <v>RMI</v>
          </cell>
          <cell r="G716" t="str">
            <v>Geib Refining Corporation</v>
          </cell>
          <cell r="H716" t="str">
            <v>UNITED STATES OF AMERICA</v>
          </cell>
          <cell r="I716"/>
          <cell r="J716" t="str">
            <v>Warwick</v>
          </cell>
          <cell r="K716" t="str">
            <v>Rhode Island</v>
          </cell>
          <cell r="L716" t="str">
            <v>Conformant</v>
          </cell>
        </row>
        <row r="717">
          <cell r="B717" t="str">
            <v>ANALOG DEVICES, INC._2023</v>
          </cell>
          <cell r="C717" t="str">
            <v>CID002243 - Gold Refinery of Zijin Mining Group Co., Ltd.42</v>
          </cell>
          <cell r="D717" t="str">
            <v>Gold</v>
          </cell>
          <cell r="E717" t="str">
            <v>CID002243</v>
          </cell>
          <cell r="F717" t="str">
            <v>RMI</v>
          </cell>
          <cell r="G717" t="str">
            <v>Gold Refinery of Zijin Mining Group Co., Ltd.</v>
          </cell>
          <cell r="H717" t="str">
            <v>CHINA</v>
          </cell>
          <cell r="I717"/>
          <cell r="J717" t="str">
            <v>Shanghang</v>
          </cell>
          <cell r="K717" t="str">
            <v>Fujian Sheng</v>
          </cell>
          <cell r="L717" t="str">
            <v>Conformant</v>
          </cell>
        </row>
        <row r="718">
          <cell r="B718" t="str">
            <v>ANALOG DEVICES, INC._2023</v>
          </cell>
          <cell r="C718" t="str">
            <v>CID000689 - LT Metal Ltd.</v>
          </cell>
          <cell r="D718" t="str">
            <v>Gold</v>
          </cell>
          <cell r="E718" t="str">
            <v>CID000689</v>
          </cell>
          <cell r="F718" t="str">
            <v>RMI</v>
          </cell>
          <cell r="G718" t="str">
            <v>LT Metal Ltd.</v>
          </cell>
          <cell r="H718" t="str">
            <v>KOREA, REPUBLIC OF</v>
          </cell>
          <cell r="I718"/>
          <cell r="J718" t="str">
            <v>Seo-gu</v>
          </cell>
          <cell r="K718" t="str">
            <v>Incheon-gwangyeoksi</v>
          </cell>
          <cell r="L718" t="str">
            <v>Conformant</v>
          </cell>
        </row>
        <row r="719">
          <cell r="B719" t="str">
            <v>ANALOG DEVICES, INC._2023</v>
          </cell>
          <cell r="C719" t="str">
            <v>CID000694 - Heimerle + Meule GmbH</v>
          </cell>
          <cell r="D719" t="str">
            <v>Gold</v>
          </cell>
          <cell r="E719" t="str">
            <v>CID000694</v>
          </cell>
          <cell r="F719" t="str">
            <v>RMI</v>
          </cell>
          <cell r="G719" t="str">
            <v>Heimerle + Meule GmbH</v>
          </cell>
          <cell r="H719" t="str">
            <v>GERMANY</v>
          </cell>
          <cell r="I719"/>
          <cell r="J719" t="str">
            <v>Pforzheim</v>
          </cell>
          <cell r="K719" t="str">
            <v>Baden-Württemberg</v>
          </cell>
          <cell r="L719" t="str">
            <v>Conformant</v>
          </cell>
        </row>
        <row r="720">
          <cell r="B720" t="str">
            <v>ANALOG DEVICES, INC._2023</v>
          </cell>
          <cell r="C720" t="str">
            <v>CID000707 - Heraeus Metals Hong Kong Ltd.</v>
          </cell>
          <cell r="D720" t="str">
            <v>Gold</v>
          </cell>
          <cell r="E720" t="str">
            <v>CID000707</v>
          </cell>
          <cell r="F720" t="str">
            <v>RMI</v>
          </cell>
          <cell r="G720" t="str">
            <v>Heraeus Metals Hong Kong Ltd.</v>
          </cell>
          <cell r="H720" t="str">
            <v>CHINA</v>
          </cell>
          <cell r="I720"/>
          <cell r="J720" t="str">
            <v>Fanling</v>
          </cell>
          <cell r="K720" t="str">
            <v>Hong Kong SAR</v>
          </cell>
          <cell r="L720" t="str">
            <v>Conformant</v>
          </cell>
        </row>
        <row r="721">
          <cell r="B721" t="str">
            <v>ANALOG DEVICES, INC._2023</v>
          </cell>
          <cell r="C721" t="str">
            <v>CID000711 - Heraeus Germany GmbH Co. KG</v>
          </cell>
          <cell r="D721" t="str">
            <v>Gold</v>
          </cell>
          <cell r="E721" t="str">
            <v>CID000711</v>
          </cell>
          <cell r="F721" t="str">
            <v>RMI</v>
          </cell>
          <cell r="G721" t="str">
            <v>Heraeus Germany GmbH Co. KG</v>
          </cell>
          <cell r="H721" t="str">
            <v>GERMANY</v>
          </cell>
          <cell r="I721"/>
          <cell r="J721" t="str">
            <v>Hanau</v>
          </cell>
          <cell r="K721" t="str">
            <v>Hessen</v>
          </cell>
          <cell r="L721" t="str">
            <v>Conformant</v>
          </cell>
        </row>
        <row r="722">
          <cell r="B722" t="str">
            <v>ANALOG DEVICES, INC._2023</v>
          </cell>
          <cell r="C722" t="str">
            <v>CID000766 - Hunan Chenzhou Mining Co., Ltd.</v>
          </cell>
          <cell r="D722" t="str">
            <v>Tungsten</v>
          </cell>
          <cell r="E722" t="str">
            <v>CID000766</v>
          </cell>
          <cell r="F722" t="str">
            <v>RMI</v>
          </cell>
          <cell r="G722" t="str">
            <v>Hunan Chenzhou Mining Co., Ltd.</v>
          </cell>
          <cell r="H722" t="str">
            <v>CHINA</v>
          </cell>
          <cell r="I722"/>
          <cell r="J722" t="str">
            <v>Yuanling</v>
          </cell>
          <cell r="K722" t="str">
            <v>Hunan Sheng</v>
          </cell>
          <cell r="L722" t="str">
            <v>Conformant</v>
          </cell>
        </row>
        <row r="723">
          <cell r="B723" t="str">
            <v>ANALOG DEVICES, INC._2023</v>
          </cell>
          <cell r="C723" t="str">
            <v>CID000801 - Inner Mongolia Qiankun Gold and Silver Refinery Share Co., Ltd.</v>
          </cell>
          <cell r="D723" t="str">
            <v>Gold</v>
          </cell>
          <cell r="E723" t="str">
            <v>CID000801</v>
          </cell>
          <cell r="F723" t="str">
            <v>RMI</v>
          </cell>
          <cell r="G723" t="str">
            <v>Inner Mongolia Qiankun Gold and Silver Refinery Share Co., Ltd.</v>
          </cell>
          <cell r="H723" t="str">
            <v>CHINA</v>
          </cell>
          <cell r="I723"/>
          <cell r="J723" t="str">
            <v>Hohhot</v>
          </cell>
          <cell r="K723" t="str">
            <v>Nei Mongol Zizhiqu</v>
          </cell>
          <cell r="L723" t="str">
            <v>Conformant</v>
          </cell>
        </row>
        <row r="724">
          <cell r="B724" t="str">
            <v>ANALOG DEVICES, INC._2023</v>
          </cell>
          <cell r="C724" t="str">
            <v>CID000807 - Ishifuku Metal Industry Co., Ltd.</v>
          </cell>
          <cell r="D724" t="str">
            <v>Gold</v>
          </cell>
          <cell r="E724" t="str">
            <v>CID000807</v>
          </cell>
          <cell r="F724" t="str">
            <v>RMI</v>
          </cell>
          <cell r="G724" t="str">
            <v>Ishifuku Metal Industry Co., Ltd.</v>
          </cell>
          <cell r="H724" t="str">
            <v>JAPAN</v>
          </cell>
          <cell r="I724"/>
          <cell r="J724" t="str">
            <v>Soka</v>
          </cell>
          <cell r="K724" t="str">
            <v>Saitama</v>
          </cell>
          <cell r="L724" t="str">
            <v>Conformant</v>
          </cell>
        </row>
        <row r="725">
          <cell r="B725" t="str">
            <v>ANALOG DEVICES, INC._2023</v>
          </cell>
          <cell r="C725" t="str">
            <v>CID000814 - Istanbul Gold Refinery</v>
          </cell>
          <cell r="D725" t="str">
            <v>Gold</v>
          </cell>
          <cell r="E725" t="str">
            <v>CID000814</v>
          </cell>
          <cell r="F725" t="str">
            <v>RMI</v>
          </cell>
          <cell r="G725" t="str">
            <v>Istanbul Gold Refinery</v>
          </cell>
          <cell r="H725" t="str">
            <v>TURKEY</v>
          </cell>
          <cell r="I725"/>
          <cell r="J725" t="str">
            <v>Kuyumcukent</v>
          </cell>
          <cell r="K725" t="str">
            <v>İstanbul</v>
          </cell>
          <cell r="L725" t="str">
            <v>Conformant</v>
          </cell>
        </row>
        <row r="726">
          <cell r="B726" t="str">
            <v>ANALOG DEVICES, INC._2023</v>
          </cell>
          <cell r="C726" t="str">
            <v>CID000823 - Japan Mint</v>
          </cell>
          <cell r="D726" t="str">
            <v>Gold</v>
          </cell>
          <cell r="E726" t="str">
            <v>CID000823</v>
          </cell>
          <cell r="F726" t="str">
            <v>RMI</v>
          </cell>
          <cell r="G726" t="str">
            <v>Japan Mint</v>
          </cell>
          <cell r="H726" t="str">
            <v>JAPAN</v>
          </cell>
          <cell r="I726"/>
          <cell r="J726" t="str">
            <v>Osaka</v>
          </cell>
          <cell r="K726" t="str">
            <v>Osaka</v>
          </cell>
          <cell r="L726" t="str">
            <v>Conformant</v>
          </cell>
        </row>
        <row r="727">
          <cell r="B727" t="str">
            <v>ANALOG DEVICES, INC._2023</v>
          </cell>
          <cell r="C727" t="str">
            <v>CID000855 - Jiangxi Copper Co., Ltd.51</v>
          </cell>
          <cell r="D727" t="str">
            <v>Gold</v>
          </cell>
          <cell r="E727" t="str">
            <v>CID000855</v>
          </cell>
          <cell r="F727" t="str">
            <v>RMI</v>
          </cell>
          <cell r="G727" t="str">
            <v>Jiangxi Copper Co., Ltd.</v>
          </cell>
          <cell r="H727" t="str">
            <v>CHINA</v>
          </cell>
          <cell r="I727"/>
          <cell r="J727" t="str">
            <v>Guixi City</v>
          </cell>
          <cell r="K727" t="str">
            <v>Jiangxi Sheng</v>
          </cell>
          <cell r="L727" t="str">
            <v>Conformant</v>
          </cell>
        </row>
        <row r="728">
          <cell r="B728" t="str">
            <v>ANALOG DEVICES, INC._2023</v>
          </cell>
          <cell r="C728" t="str">
            <v>CID000937 - JX Nippon Mining &amp; Metals Co., Ltd.</v>
          </cell>
          <cell r="D728" t="str">
            <v>Gold</v>
          </cell>
          <cell r="E728" t="str">
            <v>CID000937</v>
          </cell>
          <cell r="F728" t="str">
            <v>RMI</v>
          </cell>
          <cell r="G728" t="str">
            <v>JX Nippon Mining &amp; Metals Co., Ltd.</v>
          </cell>
          <cell r="H728" t="str">
            <v>JAPAN</v>
          </cell>
          <cell r="I728"/>
          <cell r="J728" t="str">
            <v>Ōita</v>
          </cell>
          <cell r="K728" t="str">
            <v>Ôita</v>
          </cell>
          <cell r="L728" t="str">
            <v>Conformant</v>
          </cell>
        </row>
        <row r="729">
          <cell r="B729" t="str">
            <v>ANALOG DEVICES, INC._2023</v>
          </cell>
          <cell r="C729" t="str">
            <v>CID000957 - Kazzinc</v>
          </cell>
          <cell r="D729" t="str">
            <v>Gold</v>
          </cell>
          <cell r="E729" t="str">
            <v>CID000957</v>
          </cell>
          <cell r="F729" t="str">
            <v>RMI</v>
          </cell>
          <cell r="G729" t="str">
            <v>Kazzinc</v>
          </cell>
          <cell r="H729" t="str">
            <v>KAZAKHSTAN</v>
          </cell>
          <cell r="I729"/>
          <cell r="J729" t="str">
            <v>Ust-Kamenogorsk</v>
          </cell>
          <cell r="K729" t="str">
            <v>Qaraghandy oblysy</v>
          </cell>
          <cell r="L729" t="str">
            <v>Conformant</v>
          </cell>
        </row>
        <row r="730">
          <cell r="B730" t="str">
            <v>ANALOG DEVICES, INC._2023</v>
          </cell>
          <cell r="C730" t="str">
            <v>CID000969 - Kennecott Utah Copper LLC</v>
          </cell>
          <cell r="D730" t="str">
            <v>Gold</v>
          </cell>
          <cell r="E730" t="str">
            <v>CID000969</v>
          </cell>
          <cell r="F730" t="str">
            <v>RMI</v>
          </cell>
          <cell r="G730" t="str">
            <v>Kennecott Utah Copper LLC</v>
          </cell>
          <cell r="H730" t="str">
            <v>UNITED STATES OF AMERICA</v>
          </cell>
          <cell r="I730"/>
          <cell r="J730" t="str">
            <v>Magna</v>
          </cell>
          <cell r="K730" t="str">
            <v>Utah</v>
          </cell>
          <cell r="L730" t="str">
            <v>Conformant</v>
          </cell>
        </row>
        <row r="731">
          <cell r="B731" t="str">
            <v>ANALOG DEVICES, INC._2023</v>
          </cell>
          <cell r="C731" t="str">
            <v>CID002511 - KGHM Polska Miedz Spolka Akcyjna</v>
          </cell>
          <cell r="D731" t="str">
            <v>Gold</v>
          </cell>
          <cell r="E731" t="str">
            <v>CID002511</v>
          </cell>
          <cell r="F731" t="str">
            <v>RMI</v>
          </cell>
          <cell r="G731" t="str">
            <v>KGHM Polska Miedz Spolka Akcyjna</v>
          </cell>
          <cell r="H731" t="str">
            <v>POLAND</v>
          </cell>
          <cell r="I731"/>
          <cell r="J731" t="str">
            <v>Lubin</v>
          </cell>
          <cell r="K731" t="str">
            <v>Dolnośląskie</v>
          </cell>
          <cell r="L731" t="str">
            <v>Conformant</v>
          </cell>
        </row>
        <row r="732">
          <cell r="B732" t="str">
            <v>ANALOG DEVICES, INC._2023</v>
          </cell>
          <cell r="C732" t="str">
            <v>CID000981 - Kojima Chemicals Co., Ltd.</v>
          </cell>
          <cell r="D732" t="str">
            <v>Gold</v>
          </cell>
          <cell r="E732" t="str">
            <v>CID000981</v>
          </cell>
          <cell r="F732" t="str">
            <v>RMI</v>
          </cell>
          <cell r="G732" t="str">
            <v>Kojima Chemicals Co., Ltd.</v>
          </cell>
          <cell r="H732" t="str">
            <v>JAPAN</v>
          </cell>
          <cell r="I732"/>
          <cell r="J732" t="str">
            <v>Sayama</v>
          </cell>
          <cell r="K732" t="str">
            <v>Saitama</v>
          </cell>
          <cell r="L732" t="str">
            <v>Conformant</v>
          </cell>
        </row>
        <row r="733">
          <cell r="B733" t="str">
            <v>ANALOG DEVICES, INC._2023</v>
          </cell>
          <cell r="C733" t="str">
            <v>CID002605 - Korea Zinc Co., Ltd.</v>
          </cell>
          <cell r="D733" t="str">
            <v>Gold</v>
          </cell>
          <cell r="E733" t="str">
            <v>CID002605</v>
          </cell>
          <cell r="F733" t="str">
            <v>RMI</v>
          </cell>
          <cell r="G733" t="str">
            <v>Korea Zinc Co., Ltd.</v>
          </cell>
          <cell r="H733" t="str">
            <v>KOREA, REPUBLIC OF</v>
          </cell>
          <cell r="I733"/>
          <cell r="J733" t="str">
            <v>Gangnam</v>
          </cell>
          <cell r="K733" t="str">
            <v>Seoul-teukbyeolsi</v>
          </cell>
          <cell r="L733" t="str">
            <v>Conformant</v>
          </cell>
        </row>
        <row r="734">
          <cell r="B734" t="str">
            <v>ANALOG DEVICES, INC._2023</v>
          </cell>
          <cell r="C734" t="str">
            <v>CID002762 - L'Orfebre S.A.</v>
          </cell>
          <cell r="D734" t="str">
            <v>Gold</v>
          </cell>
          <cell r="E734" t="str">
            <v>CID002762</v>
          </cell>
          <cell r="F734" t="str">
            <v>RMI</v>
          </cell>
          <cell r="G734" t="str">
            <v>L'Orfebre S.A.</v>
          </cell>
          <cell r="H734" t="str">
            <v>ANDORRA</v>
          </cell>
          <cell r="I734"/>
          <cell r="J734" t="str">
            <v>Andorra la Vella</v>
          </cell>
          <cell r="K734" t="str">
            <v>Andorra la Vella</v>
          </cell>
          <cell r="L734" t="str">
            <v>Conformant</v>
          </cell>
        </row>
        <row r="735">
          <cell r="B735" t="str">
            <v>ANALOG DEVICES, INC._2023</v>
          </cell>
          <cell r="C735" t="str">
            <v>CID001078 - LS-NIKKO Copper Inc.</v>
          </cell>
          <cell r="D735" t="str">
            <v>Gold</v>
          </cell>
          <cell r="E735" t="str">
            <v>CID001078</v>
          </cell>
          <cell r="F735" t="str">
            <v>RMI</v>
          </cell>
          <cell r="G735" t="str">
            <v>LS-NIKKO Copper Inc.</v>
          </cell>
          <cell r="H735" t="str">
            <v>KOREA, REPUBLIC OF</v>
          </cell>
          <cell r="I735"/>
          <cell r="J735" t="str">
            <v>Onsan-eup</v>
          </cell>
          <cell r="K735" t="str">
            <v>Ulsan-gwangyeoksi</v>
          </cell>
          <cell r="L735" t="str">
            <v>Conformant</v>
          </cell>
        </row>
        <row r="736">
          <cell r="B736" t="str">
            <v>ANALOG DEVICES, INC._2023</v>
          </cell>
          <cell r="C736" t="str">
            <v>CID001113 - Materion</v>
          </cell>
          <cell r="D736" t="str">
            <v>Gold</v>
          </cell>
          <cell r="E736" t="str">
            <v>CID001113</v>
          </cell>
          <cell r="F736" t="str">
            <v>RMI</v>
          </cell>
          <cell r="G736" t="str">
            <v>Materion</v>
          </cell>
          <cell r="H736" t="str">
            <v>UNITED STATES OF AMERICA</v>
          </cell>
          <cell r="I736"/>
          <cell r="J736" t="str">
            <v>Buffalo</v>
          </cell>
          <cell r="K736" t="str">
            <v>New York</v>
          </cell>
          <cell r="L736" t="str">
            <v>Conformant</v>
          </cell>
        </row>
        <row r="737">
          <cell r="B737" t="str">
            <v>ANALOG DEVICES, INC._2023</v>
          </cell>
          <cell r="C737" t="str">
            <v>CID001119 - Matsuda Sangyo Co., Ltd.</v>
          </cell>
          <cell r="D737" t="str">
            <v>Gold</v>
          </cell>
          <cell r="E737" t="str">
            <v>CID001119</v>
          </cell>
          <cell r="F737" t="str">
            <v>RMI</v>
          </cell>
          <cell r="G737" t="str">
            <v>Matsuda Sangyo Co., Ltd.</v>
          </cell>
          <cell r="H737" t="str">
            <v>JAPAN</v>
          </cell>
          <cell r="I737"/>
          <cell r="J737" t="str">
            <v>Iruma</v>
          </cell>
          <cell r="K737" t="str">
            <v>Saitama</v>
          </cell>
          <cell r="L737" t="str">
            <v>Conformant</v>
          </cell>
        </row>
        <row r="738">
          <cell r="B738" t="str">
            <v>ANALOG DEVICES, INC._2023</v>
          </cell>
          <cell r="C738" t="str">
            <v>CID001149 - Metalor Technologies (Hong Kong) Ltd.</v>
          </cell>
          <cell r="D738" t="str">
            <v>Gold</v>
          </cell>
          <cell r="E738" t="str">
            <v>CID001149</v>
          </cell>
          <cell r="F738" t="str">
            <v>RMI</v>
          </cell>
          <cell r="G738" t="str">
            <v>Metalor Technologies (Hong Kong) Ltd.</v>
          </cell>
          <cell r="H738" t="str">
            <v>CHINA</v>
          </cell>
          <cell r="I738" t="str">
            <v>Unknown.</v>
          </cell>
          <cell r="J738" t="str">
            <v>Kwai Chung</v>
          </cell>
          <cell r="K738" t="str">
            <v>Hong Kong SAR</v>
          </cell>
          <cell r="L738" t="str">
            <v>Conformant</v>
          </cell>
        </row>
        <row r="739">
          <cell r="B739" t="str">
            <v>ANALOG DEVICES, INC._2023</v>
          </cell>
          <cell r="C739" t="str">
            <v>CID001152 - Metalor Technologies (Singapore) Pte., Ltd.</v>
          </cell>
          <cell r="D739" t="str">
            <v>Gold</v>
          </cell>
          <cell r="E739" t="str">
            <v>CID001152</v>
          </cell>
          <cell r="F739" t="str">
            <v>RMI</v>
          </cell>
          <cell r="G739" t="str">
            <v>Metalor Technologies (Singapore) Pte., Ltd.</v>
          </cell>
          <cell r="H739" t="str">
            <v>SINGAPORE</v>
          </cell>
          <cell r="I739"/>
          <cell r="J739" t="str">
            <v>Singapore</v>
          </cell>
          <cell r="K739" t="str">
            <v>South West</v>
          </cell>
          <cell r="L739" t="str">
            <v>Conformant</v>
          </cell>
        </row>
        <row r="740">
          <cell r="B740" t="str">
            <v>ANALOG DEVICES, INC._2023</v>
          </cell>
          <cell r="C740" t="str">
            <v>CID001147 - Metalor Technologies (Suzhou) Ltd.</v>
          </cell>
          <cell r="D740" t="str">
            <v>Gold</v>
          </cell>
          <cell r="E740" t="str">
            <v>CID001147</v>
          </cell>
          <cell r="F740" t="str">
            <v>RMI</v>
          </cell>
          <cell r="G740" t="str">
            <v>Metalor Technologies (Suzhou) Ltd.</v>
          </cell>
          <cell r="H740" t="str">
            <v>CHINA</v>
          </cell>
          <cell r="I740"/>
          <cell r="J740" t="str">
            <v>Suzhou Industrial Park</v>
          </cell>
          <cell r="K740" t="str">
            <v>Jiangsu Sheng</v>
          </cell>
          <cell r="L740" t="str">
            <v>Conformant</v>
          </cell>
        </row>
        <row r="741">
          <cell r="B741" t="str">
            <v>ANALOG DEVICES, INC._2023</v>
          </cell>
          <cell r="C741" t="str">
            <v>CID001153 - Metalor Technologies S.A.</v>
          </cell>
          <cell r="D741" t="str">
            <v>Gold</v>
          </cell>
          <cell r="E741" t="str">
            <v>CID001153</v>
          </cell>
          <cell r="F741" t="str">
            <v>RMI</v>
          </cell>
          <cell r="G741" t="str">
            <v>Metalor Technologies S.A.</v>
          </cell>
          <cell r="H741" t="str">
            <v>SWITZERLAND</v>
          </cell>
          <cell r="I741"/>
          <cell r="J741" t="str">
            <v>Marin</v>
          </cell>
          <cell r="K741" t="str">
            <v>Neuchâtel</v>
          </cell>
          <cell r="L741" t="str">
            <v>Conformant</v>
          </cell>
        </row>
        <row r="742">
          <cell r="B742" t="str">
            <v>ANALOG DEVICES, INC._2023</v>
          </cell>
          <cell r="C742" t="str">
            <v>CID001157 - Metalor USA Refining Corporation</v>
          </cell>
          <cell r="D742" t="str">
            <v>Gold</v>
          </cell>
          <cell r="E742" t="str">
            <v>CID001157</v>
          </cell>
          <cell r="F742" t="str">
            <v>RMI</v>
          </cell>
          <cell r="G742" t="str">
            <v>Metalor USA Refining Corporation</v>
          </cell>
          <cell r="H742" t="str">
            <v>UNITED STATES OF AMERICA</v>
          </cell>
          <cell r="I742"/>
          <cell r="J742" t="str">
            <v>North Attleboro</v>
          </cell>
          <cell r="K742" t="str">
            <v>Massachusetts</v>
          </cell>
          <cell r="L742" t="str">
            <v>Conformant</v>
          </cell>
        </row>
        <row r="743">
          <cell r="B743" t="str">
            <v>ANALOG DEVICES, INC._2023</v>
          </cell>
          <cell r="C743" t="str">
            <v>CID001161 - Metalurgica Met-Mex Penoles S.A. De C.V.65</v>
          </cell>
          <cell r="D743" t="str">
            <v>Gold</v>
          </cell>
          <cell r="E743" t="str">
            <v>CID001161</v>
          </cell>
          <cell r="F743" t="str">
            <v>RMI</v>
          </cell>
          <cell r="G743" t="str">
            <v>Metalurgica Met-Mex Penoles S.A. De C.V.</v>
          </cell>
          <cell r="H743" t="str">
            <v>MEXICO</v>
          </cell>
          <cell r="I743"/>
          <cell r="J743" t="str">
            <v>Torreon</v>
          </cell>
          <cell r="K743" t="str">
            <v>Coahuila de Zaragoza</v>
          </cell>
          <cell r="L743" t="str">
            <v>Conformant</v>
          </cell>
        </row>
        <row r="744">
          <cell r="B744" t="str">
            <v>ANALOG DEVICES, INC._2023</v>
          </cell>
          <cell r="C744" t="str">
            <v>CID001188 - Mitsubishi Materials Corporation</v>
          </cell>
          <cell r="D744" t="str">
            <v>Gold</v>
          </cell>
          <cell r="E744" t="str">
            <v>CID001188</v>
          </cell>
          <cell r="F744" t="str">
            <v>RMI</v>
          </cell>
          <cell r="G744" t="str">
            <v>Mitsubishi Materials Corporation</v>
          </cell>
          <cell r="H744" t="str">
            <v>JAPAN</v>
          </cell>
          <cell r="I744"/>
          <cell r="J744" t="str">
            <v>Tokyo</v>
          </cell>
          <cell r="K744" t="str">
            <v>Tokyo</v>
          </cell>
          <cell r="L744" t="str">
            <v>Conformant</v>
          </cell>
        </row>
        <row r="745">
          <cell r="B745" t="str">
            <v>ANALOG DEVICES, INC._2023</v>
          </cell>
          <cell r="C745" t="str">
            <v>CID001193 - Mitsui Mining and Smelting Co., Ltd.</v>
          </cell>
          <cell r="D745" t="str">
            <v>Gold</v>
          </cell>
          <cell r="E745" t="str">
            <v>CID001193</v>
          </cell>
          <cell r="F745" t="str">
            <v>RMI</v>
          </cell>
          <cell r="G745" t="str">
            <v>Mitsui Mining and Smelting Co., Ltd.</v>
          </cell>
          <cell r="H745" t="str">
            <v>JAPAN</v>
          </cell>
          <cell r="I745"/>
          <cell r="J745" t="str">
            <v>Takehara</v>
          </cell>
          <cell r="K745" t="str">
            <v>Hiroshima</v>
          </cell>
          <cell r="L745" t="str">
            <v>Conformant</v>
          </cell>
        </row>
        <row r="746">
          <cell r="B746" t="str">
            <v>ANALOG DEVICES, INC._2023</v>
          </cell>
          <cell r="C746" t="str">
            <v>CID002509 - MMTC-PAMP India Pvt., Ltd.</v>
          </cell>
          <cell r="D746" t="str">
            <v>Gold</v>
          </cell>
          <cell r="E746" t="str">
            <v>CID002509</v>
          </cell>
          <cell r="F746" t="str">
            <v>RMI</v>
          </cell>
          <cell r="G746" t="str">
            <v>MMTC-PAMP India Pvt., Ltd.</v>
          </cell>
          <cell r="H746" t="str">
            <v>INDIA</v>
          </cell>
          <cell r="I746"/>
          <cell r="J746" t="str">
            <v>Mewat</v>
          </cell>
          <cell r="K746" t="str">
            <v>Haryana</v>
          </cell>
          <cell r="L746" t="str">
            <v>Conformant</v>
          </cell>
        </row>
        <row r="747">
          <cell r="B747" t="str">
            <v>ANALOG DEVICES, INC._2023</v>
          </cell>
          <cell r="C747" t="str">
            <v>CID001220 - Nadir Metal Rafineri San. Ve Tic. A.S.</v>
          </cell>
          <cell r="D747" t="str">
            <v>Gold</v>
          </cell>
          <cell r="E747" t="str">
            <v>CID001220</v>
          </cell>
          <cell r="F747" t="str">
            <v>RMI</v>
          </cell>
          <cell r="G747" t="str">
            <v>Nadir Metal Rafineri San. Ve Tic. A.S.</v>
          </cell>
          <cell r="H747" t="str">
            <v>TURKEY</v>
          </cell>
          <cell r="I747"/>
          <cell r="J747" t="str">
            <v>Bahçelievler</v>
          </cell>
          <cell r="K747" t="str">
            <v>İstanbul</v>
          </cell>
          <cell r="L747" t="str">
            <v>Conformant</v>
          </cell>
        </row>
        <row r="748">
          <cell r="B748" t="str">
            <v>ANALOG DEVICES, INC._2023</v>
          </cell>
          <cell r="C748" t="str">
            <v>CID001236 - Navoi Mining and Metallurgical Combinat</v>
          </cell>
          <cell r="D748" t="str">
            <v>Gold</v>
          </cell>
          <cell r="E748" t="str">
            <v>CID001236</v>
          </cell>
          <cell r="F748" t="str">
            <v>RMI</v>
          </cell>
          <cell r="G748" t="str">
            <v>Navoi Mining and Metallurgical Combinat</v>
          </cell>
          <cell r="H748" t="str">
            <v>UZBEKISTAN</v>
          </cell>
          <cell r="I748"/>
          <cell r="J748" t="str">
            <v>Navoi</v>
          </cell>
          <cell r="K748" t="str">
            <v>Navoiy</v>
          </cell>
          <cell r="L748" t="str">
            <v>Conformant</v>
          </cell>
        </row>
        <row r="749">
          <cell r="B749" t="str">
            <v>ANALOG DEVICES, INC._2023</v>
          </cell>
          <cell r="C749" t="str">
            <v>CID001259 - Nihon Material Co., Ltd.</v>
          </cell>
          <cell r="D749" t="str">
            <v>Gold</v>
          </cell>
          <cell r="E749" t="str">
            <v>CID001259</v>
          </cell>
          <cell r="F749" t="str">
            <v>RMI</v>
          </cell>
          <cell r="G749" t="str">
            <v>Nihon Material Co., Ltd.</v>
          </cell>
          <cell r="H749" t="str">
            <v>JAPAN</v>
          </cell>
          <cell r="I749"/>
          <cell r="J749" t="str">
            <v>Noda</v>
          </cell>
          <cell r="K749" t="str">
            <v>Chiba</v>
          </cell>
          <cell r="L749" t="str">
            <v>Conformant</v>
          </cell>
        </row>
        <row r="750">
          <cell r="B750" t="str">
            <v>ANALOG DEVICES, INC._2023</v>
          </cell>
          <cell r="C750" t="str">
            <v>CID002779 - Ogussa Osterreichische Gold- und Silber-Scheideanstalt GmbH</v>
          </cell>
          <cell r="D750" t="str">
            <v>Gold</v>
          </cell>
          <cell r="E750" t="str">
            <v>CID002779</v>
          </cell>
          <cell r="F750" t="str">
            <v>RMI</v>
          </cell>
          <cell r="G750" t="str">
            <v>Ogussa Osterreichische Gold- und Silber-Scheideanstalt GmbH</v>
          </cell>
          <cell r="H750" t="str">
            <v>AUSTRIA</v>
          </cell>
          <cell r="I750"/>
          <cell r="J750" t="str">
            <v>Vienna</v>
          </cell>
          <cell r="K750" t="str">
            <v>Wien</v>
          </cell>
          <cell r="L750" t="str">
            <v>Conformant</v>
          </cell>
        </row>
        <row r="751">
          <cell r="B751" t="str">
            <v>ANALOG DEVICES, INC._2023</v>
          </cell>
          <cell r="C751" t="str">
            <v>CID001325 - Ohura Precious Metal Industry Co., Ltd.</v>
          </cell>
          <cell r="D751" t="str">
            <v>Gold</v>
          </cell>
          <cell r="E751" t="str">
            <v>CID001325</v>
          </cell>
          <cell r="F751" t="str">
            <v>RMI</v>
          </cell>
          <cell r="G751" t="str">
            <v>Ohura Precious Metal Industry Co., Ltd.</v>
          </cell>
          <cell r="H751" t="str">
            <v>JAPAN</v>
          </cell>
          <cell r="I751"/>
          <cell r="J751" t="str">
            <v>Nara-shi</v>
          </cell>
          <cell r="K751" t="str">
            <v>Nara</v>
          </cell>
          <cell r="L751" t="str">
            <v>Conformant</v>
          </cell>
        </row>
        <row r="752">
          <cell r="B752" t="str">
            <v>ANALOG DEVICES, INC._2023</v>
          </cell>
          <cell r="C752" t="str">
            <v>CID001352 - MKS PAMP SA97</v>
          </cell>
          <cell r="D752" t="str">
            <v>Gold</v>
          </cell>
          <cell r="E752" t="str">
            <v>CID001352</v>
          </cell>
          <cell r="F752" t="str">
            <v>RMI</v>
          </cell>
          <cell r="G752" t="str">
            <v>MKS PAMP SA</v>
          </cell>
          <cell r="H752" t="str">
            <v>SWITZERLAND</v>
          </cell>
          <cell r="I752"/>
          <cell r="J752" t="str">
            <v>Geneva</v>
          </cell>
          <cell r="K752" t="str">
            <v>Genève</v>
          </cell>
          <cell r="L752" t="str">
            <v>Conformant</v>
          </cell>
        </row>
        <row r="753">
          <cell r="B753" t="str">
            <v>ANALOG DEVICES, INC._2023</v>
          </cell>
          <cell r="C753" t="str">
            <v>CID002919 - Planta Recuperadora de Metales SpA</v>
          </cell>
          <cell r="D753" t="str">
            <v>Gold</v>
          </cell>
          <cell r="E753" t="str">
            <v>CID002919</v>
          </cell>
          <cell r="F753" t="str">
            <v>RMI</v>
          </cell>
          <cell r="G753" t="str">
            <v>Planta Recuperadora de Metales SpA</v>
          </cell>
          <cell r="H753" t="str">
            <v>CHILE</v>
          </cell>
          <cell r="I753"/>
          <cell r="J753" t="str">
            <v>Mejillones</v>
          </cell>
          <cell r="K753" t="str">
            <v>Antofagasta</v>
          </cell>
          <cell r="L753" t="str">
            <v>Conformant</v>
          </cell>
        </row>
        <row r="754">
          <cell r="B754" t="str">
            <v>ANALOG DEVICES, INC._2023</v>
          </cell>
          <cell r="C754" t="str">
            <v>CID001397 - PT Aneka Tambang (Persero) Tbk</v>
          </cell>
          <cell r="D754" t="str">
            <v>Gold</v>
          </cell>
          <cell r="E754" t="str">
            <v>CID001397</v>
          </cell>
          <cell r="F754" t="str">
            <v>RMI</v>
          </cell>
          <cell r="G754" t="str">
            <v>PT Aneka Tambang (Persero) Tbk</v>
          </cell>
          <cell r="H754" t="str">
            <v>INDONESIA</v>
          </cell>
          <cell r="I754"/>
          <cell r="J754" t="str">
            <v>Jakarta</v>
          </cell>
          <cell r="K754" t="str">
            <v>Jakarta Raya</v>
          </cell>
          <cell r="L754" t="str">
            <v>Conformant</v>
          </cell>
        </row>
        <row r="755">
          <cell r="B755" t="str">
            <v>ANALOG DEVICES, INC._2023</v>
          </cell>
          <cell r="C755" t="str">
            <v>CID001498 - PX Precinox S.A.</v>
          </cell>
          <cell r="D755" t="str">
            <v>Gold</v>
          </cell>
          <cell r="E755" t="str">
            <v>CID001498</v>
          </cell>
          <cell r="F755" t="str">
            <v>RMI</v>
          </cell>
          <cell r="G755" t="str">
            <v>PX Precinox S.A.</v>
          </cell>
          <cell r="H755" t="str">
            <v>SWITZERLAND</v>
          </cell>
          <cell r="I755"/>
          <cell r="J755" t="str">
            <v>La Chaux-de-Fonds</v>
          </cell>
          <cell r="K755" t="str">
            <v>Neuchâtel</v>
          </cell>
          <cell r="L755" t="str">
            <v>Conformant</v>
          </cell>
        </row>
        <row r="756">
          <cell r="B756" t="str">
            <v>ANALOG DEVICES, INC._2023</v>
          </cell>
          <cell r="C756" t="str">
            <v>CID001512 - Rand Refinery (Pty) Ltd.</v>
          </cell>
          <cell r="D756" t="str">
            <v>Gold</v>
          </cell>
          <cell r="E756" t="str">
            <v>CID001512</v>
          </cell>
          <cell r="F756" t="str">
            <v>RMI</v>
          </cell>
          <cell r="G756" t="str">
            <v>Rand Refinery (Pty) Ltd.</v>
          </cell>
          <cell r="H756" t="str">
            <v>SOUTH AFRICA</v>
          </cell>
          <cell r="I756"/>
          <cell r="J756" t="str">
            <v>Germiston</v>
          </cell>
          <cell r="K756" t="str">
            <v>Gauteng</v>
          </cell>
          <cell r="L756" t="str">
            <v>Conformant</v>
          </cell>
        </row>
        <row r="757">
          <cell r="B757" t="str">
            <v>ANALOG DEVICES, INC._2023</v>
          </cell>
          <cell r="C757" t="str">
            <v>CID002582 - REMONDIS PMR B.V.</v>
          </cell>
          <cell r="D757" t="str">
            <v>Gold</v>
          </cell>
          <cell r="E757" t="str">
            <v>CID002582</v>
          </cell>
          <cell r="F757" t="str">
            <v>RMI</v>
          </cell>
          <cell r="G757" t="str">
            <v>REMONDIS PMR B.V.</v>
          </cell>
          <cell r="H757" t="str">
            <v>NETHERLANDS</v>
          </cell>
          <cell r="I757"/>
          <cell r="J757" t="str">
            <v>Moerdijk</v>
          </cell>
          <cell r="K757" t="str">
            <v>Noord-Brabant</v>
          </cell>
          <cell r="L757" t="str">
            <v>Conformant</v>
          </cell>
        </row>
        <row r="758">
          <cell r="B758" t="str">
            <v>ANALOG DEVICES, INC._2023</v>
          </cell>
          <cell r="C758" t="str">
            <v>CID001534 - Royal Canadian Mint</v>
          </cell>
          <cell r="D758" t="str">
            <v>Gold</v>
          </cell>
          <cell r="E758" t="str">
            <v>CID001534</v>
          </cell>
          <cell r="F758" t="str">
            <v>RMI</v>
          </cell>
          <cell r="G758" t="str">
            <v>Royal Canadian Mint</v>
          </cell>
          <cell r="H758" t="str">
            <v>CANADA</v>
          </cell>
          <cell r="I758"/>
          <cell r="J758" t="str">
            <v>Ottawa</v>
          </cell>
          <cell r="K758" t="str">
            <v>Ontario</v>
          </cell>
          <cell r="L758" t="str">
            <v>Conformant</v>
          </cell>
        </row>
        <row r="759">
          <cell r="B759" t="str">
            <v>ANALOG DEVICES, INC._2023</v>
          </cell>
          <cell r="C759" t="str">
            <v>CID002761 - SAAMP</v>
          </cell>
          <cell r="D759" t="str">
            <v>Gold</v>
          </cell>
          <cell r="E759" t="str">
            <v>CID002761</v>
          </cell>
          <cell r="F759" t="str">
            <v>RMI</v>
          </cell>
          <cell r="G759" t="str">
            <v>SAAMP</v>
          </cell>
          <cell r="H759" t="str">
            <v>FRANCE</v>
          </cell>
          <cell r="I759"/>
          <cell r="J759" t="str">
            <v>Paris</v>
          </cell>
          <cell r="K759" t="str">
            <v>Île-de-France</v>
          </cell>
          <cell r="L759" t="str">
            <v>Conformant</v>
          </cell>
        </row>
        <row r="760">
          <cell r="B760" t="str">
            <v>ANALOG DEVICES, INC._2023</v>
          </cell>
          <cell r="C760" t="str">
            <v>CID002973 - Safimet S.p.A</v>
          </cell>
          <cell r="D760" t="str">
            <v>Gold</v>
          </cell>
          <cell r="E760" t="str">
            <v>CID002973</v>
          </cell>
          <cell r="F760" t="str">
            <v>RMI</v>
          </cell>
          <cell r="G760" t="str">
            <v>Safimet S.p.A</v>
          </cell>
          <cell r="H760" t="str">
            <v>ITALY</v>
          </cell>
          <cell r="I760"/>
          <cell r="J760" t="str">
            <v>Arezzo</v>
          </cell>
          <cell r="K760" t="str">
            <v>Toscana</v>
          </cell>
          <cell r="L760" t="str">
            <v>Listed by RMI</v>
          </cell>
        </row>
        <row r="761">
          <cell r="B761" t="str">
            <v>ANALOG DEVICES, INC._2023</v>
          </cell>
          <cell r="C761" t="str">
            <v>CID002290 - SAFINA A.S.</v>
          </cell>
          <cell r="D761" t="str">
            <v>Gold</v>
          </cell>
          <cell r="E761" t="str">
            <v>CID002290</v>
          </cell>
          <cell r="F761" t="str">
            <v>RMI</v>
          </cell>
          <cell r="G761" t="str">
            <v>SAFINA A.S.</v>
          </cell>
          <cell r="H761" t="str">
            <v>CZECHIA</v>
          </cell>
          <cell r="I761"/>
          <cell r="J761" t="str">
            <v>Vestec</v>
          </cell>
          <cell r="K761" t="str">
            <v>Praha-západ</v>
          </cell>
          <cell r="L761" t="str">
            <v>Conformant</v>
          </cell>
        </row>
        <row r="762">
          <cell r="B762" t="str">
            <v>ANALOG DEVICES, INC._2023</v>
          </cell>
          <cell r="C762" t="str">
            <v>CID001555 - Samduck Precious Metals71</v>
          </cell>
          <cell r="D762" t="str">
            <v>Gold</v>
          </cell>
          <cell r="E762" t="str">
            <v>CID001555</v>
          </cell>
          <cell r="F762" t="str">
            <v>RMI</v>
          </cell>
          <cell r="G762" t="str">
            <v>Samduck Precious Metals</v>
          </cell>
          <cell r="H762" t="str">
            <v>KOREA, REPUBLIC OF</v>
          </cell>
          <cell r="I762"/>
          <cell r="J762" t="str">
            <v>Namdong</v>
          </cell>
          <cell r="K762" t="str">
            <v>Incheon-gwangyeoksi</v>
          </cell>
          <cell r="L762" t="str">
            <v>Listed by RMI</v>
          </cell>
        </row>
        <row r="763">
          <cell r="B763" t="str">
            <v>ANALOG DEVICES, INC._2023</v>
          </cell>
          <cell r="C763" t="str">
            <v>CID001585 - SEMPSA Joyeria Plateria S.A.</v>
          </cell>
          <cell r="D763" t="str">
            <v>Gold</v>
          </cell>
          <cell r="E763" t="str">
            <v>CID001585</v>
          </cell>
          <cell r="F763" t="str">
            <v>RMI</v>
          </cell>
          <cell r="G763" t="str">
            <v>SEMPSA Joyeria Plateria S.A.</v>
          </cell>
          <cell r="H763" t="str">
            <v>SPAIN</v>
          </cell>
          <cell r="I763" t="str">
            <v>Avenida Democratia</v>
          </cell>
          <cell r="J763" t="str">
            <v>Madrid</v>
          </cell>
          <cell r="K763" t="str">
            <v>Comunidad de Madrid</v>
          </cell>
          <cell r="L763" t="str">
            <v>Conformant</v>
          </cell>
        </row>
        <row r="764">
          <cell r="B764" t="str">
            <v>ANALOG DEVICES, INC._2023</v>
          </cell>
          <cell r="C764" t="str">
            <v>CID001622 - Shandong Zhaojin Gold &amp; Silver Refinery Co., Ltd.</v>
          </cell>
          <cell r="D764" t="str">
            <v>Gold</v>
          </cell>
          <cell r="E764" t="str">
            <v>CID001622</v>
          </cell>
          <cell r="F764" t="str">
            <v>RMI</v>
          </cell>
          <cell r="G764" t="str">
            <v>Shandong Zhaojin Gold &amp; Silver Refinery Co., Ltd.</v>
          </cell>
          <cell r="H764" t="str">
            <v>CHINA</v>
          </cell>
          <cell r="I764"/>
          <cell r="J764" t="str">
            <v>Zhaoyuan</v>
          </cell>
          <cell r="K764" t="str">
            <v>Shandong Sheng</v>
          </cell>
          <cell r="L764" t="str">
            <v>Conformant</v>
          </cell>
        </row>
        <row r="765">
          <cell r="B765" t="str">
            <v>ANALOG DEVICES, INC._2023</v>
          </cell>
          <cell r="C765" t="str">
            <v>CID001736 - Sichuan Tianze Precious Metals Co., Ltd.</v>
          </cell>
          <cell r="D765" t="str">
            <v>Gold</v>
          </cell>
          <cell r="E765" t="str">
            <v>CID001736</v>
          </cell>
          <cell r="F765" t="str">
            <v>RMI</v>
          </cell>
          <cell r="G765" t="str">
            <v>Sichuan Tianze Precious Metals Co., Ltd.</v>
          </cell>
          <cell r="H765" t="str">
            <v>CHINA</v>
          </cell>
          <cell r="I765"/>
          <cell r="J765" t="str">
            <v>Chengdu</v>
          </cell>
          <cell r="K765" t="str">
            <v>Sichuan Sheng</v>
          </cell>
          <cell r="L765" t="str">
            <v>Conformant</v>
          </cell>
        </row>
        <row r="766">
          <cell r="B766" t="str">
            <v>ANALOG DEVICES, INC._2023</v>
          </cell>
          <cell r="C766" t="str">
            <v>CID002516 - Singway Technology Co., Ltd.</v>
          </cell>
          <cell r="D766" t="str">
            <v>Gold</v>
          </cell>
          <cell r="E766" t="str">
            <v>CID002516</v>
          </cell>
          <cell r="F766" t="str">
            <v>RMI</v>
          </cell>
          <cell r="G766" t="str">
            <v>Singway Technology Co., Ltd.</v>
          </cell>
          <cell r="H766" t="str">
            <v>TAIWAN, PROVINCE OF CHINA</v>
          </cell>
          <cell r="I766"/>
          <cell r="J766" t="str">
            <v>Dayuan</v>
          </cell>
          <cell r="K766" t="str">
            <v>Taoyuan</v>
          </cell>
          <cell r="L766" t="str">
            <v>Listed by RMI</v>
          </cell>
        </row>
        <row r="767">
          <cell r="B767" t="str">
            <v>ANALOG DEVICES, INC._2023</v>
          </cell>
          <cell r="C767" t="str">
            <v>CID001761 - Solar Applied Materials Technology Corp.</v>
          </cell>
          <cell r="D767" t="str">
            <v>Gold</v>
          </cell>
          <cell r="E767" t="str">
            <v>CID001761</v>
          </cell>
          <cell r="F767" t="str">
            <v>RMI</v>
          </cell>
          <cell r="G767" t="str">
            <v>Solar Applied Materials Technology Corp.</v>
          </cell>
          <cell r="H767" t="str">
            <v>TAIWAN, PROVINCE OF CHINA</v>
          </cell>
          <cell r="I767"/>
          <cell r="J767" t="str">
            <v>Tainan City</v>
          </cell>
          <cell r="K767" t="str">
            <v>Tainan</v>
          </cell>
          <cell r="L767" t="str">
            <v>Conformant</v>
          </cell>
        </row>
        <row r="768">
          <cell r="B768" t="str">
            <v>ANALOG DEVICES, INC._2023</v>
          </cell>
          <cell r="C768" t="str">
            <v>CID001798 - Sumitomo Metal Mining Co., Ltd.88</v>
          </cell>
          <cell r="D768" t="str">
            <v>Gold</v>
          </cell>
          <cell r="E768" t="str">
            <v>CID001798</v>
          </cell>
          <cell r="F768" t="str">
            <v>RMI</v>
          </cell>
          <cell r="G768" t="str">
            <v>Sumitomo Metal Mining Co., Ltd.</v>
          </cell>
          <cell r="H768" t="str">
            <v>JAPAN</v>
          </cell>
          <cell r="I768"/>
          <cell r="J768" t="str">
            <v>Saijo</v>
          </cell>
          <cell r="K768" t="str">
            <v>Wehime</v>
          </cell>
          <cell r="L768" t="str">
            <v>Conformant</v>
          </cell>
        </row>
        <row r="769">
          <cell r="B769" t="str">
            <v>ANALOG DEVICES, INC._2023</v>
          </cell>
          <cell r="C769" t="str">
            <v>CID002580 - T.C.A S.p.A</v>
          </cell>
          <cell r="D769" t="str">
            <v>Gold</v>
          </cell>
          <cell r="E769" t="str">
            <v>CID002580</v>
          </cell>
          <cell r="F769" t="str">
            <v>RMI</v>
          </cell>
          <cell r="G769" t="str">
            <v>T.C.A S.p.A</v>
          </cell>
          <cell r="H769" t="str">
            <v>ITALY</v>
          </cell>
          <cell r="I769"/>
          <cell r="J769" t="str">
            <v>Capolona</v>
          </cell>
          <cell r="K769" t="str">
            <v>Toscana</v>
          </cell>
          <cell r="L769" t="str">
            <v>Conformant</v>
          </cell>
        </row>
        <row r="770">
          <cell r="B770" t="str">
            <v>ANALOG DEVICES, INC._2023</v>
          </cell>
          <cell r="C770" t="str">
            <v>CID001875 - Tanaka Kikinzoku Kogyo K.K.96</v>
          </cell>
          <cell r="D770" t="str">
            <v>Gold</v>
          </cell>
          <cell r="E770" t="str">
            <v>CID001875</v>
          </cell>
          <cell r="F770" t="str">
            <v>RMI</v>
          </cell>
          <cell r="G770" t="str">
            <v>Tanaka Kikinzoku Kogyo K.K.</v>
          </cell>
          <cell r="H770" t="str">
            <v>JAPAN</v>
          </cell>
          <cell r="I770" t="str">
            <v>nagatoro2-14</v>
          </cell>
          <cell r="J770" t="str">
            <v>Hiratsuka</v>
          </cell>
          <cell r="K770" t="str">
            <v>Kanagawa</v>
          </cell>
          <cell r="L770" t="str">
            <v>Conformant</v>
          </cell>
        </row>
        <row r="771">
          <cell r="B771" t="str">
            <v>ANALOG DEVICES, INC._2023</v>
          </cell>
          <cell r="C771" t="str">
            <v>CID001916 - Shandong Gold Smelting Co., Ltd.</v>
          </cell>
          <cell r="D771" t="str">
            <v>Gold</v>
          </cell>
          <cell r="E771" t="str">
            <v>CID001916</v>
          </cell>
          <cell r="F771" t="str">
            <v>RMI</v>
          </cell>
          <cell r="G771" t="str">
            <v>Shandong Gold Smelting Co., Ltd.</v>
          </cell>
          <cell r="H771" t="str">
            <v>CHINA</v>
          </cell>
          <cell r="I771"/>
          <cell r="J771" t="str">
            <v>Laizhou</v>
          </cell>
          <cell r="K771" t="str">
            <v>Shandong Sheng</v>
          </cell>
          <cell r="L771" t="str">
            <v>Conformant</v>
          </cell>
        </row>
        <row r="772">
          <cell r="B772" t="str">
            <v>ANALOG DEVICES, INC._2023</v>
          </cell>
          <cell r="C772" t="str">
            <v>CID001938 - Tokuriki Honten Co., Ltd.</v>
          </cell>
          <cell r="D772" t="str">
            <v>Gold</v>
          </cell>
          <cell r="E772" t="str">
            <v>CID001938</v>
          </cell>
          <cell r="F772" t="str">
            <v>RMI</v>
          </cell>
          <cell r="G772" t="str">
            <v>Tokuriki Honten Co., Ltd.</v>
          </cell>
          <cell r="H772" t="str">
            <v>JAPAN</v>
          </cell>
          <cell r="I772"/>
          <cell r="J772" t="str">
            <v>Kuki</v>
          </cell>
          <cell r="K772" t="str">
            <v>Saitama</v>
          </cell>
          <cell r="L772" t="str">
            <v>Conformant</v>
          </cell>
        </row>
        <row r="773">
          <cell r="B773" t="str">
            <v>ANALOG DEVICES, INC._2023</v>
          </cell>
          <cell r="C773" t="str">
            <v>CID002615 - TOO Tau-Ken-Altyn</v>
          </cell>
          <cell r="D773" t="str">
            <v>Gold</v>
          </cell>
          <cell r="E773" t="str">
            <v>CID002615</v>
          </cell>
          <cell r="F773" t="str">
            <v>RMI</v>
          </cell>
          <cell r="G773" t="str">
            <v>TOO Tau-Ken-Altyn</v>
          </cell>
          <cell r="H773" t="str">
            <v>KAZAKHSTAN</v>
          </cell>
          <cell r="I773"/>
          <cell r="J773" t="str">
            <v>Astana</v>
          </cell>
          <cell r="K773" t="str">
            <v>Almaty</v>
          </cell>
          <cell r="L773" t="str">
            <v>Conformant</v>
          </cell>
        </row>
        <row r="774">
          <cell r="B774" t="str">
            <v>ANALOG DEVICES, INC._2023</v>
          </cell>
          <cell r="C774" t="str">
            <v>CID001955 - Torecom</v>
          </cell>
          <cell r="D774" t="str">
            <v>Gold</v>
          </cell>
          <cell r="E774" t="str">
            <v>CID001955</v>
          </cell>
          <cell r="F774" t="str">
            <v>RMI</v>
          </cell>
          <cell r="G774" t="str">
            <v>Torecom</v>
          </cell>
          <cell r="H774" t="str">
            <v>KOREA, REPUBLIC OF</v>
          </cell>
          <cell r="I774"/>
          <cell r="J774" t="str">
            <v>Asan</v>
          </cell>
          <cell r="K774" t="str">
            <v>Chungcheongnam-do</v>
          </cell>
          <cell r="L774" t="str">
            <v>Conformant</v>
          </cell>
        </row>
        <row r="775">
          <cell r="B775" t="str">
            <v>ANALOG DEVICES, INC._2023</v>
          </cell>
          <cell r="C775" t="str">
            <v>CID002314 - Umicore Precious Metals Thailand</v>
          </cell>
          <cell r="D775" t="str">
            <v>Gold</v>
          </cell>
          <cell r="E775" t="str">
            <v>CID002314</v>
          </cell>
          <cell r="F775" t="str">
            <v>RMI</v>
          </cell>
          <cell r="G775" t="str">
            <v>Umicore Precious Metals Thailand</v>
          </cell>
          <cell r="H775" t="str">
            <v>THAILAND</v>
          </cell>
          <cell r="I775"/>
          <cell r="J775" t="str">
            <v>Khwaeng Dok Mai</v>
          </cell>
          <cell r="K775" t="str">
            <v>Krung Thep Maha Nakhon</v>
          </cell>
          <cell r="L775" t="str">
            <v>Conformant</v>
          </cell>
        </row>
        <row r="776">
          <cell r="B776" t="str">
            <v>ANALOG DEVICES, INC._2023</v>
          </cell>
          <cell r="C776" t="str">
            <v>CID001980 - Umicore S.A. Business Unit Precious Metals Refining104</v>
          </cell>
          <cell r="D776" t="str">
            <v>Gold</v>
          </cell>
          <cell r="E776" t="str">
            <v>CID001980</v>
          </cell>
          <cell r="F776" t="str">
            <v>RMI</v>
          </cell>
          <cell r="G776" t="str">
            <v>Umicore S.A. Business Unit Precious Metals Refining</v>
          </cell>
          <cell r="H776" t="str">
            <v>BELGIUM</v>
          </cell>
          <cell r="I776" t="str">
            <v>Adolf Greinerstraat 14</v>
          </cell>
          <cell r="J776" t="str">
            <v>Hoboken</v>
          </cell>
          <cell r="K776" t="str">
            <v>Antwerpen</v>
          </cell>
          <cell r="L776" t="str">
            <v>Conformant</v>
          </cell>
        </row>
        <row r="777">
          <cell r="B777" t="str">
            <v>ANALOG DEVICES, INC._2023</v>
          </cell>
          <cell r="C777" t="str">
            <v>CID001993 - United Precious Metal Refining, Inc.</v>
          </cell>
          <cell r="D777" t="str">
            <v>Gold</v>
          </cell>
          <cell r="E777" t="str">
            <v>CID001993</v>
          </cell>
          <cell r="F777" t="str">
            <v>RMI</v>
          </cell>
          <cell r="G777" t="str">
            <v>United Precious Metal Refining, Inc.</v>
          </cell>
          <cell r="H777" t="str">
            <v>UNITED STATES OF AMERICA</v>
          </cell>
          <cell r="I777"/>
          <cell r="J777" t="str">
            <v>Alden</v>
          </cell>
          <cell r="K777" t="str">
            <v>New York</v>
          </cell>
          <cell r="L777" t="str">
            <v>Conformant</v>
          </cell>
        </row>
        <row r="778">
          <cell r="B778" t="str">
            <v>ANALOG DEVICES, INC._2023</v>
          </cell>
          <cell r="C778" t="str">
            <v>CID002003 - Valcambi S.A.</v>
          </cell>
          <cell r="D778" t="str">
            <v>Gold</v>
          </cell>
          <cell r="E778" t="str">
            <v>CID002003</v>
          </cell>
          <cell r="F778" t="str">
            <v>RMI</v>
          </cell>
          <cell r="G778" t="str">
            <v>Valcambi S.A.</v>
          </cell>
          <cell r="H778" t="str">
            <v>SWITZERLAND</v>
          </cell>
          <cell r="I778"/>
          <cell r="J778" t="str">
            <v>Balerna</v>
          </cell>
          <cell r="K778" t="str">
            <v>Ticino</v>
          </cell>
          <cell r="L778" t="str">
            <v>Conformant</v>
          </cell>
        </row>
        <row r="779">
          <cell r="B779" t="str">
            <v>ANALOG DEVICES, INC._2023</v>
          </cell>
          <cell r="C779" t="str">
            <v>CID002030 - Western Australian Mint (T/a The Perth Mint)109</v>
          </cell>
          <cell r="D779" t="str">
            <v>Gold</v>
          </cell>
          <cell r="E779" t="str">
            <v>CID002030</v>
          </cell>
          <cell r="F779" t="str">
            <v>RMI</v>
          </cell>
          <cell r="G779" t="str">
            <v>Western Australian Mint (T/a The Perth Mint)</v>
          </cell>
          <cell r="H779" t="str">
            <v>AUSTRALIA</v>
          </cell>
          <cell r="I779" t="str">
            <v>Nondisclosure</v>
          </cell>
          <cell r="J779" t="str">
            <v>Newburn</v>
          </cell>
          <cell r="K779" t="str">
            <v>Western Australia</v>
          </cell>
          <cell r="L779" t="str">
            <v>Conformant</v>
          </cell>
        </row>
        <row r="780">
          <cell r="B780" t="str">
            <v>ANALOG DEVICES, INC._2023</v>
          </cell>
          <cell r="C780" t="str">
            <v>CID002778 - WIELAND Edelmetalle GmbH</v>
          </cell>
          <cell r="D780" t="str">
            <v>Gold</v>
          </cell>
          <cell r="E780" t="str">
            <v>CID002778</v>
          </cell>
          <cell r="F780" t="str">
            <v>RMI</v>
          </cell>
          <cell r="G780" t="str">
            <v>WIELAND Edelmetalle GmbH</v>
          </cell>
          <cell r="H780" t="str">
            <v>GERMANY</v>
          </cell>
          <cell r="I780"/>
          <cell r="J780" t="str">
            <v>Pforzeim</v>
          </cell>
          <cell r="K780" t="str">
            <v>Baden-Wurttemberg</v>
          </cell>
          <cell r="L780" t="str">
            <v>Conformant</v>
          </cell>
        </row>
        <row r="781">
          <cell r="B781" t="str">
            <v>ANALOG DEVICES, INC._2023</v>
          </cell>
          <cell r="C781" t="str">
            <v>CID002129 - Yokohama Metal Co., Ltd.</v>
          </cell>
          <cell r="D781" t="str">
            <v>Gold</v>
          </cell>
          <cell r="E781" t="str">
            <v>CID002129</v>
          </cell>
          <cell r="F781" t="str">
            <v>RMI</v>
          </cell>
          <cell r="G781" t="str">
            <v>Yokohama Metal Co., Ltd.</v>
          </cell>
          <cell r="H781" t="str">
            <v>JAPAN</v>
          </cell>
          <cell r="I781"/>
          <cell r="J781" t="str">
            <v>Sagamihara</v>
          </cell>
          <cell r="K781" t="str">
            <v>Kanagawa</v>
          </cell>
          <cell r="L781" t="str">
            <v>Conformant</v>
          </cell>
        </row>
        <row r="782">
          <cell r="B782" t="str">
            <v>ANALOG DEVICES, INC._2023</v>
          </cell>
          <cell r="C782" t="str">
            <v>CID002224 - Zhongyuan Gold Smelter of Zhongjin Gold Corporation116</v>
          </cell>
          <cell r="D782" t="str">
            <v>Gold</v>
          </cell>
          <cell r="E782" t="str">
            <v>CID002224</v>
          </cell>
          <cell r="F782" t="str">
            <v>RMI</v>
          </cell>
          <cell r="G782" t="str">
            <v>Zhongyuan Gold Smelter of Zhongjin Gold Corporation</v>
          </cell>
          <cell r="H782" t="str">
            <v>CHINA</v>
          </cell>
          <cell r="I782"/>
          <cell r="J782" t="str">
            <v>Sanmenxia</v>
          </cell>
          <cell r="K782" t="str">
            <v>Henan Sheng</v>
          </cell>
          <cell r="L782" t="str">
            <v>Conformant</v>
          </cell>
        </row>
        <row r="783">
          <cell r="B783" t="str">
            <v>ANALOG DEVICES, INC._2023</v>
          </cell>
          <cell r="C783" t="str">
            <v>CID000292 - Alpha117</v>
          </cell>
          <cell r="D783" t="str">
            <v>Tin</v>
          </cell>
          <cell r="E783" t="str">
            <v>CID000292</v>
          </cell>
          <cell r="F783" t="str">
            <v>RMI</v>
          </cell>
          <cell r="G783" t="str">
            <v>Alpha</v>
          </cell>
          <cell r="H783" t="str">
            <v>UNITED STATES OF AMERICA</v>
          </cell>
          <cell r="I783"/>
          <cell r="J783" t="str">
            <v>Altoona</v>
          </cell>
          <cell r="K783" t="str">
            <v>Pennsylvania</v>
          </cell>
          <cell r="L783" t="str">
            <v>Conformant</v>
          </cell>
        </row>
        <row r="784">
          <cell r="B784" t="str">
            <v>ANALOG DEVICES, INC._2023</v>
          </cell>
          <cell r="C784" t="str">
            <v>CID000228 - Chenzhou Yunxiang Mining and Metallurgy Co., Ltd.124</v>
          </cell>
          <cell r="D784" t="str">
            <v>Tin</v>
          </cell>
          <cell r="E784" t="str">
            <v>CID000228</v>
          </cell>
          <cell r="F784" t="str">
            <v>RMI</v>
          </cell>
          <cell r="G784" t="str">
            <v>Chenzhou Yunxiang Mining and Metallurgy Co., Ltd.</v>
          </cell>
          <cell r="H784" t="str">
            <v>CHINA</v>
          </cell>
          <cell r="I784"/>
          <cell r="J784" t="str">
            <v>Chenzhou</v>
          </cell>
          <cell r="K784" t="str">
            <v>Hunan Sheng</v>
          </cell>
          <cell r="L784" t="str">
            <v>Conformant</v>
          </cell>
        </row>
        <row r="785">
          <cell r="B785" t="str">
            <v>ANALOG DEVICES, INC._2023</v>
          </cell>
          <cell r="C785" t="str">
            <v>CID001070 - China Tin Group Co., Ltd.125</v>
          </cell>
          <cell r="D785" t="str">
            <v>Tin</v>
          </cell>
          <cell r="E785" t="str">
            <v>CID001070</v>
          </cell>
          <cell r="F785" t="str">
            <v>RMI</v>
          </cell>
          <cell r="G785" t="str">
            <v>China Tin Group Co., Ltd.</v>
          </cell>
          <cell r="H785" t="str">
            <v>CHINA</v>
          </cell>
          <cell r="I785"/>
          <cell r="J785" t="str">
            <v>Laibin</v>
          </cell>
          <cell r="K785" t="str">
            <v>Guangxi Zhuangzu Zizhiqu</v>
          </cell>
          <cell r="L785" t="str">
            <v>Conformant</v>
          </cell>
        </row>
        <row r="786">
          <cell r="B786" t="str">
            <v>ANALOG DEVICES, INC._2023</v>
          </cell>
          <cell r="C786" t="str">
            <v>CID000402 - Dowa</v>
          </cell>
          <cell r="D786" t="str">
            <v>Tin</v>
          </cell>
          <cell r="E786" t="str">
            <v>CID000402</v>
          </cell>
          <cell r="F786" t="str">
            <v>RMI</v>
          </cell>
          <cell r="G786" t="str">
            <v>Dowa</v>
          </cell>
          <cell r="H786" t="str">
            <v>JAPAN</v>
          </cell>
          <cell r="I786"/>
          <cell r="J786" t="str">
            <v>Kosaka</v>
          </cell>
          <cell r="K786" t="str">
            <v>Akita</v>
          </cell>
          <cell r="L786" t="str">
            <v>Conformant</v>
          </cell>
        </row>
        <row r="787">
          <cell r="B787" t="str">
            <v>ANALOG DEVICES, INC._2023</v>
          </cell>
          <cell r="C787" t="str">
            <v>CID000438 - EM Vinto</v>
          </cell>
          <cell r="D787" t="str">
            <v>Tin</v>
          </cell>
          <cell r="E787" t="str">
            <v>CID000438</v>
          </cell>
          <cell r="F787" t="str">
            <v>RMI</v>
          </cell>
          <cell r="G787" t="str">
            <v>EM Vinto</v>
          </cell>
          <cell r="H787" t="str">
            <v>BOLIVIA (PLURINATIONAL STATE OF)</v>
          </cell>
          <cell r="I787" t="str">
            <v>Unknown.</v>
          </cell>
          <cell r="J787" t="str">
            <v>Oruro</v>
          </cell>
          <cell r="K787" t="str">
            <v>Oruro</v>
          </cell>
          <cell r="L787" t="str">
            <v>Conformant</v>
          </cell>
        </row>
        <row r="788">
          <cell r="B788" t="str">
            <v>ANALOG DEVICES, INC._2023</v>
          </cell>
          <cell r="C788" t="str">
            <v>CID000468 - Fenix Metals</v>
          </cell>
          <cell r="D788" t="str">
            <v>Tin</v>
          </cell>
          <cell r="E788" t="str">
            <v>CID000468</v>
          </cell>
          <cell r="F788" t="str">
            <v>RMI</v>
          </cell>
          <cell r="G788" t="str">
            <v>Fenix Metals</v>
          </cell>
          <cell r="H788" t="str">
            <v>POLAND</v>
          </cell>
          <cell r="I788"/>
          <cell r="J788" t="str">
            <v>Chmielów</v>
          </cell>
          <cell r="K788" t="str">
            <v>Podkarpackie</v>
          </cell>
          <cell r="L788" t="str">
            <v>Conformant</v>
          </cell>
        </row>
        <row r="789">
          <cell r="B789" t="str">
            <v>ANALOG DEVICES, INC._2023</v>
          </cell>
          <cell r="C789" t="str">
            <v>CID000538 - Gejiu Non-Ferrous Metal Processing Co., Ltd.</v>
          </cell>
          <cell r="D789" t="str">
            <v>Tin</v>
          </cell>
          <cell r="E789" t="str">
            <v>CID000538</v>
          </cell>
          <cell r="F789" t="str">
            <v>RMI</v>
          </cell>
          <cell r="G789" t="str">
            <v>Gejiu Non-Ferrous Metal Processing Co., Ltd.</v>
          </cell>
          <cell r="H789" t="str">
            <v>CHINA</v>
          </cell>
          <cell r="I789" t="str">
            <v>Jijie</v>
          </cell>
          <cell r="J789" t="str">
            <v>Gejiu</v>
          </cell>
          <cell r="K789" t="str">
            <v>Yunnan Sheng</v>
          </cell>
          <cell r="L789" t="str">
            <v>Conformant</v>
          </cell>
        </row>
        <row r="790">
          <cell r="B790" t="str">
            <v>ANALOG DEVICES, INC._2023</v>
          </cell>
          <cell r="C790" t="str">
            <v>CID000555 - Gejiu Zili Mining And Metallurgy Co., Ltd.146</v>
          </cell>
          <cell r="D790" t="str">
            <v>Tin</v>
          </cell>
          <cell r="E790" t="str">
            <v>CID000555</v>
          </cell>
          <cell r="F790" t="str">
            <v>RMI</v>
          </cell>
          <cell r="G790" t="str">
            <v>Gejiu Zili Mining And Metallurgy Co., Ltd.</v>
          </cell>
          <cell r="H790" t="str">
            <v>CHINA</v>
          </cell>
          <cell r="I790"/>
          <cell r="J790" t="str">
            <v>Gejiu</v>
          </cell>
          <cell r="K790" t="str">
            <v>Yunnan Sheng</v>
          </cell>
          <cell r="L790" t="str">
            <v>Listed by RMI</v>
          </cell>
        </row>
        <row r="791">
          <cell r="B791" t="str">
            <v>ANALOG DEVICES, INC._2023</v>
          </cell>
          <cell r="C791" t="str">
            <v>CID003116 - Guangdong Hanhe Non-Ferrous Metal Co., Ltd.</v>
          </cell>
          <cell r="D791" t="str">
            <v>Tin</v>
          </cell>
          <cell r="E791" t="str">
            <v>CID003116</v>
          </cell>
          <cell r="F791" t="str">
            <v>RMI</v>
          </cell>
          <cell r="G791" t="str">
            <v>Guangdong Hanhe Non-Ferrous Metal Co., Ltd.</v>
          </cell>
          <cell r="H791" t="str">
            <v>CHINA</v>
          </cell>
          <cell r="I791"/>
          <cell r="J791" t="str">
            <v>Chaozhou</v>
          </cell>
          <cell r="K791" t="str">
            <v>Guangdong Sheng</v>
          </cell>
          <cell r="L791" t="str">
            <v>Conformant</v>
          </cell>
        </row>
        <row r="792">
          <cell r="B792" t="str">
            <v>ANALOG DEVICES, INC._2023</v>
          </cell>
          <cell r="C792" t="str">
            <v>CID002468 - Magnu's Minerais Metais e Ligas Ltda.</v>
          </cell>
          <cell r="D792" t="str">
            <v>Tin</v>
          </cell>
          <cell r="E792" t="str">
            <v>CID002468</v>
          </cell>
          <cell r="F792" t="str">
            <v>RMI</v>
          </cell>
          <cell r="G792" t="str">
            <v>Magnu's Minerais Metais e Ligas Ltda.</v>
          </cell>
          <cell r="H792" t="str">
            <v>BRAZIL</v>
          </cell>
          <cell r="I792"/>
          <cell r="J792" t="str">
            <v>São João del Rei</v>
          </cell>
          <cell r="K792" t="str">
            <v>Minas Gerais</v>
          </cell>
          <cell r="L792" t="str">
            <v>Conformant</v>
          </cell>
        </row>
        <row r="793">
          <cell r="B793" t="str">
            <v>ANALOG DEVICES, INC._2023</v>
          </cell>
          <cell r="C793" t="str">
            <v>CID001105 - Malaysia Smelting Corporation (MSC)</v>
          </cell>
          <cell r="D793" t="str">
            <v>Tin</v>
          </cell>
          <cell r="E793" t="str">
            <v>CID001105</v>
          </cell>
          <cell r="F793" t="str">
            <v>RMI</v>
          </cell>
          <cell r="G793" t="str">
            <v>Malaysia Smelting Corporation (MSC)</v>
          </cell>
          <cell r="H793" t="str">
            <v>MALAYSIA</v>
          </cell>
          <cell r="I793" t="str">
            <v>27, Jialan Pantai</v>
          </cell>
          <cell r="J793" t="str">
            <v>Butterworth</v>
          </cell>
          <cell r="K793" t="str">
            <v>Pulau Pinang</v>
          </cell>
          <cell r="L793" t="str">
            <v>Conformant</v>
          </cell>
        </row>
        <row r="794">
          <cell r="B794" t="str">
            <v>ANALOG DEVICES, INC._2023</v>
          </cell>
          <cell r="C794" t="str">
            <v>CID001142 - Metallic Resources, Inc.</v>
          </cell>
          <cell r="D794" t="str">
            <v>Tin</v>
          </cell>
          <cell r="E794" t="str">
            <v>CID001142</v>
          </cell>
          <cell r="F794" t="str">
            <v>RMI</v>
          </cell>
          <cell r="G794" t="str">
            <v>Metallic Resources, Inc.</v>
          </cell>
          <cell r="H794" t="str">
            <v>UNITED STATES OF AMERICA</v>
          </cell>
          <cell r="I794"/>
          <cell r="J794" t="str">
            <v>Twinsburg</v>
          </cell>
          <cell r="K794" t="str">
            <v>Ohio</v>
          </cell>
          <cell r="L794" t="str">
            <v>Conformant</v>
          </cell>
        </row>
        <row r="795">
          <cell r="B795" t="str">
            <v>ANALOG DEVICES, INC._2023</v>
          </cell>
          <cell r="C795" t="str">
            <v>CID001182 - Minsur</v>
          </cell>
          <cell r="D795" t="str">
            <v>Tin</v>
          </cell>
          <cell r="E795" t="str">
            <v>CID001182</v>
          </cell>
          <cell r="F795" t="str">
            <v>RMI</v>
          </cell>
          <cell r="G795" t="str">
            <v>Minsur</v>
          </cell>
          <cell r="H795" t="str">
            <v>PERU</v>
          </cell>
          <cell r="I795" t="str">
            <v>222 Bloomingdale Road, Suite 101</v>
          </cell>
          <cell r="J795" t="str">
            <v>Paracas</v>
          </cell>
          <cell r="K795" t="str">
            <v>Ika</v>
          </cell>
          <cell r="L795" t="str">
            <v>Conformant</v>
          </cell>
        </row>
        <row r="796">
          <cell r="B796" t="str">
            <v>ANALOG DEVICES, INC._2023</v>
          </cell>
          <cell r="C796" t="str">
            <v>CID001314 - O.M. Manufacturing (Thailand) Co., Ltd.</v>
          </cell>
          <cell r="D796" t="str">
            <v>Tin</v>
          </cell>
          <cell r="E796" t="str">
            <v>CID001314</v>
          </cell>
          <cell r="F796" t="str">
            <v>RMI</v>
          </cell>
          <cell r="G796" t="str">
            <v>O.M. Manufacturing (Thailand) Co., Ltd.</v>
          </cell>
          <cell r="H796" t="str">
            <v>THAILAND</v>
          </cell>
          <cell r="I796"/>
          <cell r="J796" t="str">
            <v>Sriracha</v>
          </cell>
          <cell r="K796" t="str">
            <v>Chon Buri</v>
          </cell>
          <cell r="L796" t="str">
            <v>Conformant</v>
          </cell>
        </row>
        <row r="797">
          <cell r="B797" t="str">
            <v>ANALOG DEVICES, INC._2023</v>
          </cell>
          <cell r="C797" t="str">
            <v>CID002517 - O.M. Manufacturing Philippines, Inc.</v>
          </cell>
          <cell r="D797" t="str">
            <v>Tin</v>
          </cell>
          <cell r="E797" t="str">
            <v>CID002517</v>
          </cell>
          <cell r="F797" t="str">
            <v>RMI</v>
          </cell>
          <cell r="G797" t="str">
            <v>O.M. Manufacturing Philippines, Inc.</v>
          </cell>
          <cell r="H797" t="str">
            <v>PHILIPPINES</v>
          </cell>
          <cell r="I797"/>
          <cell r="J797" t="str">
            <v>Rosario</v>
          </cell>
          <cell r="K797" t="str">
            <v>Cavite</v>
          </cell>
          <cell r="L797" t="str">
            <v>Conformant</v>
          </cell>
        </row>
        <row r="798">
          <cell r="B798" t="str">
            <v>ANALOG DEVICES, INC._2023</v>
          </cell>
          <cell r="C798" t="str">
            <v>CID001337 - Operaciones Metalurgicas S.A.</v>
          </cell>
          <cell r="D798" t="str">
            <v>Tin</v>
          </cell>
          <cell r="E798" t="str">
            <v>CID001337</v>
          </cell>
          <cell r="F798" t="str">
            <v>RMI</v>
          </cell>
          <cell r="G798" t="str">
            <v>Operaciones Metalurgicas S.A.</v>
          </cell>
          <cell r="H798" t="str">
            <v>BOLIVIA (PLURINATIONAL STATE OF)</v>
          </cell>
          <cell r="I798" t="str">
            <v>Nondisclosure</v>
          </cell>
          <cell r="J798" t="str">
            <v>Oruro</v>
          </cell>
          <cell r="K798" t="str">
            <v>Oruro</v>
          </cell>
          <cell r="L798" t="str">
            <v>Conformant</v>
          </cell>
        </row>
        <row r="799">
          <cell r="B799" t="str">
            <v>ANALOG DEVICES, INC._2023</v>
          </cell>
          <cell r="C799" t="str">
            <v>CID001399 - PT Artha Cipta Langgeng</v>
          </cell>
          <cell r="D799" t="str">
            <v>Tin</v>
          </cell>
          <cell r="E799" t="str">
            <v>CID001399</v>
          </cell>
          <cell r="F799" t="str">
            <v>RMI</v>
          </cell>
          <cell r="G799" t="str">
            <v>PT Artha Cipta Langgeng</v>
          </cell>
          <cell r="H799" t="str">
            <v>INDONESIA</v>
          </cell>
          <cell r="I799"/>
          <cell r="J799" t="str">
            <v>Sungailiat</v>
          </cell>
          <cell r="K799" t="str">
            <v>Kepulauan Bangka Belitung</v>
          </cell>
          <cell r="L799" t="str">
            <v>Conformant</v>
          </cell>
        </row>
        <row r="800">
          <cell r="B800" t="str">
            <v>ANALOG DEVICES, INC._2023</v>
          </cell>
          <cell r="C800" t="str">
            <v>CID002503 - PT ATD Makmur Mandiri Jaya</v>
          </cell>
          <cell r="D800" t="str">
            <v>Tin</v>
          </cell>
          <cell r="E800" t="str">
            <v>CID002503</v>
          </cell>
          <cell r="F800" t="str">
            <v>RMI</v>
          </cell>
          <cell r="G800" t="str">
            <v>PT ATD Makmur Mandiri Jaya</v>
          </cell>
          <cell r="H800" t="str">
            <v>INDONESIA</v>
          </cell>
          <cell r="I800"/>
          <cell r="J800" t="str">
            <v>Sungailiat</v>
          </cell>
          <cell r="K800" t="str">
            <v>Kepulauan Bangka Belitung</v>
          </cell>
          <cell r="L800" t="str">
            <v>Conformant</v>
          </cell>
        </row>
        <row r="801">
          <cell r="B801" t="str">
            <v>ANALOG DEVICES, INC._2023</v>
          </cell>
          <cell r="C801" t="str">
            <v>CID001402 - PT Babel Inti Perkasa</v>
          </cell>
          <cell r="D801" t="str">
            <v>Tin</v>
          </cell>
          <cell r="E801" t="str">
            <v>CID001402</v>
          </cell>
          <cell r="F801" t="str">
            <v>RMI</v>
          </cell>
          <cell r="G801" t="str">
            <v>PT Babel Inti Perkasa</v>
          </cell>
          <cell r="H801" t="str">
            <v>INDONESIA</v>
          </cell>
          <cell r="I801"/>
          <cell r="J801" t="str">
            <v>Lintang</v>
          </cell>
          <cell r="K801" t="str">
            <v>Kepulauan Bangka Belitung</v>
          </cell>
          <cell r="L801" t="str">
            <v>Conformant</v>
          </cell>
        </row>
        <row r="802">
          <cell r="B802" t="str">
            <v>ANALOG DEVICES, INC._2023</v>
          </cell>
          <cell r="C802" t="str">
            <v>CID001428 - PT Bukit Timah156</v>
          </cell>
          <cell r="D802" t="str">
            <v>Tin</v>
          </cell>
          <cell r="E802" t="str">
            <v>CID001428</v>
          </cell>
          <cell r="F802" t="str">
            <v>RMI</v>
          </cell>
          <cell r="G802" t="str">
            <v>PT Bukit Timah</v>
          </cell>
          <cell r="H802" t="str">
            <v>INDONESIA</v>
          </cell>
          <cell r="I802" t="str">
            <v>Nondisclosure</v>
          </cell>
          <cell r="J802" t="str">
            <v>Pangkal Pinang</v>
          </cell>
          <cell r="K802" t="str">
            <v>Kepulauan Bangka Belitung</v>
          </cell>
          <cell r="L802" t="str">
            <v>Conformant</v>
          </cell>
        </row>
        <row r="803">
          <cell r="B803" t="str">
            <v>ANALOG DEVICES, INC._2023</v>
          </cell>
          <cell r="C803" t="str">
            <v>CID002696 - PT Cipta Persada Mulia</v>
          </cell>
          <cell r="D803" t="str">
            <v>Tin</v>
          </cell>
          <cell r="E803" t="str">
            <v>CID002696</v>
          </cell>
          <cell r="F803" t="str">
            <v>RMI</v>
          </cell>
          <cell r="G803" t="str">
            <v>PT Cipta Persada Mulia</v>
          </cell>
          <cell r="H803" t="str">
            <v>INDONESIA</v>
          </cell>
          <cell r="I803"/>
          <cell r="J803" t="str">
            <v>Batam</v>
          </cell>
          <cell r="K803" t="str">
            <v>Kepulauan Riau</v>
          </cell>
          <cell r="L803" t="str">
            <v>Conformant</v>
          </cell>
        </row>
        <row r="804">
          <cell r="B804" t="str">
            <v>ANALOG DEVICES, INC._2023</v>
          </cell>
          <cell r="C804" t="str">
            <v>CID002835 - PT Menara Cipta Mulia</v>
          </cell>
          <cell r="D804" t="str">
            <v>Tin</v>
          </cell>
          <cell r="E804" t="str">
            <v>CID002835</v>
          </cell>
          <cell r="F804" t="str">
            <v>RMI</v>
          </cell>
          <cell r="G804" t="str">
            <v>PT Menara Cipta Mulia</v>
          </cell>
          <cell r="H804" t="str">
            <v>INDONESIA</v>
          </cell>
          <cell r="I804"/>
          <cell r="J804" t="str">
            <v>Mentawak</v>
          </cell>
          <cell r="K804" t="str">
            <v>Kepulauan Bangka Belitung</v>
          </cell>
          <cell r="L804" t="str">
            <v>Conformant</v>
          </cell>
        </row>
        <row r="805">
          <cell r="B805" t="str">
            <v>ANALOG DEVICES, INC._2023</v>
          </cell>
          <cell r="C805" t="str">
            <v>CID001453 - PT Mitra Stania Prima</v>
          </cell>
          <cell r="D805" t="str">
            <v>Tin</v>
          </cell>
          <cell r="E805" t="str">
            <v>CID001453</v>
          </cell>
          <cell r="F805" t="str">
            <v>RMI</v>
          </cell>
          <cell r="G805" t="str">
            <v>PT Mitra Stania Prima</v>
          </cell>
          <cell r="H805" t="str">
            <v>INDONESIA</v>
          </cell>
          <cell r="I805"/>
          <cell r="J805" t="str">
            <v>Sungailiat</v>
          </cell>
          <cell r="K805" t="str">
            <v>Kepulauan Bangka Belitung</v>
          </cell>
          <cell r="L805" t="str">
            <v>Conformant</v>
          </cell>
        </row>
        <row r="806">
          <cell r="B806" t="str">
            <v>ANALOG DEVICES, INC._2023</v>
          </cell>
          <cell r="C806" t="str">
            <v>CID001458 - PT Prima Timah Utama</v>
          </cell>
          <cell r="D806" t="str">
            <v>Tin</v>
          </cell>
          <cell r="E806" t="str">
            <v>CID001458</v>
          </cell>
          <cell r="F806" t="str">
            <v>RMI</v>
          </cell>
          <cell r="G806" t="str">
            <v>PT Prima Timah Utama</v>
          </cell>
          <cell r="H806" t="str">
            <v>INDONESIA</v>
          </cell>
          <cell r="I806"/>
          <cell r="J806" t="str">
            <v>Pangkal Pinang</v>
          </cell>
          <cell r="K806" t="str">
            <v>Kepulauan Bangka Belitung</v>
          </cell>
          <cell r="L806" t="str">
            <v>Conformant</v>
          </cell>
        </row>
        <row r="807">
          <cell r="B807" t="str">
            <v>ANALOG DEVICES, INC._2023</v>
          </cell>
          <cell r="C807" t="str">
            <v>CID001460 - PT Refined Bangka Tin</v>
          </cell>
          <cell r="D807" t="str">
            <v>Tin</v>
          </cell>
          <cell r="E807" t="str">
            <v>CID001460</v>
          </cell>
          <cell r="F807" t="str">
            <v>RMI</v>
          </cell>
          <cell r="G807" t="str">
            <v>PT Refined Bangka Tin</v>
          </cell>
          <cell r="H807" t="str">
            <v>INDONESIA</v>
          </cell>
          <cell r="I807"/>
          <cell r="J807" t="str">
            <v>Sungailiat</v>
          </cell>
          <cell r="K807" t="str">
            <v>Kepulauan Bangka Belitung</v>
          </cell>
          <cell r="L807" t="str">
            <v>Conformant</v>
          </cell>
        </row>
        <row r="808">
          <cell r="B808" t="str">
            <v>ANALOG DEVICES, INC._2023</v>
          </cell>
          <cell r="C808" t="str">
            <v>CID001463 - PT Sariwiguna Binasentosa</v>
          </cell>
          <cell r="D808" t="str">
            <v>Tin</v>
          </cell>
          <cell r="E808" t="str">
            <v>CID001463</v>
          </cell>
          <cell r="F808" t="str">
            <v>RMI</v>
          </cell>
          <cell r="G808" t="str">
            <v>PT Sariwiguna Binasentosa</v>
          </cell>
          <cell r="H808" t="str">
            <v>INDONESIA</v>
          </cell>
          <cell r="I808"/>
          <cell r="J808" t="str">
            <v>Pangkal Pinang</v>
          </cell>
          <cell r="K808" t="str">
            <v>Kepulauan Bangka Belitung</v>
          </cell>
          <cell r="L808" t="str">
            <v>Conformant</v>
          </cell>
        </row>
        <row r="809">
          <cell r="B809" t="str">
            <v>ANALOG DEVICES, INC._2023</v>
          </cell>
          <cell r="C809" t="str">
            <v>CID001468 - PT Stanindo Inti Perkasa</v>
          </cell>
          <cell r="D809" t="str">
            <v>Tin</v>
          </cell>
          <cell r="E809" t="str">
            <v>CID001468</v>
          </cell>
          <cell r="F809" t="str">
            <v>RMI</v>
          </cell>
          <cell r="G809" t="str">
            <v>PT Stanindo Inti Perkasa</v>
          </cell>
          <cell r="H809" t="str">
            <v>INDONESIA</v>
          </cell>
          <cell r="I809"/>
          <cell r="J809" t="str">
            <v>Pangkal Pinang</v>
          </cell>
          <cell r="K809" t="str">
            <v>Kepulauan Bangka Belitung</v>
          </cell>
          <cell r="L809" t="str">
            <v>Conformant</v>
          </cell>
        </row>
        <row r="810">
          <cell r="B810" t="str">
            <v>ANALOG DEVICES, INC._2023</v>
          </cell>
          <cell r="C810" t="str">
            <v>CID001477 - PT Timah Tbk Kundur</v>
          </cell>
          <cell r="D810" t="str">
            <v>Tin</v>
          </cell>
          <cell r="E810" t="str">
            <v>CID001477</v>
          </cell>
          <cell r="F810" t="str">
            <v>RMI</v>
          </cell>
          <cell r="G810" t="str">
            <v>PT Timah Tbk Kundur</v>
          </cell>
          <cell r="H810" t="str">
            <v>INDONESIA</v>
          </cell>
          <cell r="I810" t="str">
            <v>Unknown.</v>
          </cell>
          <cell r="J810" t="str">
            <v>Kundur</v>
          </cell>
          <cell r="K810" t="str">
            <v>Riau</v>
          </cell>
          <cell r="L810" t="str">
            <v>Conformant</v>
          </cell>
        </row>
        <row r="811">
          <cell r="B811" t="str">
            <v>ANALOG DEVICES, INC._2023</v>
          </cell>
          <cell r="C811" t="str">
            <v>CID001482 - PT Timah Tbk Mentok</v>
          </cell>
          <cell r="D811" t="str">
            <v>Tin</v>
          </cell>
          <cell r="E811" t="str">
            <v>CID001482</v>
          </cell>
          <cell r="F811" t="str">
            <v>RMI</v>
          </cell>
          <cell r="G811" t="str">
            <v>PT Timah Tbk Mentok</v>
          </cell>
          <cell r="H811" t="str">
            <v>INDONESIA</v>
          </cell>
          <cell r="I811" t="str">
            <v>Unknown.</v>
          </cell>
          <cell r="J811" t="str">
            <v>Mentok</v>
          </cell>
          <cell r="K811" t="str">
            <v>Kepulauan Bangka Belitung</v>
          </cell>
          <cell r="L811" t="str">
            <v>Conformant</v>
          </cell>
        </row>
        <row r="812">
          <cell r="B812" t="str">
            <v>ANALOG DEVICES, INC._2023</v>
          </cell>
          <cell r="C812" t="str">
            <v>CID001490 - PT Tinindo Inter Nusa</v>
          </cell>
          <cell r="D812" t="str">
            <v>Tin</v>
          </cell>
          <cell r="E812" t="str">
            <v>CID001490</v>
          </cell>
          <cell r="F812" t="str">
            <v>RMI</v>
          </cell>
          <cell r="G812" t="str">
            <v>PT Tinindo Inter Nusa</v>
          </cell>
          <cell r="H812" t="str">
            <v>INDONESIA</v>
          </cell>
          <cell r="I812"/>
          <cell r="J812" t="str">
            <v>Pangkal Pinang</v>
          </cell>
          <cell r="K812" t="str">
            <v>Kepulauan Bangka Belitung</v>
          </cell>
          <cell r="L812" t="str">
            <v>Listed by RMI</v>
          </cell>
        </row>
        <row r="813">
          <cell r="B813" t="str">
            <v>ANALOG DEVICES, INC._2023</v>
          </cell>
          <cell r="C813" t="str">
            <v>CID001539 - Rui Da Hung</v>
          </cell>
          <cell r="D813" t="str">
            <v>Tin</v>
          </cell>
          <cell r="E813" t="str">
            <v>CID001539</v>
          </cell>
          <cell r="F813" t="str">
            <v>RMI</v>
          </cell>
          <cell r="G813" t="str">
            <v>Rui Da Hung</v>
          </cell>
          <cell r="H813" t="str">
            <v>TAIWAN, PROVINCE OF CHINA</v>
          </cell>
          <cell r="I813"/>
          <cell r="J813" t="str">
            <v>Taoyuan</v>
          </cell>
          <cell r="K813" t="str">
            <v>Taoyuan</v>
          </cell>
          <cell r="L813" t="str">
            <v>Conformant</v>
          </cell>
        </row>
        <row r="814">
          <cell r="B814" t="str">
            <v>ANALOG DEVICES, INC._2023</v>
          </cell>
          <cell r="C814" t="str">
            <v>CID001898 - Thaisarco</v>
          </cell>
          <cell r="D814" t="str">
            <v>Tin</v>
          </cell>
          <cell r="E814" t="str">
            <v>CID001898</v>
          </cell>
          <cell r="F814" t="str">
            <v>RMI</v>
          </cell>
          <cell r="G814" t="str">
            <v>Thaisarco</v>
          </cell>
          <cell r="H814" t="str">
            <v>THAILAND</v>
          </cell>
          <cell r="I814" t="str">
            <v>80 Moo 8, Sakdidej Road</v>
          </cell>
          <cell r="J814" t="str">
            <v>Amphur Muang</v>
          </cell>
          <cell r="K814" t="str">
            <v>Phuket</v>
          </cell>
          <cell r="L814" t="str">
            <v>Conformant</v>
          </cell>
        </row>
        <row r="815">
          <cell r="B815" t="str">
            <v>ANALOG DEVICES, INC._2023</v>
          </cell>
          <cell r="C815" t="str">
            <v>CID002036 - White Solder Metalurgia e Mineracao Ltda.</v>
          </cell>
          <cell r="D815" t="str">
            <v>Tin</v>
          </cell>
          <cell r="E815" t="str">
            <v>CID002036</v>
          </cell>
          <cell r="F815" t="str">
            <v>RMI</v>
          </cell>
          <cell r="G815" t="str">
            <v>White Solder Metalurgia e Mineracao Ltda.</v>
          </cell>
          <cell r="H815" t="str">
            <v>BRAZIL</v>
          </cell>
          <cell r="I815" t="str">
            <v>Rodovia 421, Km 1,1 no 917 CEP 76877-073/Cx Postal: 433</v>
          </cell>
          <cell r="J815" t="str">
            <v>Ariquemes</v>
          </cell>
          <cell r="K815" t="str">
            <v>Rondônia</v>
          </cell>
          <cell r="L815" t="str">
            <v>Conformant</v>
          </cell>
        </row>
        <row r="816">
          <cell r="B816" t="str">
            <v>ANALOG DEVICES, INC._2023</v>
          </cell>
          <cell r="C816" t="str">
            <v>CID002158 - Yunnan Chengfeng Non-ferrous Metals Co., Ltd.165</v>
          </cell>
          <cell r="D816" t="str">
            <v>Tin</v>
          </cell>
          <cell r="E816" t="str">
            <v>CID002158</v>
          </cell>
          <cell r="F816" t="str">
            <v>RMI</v>
          </cell>
          <cell r="G816" t="str">
            <v>Yunnan Chengfeng Non-ferrous Metals Co., Ltd.</v>
          </cell>
          <cell r="H816" t="str">
            <v>CHINA</v>
          </cell>
          <cell r="I816" t="str">
            <v>Unknown.</v>
          </cell>
          <cell r="J816" t="str">
            <v>Gejiu</v>
          </cell>
          <cell r="K816" t="str">
            <v>Yunnan Sheng</v>
          </cell>
          <cell r="L816" t="str">
            <v>Conformant</v>
          </cell>
        </row>
        <row r="817">
          <cell r="B817" t="str">
            <v>ANALOG DEVICES, INC._2023</v>
          </cell>
          <cell r="C817" t="str">
            <v>CID002180 - Tin Smelting Branch of Yunnan Tin Co., Ltd.</v>
          </cell>
          <cell r="D817" t="str">
            <v>Tin</v>
          </cell>
          <cell r="E817" t="str">
            <v>CID002180</v>
          </cell>
          <cell r="F817" t="str">
            <v>RMI</v>
          </cell>
          <cell r="G817" t="str">
            <v>Tin Smelting Branch of Yunnan Tin Co., Ltd.</v>
          </cell>
          <cell r="H817" t="str">
            <v>CHINA</v>
          </cell>
          <cell r="I817" t="str">
            <v>Unknown.</v>
          </cell>
          <cell r="J817" t="str">
            <v>Gejiu</v>
          </cell>
          <cell r="K817" t="str">
            <v>Yunnan Sheng</v>
          </cell>
          <cell r="L817" t="str">
            <v>Conformant</v>
          </cell>
        </row>
        <row r="818">
          <cell r="B818" t="str">
            <v>ANALOG DEVICES, INC._2023</v>
          </cell>
          <cell r="C818" t="str">
            <v>CID000004 - A.L.M.T. Corp.</v>
          </cell>
          <cell r="D818" t="str">
            <v>Tungsten</v>
          </cell>
          <cell r="E818" t="str">
            <v>CID000004</v>
          </cell>
          <cell r="F818" t="str">
            <v>RMI</v>
          </cell>
          <cell r="G818" t="str">
            <v>A.L.M.T. Corp.</v>
          </cell>
          <cell r="H818" t="str">
            <v>JAPAN</v>
          </cell>
          <cell r="I818"/>
          <cell r="J818" t="str">
            <v>Toyama City</v>
          </cell>
          <cell r="K818" t="str">
            <v>Toyama</v>
          </cell>
          <cell r="L818" t="str">
            <v>Conformant</v>
          </cell>
        </row>
        <row r="819">
          <cell r="B819" t="str">
            <v>ANALOG DEVICES, INC._2023</v>
          </cell>
          <cell r="C819" t="str">
            <v>CID002833 - ACL Metais Eireli</v>
          </cell>
          <cell r="D819" t="str">
            <v>Tungsten</v>
          </cell>
          <cell r="E819" t="str">
            <v>CID002833</v>
          </cell>
          <cell r="F819" t="str">
            <v>RMI</v>
          </cell>
          <cell r="G819" t="str">
            <v>ACL Metais Eireli</v>
          </cell>
          <cell r="H819" t="str">
            <v>BRAZIL</v>
          </cell>
          <cell r="I819"/>
          <cell r="J819" t="str">
            <v>Araçariguama</v>
          </cell>
          <cell r="K819" t="str">
            <v>São Paulo</v>
          </cell>
          <cell r="L819" t="str">
            <v>Listed by RMI</v>
          </cell>
        </row>
        <row r="820">
          <cell r="B820" t="str">
            <v>ANALOG DEVICES, INC._2023</v>
          </cell>
          <cell r="C820" t="str">
            <v>CID002502 - Asia Tungsten Products Vietnam Ltd.</v>
          </cell>
          <cell r="D820" t="str">
            <v>Tungsten</v>
          </cell>
          <cell r="E820" t="str">
            <v>CID002502</v>
          </cell>
          <cell r="F820" t="str">
            <v>RMI</v>
          </cell>
          <cell r="G820" t="str">
            <v>Asia Tungsten Products Vietnam Ltd.</v>
          </cell>
          <cell r="H820" t="str">
            <v>VIET NAM</v>
          </cell>
          <cell r="I820"/>
          <cell r="J820" t="str">
            <v>Vinh Bao District</v>
          </cell>
          <cell r="K820" t="str">
            <v>Hai Phong</v>
          </cell>
          <cell r="L820" t="str">
            <v>Removed</v>
          </cell>
        </row>
        <row r="821">
          <cell r="B821" t="str">
            <v>ANALOG DEVICES, INC._2023</v>
          </cell>
          <cell r="C821" t="str">
            <v>CID002513 - Hunan Shizhuyuan Nonferrous Metals Co., Ltd. Chenzhou Tungsten Products Branch</v>
          </cell>
          <cell r="D821" t="str">
            <v>Tungsten</v>
          </cell>
          <cell r="E821" t="str">
            <v>CID002513</v>
          </cell>
          <cell r="F821" t="str">
            <v>RMI</v>
          </cell>
          <cell r="G821" t="str">
            <v>Hunan Shizhuyuan Nonferrous Metals Co., Ltd. Chenzhou Tungsten Products Branch</v>
          </cell>
          <cell r="H821" t="str">
            <v>CHINA</v>
          </cell>
          <cell r="I821"/>
          <cell r="J821" t="str">
            <v>Chenzhou</v>
          </cell>
          <cell r="K821" t="str">
            <v>Hunan Sheng</v>
          </cell>
          <cell r="L821" t="str">
            <v>Conformant</v>
          </cell>
        </row>
        <row r="822">
          <cell r="B822" t="str">
            <v>ANALOG DEVICES, INC._2023</v>
          </cell>
          <cell r="C822" t="str">
            <v>CID000258 - Chongyi Zhangyuan Tungsten Co., Ltd.</v>
          </cell>
          <cell r="D822" t="str">
            <v>Tungsten</v>
          </cell>
          <cell r="E822" t="str">
            <v>CID000258</v>
          </cell>
          <cell r="F822" t="str">
            <v>RMI</v>
          </cell>
          <cell r="G822" t="str">
            <v>Chongyi Zhangyuan Tungsten Co., Ltd.</v>
          </cell>
          <cell r="H822" t="str">
            <v>CHINA</v>
          </cell>
          <cell r="I822"/>
          <cell r="J822" t="str">
            <v>Ganzhou</v>
          </cell>
          <cell r="K822" t="str">
            <v>Jiangxi Sheng</v>
          </cell>
          <cell r="L822" t="str">
            <v>Conformant</v>
          </cell>
        </row>
        <row r="823">
          <cell r="B823" t="str">
            <v>ANALOG DEVICES, INC._2023</v>
          </cell>
          <cell r="C823" t="str">
            <v>CID000875 - Ganzhou Huaxing Tungsten Products Co., Ltd.177</v>
          </cell>
          <cell r="D823" t="str">
            <v>Tungsten</v>
          </cell>
          <cell r="E823" t="str">
            <v>CID000875</v>
          </cell>
          <cell r="F823" t="str">
            <v>RMI</v>
          </cell>
          <cell r="G823" t="str">
            <v>Ganzhou Huaxing Tungsten Products Co., Ltd.</v>
          </cell>
          <cell r="H823" t="str">
            <v>CHINA</v>
          </cell>
          <cell r="I823"/>
          <cell r="J823" t="str">
            <v>Ganzhou</v>
          </cell>
          <cell r="K823" t="str">
            <v>Jiangxi Sheng</v>
          </cell>
          <cell r="L823" t="str">
            <v>Conformant</v>
          </cell>
        </row>
        <row r="824">
          <cell r="B824" t="str">
            <v>ANALOG DEVICES, INC._2023</v>
          </cell>
          <cell r="C824" t="str">
            <v>CID002315 - Ganzhou Jiangwu Ferrotungsten Co., Ltd.</v>
          </cell>
          <cell r="D824" t="str">
            <v>Tungsten</v>
          </cell>
          <cell r="E824" t="str">
            <v>CID002315</v>
          </cell>
          <cell r="F824" t="str">
            <v>RMI</v>
          </cell>
          <cell r="G824" t="str">
            <v>Ganzhou Jiangwu Ferrotungsten Co., Ltd.</v>
          </cell>
          <cell r="H824" t="str">
            <v>CHINA</v>
          </cell>
          <cell r="I824"/>
          <cell r="J824" t="str">
            <v>Ganzhou</v>
          </cell>
          <cell r="K824" t="str">
            <v>Jiangxi Sheng</v>
          </cell>
          <cell r="L824" t="str">
            <v>Conformant</v>
          </cell>
        </row>
        <row r="825">
          <cell r="B825" t="str">
            <v>ANALOG DEVICES, INC._2023</v>
          </cell>
          <cell r="C825" t="str">
            <v>CID002494 - Ganzhou Seadragon W &amp; Mo Co., Ltd.</v>
          </cell>
          <cell r="D825" t="str">
            <v>Tungsten</v>
          </cell>
          <cell r="E825" t="str">
            <v>CID002494</v>
          </cell>
          <cell r="F825" t="str">
            <v>RMI</v>
          </cell>
          <cell r="G825" t="str">
            <v>Ganzhou Seadragon W &amp; Mo Co., Ltd.</v>
          </cell>
          <cell r="H825" t="str">
            <v>CHINA</v>
          </cell>
          <cell r="I825"/>
          <cell r="J825" t="str">
            <v>Ganzhou</v>
          </cell>
          <cell r="K825" t="str">
            <v>Jiangxi Sheng</v>
          </cell>
          <cell r="L825" t="str">
            <v>Conformant</v>
          </cell>
        </row>
        <row r="826">
          <cell r="B826" t="str">
            <v>ANALOG DEVICES, INC._2023</v>
          </cell>
          <cell r="C826" t="str">
            <v>CID000568 - Global Tungsten &amp; Powders Corp.</v>
          </cell>
          <cell r="D826" t="str">
            <v>Tungsten</v>
          </cell>
          <cell r="E826" t="str">
            <v>CID000568</v>
          </cell>
          <cell r="F826" t="str">
            <v>RMI</v>
          </cell>
          <cell r="G826" t="str">
            <v>Global Tungsten &amp; Powders Corp.</v>
          </cell>
          <cell r="H826" t="str">
            <v>UNITED STATES OF AMERICA</v>
          </cell>
          <cell r="I826"/>
          <cell r="J826" t="str">
            <v>Towanda</v>
          </cell>
          <cell r="K826" t="str">
            <v>Pennsylvania</v>
          </cell>
          <cell r="L826" t="str">
            <v>Conformant</v>
          </cell>
        </row>
        <row r="827">
          <cell r="B827" t="str">
            <v>ANALOG DEVICES, INC._2023</v>
          </cell>
          <cell r="C827" t="str">
            <v>CID000218 - Guangdong Xianglu Tungsten Co., Ltd.181</v>
          </cell>
          <cell r="D827" t="str">
            <v>Tungsten</v>
          </cell>
          <cell r="E827" t="str">
            <v>CID000218</v>
          </cell>
          <cell r="F827" t="str">
            <v>RMI</v>
          </cell>
          <cell r="G827" t="str">
            <v>Guangdong Xianglu Tungsten Co., Ltd.</v>
          </cell>
          <cell r="H827" t="str">
            <v>CHINA</v>
          </cell>
          <cell r="I827"/>
          <cell r="J827" t="str">
            <v>Chaozhou</v>
          </cell>
          <cell r="K827" t="str">
            <v>Guangdong Sheng</v>
          </cell>
          <cell r="L827" t="str">
            <v>Conformant</v>
          </cell>
        </row>
        <row r="828">
          <cell r="B828" t="str">
            <v>ANALOG DEVICES, INC._2023</v>
          </cell>
          <cell r="C828" t="str">
            <v>CID002541 - H.C. Starck Tungsten GmbH</v>
          </cell>
          <cell r="D828" t="str">
            <v>Tungsten</v>
          </cell>
          <cell r="E828" t="str">
            <v>CID002541</v>
          </cell>
          <cell r="F828" t="str">
            <v>RMI</v>
          </cell>
          <cell r="G828" t="str">
            <v>H.C. Starck Tungsten GmbH</v>
          </cell>
          <cell r="H828" t="str">
            <v>GERMANY</v>
          </cell>
          <cell r="I828"/>
          <cell r="J828" t="str">
            <v>Goslar</v>
          </cell>
          <cell r="K828" t="str">
            <v>Niedersachsen</v>
          </cell>
          <cell r="L828" t="str">
            <v>Conformant</v>
          </cell>
        </row>
        <row r="829">
          <cell r="B829" t="str">
            <v>ANALOG DEVICES, INC._2023</v>
          </cell>
          <cell r="C829" t="str">
            <v>CID000769 - Hunan Jintai New Material Co., Ltd.96</v>
          </cell>
          <cell r="D829" t="str">
            <v>Tungsten</v>
          </cell>
          <cell r="E829" t="str">
            <v>CID000769</v>
          </cell>
          <cell r="F829" t="str">
            <v>RMI</v>
          </cell>
          <cell r="G829" t="str">
            <v>Hunan Jintai New Material Co., Ltd.</v>
          </cell>
          <cell r="H829" t="str">
            <v>CHINA</v>
          </cell>
          <cell r="I829"/>
          <cell r="J829" t="str">
            <v>Hengyang</v>
          </cell>
          <cell r="K829" t="str">
            <v>Hunan Sheng</v>
          </cell>
          <cell r="L829" t="str">
            <v>Conformant</v>
          </cell>
        </row>
        <row r="830">
          <cell r="B830" t="str">
            <v>ANALOG DEVICES, INC._2023</v>
          </cell>
          <cell r="C830" t="str">
            <v>CID000825 - Japan New Metals Co., Ltd.</v>
          </cell>
          <cell r="D830" t="str">
            <v>Tungsten</v>
          </cell>
          <cell r="E830" t="str">
            <v>CID000825</v>
          </cell>
          <cell r="F830" t="str">
            <v>RMI</v>
          </cell>
          <cell r="G830" t="str">
            <v>Japan New Metals Co., Ltd.</v>
          </cell>
          <cell r="H830" t="str">
            <v>JAPAN</v>
          </cell>
          <cell r="I830"/>
          <cell r="J830" t="str">
            <v>Akita City</v>
          </cell>
          <cell r="K830" t="str">
            <v>Akita</v>
          </cell>
          <cell r="L830" t="str">
            <v>Conformant</v>
          </cell>
        </row>
        <row r="831">
          <cell r="B831" t="str">
            <v>ANALOG DEVICES, INC._2023</v>
          </cell>
          <cell r="C831" t="str">
            <v>CID002551 - Jiangwu H.C. Starck Tungsten Products Co., Ltd.</v>
          </cell>
          <cell r="D831" t="str">
            <v>Tungsten</v>
          </cell>
          <cell r="E831" t="str">
            <v>CID002551</v>
          </cell>
          <cell r="F831" t="str">
            <v>RMI</v>
          </cell>
          <cell r="G831" t="str">
            <v>Jiangwu H.C. Starck Tungsten Products Co., Ltd.</v>
          </cell>
          <cell r="H831" t="str">
            <v>CHINA</v>
          </cell>
          <cell r="I831"/>
          <cell r="J831" t="str">
            <v>Ganzhou</v>
          </cell>
          <cell r="K831" t="str">
            <v>Jiangxi Sheng</v>
          </cell>
          <cell r="L831" t="str">
            <v>Conformant</v>
          </cell>
        </row>
        <row r="832">
          <cell r="B832" t="str">
            <v>ANALOG DEVICES, INC._2023</v>
          </cell>
          <cell r="C832" t="str">
            <v>CID002321 - Jiangxi Gan Bei Tungsten Co., Ltd.</v>
          </cell>
          <cell r="D832" t="str">
            <v>Tungsten</v>
          </cell>
          <cell r="E832" t="str">
            <v>CID002321</v>
          </cell>
          <cell r="F832" t="str">
            <v>RMI</v>
          </cell>
          <cell r="G832" t="str">
            <v>Jiangxi Gan Bei Tungsten Co., Ltd.</v>
          </cell>
          <cell r="H832" t="str">
            <v>CHINA</v>
          </cell>
          <cell r="I832"/>
          <cell r="J832" t="str">
            <v>Xiushui</v>
          </cell>
          <cell r="K832" t="str">
            <v>Jiangxi Sheng</v>
          </cell>
          <cell r="L832" t="str">
            <v>Conformant</v>
          </cell>
        </row>
        <row r="833">
          <cell r="B833" t="str">
            <v>ANALOG DEVICES, INC._2023</v>
          </cell>
          <cell r="C833" t="str">
            <v>CID002318 - Jiangxi Tonggu Non-ferrous Metallurgical &amp; Chemical Co., Ltd.</v>
          </cell>
          <cell r="D833" t="str">
            <v>Tungsten</v>
          </cell>
          <cell r="E833" t="str">
            <v>CID002318</v>
          </cell>
          <cell r="F833" t="str">
            <v>RMI</v>
          </cell>
          <cell r="G833" t="str">
            <v>Jiangxi Tonggu Non-ferrous Metallurgical &amp; Chemical Co., Ltd.</v>
          </cell>
          <cell r="H833" t="str">
            <v>CHINA</v>
          </cell>
          <cell r="I833"/>
          <cell r="J833" t="str">
            <v>Tonggu</v>
          </cell>
          <cell r="K833" t="str">
            <v>Jiangxi Sheng</v>
          </cell>
          <cell r="L833" t="str">
            <v>Conformant</v>
          </cell>
        </row>
        <row r="834">
          <cell r="B834" t="str">
            <v>ANALOG DEVICES, INC._2023</v>
          </cell>
          <cell r="C834" t="str">
            <v>CID002317 - Jiangxi Xinsheng Tungsten Industry Co., Ltd.</v>
          </cell>
          <cell r="D834" t="str">
            <v>Tungsten</v>
          </cell>
          <cell r="E834" t="str">
            <v>CID002317</v>
          </cell>
          <cell r="F834" t="str">
            <v>RMI</v>
          </cell>
          <cell r="G834" t="str">
            <v>Jiangxi Xinsheng Tungsten Industry Co., Ltd.</v>
          </cell>
          <cell r="H834" t="str">
            <v>CHINA</v>
          </cell>
          <cell r="I834"/>
          <cell r="J834" t="str">
            <v>Ganzhou</v>
          </cell>
          <cell r="K834" t="str">
            <v>Jiangxi Sheng</v>
          </cell>
          <cell r="L834" t="str">
            <v>Conformant</v>
          </cell>
        </row>
        <row r="835">
          <cell r="B835" t="str">
            <v>ANALOG DEVICES, INC._2023</v>
          </cell>
          <cell r="C835" t="str">
            <v>CID002316 - Jiangxi Yaosheng Tungsten Co., Ltd.</v>
          </cell>
          <cell r="D835" t="str">
            <v>Tungsten</v>
          </cell>
          <cell r="E835" t="str">
            <v>CID002316</v>
          </cell>
          <cell r="F835" t="str">
            <v>RMI</v>
          </cell>
          <cell r="G835" t="str">
            <v>Jiangxi Yaosheng Tungsten Co., Ltd.</v>
          </cell>
          <cell r="H835" t="str">
            <v>CHINA</v>
          </cell>
          <cell r="I835"/>
          <cell r="J835" t="str">
            <v>Ganzhou</v>
          </cell>
          <cell r="K835" t="str">
            <v>Jiangxi Sheng</v>
          </cell>
          <cell r="L835" t="str">
            <v>Conformant</v>
          </cell>
        </row>
        <row r="836">
          <cell r="B836" t="str">
            <v>ANALOG DEVICES, INC._2023</v>
          </cell>
          <cell r="C836" t="str">
            <v>CID000966 - Kennametal Fallon</v>
          </cell>
          <cell r="D836" t="str">
            <v>Tungsten</v>
          </cell>
          <cell r="E836" t="str">
            <v>CID000966</v>
          </cell>
          <cell r="F836" t="str">
            <v>RMI</v>
          </cell>
          <cell r="G836" t="str">
            <v>Kennametal Fallon</v>
          </cell>
          <cell r="H836" t="str">
            <v>UNITED STATES OF AMERICA</v>
          </cell>
          <cell r="I836"/>
          <cell r="J836" t="str">
            <v>Fallon</v>
          </cell>
          <cell r="K836" t="str">
            <v>Nevada</v>
          </cell>
          <cell r="L836" t="str">
            <v>Conformant</v>
          </cell>
        </row>
        <row r="837">
          <cell r="B837" t="str">
            <v>ANALOG DEVICES, INC._2023</v>
          </cell>
          <cell r="C837" t="str">
            <v>CID000105 - Kennametal Huntsville184</v>
          </cell>
          <cell r="D837" t="str">
            <v>Tungsten</v>
          </cell>
          <cell r="E837" t="str">
            <v>CID000105</v>
          </cell>
          <cell r="F837" t="str">
            <v>RMI</v>
          </cell>
          <cell r="G837" t="str">
            <v>Kennametal Huntsville</v>
          </cell>
          <cell r="H837" t="str">
            <v>UNITED STATES OF AMERICA</v>
          </cell>
          <cell r="I837"/>
          <cell r="J837" t="str">
            <v>Huntsville</v>
          </cell>
          <cell r="K837" t="str">
            <v>Alabama</v>
          </cell>
          <cell r="L837" t="str">
            <v>Conformant</v>
          </cell>
        </row>
        <row r="838">
          <cell r="B838" t="str">
            <v>ANALOG DEVICES, INC._2023</v>
          </cell>
          <cell r="C838" t="str">
            <v>CID002319 - Malipo Haiyu Tungsten Co., Ltd.</v>
          </cell>
          <cell r="D838" t="str">
            <v>Tungsten</v>
          </cell>
          <cell r="E838" t="str">
            <v>CID002319</v>
          </cell>
          <cell r="F838" t="str">
            <v>RMI</v>
          </cell>
          <cell r="G838" t="str">
            <v>Malipo Haiyu Tungsten Co., Ltd.</v>
          </cell>
          <cell r="H838" t="str">
            <v>CHINA</v>
          </cell>
          <cell r="I838"/>
          <cell r="J838" t="str">
            <v>Nanfeng Xiaozhai</v>
          </cell>
          <cell r="K838" t="str">
            <v>Yunnan Sheng</v>
          </cell>
          <cell r="L838" t="str">
            <v>Conformant</v>
          </cell>
        </row>
        <row r="839">
          <cell r="B839" t="str">
            <v>ANALOG DEVICES, INC._2023</v>
          </cell>
          <cell r="C839" t="str">
            <v>CID002589 - Niagara Refining LLC</v>
          </cell>
          <cell r="D839" t="str">
            <v>Tungsten</v>
          </cell>
          <cell r="E839" t="str">
            <v>CID002589</v>
          </cell>
          <cell r="F839" t="str">
            <v>RMI</v>
          </cell>
          <cell r="G839" t="str">
            <v>Niagara Refining LLC</v>
          </cell>
          <cell r="H839" t="str">
            <v>UNITED STATES OF AMERICA</v>
          </cell>
          <cell r="I839"/>
          <cell r="J839" t="str">
            <v>Depew</v>
          </cell>
          <cell r="K839" t="str">
            <v>New York</v>
          </cell>
          <cell r="L839" t="str">
            <v>Conformant</v>
          </cell>
        </row>
        <row r="840">
          <cell r="B840" t="str">
            <v>ANALOG DEVICES, INC._2023</v>
          </cell>
          <cell r="C840" t="str">
            <v>CID002543 - Masan High-Tech Materials</v>
          </cell>
          <cell r="D840" t="str">
            <v>Tungsten</v>
          </cell>
          <cell r="E840" t="str">
            <v>CID002543</v>
          </cell>
          <cell r="F840" t="str">
            <v>RMI</v>
          </cell>
          <cell r="G840" t="str">
            <v>Masan High-Tech Materials</v>
          </cell>
          <cell r="H840" t="str">
            <v>VIET NAM</v>
          </cell>
          <cell r="I840"/>
          <cell r="J840" t="str">
            <v>Dai Tu</v>
          </cell>
          <cell r="K840" t="str">
            <v>Thái Nguyên</v>
          </cell>
          <cell r="L840" t="str">
            <v>Conformant</v>
          </cell>
        </row>
        <row r="841">
          <cell r="B841" t="str">
            <v>ANALOG DEVICES, INC._2023</v>
          </cell>
          <cell r="C841" t="str">
            <v>CID002827 - Philippine Chuangxin Industrial Co., Inc.</v>
          </cell>
          <cell r="D841" t="str">
            <v>Tungsten</v>
          </cell>
          <cell r="E841" t="str">
            <v>CID002827</v>
          </cell>
          <cell r="F841" t="str">
            <v>RMI</v>
          </cell>
          <cell r="G841" t="str">
            <v>Philippine Chuangxin Industrial Co., Inc.</v>
          </cell>
          <cell r="H841" t="str">
            <v>PHILIPPINES</v>
          </cell>
          <cell r="I841"/>
          <cell r="J841" t="str">
            <v>Marilao</v>
          </cell>
          <cell r="K841" t="str">
            <v>Bulacan</v>
          </cell>
          <cell r="L841" t="str">
            <v>Conformant</v>
          </cell>
        </row>
        <row r="842">
          <cell r="B842" t="str">
            <v>ANALOG DEVICES, INC._2023</v>
          </cell>
          <cell r="C842" t="str">
            <v>CID002044 - Wolfram Bergbau und Hutten AG187</v>
          </cell>
          <cell r="D842" t="str">
            <v>Tungsten</v>
          </cell>
          <cell r="E842" t="str">
            <v>CID002044</v>
          </cell>
          <cell r="F842" t="str">
            <v>RMI</v>
          </cell>
          <cell r="G842" t="str">
            <v>Wolfram Bergbau und Hutten AG</v>
          </cell>
          <cell r="H842" t="str">
            <v>AUSTRIA</v>
          </cell>
          <cell r="I842"/>
          <cell r="J842"/>
          <cell r="K842"/>
          <cell r="L842" t="str">
            <v>Conformant</v>
          </cell>
        </row>
        <row r="843">
          <cell r="B843" t="str">
            <v>ANALOG DEVICES, INC._2023</v>
          </cell>
          <cell r="C843" t="str">
            <v>CID002320 - Xiamen Tungsten (H.C.) Co., Ltd.188</v>
          </cell>
          <cell r="D843" t="str">
            <v>Tungsten</v>
          </cell>
          <cell r="E843" t="str">
            <v>CID002320</v>
          </cell>
          <cell r="F843" t="str">
            <v>RMI</v>
          </cell>
          <cell r="G843" t="str">
            <v>Xiamen Tungsten (H.C.) Co., Ltd.</v>
          </cell>
          <cell r="H843" t="str">
            <v>CHINA</v>
          </cell>
          <cell r="I843"/>
          <cell r="J843"/>
          <cell r="K843"/>
          <cell r="L843" t="str">
            <v>Conformant</v>
          </cell>
        </row>
        <row r="844">
          <cell r="B844" t="str">
            <v>ANALOG DEVICES, INC._2023</v>
          </cell>
          <cell r="C844" t="str">
            <v>CID002082 - Xiamen Tungsten Co., Ltd.</v>
          </cell>
          <cell r="D844" t="str">
            <v>Tungsten</v>
          </cell>
          <cell r="E844" t="str">
            <v>CID002082</v>
          </cell>
          <cell r="F844" t="str">
            <v>RMI</v>
          </cell>
          <cell r="G844" t="str">
            <v>Xiamen Tungsten Co., Ltd.</v>
          </cell>
          <cell r="H844" t="str">
            <v>CHINA</v>
          </cell>
          <cell r="I844"/>
          <cell r="J844"/>
          <cell r="K844"/>
          <cell r="L844" t="str">
            <v>Conformant</v>
          </cell>
        </row>
        <row r="845">
          <cell r="B845" t="str">
            <v>ANALOG DEVICES, INC._2023</v>
          </cell>
          <cell r="C845" t="str">
            <v>CID002830 - Xinfeng Huarui Tungsten &amp; Molybdenum New Material Co., Ltd.</v>
          </cell>
          <cell r="D845" t="str">
            <v>Tungsten</v>
          </cell>
          <cell r="E845" t="str">
            <v>CID002830</v>
          </cell>
          <cell r="F845" t="str">
            <v>RMI</v>
          </cell>
          <cell r="G845" t="str">
            <v>Xinfeng Huarui Tungsten &amp; Molybdenum New Material Co., Ltd.</v>
          </cell>
          <cell r="H845" t="str">
            <v>CHINA</v>
          </cell>
          <cell r="I845"/>
          <cell r="J845"/>
          <cell r="K845"/>
          <cell r="L845" t="str">
            <v>Conformant</v>
          </cell>
        </row>
        <row r="846">
          <cell r="B846" t="str">
            <v>ANALOG DEVICES, INC._2023</v>
          </cell>
          <cell r="C846" t="str">
            <v>CID001231 - Jiangxi New Nanshan Technology Ltd.</v>
          </cell>
          <cell r="D846" t="str">
            <v>Tin</v>
          </cell>
          <cell r="E846" t="str">
            <v>CID001231</v>
          </cell>
          <cell r="F846" t="str">
            <v>RMI</v>
          </cell>
          <cell r="G846" t="str">
            <v>Jiangxi New Nanshan Technology Ltd.</v>
          </cell>
          <cell r="H846" t="str">
            <v>CHINA</v>
          </cell>
          <cell r="I846" t="str">
            <v>Nan Kang Industrial Park, Ganzhou, Jiangxi Province, China, 341413</v>
          </cell>
          <cell r="J846" t="str">
            <v>Ganzhou</v>
          </cell>
          <cell r="K846" t="str">
            <v>Jiangxi Sheng</v>
          </cell>
          <cell r="L846" t="str">
            <v>Conformant</v>
          </cell>
        </row>
        <row r="847">
          <cell r="B847" t="str">
            <v>ANALOG DEVICES, INC._2023</v>
          </cell>
          <cell r="C847" t="str">
            <v>CID001522 - Yanling Jincheng Tantalum &amp; Niobium Co., Ltd.</v>
          </cell>
          <cell r="D847" t="str">
            <v>Tantalum</v>
          </cell>
          <cell r="E847" t="str">
            <v>CID001522</v>
          </cell>
          <cell r="F847" t="str">
            <v>RMI</v>
          </cell>
          <cell r="G847" t="str">
            <v>Yanling Jincheng Tantalum &amp; Niobium Co., Ltd.</v>
          </cell>
          <cell r="H847" t="str">
            <v>CHINA</v>
          </cell>
          <cell r="I847"/>
          <cell r="J847" t="str">
            <v>Zhuzhou</v>
          </cell>
          <cell r="K847" t="str">
            <v>Hunan Sheng</v>
          </cell>
          <cell r="L847" t="str">
            <v>Conformant</v>
          </cell>
        </row>
        <row r="848">
          <cell r="B848" t="str">
            <v>ANALOG DEVICES, INC._2023</v>
          </cell>
          <cell r="C848" t="str">
            <v>CID002100 - Yamakin Co., Ltd.</v>
          </cell>
          <cell r="D848" t="str">
            <v>Gold</v>
          </cell>
          <cell r="E848" t="str">
            <v>CID002100</v>
          </cell>
          <cell r="F848" t="str">
            <v>RMI</v>
          </cell>
          <cell r="G848" t="str">
            <v>Yamakin Co., Ltd.</v>
          </cell>
          <cell r="H848" t="str">
            <v>JAPAN</v>
          </cell>
          <cell r="I848"/>
          <cell r="J848" t="str">
            <v>Konan</v>
          </cell>
          <cell r="K848" t="str">
            <v>Kochi</v>
          </cell>
          <cell r="L848" t="str">
            <v>Conformant</v>
          </cell>
        </row>
        <row r="849">
          <cell r="B849" t="str">
            <v>ANALOG DEVICES, INC._2023</v>
          </cell>
          <cell r="C849" t="str">
            <v>CID002645 - Ganzhou Haichuang Tungsten Co., Ltd.</v>
          </cell>
          <cell r="D849" t="str">
            <v>Tungsten</v>
          </cell>
          <cell r="E849" t="str">
            <v>CID002645</v>
          </cell>
          <cell r="F849" t="str">
            <v>RMI</v>
          </cell>
          <cell r="G849" t="str">
            <v>Ganzhou Haichuang Tungsten Co., Ltd.</v>
          </cell>
          <cell r="H849" t="str">
            <v>CHINA</v>
          </cell>
          <cell r="I849"/>
          <cell r="J849" t="str">
            <v>Ganzhou</v>
          </cell>
          <cell r="K849" t="str">
            <v>Jiangxi Sheng</v>
          </cell>
          <cell r="L849" t="str">
            <v>Conformant</v>
          </cell>
        </row>
        <row r="850">
          <cell r="B850" t="str">
            <v>ANALOG DEVICES, INC._2023</v>
          </cell>
          <cell r="C850" t="str">
            <v>CID002773 - Aurubis Beerse99</v>
          </cell>
          <cell r="D850" t="str">
            <v>Tin</v>
          </cell>
          <cell r="E850" t="str">
            <v>CID002773</v>
          </cell>
          <cell r="F850" t="str">
            <v>RMI</v>
          </cell>
          <cell r="G850" t="str">
            <v>Aurubis Beerse</v>
          </cell>
          <cell r="H850" t="str">
            <v>BELGIUM</v>
          </cell>
          <cell r="I850"/>
          <cell r="J850" t="str">
            <v>Beerse</v>
          </cell>
          <cell r="K850" t="str">
            <v>Antwerpen</v>
          </cell>
          <cell r="L850" t="str">
            <v>Conformant</v>
          </cell>
        </row>
        <row r="851">
          <cell r="B851" t="str">
            <v>ANALOG DEVICES, INC._2023</v>
          </cell>
          <cell r="C851" t="str">
            <v>CID002774 - Aurubis Berango100</v>
          </cell>
          <cell r="D851" t="str">
            <v>Tin</v>
          </cell>
          <cell r="E851" t="str">
            <v>CID002774</v>
          </cell>
          <cell r="F851" t="str">
            <v>RMI</v>
          </cell>
          <cell r="G851" t="str">
            <v>Aurubis Berango</v>
          </cell>
          <cell r="H851" t="str">
            <v>SPAIN</v>
          </cell>
          <cell r="I851"/>
          <cell r="J851" t="str">
            <v>Berango</v>
          </cell>
          <cell r="K851" t="str">
            <v>Bizkaia</v>
          </cell>
          <cell r="L851" t="str">
            <v>Conformant</v>
          </cell>
        </row>
        <row r="852">
          <cell r="B852" t="str">
            <v>ANALOG DEVICES, INC._2023</v>
          </cell>
          <cell r="C852" t="str">
            <v>CID002918 - SungEel HiMetal Co., Ltd.</v>
          </cell>
          <cell r="D852" t="str">
            <v>Gold</v>
          </cell>
          <cell r="E852" t="str">
            <v>CID002918</v>
          </cell>
          <cell r="F852" t="str">
            <v>RMI</v>
          </cell>
          <cell r="G852" t="str">
            <v>SungEel HiMetal Co., Ltd.</v>
          </cell>
          <cell r="H852" t="str">
            <v>KOREA, REPUBLIC OF</v>
          </cell>
          <cell r="I852"/>
          <cell r="J852" t="str">
            <v>Gunsan-si</v>
          </cell>
          <cell r="K852" t="str">
            <v>Jeollabuk-do</v>
          </cell>
          <cell r="L852" t="str">
            <v>Conformant</v>
          </cell>
        </row>
        <row r="853">
          <cell r="B853" t="str">
            <v>ANALOG DEVICES, INC._2023</v>
          </cell>
          <cell r="C853" t="str">
            <v>CID003189 - NH Recytech Company</v>
          </cell>
          <cell r="D853" t="str">
            <v>Gold</v>
          </cell>
          <cell r="E853" t="str">
            <v>CID003189</v>
          </cell>
          <cell r="F853" t="str">
            <v>RMI</v>
          </cell>
          <cell r="G853" t="str">
            <v>NH Recytech Company</v>
          </cell>
          <cell r="H853" t="str">
            <v>KOREA, REPUBLIC OF</v>
          </cell>
          <cell r="I853"/>
          <cell r="J853" t="str">
            <v>Pyeongtaek-si</v>
          </cell>
          <cell r="K853" t="str">
            <v>Gyeonggi-do</v>
          </cell>
          <cell r="L853" t="str">
            <v>Conformant</v>
          </cell>
        </row>
        <row r="854">
          <cell r="B854" t="str">
            <v>ANALOG DEVICES, INC._2023</v>
          </cell>
          <cell r="C854" t="str">
            <v>CID003190 - Chifeng Dajingzi Tin Industry Co., Ltd.</v>
          </cell>
          <cell r="D854" t="str">
            <v>Tin</v>
          </cell>
          <cell r="E854" t="str">
            <v>CID003190</v>
          </cell>
          <cell r="F854" t="str">
            <v>RMI</v>
          </cell>
          <cell r="G854" t="str">
            <v>Chifeng Dajingzi Tin Industry Co., Ltd.</v>
          </cell>
          <cell r="H854" t="str">
            <v>CHINA</v>
          </cell>
          <cell r="I854"/>
          <cell r="J854" t="str">
            <v>Chifeng</v>
          </cell>
          <cell r="K854" t="str">
            <v>Nei Mongol Zizhiqu</v>
          </cell>
          <cell r="L854" t="str">
            <v>Conformant</v>
          </cell>
        </row>
        <row r="855">
          <cell r="B855" t="str">
            <v>ANALOG DEVICES, INC._2023</v>
          </cell>
          <cell r="C855" t="str">
            <v>CID003205 - PT Bangka Serumpun</v>
          </cell>
          <cell r="D855" t="str">
            <v>Tin</v>
          </cell>
          <cell r="E855" t="str">
            <v>CID003205</v>
          </cell>
          <cell r="F855" t="str">
            <v>RMI</v>
          </cell>
          <cell r="G855" t="str">
            <v>PT Bangka Serumpun</v>
          </cell>
          <cell r="H855" t="str">
            <v>INDONESIA</v>
          </cell>
          <cell r="I855"/>
          <cell r="J855" t="str">
            <v>Pangkalpinang</v>
          </cell>
          <cell r="K855" t="str">
            <v>Kepulauan Bangka Belitung</v>
          </cell>
          <cell r="L855" t="str">
            <v>Conformant</v>
          </cell>
        </row>
        <row r="856">
          <cell r="B856" t="str">
            <v>ANALOG DEVICES, INC._2023</v>
          </cell>
          <cell r="C856" t="str">
            <v>CID003325 - Tin Technology &amp; Refining</v>
          </cell>
          <cell r="D856" t="str">
            <v>Tin</v>
          </cell>
          <cell r="E856" t="str">
            <v>CID003325</v>
          </cell>
          <cell r="F856" t="str">
            <v>RMI</v>
          </cell>
          <cell r="G856" t="str">
            <v>Tin Technology &amp; Refining</v>
          </cell>
          <cell r="H856" t="str">
            <v>UNITED STATES OF AMERICA</v>
          </cell>
          <cell r="I856"/>
          <cell r="J856" t="str">
            <v>West Chester</v>
          </cell>
          <cell r="K856" t="str">
            <v>Pennsylvania</v>
          </cell>
          <cell r="L856" t="str">
            <v>Conformant</v>
          </cell>
        </row>
        <row r="857">
          <cell r="B857" t="str">
            <v>ANALOG DEVICES, INC._2023</v>
          </cell>
          <cell r="C857" t="str">
            <v>CID001406 - PT Babel Surya Alam Lestari</v>
          </cell>
          <cell r="D857" t="str">
            <v>Tin</v>
          </cell>
          <cell r="E857" t="str">
            <v>CID001406</v>
          </cell>
          <cell r="F857" t="str">
            <v>RMI</v>
          </cell>
          <cell r="G857" t="str">
            <v>PT Babel Surya Alam Lestari</v>
          </cell>
          <cell r="H857" t="str">
            <v>INDONESIA</v>
          </cell>
          <cell r="I857"/>
          <cell r="J857" t="str">
            <v>Badau</v>
          </cell>
          <cell r="K857" t="str">
            <v>Kepulauan Bangka Belitung</v>
          </cell>
          <cell r="L857" t="str">
            <v>Conformant</v>
          </cell>
        </row>
        <row r="858">
          <cell r="B858" t="str">
            <v>ANALOG DEVICES, INC._2023</v>
          </cell>
          <cell r="C858" t="str">
            <v>CID002763 - 8853 S.p.A.</v>
          </cell>
          <cell r="D858" t="str">
            <v>Gold</v>
          </cell>
          <cell r="E858" t="str">
            <v>CID002763</v>
          </cell>
          <cell r="F858" t="str">
            <v>RMI</v>
          </cell>
          <cell r="G858" t="str">
            <v>8853 S.p.A.</v>
          </cell>
          <cell r="H858" t="str">
            <v>ITALY</v>
          </cell>
          <cell r="I858"/>
          <cell r="J858" t="str">
            <v>Pero</v>
          </cell>
          <cell r="K858" t="str">
            <v>Lombardia</v>
          </cell>
          <cell r="L858" t="str">
            <v>Listed by RMI</v>
          </cell>
        </row>
        <row r="859">
          <cell r="B859" t="str">
            <v>ANALOG DEVICES, INC._2023</v>
          </cell>
          <cell r="C859" t="str">
            <v>CID003381 - PT Rajawali Rimba Perkasa</v>
          </cell>
          <cell r="D859" t="str">
            <v>Tin</v>
          </cell>
          <cell r="E859" t="str">
            <v>CID003381</v>
          </cell>
          <cell r="F859" t="str">
            <v>RMI</v>
          </cell>
          <cell r="G859" t="str">
            <v>PT Rajawali Rimba Perkasa</v>
          </cell>
          <cell r="H859" t="str">
            <v>INDONESIA</v>
          </cell>
          <cell r="I859"/>
          <cell r="J859" t="str">
            <v>Tukak Sadai</v>
          </cell>
          <cell r="K859" t="str">
            <v>Bangka Belitung</v>
          </cell>
          <cell r="L859" t="str">
            <v>Conformant</v>
          </cell>
        </row>
        <row r="860">
          <cell r="B860" t="str">
            <v>ANALOG DEVICES, INC._2023</v>
          </cell>
          <cell r="C860" t="str">
            <v>CID003401 - Fujian Ganmin RareMetal Co., Ltd.</v>
          </cell>
          <cell r="D860" t="str">
            <v>Tungsten</v>
          </cell>
          <cell r="E860" t="str">
            <v>CID003401</v>
          </cell>
          <cell r="F860" t="str">
            <v>RMI</v>
          </cell>
          <cell r="G860" t="str">
            <v>Fujian Ganmin RareMetal Co., Ltd.</v>
          </cell>
          <cell r="H860" t="str">
            <v>CHINA</v>
          </cell>
          <cell r="I860"/>
          <cell r="J860" t="str">
            <v>Longyan</v>
          </cell>
          <cell r="K860" t="str">
            <v>Fujian Sheng</v>
          </cell>
          <cell r="L860" t="str">
            <v>Removed</v>
          </cell>
        </row>
        <row r="861">
          <cell r="B861" t="str">
            <v>ANALOG DEVICES, INC._2023</v>
          </cell>
          <cell r="C861" t="str">
            <v>CID003407 - Lianyou Metals Co., Ltd.</v>
          </cell>
          <cell r="D861" t="str">
            <v>Tungsten</v>
          </cell>
          <cell r="E861" t="str">
            <v>CID003407</v>
          </cell>
          <cell r="F861" t="str">
            <v>RMI</v>
          </cell>
          <cell r="G861" t="str">
            <v>Lianyou Metals Co., Ltd.</v>
          </cell>
          <cell r="H861" t="str">
            <v>TAIWAN, PROVINCE OF CHINA</v>
          </cell>
          <cell r="I861"/>
          <cell r="J861" t="str">
            <v>Fangliao</v>
          </cell>
          <cell r="K861" t="str">
            <v>Pingtung</v>
          </cell>
          <cell r="L861" t="str">
            <v>Conformant</v>
          </cell>
        </row>
        <row r="862">
          <cell r="B862" t="str">
            <v>ANALOG DEVICES, INC._2023</v>
          </cell>
          <cell r="C862" t="str">
            <v>CID000090 - Asaka Riken Co., Ltd.</v>
          </cell>
          <cell r="D862" t="str">
            <v>Gold</v>
          </cell>
          <cell r="E862" t="str">
            <v>CID000090</v>
          </cell>
          <cell r="F862" t="str">
            <v>RMI</v>
          </cell>
          <cell r="G862" t="str">
            <v>Asaka Riken Co., Ltd.</v>
          </cell>
          <cell r="H862" t="str">
            <v>JAPAN</v>
          </cell>
          <cell r="I862"/>
          <cell r="J862" t="str">
            <v>Tamura</v>
          </cell>
          <cell r="K862" t="str">
            <v>Fukushima</v>
          </cell>
          <cell r="L862" t="str">
            <v>Conformant</v>
          </cell>
        </row>
        <row r="863">
          <cell r="B863" t="str">
            <v>ANALOG DEVICES, INC._2023</v>
          </cell>
          <cell r="C863" t="str">
            <v>CID003424 - Eco-System Recycling Co., Ltd. North Plant</v>
          </cell>
          <cell r="D863" t="str">
            <v>Gold</v>
          </cell>
          <cell r="E863" t="str">
            <v>CID003424</v>
          </cell>
          <cell r="F863" t="str">
            <v>RMI</v>
          </cell>
          <cell r="G863" t="str">
            <v>Eco-System Recycling Co., Ltd. North Plant</v>
          </cell>
          <cell r="H863" t="str">
            <v>JAPAN</v>
          </cell>
          <cell r="I863"/>
          <cell r="J863" t="str">
            <v>Kazuno</v>
          </cell>
          <cell r="K863" t="str">
            <v>Akita</v>
          </cell>
          <cell r="L863" t="str">
            <v>Conformant</v>
          </cell>
        </row>
        <row r="864">
          <cell r="B864" t="str">
            <v>ANALOG DEVICES, INC._2023</v>
          </cell>
          <cell r="C864" t="str">
            <v>CID003425 - Eco-System Recycling Co., Ltd. West Plant</v>
          </cell>
          <cell r="D864" t="str">
            <v>Gold</v>
          </cell>
          <cell r="E864" t="str">
            <v>CID003425</v>
          </cell>
          <cell r="F864" t="str">
            <v>RMI</v>
          </cell>
          <cell r="G864" t="str">
            <v>Eco-System Recycling Co., Ltd. West Plant</v>
          </cell>
          <cell r="H864" t="str">
            <v>JAPAN</v>
          </cell>
          <cell r="I864"/>
          <cell r="J864" t="str">
            <v>Okayama</v>
          </cell>
          <cell r="K864" t="str">
            <v>Okayama</v>
          </cell>
          <cell r="L864" t="str">
            <v>Conformant</v>
          </cell>
        </row>
        <row r="865">
          <cell r="B865" t="str">
            <v>ANALOG DEVICES, INC._2023</v>
          </cell>
          <cell r="C865" t="str">
            <v>CID002542 - TANIOBIS Smelting GmbH &amp; Co. KG</v>
          </cell>
          <cell r="D865" t="str">
            <v>Tungsten</v>
          </cell>
          <cell r="E865" t="str">
            <v>CID002542</v>
          </cell>
          <cell r="F865" t="str">
            <v>RMI</v>
          </cell>
          <cell r="G865" t="str">
            <v>TANIOBIS Smelting GmbH &amp; Co. KG</v>
          </cell>
          <cell r="H865" t="str">
            <v>GERMANY</v>
          </cell>
          <cell r="I865"/>
          <cell r="J865" t="str">
            <v>Laufenburg</v>
          </cell>
          <cell r="K865" t="str">
            <v>Baden-Württemberg</v>
          </cell>
          <cell r="L865" t="str">
            <v>Conformant</v>
          </cell>
        </row>
        <row r="866">
          <cell r="B866" t="str">
            <v>ANALOG DEVICES, INC._2023</v>
          </cell>
          <cell r="C866" t="str">
            <v>CID003387 - Luna Smelter, Ltd.</v>
          </cell>
          <cell r="D866" t="str">
            <v>Tin</v>
          </cell>
          <cell r="E866" t="str">
            <v>CID003387</v>
          </cell>
          <cell r="F866" t="str">
            <v>RMI</v>
          </cell>
          <cell r="G866" t="str">
            <v>Luna Smelter, Ltd.</v>
          </cell>
          <cell r="H866" t="str">
            <v>RWANDA</v>
          </cell>
          <cell r="I866"/>
          <cell r="J866" t="str">
            <v>Kigali</v>
          </cell>
          <cell r="K866" t="str">
            <v>City of Kigali</v>
          </cell>
          <cell r="L866" t="str">
            <v>Conformant</v>
          </cell>
        </row>
        <row r="867">
          <cell r="B867" t="str">
            <v>ANALOG DEVICES, INC._2023</v>
          </cell>
          <cell r="C867" t="str">
            <v>CID001175 - Mineracao Taboca S.A.</v>
          </cell>
          <cell r="D867" t="str">
            <v>Tantalum</v>
          </cell>
          <cell r="E867" t="str">
            <v>CID001175</v>
          </cell>
          <cell r="F867" t="str">
            <v>RMI</v>
          </cell>
          <cell r="G867" t="str">
            <v>Mineracao Taboca S.A.</v>
          </cell>
          <cell r="H867" t="str">
            <v>BRAZIL</v>
          </cell>
          <cell r="I867"/>
          <cell r="J867" t="str">
            <v>Presidente Figueiredo</v>
          </cell>
          <cell r="K867" t="str">
            <v>Amazonas</v>
          </cell>
          <cell r="L867" t="str">
            <v>Conformant</v>
          </cell>
        </row>
        <row r="868">
          <cell r="B868" t="str">
            <v>ANALOG DEVICES, INC._2023</v>
          </cell>
          <cell r="C868" t="str">
            <v>CID001191 - Mitsubishi Materials Corporation</v>
          </cell>
          <cell r="D868" t="str">
            <v>Tin</v>
          </cell>
          <cell r="E868" t="str">
            <v>CID001191</v>
          </cell>
          <cell r="F868" t="str">
            <v>RMI</v>
          </cell>
          <cell r="G868" t="str">
            <v>Mitsubishi Materials Corporation</v>
          </cell>
          <cell r="H868" t="str">
            <v>JAPAN</v>
          </cell>
          <cell r="I868"/>
          <cell r="J868" t="str">
            <v>Tokyo</v>
          </cell>
          <cell r="K868" t="str">
            <v>Tokyo</v>
          </cell>
          <cell r="L868" t="str">
            <v>Conformant</v>
          </cell>
        </row>
        <row r="869">
          <cell r="B869" t="str">
            <v>ANALOG DEVICES, INC._2023</v>
          </cell>
          <cell r="C869" t="str">
            <v>CID002707 - Resind Industria e Comercio Ltda.</v>
          </cell>
          <cell r="D869" t="str">
            <v>Tantalum</v>
          </cell>
          <cell r="E869" t="str">
            <v>CID002707</v>
          </cell>
          <cell r="F869" t="str">
            <v>RMI</v>
          </cell>
          <cell r="G869" t="str">
            <v>Resind Industria e Comercio Ltda.</v>
          </cell>
          <cell r="H869" t="str">
            <v>BRAZIL</v>
          </cell>
          <cell r="I869"/>
          <cell r="J869" t="str">
            <v>São João del Rei</v>
          </cell>
          <cell r="K869" t="str">
            <v>Minas gerais</v>
          </cell>
          <cell r="L869" t="str">
            <v>Conformant</v>
          </cell>
        </row>
        <row r="870">
          <cell r="B870" t="str">
            <v>ANALOG DEVICES, INC._2023</v>
          </cell>
          <cell r="C870" t="str">
            <v>CID002641 - China Molybdenum Tungsten Co., Ltd.</v>
          </cell>
          <cell r="D870" t="str">
            <v>Tungsten</v>
          </cell>
          <cell r="E870" t="str">
            <v>CID002641</v>
          </cell>
          <cell r="F870" t="str">
            <v>RMI</v>
          </cell>
          <cell r="G870" t="str">
            <v>China Molybdenum Tungsten Co., Ltd.</v>
          </cell>
          <cell r="H870" t="str">
            <v>CHINA</v>
          </cell>
          <cell r="I870"/>
          <cell r="J870" t="str">
            <v>Luoyang</v>
          </cell>
          <cell r="K870" t="str">
            <v>Henan Sheng</v>
          </cell>
          <cell r="L870" t="str">
            <v>Conformant</v>
          </cell>
        </row>
        <row r="871">
          <cell r="B871" t="str">
            <v>ANALOG DEVICES, INC._2023</v>
          </cell>
          <cell r="C871" t="str">
            <v>CID003468 - Cronimet Brasil Ltda</v>
          </cell>
          <cell r="D871" t="str">
            <v>Tungsten</v>
          </cell>
          <cell r="E871" t="str">
            <v>CID003468</v>
          </cell>
          <cell r="F871" t="str">
            <v>RMI</v>
          </cell>
          <cell r="G871" t="str">
            <v>Cronimet Brasil Ltda</v>
          </cell>
          <cell r="H871" t="str">
            <v>BRAZIL</v>
          </cell>
          <cell r="I871"/>
          <cell r="J871" t="str">
            <v>Araquari</v>
          </cell>
          <cell r="K871" t="str">
            <v>Santa Catarina</v>
          </cell>
          <cell r="L871" t="str">
            <v>Conformant</v>
          </cell>
        </row>
        <row r="872">
          <cell r="B872" t="str">
            <v>ANALOG DEVICES, INC._2023</v>
          </cell>
          <cell r="C872" t="str">
            <v>CID003582 - Fabrica Auricchio Industria e Comercio Ltda.</v>
          </cell>
          <cell r="D872" t="str">
            <v>Tin</v>
          </cell>
          <cell r="E872" t="str">
            <v>CID003582</v>
          </cell>
          <cell r="F872" t="str">
            <v>RMI</v>
          </cell>
          <cell r="G872" t="str">
            <v>Fabrica Auricchio Industria e Comercio Ltda.</v>
          </cell>
          <cell r="H872" t="str">
            <v>BRAZIL</v>
          </cell>
          <cell r="I872"/>
          <cell r="J872" t="str">
            <v>Mogi das Cruzes</v>
          </cell>
          <cell r="K872" t="str">
            <v>São Paulo</v>
          </cell>
          <cell r="L872" t="str">
            <v>Conformant</v>
          </cell>
        </row>
        <row r="873">
          <cell r="B873" t="str">
            <v>ANALOG DEVICES, INC._2023</v>
          </cell>
          <cell r="C873" t="str">
            <v>CID003575 - Metal Concentrators SA (Pty) Ltd.</v>
          </cell>
          <cell r="D873" t="str">
            <v>Gold</v>
          </cell>
          <cell r="E873" t="str">
            <v>CID003575</v>
          </cell>
          <cell r="F873" t="str">
            <v>RMI</v>
          </cell>
          <cell r="G873" t="str">
            <v>Metal Concentrators SA (Pty) Ltd.</v>
          </cell>
          <cell r="H873" t="str">
            <v>SOUTH AFRICA</v>
          </cell>
          <cell r="I873"/>
          <cell r="J873" t="str">
            <v>Kempton Park</v>
          </cell>
          <cell r="K873" t="str">
            <v>Gauteng</v>
          </cell>
          <cell r="L873" t="str">
            <v>Conformant</v>
          </cell>
        </row>
        <row r="874">
          <cell r="B874" t="str">
            <v>ANNECY TECHNOLOGY_2023</v>
          </cell>
          <cell r="C874"/>
          <cell r="D874"/>
          <cell r="E874"/>
          <cell r="F874"/>
          <cell r="G874"/>
          <cell r="H874"/>
          <cell r="I874"/>
          <cell r="J874"/>
          <cell r="K874"/>
          <cell r="L874"/>
        </row>
        <row r="875">
          <cell r="B875" t="str">
            <v>Arnold Umformtechnik GmbH + Co. KG_20222023</v>
          </cell>
          <cell r="C875"/>
          <cell r="D875"/>
          <cell r="E875"/>
          <cell r="F875"/>
          <cell r="G875"/>
          <cell r="H875"/>
          <cell r="I875"/>
          <cell r="J875"/>
          <cell r="K875"/>
          <cell r="L875"/>
        </row>
        <row r="876">
          <cell r="B876" t="str">
            <v>Arrow_2023</v>
          </cell>
          <cell r="C876" t="str">
            <v>CID000211 - Changsha South Tantalum Niobium Co., Ltd.</v>
          </cell>
          <cell r="D876" t="str">
            <v>Tantalum</v>
          </cell>
          <cell r="E876" t="str">
            <v>CID000211</v>
          </cell>
          <cell r="F876" t="str">
            <v>RMI</v>
          </cell>
          <cell r="G876" t="str">
            <v>Changsha South Tantalum Niobium Co., Ltd.</v>
          </cell>
          <cell r="H876" t="str">
            <v>CHINA</v>
          </cell>
          <cell r="I876"/>
          <cell r="J876" t="str">
            <v>Changsha</v>
          </cell>
          <cell r="K876" t="str">
            <v>Hunan Sheng</v>
          </cell>
          <cell r="L876" t="str">
            <v>Conformant</v>
          </cell>
        </row>
        <row r="877">
          <cell r="B877" t="str">
            <v>Arrow_2023</v>
          </cell>
          <cell r="C877" t="str">
            <v>CID002504 - D Block Metals, LLC</v>
          </cell>
          <cell r="D877" t="str">
            <v>Tantalum</v>
          </cell>
          <cell r="E877" t="str">
            <v>CID002504</v>
          </cell>
          <cell r="F877" t="str">
            <v>RMI</v>
          </cell>
          <cell r="G877" t="str">
            <v>D Block Metals, LLC</v>
          </cell>
          <cell r="H877" t="str">
            <v>UNITED STATES OF AMERICA</v>
          </cell>
          <cell r="I877"/>
          <cell r="J877" t="str">
            <v>Gastonia</v>
          </cell>
          <cell r="K877" t="str">
            <v>North Carolina</v>
          </cell>
          <cell r="L877" t="str">
            <v>Conformant</v>
          </cell>
        </row>
        <row r="878">
          <cell r="B878" t="str">
            <v>Arrow_2023</v>
          </cell>
          <cell r="C878" t="str">
            <v>CID000460 - F&amp;X Electro-Materials Ltd.4</v>
          </cell>
          <cell r="D878" t="str">
            <v>Tantalum</v>
          </cell>
          <cell r="E878" t="str">
            <v>CID000460</v>
          </cell>
          <cell r="F878" t="str">
            <v>RMI</v>
          </cell>
          <cell r="G878" t="str">
            <v>F&amp;X Electro-Materials Ltd.</v>
          </cell>
          <cell r="H878" t="str">
            <v>CHINA</v>
          </cell>
          <cell r="I878"/>
          <cell r="J878" t="str">
            <v>Jiangmen</v>
          </cell>
          <cell r="K878" t="str">
            <v>Guangdong Sheng</v>
          </cell>
          <cell r="L878" t="str">
            <v>Conformant</v>
          </cell>
        </row>
        <row r="879">
          <cell r="B879" t="str">
            <v>Arrow_2023</v>
          </cell>
          <cell r="C879" t="str">
            <v>CID002505 - FIR Metals &amp; Resource Ltd.</v>
          </cell>
          <cell r="D879" t="str">
            <v>Tantalum</v>
          </cell>
          <cell r="E879" t="str">
            <v>CID002505</v>
          </cell>
          <cell r="F879" t="str">
            <v>RMI</v>
          </cell>
          <cell r="G879" t="str">
            <v>FIR Metals &amp; Resource Ltd.</v>
          </cell>
          <cell r="H879" t="str">
            <v>CHINA</v>
          </cell>
          <cell r="I879"/>
          <cell r="J879" t="str">
            <v>Zhuzhou</v>
          </cell>
          <cell r="K879" t="str">
            <v>Hunan Sheng</v>
          </cell>
          <cell r="L879" t="str">
            <v>Conformant</v>
          </cell>
        </row>
        <row r="880">
          <cell r="B880" t="str">
            <v>Arrow_2023</v>
          </cell>
          <cell r="C880" t="str">
            <v>CID002558 - Global Advanced Metals Aizu</v>
          </cell>
          <cell r="D880" t="str">
            <v>Tantalum</v>
          </cell>
          <cell r="E880" t="str">
            <v>CID002558</v>
          </cell>
          <cell r="F880" t="str">
            <v>RMI</v>
          </cell>
          <cell r="G880" t="str">
            <v>Global Advanced Metals Aizu</v>
          </cell>
          <cell r="H880" t="str">
            <v>JAPAN</v>
          </cell>
          <cell r="I880"/>
          <cell r="J880" t="str">
            <v>Aizuwakamatsu</v>
          </cell>
          <cell r="K880" t="str">
            <v>Fukushima</v>
          </cell>
          <cell r="L880" t="str">
            <v>Conformant</v>
          </cell>
        </row>
        <row r="881">
          <cell r="B881" t="str">
            <v>Arrow_2023</v>
          </cell>
          <cell r="C881" t="str">
            <v>CID002557 - Global Advanced Metals Boyertown</v>
          </cell>
          <cell r="D881" t="str">
            <v>Tantalum</v>
          </cell>
          <cell r="E881" t="str">
            <v>CID002557</v>
          </cell>
          <cell r="F881" t="str">
            <v>RMI</v>
          </cell>
          <cell r="G881" t="str">
            <v>Global Advanced Metals Boyertown</v>
          </cell>
          <cell r="H881" t="str">
            <v>UNITED STATES OF AMERICA</v>
          </cell>
          <cell r="I881"/>
          <cell r="J881" t="str">
            <v>Boyertown</v>
          </cell>
          <cell r="K881" t="str">
            <v>Pennsylvania</v>
          </cell>
          <cell r="L881" t="str">
            <v>Conformant</v>
          </cell>
        </row>
        <row r="882">
          <cell r="B882" t="str">
            <v>Arrow_2023</v>
          </cell>
          <cell r="C882" t="str">
            <v>CID000616 - XIMEI RESOURCES (GUANGDONG) LIMITED</v>
          </cell>
          <cell r="D882" t="str">
            <v>Tantalum</v>
          </cell>
          <cell r="E882" t="str">
            <v>CID000616</v>
          </cell>
          <cell r="F882" t="str">
            <v>RMI</v>
          </cell>
          <cell r="G882" t="str">
            <v>XIMEI RESOURCES (GUANGDONG) LIMITED</v>
          </cell>
          <cell r="H882" t="str">
            <v>CHINA</v>
          </cell>
          <cell r="I882"/>
          <cell r="J882" t="str">
            <v>Yingde</v>
          </cell>
          <cell r="K882" t="str">
            <v>Guangdong Sheng</v>
          </cell>
          <cell r="L882" t="str">
            <v>Conformant</v>
          </cell>
        </row>
        <row r="883">
          <cell r="B883" t="str">
            <v>Arrow_2023</v>
          </cell>
          <cell r="C883" t="str">
            <v>CID002544 - TANIOBIS Co., Ltd.</v>
          </cell>
          <cell r="D883" t="str">
            <v>Tantalum</v>
          </cell>
          <cell r="E883" t="str">
            <v>CID002544</v>
          </cell>
          <cell r="F883" t="str">
            <v>RMI</v>
          </cell>
          <cell r="G883" t="str">
            <v>TANIOBIS Co., Ltd.</v>
          </cell>
          <cell r="H883" t="str">
            <v>THAILAND</v>
          </cell>
          <cell r="I883"/>
          <cell r="J883" t="str">
            <v>Map Ta Phut</v>
          </cell>
          <cell r="K883" t="str">
            <v>Rayong</v>
          </cell>
          <cell r="L883" t="str">
            <v>Conformant</v>
          </cell>
        </row>
        <row r="884">
          <cell r="B884" t="str">
            <v>Arrow_2023</v>
          </cell>
          <cell r="C884" t="str">
            <v>CID002548 - Materion Newton Inc.</v>
          </cell>
          <cell r="D884" t="str">
            <v>Tantalum</v>
          </cell>
          <cell r="E884" t="str">
            <v>CID002548</v>
          </cell>
          <cell r="F884" t="str">
            <v>RMI</v>
          </cell>
          <cell r="G884" t="str">
            <v>Materion Newton Inc.</v>
          </cell>
          <cell r="H884" t="str">
            <v>UNITED STATES OF AMERICA</v>
          </cell>
          <cell r="I884"/>
          <cell r="J884" t="str">
            <v>Newton</v>
          </cell>
          <cell r="K884" t="str">
            <v>Massachusetts</v>
          </cell>
          <cell r="L884" t="str">
            <v>Conformant</v>
          </cell>
        </row>
        <row r="885">
          <cell r="B885" t="str">
            <v>Arrow_2023</v>
          </cell>
          <cell r="C885" t="str">
            <v>CID002549 - TANIOBIS Japan Co., Ltd.</v>
          </cell>
          <cell r="D885" t="str">
            <v>Tantalum</v>
          </cell>
          <cell r="E885" t="str">
            <v>CID002549</v>
          </cell>
          <cell r="F885" t="str">
            <v>RMI</v>
          </cell>
          <cell r="G885" t="str">
            <v>TANIOBIS Japan Co., Ltd.</v>
          </cell>
          <cell r="H885" t="str">
            <v>JAPAN</v>
          </cell>
          <cell r="I885"/>
          <cell r="J885" t="str">
            <v>Mito</v>
          </cell>
          <cell r="K885" t="str">
            <v>Ibaraki</v>
          </cell>
          <cell r="L885" t="str">
            <v>Conformant</v>
          </cell>
        </row>
        <row r="886">
          <cell r="B886" t="str">
            <v>Arrow_2023</v>
          </cell>
          <cell r="C886" t="str">
            <v>CID002550 - TANIOBIS Smelting GmbH &amp; Co. KG</v>
          </cell>
          <cell r="D886" t="str">
            <v>Tantalum</v>
          </cell>
          <cell r="E886" t="str">
            <v>CID002550</v>
          </cell>
          <cell r="F886" t="str">
            <v>RMI</v>
          </cell>
          <cell r="G886" t="str">
            <v>TANIOBIS Smelting GmbH &amp; Co. KG</v>
          </cell>
          <cell r="H886" t="str">
            <v>GERMANY</v>
          </cell>
          <cell r="I886"/>
          <cell r="J886" t="str">
            <v>Laufenburg</v>
          </cell>
          <cell r="K886" t="str">
            <v>Baden-Württemberg</v>
          </cell>
          <cell r="L886" t="str">
            <v>Conformant</v>
          </cell>
        </row>
        <row r="887">
          <cell r="B887" t="str">
            <v>Arrow_2023</v>
          </cell>
          <cell r="C887" t="str">
            <v>CID002545 - TANIOBIS GmbH</v>
          </cell>
          <cell r="D887" t="str">
            <v>Tantalum</v>
          </cell>
          <cell r="E887" t="str">
            <v>CID002545</v>
          </cell>
          <cell r="F887" t="str">
            <v>RMI</v>
          </cell>
          <cell r="G887" t="str">
            <v>TANIOBIS GmbH</v>
          </cell>
          <cell r="H887" t="str">
            <v>GERMANY</v>
          </cell>
          <cell r="I887"/>
          <cell r="J887" t="str">
            <v>Goslar</v>
          </cell>
          <cell r="K887" t="str">
            <v>Niedersachsen</v>
          </cell>
          <cell r="L887" t="str">
            <v>Conformant</v>
          </cell>
        </row>
        <row r="888">
          <cell r="B888" t="str">
            <v>Arrow_2023</v>
          </cell>
          <cell r="C888" t="str">
            <v>CID002492 - Hengyang King Xing Lifeng New Materials Co., Ltd.</v>
          </cell>
          <cell r="D888" t="str">
            <v>Tantalum</v>
          </cell>
          <cell r="E888" t="str">
            <v>CID002492</v>
          </cell>
          <cell r="F888" t="str">
            <v>RMI</v>
          </cell>
          <cell r="G888" t="str">
            <v>Hengyang King Xing Lifeng New Materials Co., Ltd.</v>
          </cell>
          <cell r="H888" t="str">
            <v>CHINA</v>
          </cell>
          <cell r="I888"/>
          <cell r="J888" t="str">
            <v>Hengyang</v>
          </cell>
          <cell r="K888" t="str">
            <v>Hunan Sheng</v>
          </cell>
          <cell r="L888" t="str">
            <v>Conformant</v>
          </cell>
        </row>
        <row r="889">
          <cell r="B889" t="str">
            <v>Arrow_2023</v>
          </cell>
          <cell r="C889" t="str">
            <v>CID002512 - Jiangxi Dinghai Tantalum &amp; Niobium Co., Ltd.</v>
          </cell>
          <cell r="D889" t="str">
            <v>Tantalum</v>
          </cell>
          <cell r="E889" t="str">
            <v>CID002512</v>
          </cell>
          <cell r="F889" t="str">
            <v>RMI</v>
          </cell>
          <cell r="G889" t="str">
            <v>Jiangxi Dinghai Tantalum &amp; Niobium Co., Ltd.</v>
          </cell>
          <cell r="H889" t="str">
            <v>CHINA</v>
          </cell>
          <cell r="I889"/>
          <cell r="J889" t="str">
            <v>Fengxin</v>
          </cell>
          <cell r="K889" t="str">
            <v>Jiangxi Sheng</v>
          </cell>
          <cell r="L889" t="str">
            <v>Conformant</v>
          </cell>
        </row>
        <row r="890">
          <cell r="B890" t="str">
            <v>Arrow_2023</v>
          </cell>
          <cell r="C890" t="str">
            <v>CID002842 - Jiangxi Tuohong New Raw Material</v>
          </cell>
          <cell r="D890" t="str">
            <v>Tantalum</v>
          </cell>
          <cell r="E890" t="str">
            <v>CID002842</v>
          </cell>
          <cell r="F890" t="str">
            <v>RMI</v>
          </cell>
          <cell r="G890" t="str">
            <v>Jiangxi Tuohong New Raw Material</v>
          </cell>
          <cell r="H890" t="str">
            <v>CHINA</v>
          </cell>
          <cell r="I890"/>
          <cell r="J890" t="str">
            <v>Yi Chun City</v>
          </cell>
          <cell r="K890" t="str">
            <v>Jiangxi Sheng</v>
          </cell>
          <cell r="L890" t="str">
            <v>Conformant</v>
          </cell>
        </row>
        <row r="891">
          <cell r="B891" t="str">
            <v>Arrow_2023</v>
          </cell>
          <cell r="C891" t="str">
            <v>CID000914 - JiuJiang JinXin Nonferrous Metals Co., Ltd.</v>
          </cell>
          <cell r="D891" t="str">
            <v>Tantalum</v>
          </cell>
          <cell r="E891" t="str">
            <v>CID000914</v>
          </cell>
          <cell r="F891" t="str">
            <v>RMI</v>
          </cell>
          <cell r="G891" t="str">
            <v>JiuJiang JinXin Nonferrous Metals Co., Ltd.</v>
          </cell>
          <cell r="H891" t="str">
            <v>CHINA</v>
          </cell>
          <cell r="I891"/>
          <cell r="J891" t="str">
            <v>Jiujiang</v>
          </cell>
          <cell r="K891" t="str">
            <v>Jiangxi Sheng</v>
          </cell>
          <cell r="L891" t="str">
            <v>Conformant</v>
          </cell>
        </row>
        <row r="892">
          <cell r="B892" t="str">
            <v>Arrow_2023</v>
          </cell>
          <cell r="C892" t="str">
            <v>CID000917 - Jiujiang Tanbre Co., Ltd.</v>
          </cell>
          <cell r="D892" t="str">
            <v>Tantalum</v>
          </cell>
          <cell r="E892" t="str">
            <v>CID000917</v>
          </cell>
          <cell r="F892" t="str">
            <v>RMI</v>
          </cell>
          <cell r="G892" t="str">
            <v>Jiujiang Tanbre Co., Ltd.</v>
          </cell>
          <cell r="H892" t="str">
            <v>CHINA</v>
          </cell>
          <cell r="I892" t="str">
            <v>No. 62, Jiuhu Road, Jiujiang City, Jiangxi 
Province, China, P.C: 332014</v>
          </cell>
          <cell r="J892" t="str">
            <v>Jiujiang</v>
          </cell>
          <cell r="K892" t="str">
            <v>Jiangxi Sheng</v>
          </cell>
          <cell r="L892" t="str">
            <v>Conformant</v>
          </cell>
        </row>
        <row r="893">
          <cell r="B893" t="str">
            <v>Arrow_2023</v>
          </cell>
          <cell r="C893" t="str">
            <v>CID002506 - Jiujiang Zhongao Tantalum &amp; Niobium Co., Ltd.</v>
          </cell>
          <cell r="D893" t="str">
            <v>Tantalum</v>
          </cell>
          <cell r="E893" t="str">
            <v>CID002506</v>
          </cell>
          <cell r="F893" t="str">
            <v>RMI</v>
          </cell>
          <cell r="G893" t="str">
            <v>Jiujiang Zhongao Tantalum &amp; Niobium Co., Ltd.</v>
          </cell>
          <cell r="H893" t="str">
            <v>CHINA</v>
          </cell>
          <cell r="I893"/>
          <cell r="J893" t="str">
            <v>Jiujiang</v>
          </cell>
          <cell r="K893" t="str">
            <v>Jiangxi Sheng</v>
          </cell>
          <cell r="L893" t="str">
            <v>Conformant</v>
          </cell>
        </row>
        <row r="894">
          <cell r="B894" t="str">
            <v>Arrow_2023</v>
          </cell>
          <cell r="C894" t="str">
            <v>CID002539 - KEMET de Mexico</v>
          </cell>
          <cell r="D894" t="str">
            <v>Tantalum</v>
          </cell>
          <cell r="E894" t="str">
            <v>CID002539</v>
          </cell>
          <cell r="F894" t="str">
            <v>RMI</v>
          </cell>
          <cell r="G894" t="str">
            <v>KEMET de Mexico</v>
          </cell>
          <cell r="H894" t="str">
            <v>MEXICO</v>
          </cell>
          <cell r="I894"/>
          <cell r="J894" t="str">
            <v>Matamoros</v>
          </cell>
          <cell r="K894" t="str">
            <v>Tamaulipas</v>
          </cell>
          <cell r="L894" t="str">
            <v>Conformant</v>
          </cell>
        </row>
        <row r="895">
          <cell r="B895" t="str">
            <v>Arrow_2023</v>
          </cell>
          <cell r="C895" t="str">
            <v>CID001076 - AMG Brasil</v>
          </cell>
          <cell r="D895" t="str">
            <v>Tantalum</v>
          </cell>
          <cell r="E895" t="str">
            <v>CID001076</v>
          </cell>
          <cell r="F895" t="str">
            <v>RMI</v>
          </cell>
          <cell r="G895" t="str">
            <v>AMG Brasil</v>
          </cell>
          <cell r="H895" t="str">
            <v>BRAZIL</v>
          </cell>
          <cell r="I895"/>
          <cell r="J895" t="str">
            <v>São João del Rei</v>
          </cell>
          <cell r="K895" t="str">
            <v>Minas Gerais</v>
          </cell>
          <cell r="L895" t="str">
            <v>Conformant</v>
          </cell>
        </row>
        <row r="896">
          <cell r="B896" t="str">
            <v>Arrow_2023</v>
          </cell>
          <cell r="C896" t="str">
            <v>CID001163 - Metallurgical Products India Pvt., Ltd.7</v>
          </cell>
          <cell r="D896" t="str">
            <v>Tantalum</v>
          </cell>
          <cell r="E896" t="str">
            <v>CID001163</v>
          </cell>
          <cell r="F896" t="str">
            <v>RMI</v>
          </cell>
          <cell r="G896" t="str">
            <v>Metallurgical Products India Pvt., Ltd.</v>
          </cell>
          <cell r="H896" t="str">
            <v>INDIA</v>
          </cell>
          <cell r="I896"/>
          <cell r="J896" t="str">
            <v>District Raigad</v>
          </cell>
          <cell r="K896" t="str">
            <v>Maharashtra</v>
          </cell>
          <cell r="L896" t="str">
            <v>Conformant</v>
          </cell>
        </row>
        <row r="897">
          <cell r="B897" t="str">
            <v>Arrow_2023</v>
          </cell>
          <cell r="C897" t="str">
            <v>CID001173 - Mineracao Taboca S.A.</v>
          </cell>
          <cell r="D897" t="str">
            <v>Tin</v>
          </cell>
          <cell r="E897" t="str">
            <v>CID001173</v>
          </cell>
          <cell r="F897" t="str">
            <v>RMI</v>
          </cell>
          <cell r="G897" t="str">
            <v>Mineracao Taboca S.A.</v>
          </cell>
          <cell r="H897" t="str">
            <v>BRAZIL</v>
          </cell>
          <cell r="I897" t="str">
            <v>Nondisclosure</v>
          </cell>
          <cell r="J897" t="str">
            <v>Bairro Guarapiranga</v>
          </cell>
          <cell r="K897" t="str">
            <v>Pirapora do Bom Jesus City</v>
          </cell>
          <cell r="L897" t="str">
            <v>Conformant</v>
          </cell>
        </row>
        <row r="898">
          <cell r="B898" t="str">
            <v>Arrow_2023</v>
          </cell>
          <cell r="C898" t="str">
            <v>CID001192 - Mitsui Mining and Smelting Co., Ltd.8</v>
          </cell>
          <cell r="D898" t="str">
            <v>Tantalum</v>
          </cell>
          <cell r="E898" t="str">
            <v>CID001192</v>
          </cell>
          <cell r="F898" t="str">
            <v>RMI</v>
          </cell>
          <cell r="G898" t="str">
            <v>Mitsui Mining and Smelting Co., Ltd.</v>
          </cell>
          <cell r="H898" t="str">
            <v>JAPAN</v>
          </cell>
          <cell r="I898"/>
          <cell r="J898" t="str">
            <v>Omuta</v>
          </cell>
          <cell r="K898" t="str">
            <v>Fukuoka</v>
          </cell>
          <cell r="L898" t="str">
            <v>Conformant</v>
          </cell>
        </row>
        <row r="899">
          <cell r="B899" t="str">
            <v>Arrow_2023</v>
          </cell>
          <cell r="C899" t="str">
            <v>CID001277 - Ningxia Orient Tantalum Industry Co., Ltd.</v>
          </cell>
          <cell r="D899" t="str">
            <v>Tantalum</v>
          </cell>
          <cell r="E899" t="str">
            <v>CID001277</v>
          </cell>
          <cell r="F899" t="str">
            <v>RMI</v>
          </cell>
          <cell r="G899" t="str">
            <v>Ningxia Orient Tantalum Industry Co., Ltd.</v>
          </cell>
          <cell r="H899" t="str">
            <v>CHINA</v>
          </cell>
          <cell r="I899"/>
          <cell r="J899" t="str">
            <v>Shizuishan City</v>
          </cell>
          <cell r="K899" t="str">
            <v>Ningxia Huizi Zizhiqu</v>
          </cell>
          <cell r="L899" t="str">
            <v>Conformant</v>
          </cell>
        </row>
        <row r="900">
          <cell r="B900" t="str">
            <v>Arrow_2023</v>
          </cell>
          <cell r="C900" t="str">
            <v>CID001200 - NPM Silmet AS9</v>
          </cell>
          <cell r="D900" t="str">
            <v>Tantalum</v>
          </cell>
          <cell r="E900" t="str">
            <v>CID001200</v>
          </cell>
          <cell r="F900" t="str">
            <v>RMI</v>
          </cell>
          <cell r="G900" t="str">
            <v>NPM Silmet AS</v>
          </cell>
          <cell r="H900" t="str">
            <v>ESTONIA</v>
          </cell>
          <cell r="I900"/>
          <cell r="J900" t="str">
            <v>Sillamäe</v>
          </cell>
          <cell r="K900" t="str">
            <v>Ida-Virumaa</v>
          </cell>
          <cell r="L900" t="str">
            <v>Conformant</v>
          </cell>
        </row>
        <row r="901">
          <cell r="B901" t="str">
            <v>Arrow_2023</v>
          </cell>
          <cell r="C901" t="str">
            <v>CID001508 - QuantumClean</v>
          </cell>
          <cell r="D901" t="str">
            <v>Tantalum</v>
          </cell>
          <cell r="E901" t="str">
            <v>CID001508</v>
          </cell>
          <cell r="F901" t="str">
            <v>RMI</v>
          </cell>
          <cell r="G901" t="str">
            <v>QuantumClean</v>
          </cell>
          <cell r="H901" t="str">
            <v>UNITED STATES OF AMERICA</v>
          </cell>
          <cell r="I901"/>
          <cell r="J901" t="str">
            <v>Carrollton</v>
          </cell>
          <cell r="K901" t="str">
            <v>Texas</v>
          </cell>
          <cell r="L901" t="str">
            <v>Conformant</v>
          </cell>
        </row>
        <row r="902">
          <cell r="B902" t="str">
            <v>Arrow_2023</v>
          </cell>
          <cell r="C902" t="str">
            <v>CID002706 - Resind Industria e Comercio Ltda.</v>
          </cell>
          <cell r="D902" t="str">
            <v>Tin</v>
          </cell>
          <cell r="E902" t="str">
            <v>CID002706</v>
          </cell>
          <cell r="F902" t="str">
            <v>RMI</v>
          </cell>
          <cell r="G902" t="str">
            <v>Resind Industria e Comercio Ltda.</v>
          </cell>
          <cell r="H902" t="str">
            <v>BRAZIL</v>
          </cell>
          <cell r="I902"/>
          <cell r="J902" t="str">
            <v>São João del Rei</v>
          </cell>
          <cell r="K902" t="str">
            <v>Minas gerais</v>
          </cell>
          <cell r="L902" t="str">
            <v>Conformant</v>
          </cell>
        </row>
        <row r="903">
          <cell r="B903" t="str">
            <v>Arrow_2023</v>
          </cell>
          <cell r="C903" t="str">
            <v>CID001769 - Solikamsk Magnesium Works OAO14</v>
          </cell>
          <cell r="D903" t="str">
            <v>Tantalum</v>
          </cell>
          <cell r="E903" t="str">
            <v>CID001769</v>
          </cell>
          <cell r="F903" t="str">
            <v>RMI</v>
          </cell>
          <cell r="G903" t="str">
            <v>Solikamsk Magnesium Works OAO</v>
          </cell>
          <cell r="H903" t="str">
            <v>RUSSIAN FEDERATION</v>
          </cell>
          <cell r="I903"/>
          <cell r="J903" t="str">
            <v>Solikamsk</v>
          </cell>
          <cell r="K903" t="str">
            <v>Permskiy kray</v>
          </cell>
          <cell r="L903" t="str">
            <v>Listed by RMI</v>
          </cell>
        </row>
        <row r="904">
          <cell r="B904" t="str">
            <v>Arrow_2023</v>
          </cell>
          <cell r="C904" t="str">
            <v>CID001869 - Taki Chemical Co., Ltd.</v>
          </cell>
          <cell r="D904" t="str">
            <v>Tantalum</v>
          </cell>
          <cell r="E904" t="str">
            <v>CID001869</v>
          </cell>
          <cell r="F904" t="str">
            <v>RMI</v>
          </cell>
          <cell r="G904" t="str">
            <v>Taki Chemical Co., Ltd.</v>
          </cell>
          <cell r="H904" t="str">
            <v>JAPAN</v>
          </cell>
          <cell r="I904"/>
          <cell r="J904" t="str">
            <v>Harima</v>
          </cell>
          <cell r="K904" t="str">
            <v>Hyogo</v>
          </cell>
          <cell r="L904" t="str">
            <v>Conformant</v>
          </cell>
        </row>
        <row r="905">
          <cell r="B905" t="str">
            <v>Arrow_2023</v>
          </cell>
          <cell r="C905" t="str">
            <v>CID001891 - Telex Metals</v>
          </cell>
          <cell r="D905" t="str">
            <v>Tantalum</v>
          </cell>
          <cell r="E905" t="str">
            <v>CID001891</v>
          </cell>
          <cell r="F905" t="str">
            <v>RMI</v>
          </cell>
          <cell r="G905" t="str">
            <v>Telex Metals</v>
          </cell>
          <cell r="H905" t="str">
            <v>UNITED STATES OF AMERICA</v>
          </cell>
          <cell r="I905"/>
          <cell r="J905" t="str">
            <v>Croydon</v>
          </cell>
          <cell r="K905" t="str">
            <v>Pennsylvania</v>
          </cell>
          <cell r="L905" t="str">
            <v>Conformant</v>
          </cell>
        </row>
        <row r="906">
          <cell r="B906" t="str">
            <v>Arrow_2023</v>
          </cell>
          <cell r="C906" t="str">
            <v>CID001969 - Ulba Metallurgical Plant JSC17</v>
          </cell>
          <cell r="D906" t="str">
            <v>Tantalum</v>
          </cell>
          <cell r="E906" t="str">
            <v>CID001969</v>
          </cell>
          <cell r="F906" t="str">
            <v>RMI</v>
          </cell>
          <cell r="G906" t="str">
            <v>Ulba Metallurgical Plant JSC</v>
          </cell>
          <cell r="H906" t="str">
            <v>KAZAKHSTAN</v>
          </cell>
          <cell r="I906"/>
          <cell r="J906" t="str">
            <v>Ust-Kamenogorsk</v>
          </cell>
          <cell r="K906" t="str">
            <v>Qaraghandy oblysy</v>
          </cell>
          <cell r="L906" t="str">
            <v>Conformant</v>
          </cell>
        </row>
        <row r="907">
          <cell r="B907" t="str">
            <v>Arrow_2023</v>
          </cell>
          <cell r="C907" t="str">
            <v>CID002508 - XinXing HaoRong Electronic Material Co., Ltd.</v>
          </cell>
          <cell r="D907" t="str">
            <v>Tantalum</v>
          </cell>
          <cell r="E907" t="str">
            <v>CID002508</v>
          </cell>
          <cell r="F907" t="str">
            <v>RMI</v>
          </cell>
          <cell r="G907" t="str">
            <v>XinXing HaoRong Electronic Material Co., Ltd.</v>
          </cell>
          <cell r="H907" t="str">
            <v>CHINA</v>
          </cell>
          <cell r="I907"/>
          <cell r="J907" t="str">
            <v>YunFu City</v>
          </cell>
          <cell r="K907" t="str">
            <v>Guangdong Sheng</v>
          </cell>
          <cell r="L907" t="str">
            <v>Conformant</v>
          </cell>
        </row>
        <row r="908">
          <cell r="B908" t="str">
            <v>Arrow_2023</v>
          </cell>
          <cell r="C908" t="str">
            <v>CID002708 - Abington Reldan Metals, LLC</v>
          </cell>
          <cell r="D908" t="str">
            <v>Gold</v>
          </cell>
          <cell r="E908" t="str">
            <v>CID002708</v>
          </cell>
          <cell r="F908" t="str">
            <v>RMI</v>
          </cell>
          <cell r="G908" t="str">
            <v>Abington Reldan Metals, LLC</v>
          </cell>
          <cell r="H908" t="str">
            <v>UNITED STATES OF AMERICA</v>
          </cell>
          <cell r="I908"/>
          <cell r="J908" t="str">
            <v>Fairless Hills</v>
          </cell>
          <cell r="K908" t="str">
            <v>Pennsylvania</v>
          </cell>
          <cell r="L908" t="str">
            <v>Conformant</v>
          </cell>
        </row>
        <row r="909">
          <cell r="B909" t="str">
            <v>Arrow_2023</v>
          </cell>
          <cell r="C909" t="str">
            <v>CID000015 - Advanced Chemical Company</v>
          </cell>
          <cell r="D909" t="str">
            <v>Gold</v>
          </cell>
          <cell r="E909" t="str">
            <v>CID000015</v>
          </cell>
          <cell r="F909" t="str">
            <v>RMI</v>
          </cell>
          <cell r="G909" t="str">
            <v>Advanced Chemical Company</v>
          </cell>
          <cell r="H909" t="str">
            <v>UNITED STATES OF AMERICA</v>
          </cell>
          <cell r="I909"/>
          <cell r="J909" t="str">
            <v>Warwick</v>
          </cell>
          <cell r="K909" t="str">
            <v>Rhode Island</v>
          </cell>
          <cell r="L909" t="str">
            <v>Conformant</v>
          </cell>
        </row>
        <row r="910">
          <cell r="B910" t="str">
            <v>Arrow_2023</v>
          </cell>
          <cell r="C910" t="str">
            <v>CID000019 - Aida Chemical Industries Co., Ltd.</v>
          </cell>
          <cell r="D910" t="str">
            <v>Gold</v>
          </cell>
          <cell r="E910" t="str">
            <v>CID000019</v>
          </cell>
          <cell r="F910" t="str">
            <v>RMI</v>
          </cell>
          <cell r="G910" t="str">
            <v>Aida Chemical Industries Co., Ltd.</v>
          </cell>
          <cell r="H910" t="str">
            <v>JAPAN</v>
          </cell>
          <cell r="I910" t="str">
            <v>6-15-13 Minami-cho</v>
          </cell>
          <cell r="J910" t="str">
            <v>Fuchu</v>
          </cell>
          <cell r="K910" t="str">
            <v>Tokyo</v>
          </cell>
          <cell r="L910" t="str">
            <v>Conformant</v>
          </cell>
        </row>
        <row r="911">
          <cell r="B911" t="str">
            <v>Arrow_2023</v>
          </cell>
          <cell r="C911" t="str">
            <v>CID002560 - Al Etihad Gold Refinery DMCC</v>
          </cell>
          <cell r="D911" t="str">
            <v>Gold</v>
          </cell>
          <cell r="E911" t="str">
            <v>CID002560</v>
          </cell>
          <cell r="F911" t="str">
            <v>RMI</v>
          </cell>
          <cell r="G911" t="str">
            <v>Al Etihad Gold Refinery DMCC</v>
          </cell>
          <cell r="H911" t="str">
            <v>UNITED ARAB EMIRATES</v>
          </cell>
          <cell r="I911"/>
          <cell r="J911" t="str">
            <v>Dubai</v>
          </cell>
          <cell r="K911" t="str">
            <v>Dubayy</v>
          </cell>
          <cell r="L911" t="str">
            <v>Conformant</v>
          </cell>
        </row>
        <row r="912">
          <cell r="B912" t="str">
            <v>Arrow_2023</v>
          </cell>
          <cell r="C912" t="str">
            <v>CID000035 - Agosi AG</v>
          </cell>
          <cell r="D912" t="str">
            <v>Gold</v>
          </cell>
          <cell r="E912" t="str">
            <v>CID000035</v>
          </cell>
          <cell r="F912" t="str">
            <v>RMI</v>
          </cell>
          <cell r="G912" t="str">
            <v>Agosi AG</v>
          </cell>
          <cell r="H912" t="str">
            <v>GERMANY</v>
          </cell>
          <cell r="I912"/>
          <cell r="J912" t="str">
            <v>Pforzheim</v>
          </cell>
          <cell r="K912" t="str">
            <v>Baden-Württemberg</v>
          </cell>
          <cell r="L912" t="str">
            <v>Conformant</v>
          </cell>
        </row>
        <row r="913">
          <cell r="B913" t="str">
            <v>Arrow_2023</v>
          </cell>
          <cell r="C913" t="str">
            <v>CID000041 - Almalyk Mining and Metallurgical Complex (AMMC)</v>
          </cell>
          <cell r="D913" t="str">
            <v>Gold</v>
          </cell>
          <cell r="E913" t="str">
            <v>CID000041</v>
          </cell>
          <cell r="F913" t="str">
            <v>RMI</v>
          </cell>
          <cell r="G913" t="str">
            <v>Almalyk Mining and Metallurgical Complex (AMMC)</v>
          </cell>
          <cell r="H913" t="str">
            <v>UZBEKISTAN</v>
          </cell>
          <cell r="I913"/>
          <cell r="J913" t="str">
            <v>Almalyk</v>
          </cell>
          <cell r="K913" t="str">
            <v>Toshkent</v>
          </cell>
          <cell r="L913" t="str">
            <v>Conformant</v>
          </cell>
        </row>
        <row r="914">
          <cell r="B914" t="str">
            <v>Arrow_2023</v>
          </cell>
          <cell r="C914" t="str">
            <v>CID000058 - AngloGold Ashanti Corrego do Sitio Mineracao</v>
          </cell>
          <cell r="D914" t="str">
            <v>Gold</v>
          </cell>
          <cell r="E914" t="str">
            <v>CID000058</v>
          </cell>
          <cell r="F914" t="str">
            <v>RMI</v>
          </cell>
          <cell r="G914" t="str">
            <v>AngloGold Ashanti Corrego do Sitio Mineracao</v>
          </cell>
          <cell r="H914" t="str">
            <v>BRAZIL</v>
          </cell>
          <cell r="I914"/>
          <cell r="J914" t="str">
            <v>Nova Lima</v>
          </cell>
          <cell r="K914" t="str">
            <v>Minas Gerais</v>
          </cell>
          <cell r="L914" t="str">
            <v>Conformant</v>
          </cell>
        </row>
        <row r="915">
          <cell r="B915" t="str">
            <v>Arrow_2023</v>
          </cell>
          <cell r="C915" t="str">
            <v>CID000077 - Argor-Heraeus S.A.</v>
          </cell>
          <cell r="D915" t="str">
            <v>Gold</v>
          </cell>
          <cell r="E915" t="str">
            <v>CID000077</v>
          </cell>
          <cell r="F915" t="str">
            <v>RMI</v>
          </cell>
          <cell r="G915" t="str">
            <v>Argor-Heraeus S.A.</v>
          </cell>
          <cell r="H915" t="str">
            <v>SWITZERLAND</v>
          </cell>
          <cell r="I915" t="str">
            <v>CH-6850 Mendrisio , Switzerland</v>
          </cell>
          <cell r="J915" t="str">
            <v>Mendrisio</v>
          </cell>
          <cell r="K915" t="str">
            <v>Ticino</v>
          </cell>
          <cell r="L915" t="str">
            <v>Conformant</v>
          </cell>
        </row>
        <row r="916">
          <cell r="B916" t="str">
            <v>Arrow_2023</v>
          </cell>
          <cell r="C916" t="str">
            <v>CID000082 - Asahi Pretec Corp.20</v>
          </cell>
          <cell r="D916" t="str">
            <v>Gold</v>
          </cell>
          <cell r="E916" t="str">
            <v>CID000082</v>
          </cell>
          <cell r="F916" t="str">
            <v>RMI</v>
          </cell>
          <cell r="G916" t="str">
            <v>Asahi Pretec Corp.</v>
          </cell>
          <cell r="H916" t="str">
            <v>JAPAN</v>
          </cell>
          <cell r="I916"/>
          <cell r="J916" t="str">
            <v>Kobe</v>
          </cell>
          <cell r="K916" t="str">
            <v>Hyogo</v>
          </cell>
          <cell r="L916" t="str">
            <v>Conformant</v>
          </cell>
        </row>
        <row r="917">
          <cell r="B917" t="str">
            <v>Arrow_2023</v>
          </cell>
          <cell r="C917" t="str">
            <v>CID000924 - Asahi Refining Canada Ltd.</v>
          </cell>
          <cell r="D917" t="str">
            <v>Gold</v>
          </cell>
          <cell r="E917" t="str">
            <v>CID000924</v>
          </cell>
          <cell r="F917" t="str">
            <v>RMI</v>
          </cell>
          <cell r="G917" t="str">
            <v>Asahi Refining Canada Ltd.</v>
          </cell>
          <cell r="H917" t="str">
            <v>CANADA</v>
          </cell>
          <cell r="I917"/>
          <cell r="J917" t="str">
            <v>Brampton</v>
          </cell>
          <cell r="K917" t="str">
            <v>Ontario</v>
          </cell>
          <cell r="L917" t="str">
            <v>Conformant</v>
          </cell>
        </row>
        <row r="918">
          <cell r="B918" t="str">
            <v>Arrow_2023</v>
          </cell>
          <cell r="C918" t="str">
            <v>CID000920 - Asahi Refining USA Inc.</v>
          </cell>
          <cell r="D918" t="str">
            <v>Gold</v>
          </cell>
          <cell r="E918" t="str">
            <v>CID000920</v>
          </cell>
          <cell r="F918" t="str">
            <v>RMI</v>
          </cell>
          <cell r="G918" t="str">
            <v>Asahi Refining USA Inc.</v>
          </cell>
          <cell r="H918" t="str">
            <v>UNITED STATES OF AMERICA</v>
          </cell>
          <cell r="I918"/>
          <cell r="J918" t="str">
            <v>Salt Lake City</v>
          </cell>
          <cell r="K918" t="str">
            <v>Utah</v>
          </cell>
          <cell r="L918" t="str">
            <v>Conformant</v>
          </cell>
        </row>
        <row r="919">
          <cell r="B919" t="str">
            <v>Arrow_2023</v>
          </cell>
          <cell r="C919" t="str">
            <v>CID000103 - Atasay Kuyumculuk Sanayi Ve Ticaret A.S.24</v>
          </cell>
          <cell r="D919" t="str">
            <v>Gold</v>
          </cell>
          <cell r="E919" t="str">
            <v>CID000103</v>
          </cell>
          <cell r="F919" t="str">
            <v>RMI</v>
          </cell>
          <cell r="G919" t="str">
            <v>Atasay Kuyumculuk Sanayi Ve Ticaret A.S.</v>
          </cell>
          <cell r="H919" t="str">
            <v>TURKEY</v>
          </cell>
          <cell r="I919"/>
          <cell r="J919" t="str">
            <v>Istanbul</v>
          </cell>
          <cell r="K919" t="str">
            <v>İstanbul</v>
          </cell>
          <cell r="L919" t="str">
            <v>Listed by RMI</v>
          </cell>
        </row>
        <row r="920">
          <cell r="B920" t="str">
            <v>Arrow_2023</v>
          </cell>
          <cell r="C920" t="str">
            <v>CID002850 - AU Traders and Refiners</v>
          </cell>
          <cell r="D920" t="str">
            <v>Gold</v>
          </cell>
          <cell r="E920" t="str">
            <v>CID002850</v>
          </cell>
          <cell r="F920" t="str">
            <v>RMI</v>
          </cell>
          <cell r="G920" t="str">
            <v>AU Traders and Refiners</v>
          </cell>
          <cell r="H920" t="str">
            <v>SOUTH AFRICA</v>
          </cell>
          <cell r="I920"/>
          <cell r="J920" t="str">
            <v>Johannesburg</v>
          </cell>
          <cell r="K920" t="str">
            <v>Gauteng</v>
          </cell>
          <cell r="L920" t="str">
            <v>Listed by RMI</v>
          </cell>
        </row>
        <row r="921">
          <cell r="B921" t="str">
            <v>Arrow_2023</v>
          </cell>
          <cell r="C921" t="str">
            <v>CID000113 - Aurubis AG</v>
          </cell>
          <cell r="D921" t="str">
            <v>Gold</v>
          </cell>
          <cell r="E921" t="str">
            <v>CID000113</v>
          </cell>
          <cell r="F921" t="str">
            <v>RMI</v>
          </cell>
          <cell r="G921" t="str">
            <v>Aurubis AG</v>
          </cell>
          <cell r="H921" t="str">
            <v>GERMANY</v>
          </cell>
          <cell r="I921"/>
          <cell r="J921" t="str">
            <v>Hamburg</v>
          </cell>
          <cell r="K921" t="str">
            <v>Hamburg</v>
          </cell>
          <cell r="L921" t="str">
            <v>Conformant</v>
          </cell>
        </row>
        <row r="922">
          <cell r="B922" t="str">
            <v>Arrow_2023</v>
          </cell>
          <cell r="C922" t="str">
            <v>CID002863 - Bangalore Refinery26</v>
          </cell>
          <cell r="D922" t="str">
            <v>Gold</v>
          </cell>
          <cell r="E922" t="str">
            <v>CID002863</v>
          </cell>
          <cell r="F922" t="str">
            <v>RMI</v>
          </cell>
          <cell r="G922" t="str">
            <v>Bangalore Refinery</v>
          </cell>
          <cell r="H922" t="str">
            <v>INDIA</v>
          </cell>
          <cell r="I922"/>
          <cell r="J922" t="str">
            <v>Bangalore</v>
          </cell>
          <cell r="K922" t="str">
            <v>Karnataka</v>
          </cell>
          <cell r="L922" t="str">
            <v>Conformant</v>
          </cell>
        </row>
        <row r="923">
          <cell r="B923" t="str">
            <v>Arrow_2023</v>
          </cell>
          <cell r="C923" t="str">
            <v>CID000128 - Bangko Sentral ng Pilipinas (Central Bank of the Philippines)</v>
          </cell>
          <cell r="D923" t="str">
            <v>Gold</v>
          </cell>
          <cell r="E923" t="str">
            <v>CID000128</v>
          </cell>
          <cell r="F923" t="str">
            <v>RMI</v>
          </cell>
          <cell r="G923" t="str">
            <v>Bangko Sentral ng Pilipinas (Central Bank of the Philippines)</v>
          </cell>
          <cell r="H923" t="str">
            <v>PHILIPPINES</v>
          </cell>
          <cell r="I923"/>
          <cell r="J923" t="str">
            <v>Quezon City</v>
          </cell>
          <cell r="K923" t="str">
            <v>Rizal</v>
          </cell>
          <cell r="L923" t="str">
            <v>Conformant</v>
          </cell>
        </row>
        <row r="924">
          <cell r="B924" t="str">
            <v>Arrow_2023</v>
          </cell>
          <cell r="C924" t="str">
            <v>CID000157 - Boliden AB</v>
          </cell>
          <cell r="D924" t="str">
            <v>Gold</v>
          </cell>
          <cell r="E924" t="str">
            <v>CID000157</v>
          </cell>
          <cell r="F924" t="str">
            <v>RMI</v>
          </cell>
          <cell r="G924" t="str">
            <v>Boliden AB</v>
          </cell>
          <cell r="H924" t="str">
            <v>SWEDEN</v>
          </cell>
          <cell r="I924"/>
          <cell r="J924" t="str">
            <v>Skelleftehamn</v>
          </cell>
          <cell r="K924" t="str">
            <v>Västerbottens län [SE-24]</v>
          </cell>
          <cell r="L924" t="str">
            <v>Conformant</v>
          </cell>
        </row>
        <row r="925">
          <cell r="B925" t="str">
            <v>Arrow_2023</v>
          </cell>
          <cell r="C925" t="str">
            <v>CID000176 - C. Hafner GmbH + Co. KG</v>
          </cell>
          <cell r="D925" t="str">
            <v>Gold</v>
          </cell>
          <cell r="E925" t="str">
            <v>CID000176</v>
          </cell>
          <cell r="F925" t="str">
            <v>RMI</v>
          </cell>
          <cell r="G925" t="str">
            <v>C. Hafner GmbH + Co. KG</v>
          </cell>
          <cell r="H925" t="str">
            <v>GERMANY</v>
          </cell>
          <cell r="I925"/>
          <cell r="J925" t="str">
            <v>Pforzheim</v>
          </cell>
          <cell r="K925" t="str">
            <v>Baden-Württemberg</v>
          </cell>
          <cell r="L925" t="str">
            <v>Conformant</v>
          </cell>
        </row>
        <row r="926">
          <cell r="B926" t="str">
            <v>Arrow_2023</v>
          </cell>
          <cell r="C926" t="str">
            <v>CID000180 - Caridad</v>
          </cell>
          <cell r="D926" t="str">
            <v>Gold</v>
          </cell>
          <cell r="E926" t="str">
            <v>CID000180</v>
          </cell>
          <cell r="F926" t="str">
            <v>RMI</v>
          </cell>
          <cell r="G926" t="str">
            <v>Caridad</v>
          </cell>
          <cell r="H926" t="str">
            <v>MEXICO</v>
          </cell>
          <cell r="I926"/>
          <cell r="J926" t="str">
            <v>Nacozari</v>
          </cell>
          <cell r="K926" t="str">
            <v>Sonora</v>
          </cell>
          <cell r="L926" t="str">
            <v>Listed by RMI</v>
          </cell>
        </row>
        <row r="927">
          <cell r="B927" t="str">
            <v>Arrow_2023</v>
          </cell>
          <cell r="C927" t="str">
            <v>CID000185 - CCR Refinery - Glencore Canada Corporation30</v>
          </cell>
          <cell r="D927" t="str">
            <v>Gold</v>
          </cell>
          <cell r="E927" t="str">
            <v>CID000185</v>
          </cell>
          <cell r="F927" t="str">
            <v>RMI</v>
          </cell>
          <cell r="G927" t="str">
            <v>CCR Refinery - Glencore Canada Corporation</v>
          </cell>
          <cell r="H927" t="str">
            <v>CANADA</v>
          </cell>
          <cell r="I927"/>
          <cell r="J927" t="str">
            <v>Montréal</v>
          </cell>
          <cell r="K927" t="str">
            <v>Quebec</v>
          </cell>
          <cell r="L927" t="str">
            <v>Conformant</v>
          </cell>
        </row>
        <row r="928">
          <cell r="B928" t="str">
            <v>Arrow_2023</v>
          </cell>
          <cell r="C928" t="str">
            <v>CID000189 - Cendres + Metaux S.A.32</v>
          </cell>
          <cell r="D928" t="str">
            <v>Gold</v>
          </cell>
          <cell r="E928" t="str">
            <v>CID000189</v>
          </cell>
          <cell r="F928" t="str">
            <v>RMI</v>
          </cell>
          <cell r="G928" t="str">
            <v>Cendres + Metaux S.A.</v>
          </cell>
          <cell r="H928" t="str">
            <v>SWITZERLAND</v>
          </cell>
          <cell r="I928"/>
          <cell r="J928" t="str">
            <v>Biel-Bienne</v>
          </cell>
          <cell r="K928" t="str">
            <v>Bern</v>
          </cell>
          <cell r="L928" t="str">
            <v>Listed by RMI</v>
          </cell>
        </row>
        <row r="929">
          <cell r="B929" t="str">
            <v>Arrow_2023</v>
          </cell>
          <cell r="C929" t="str">
            <v>CID000233 - Chimet S.p.A.</v>
          </cell>
          <cell r="D929" t="str">
            <v>Gold</v>
          </cell>
          <cell r="E929" t="str">
            <v>CID000233</v>
          </cell>
          <cell r="F929" t="str">
            <v>RMI</v>
          </cell>
          <cell r="G929" t="str">
            <v>Chimet S.p.A.</v>
          </cell>
          <cell r="H929" t="str">
            <v>ITALY</v>
          </cell>
          <cell r="I929"/>
          <cell r="J929" t="str">
            <v>Arezzo</v>
          </cell>
          <cell r="K929" t="str">
            <v>Toscana</v>
          </cell>
          <cell r="L929" t="str">
            <v>Conformant</v>
          </cell>
        </row>
        <row r="930">
          <cell r="B930" t="str">
            <v>Arrow_2023</v>
          </cell>
          <cell r="C930" t="str">
            <v>CID000264 - Chugai Mining</v>
          </cell>
          <cell r="D930" t="str">
            <v>Gold</v>
          </cell>
          <cell r="E930" t="str">
            <v>CID000264</v>
          </cell>
          <cell r="F930" t="str">
            <v>RMI</v>
          </cell>
          <cell r="G930" t="str">
            <v>Chugai Mining</v>
          </cell>
          <cell r="H930" t="str">
            <v>JAPAN</v>
          </cell>
          <cell r="I930"/>
          <cell r="J930" t="str">
            <v>Chiyoda</v>
          </cell>
          <cell r="K930" t="str">
            <v>Tokyo</v>
          </cell>
          <cell r="L930" t="str">
            <v>Conformant</v>
          </cell>
        </row>
        <row r="931">
          <cell r="B931" t="str">
            <v>Arrow_2023</v>
          </cell>
          <cell r="C931" t="str">
            <v>CID000343 - Daye Non-Ferrous Metals Mining Ltd.</v>
          </cell>
          <cell r="D931" t="str">
            <v>Gold</v>
          </cell>
          <cell r="E931" t="str">
            <v>CID000343</v>
          </cell>
          <cell r="F931" t="str">
            <v>RMI</v>
          </cell>
          <cell r="G931" t="str">
            <v>Daye Non-Ferrous Metals Mining Ltd.</v>
          </cell>
          <cell r="H931" t="str">
            <v>CHINA</v>
          </cell>
          <cell r="I931"/>
          <cell r="J931" t="str">
            <v>Huangshi</v>
          </cell>
          <cell r="K931" t="str">
            <v>Hubei Sheng</v>
          </cell>
          <cell r="L931" t="str">
            <v>Listed by RMI</v>
          </cell>
        </row>
        <row r="932">
          <cell r="B932" t="str">
            <v>Arrow_2023</v>
          </cell>
          <cell r="C932" t="str">
            <v>CID002867 - Degussa Sonne / Mond Goldhandel GmbH34</v>
          </cell>
          <cell r="D932" t="str">
            <v>Gold</v>
          </cell>
          <cell r="E932" t="str">
            <v>CID002867</v>
          </cell>
          <cell r="F932" t="str">
            <v>RMI</v>
          </cell>
          <cell r="G932" t="str">
            <v>Degussa Sonne / Mond Goldhandel GmbH</v>
          </cell>
          <cell r="H932" t="str">
            <v>GERMANY</v>
          </cell>
          <cell r="I932"/>
          <cell r="J932" t="str">
            <v>Pforzheim</v>
          </cell>
          <cell r="K932" t="str">
            <v>Baden-Württemberg</v>
          </cell>
          <cell r="L932" t="str">
            <v>Listed by RMI</v>
          </cell>
        </row>
        <row r="933">
          <cell r="B933" t="str">
            <v>Arrow_2023</v>
          </cell>
          <cell r="C933" t="str">
            <v>CID000401 - Dowa</v>
          </cell>
          <cell r="D933" t="str">
            <v>Gold</v>
          </cell>
          <cell r="E933" t="str">
            <v>CID000401</v>
          </cell>
          <cell r="F933" t="str">
            <v>RMI</v>
          </cell>
          <cell r="G933" t="str">
            <v>Dowa</v>
          </cell>
          <cell r="H933" t="str">
            <v>JAPAN</v>
          </cell>
          <cell r="I933"/>
          <cell r="J933" t="str">
            <v>Kosaka</v>
          </cell>
          <cell r="K933" t="str">
            <v>Akita</v>
          </cell>
          <cell r="L933" t="str">
            <v>Conformant</v>
          </cell>
        </row>
        <row r="934">
          <cell r="B934" t="str">
            <v>Arrow_2023</v>
          </cell>
          <cell r="C934" t="str">
            <v>CID000359 - DSC (Do Sung Corporation)38</v>
          </cell>
          <cell r="D934" t="str">
            <v>Gold</v>
          </cell>
          <cell r="E934" t="str">
            <v>CID000359</v>
          </cell>
          <cell r="F934" t="str">
            <v>RMI</v>
          </cell>
          <cell r="G934" t="str">
            <v>DSC (Do Sung Corporation)</v>
          </cell>
          <cell r="H934" t="str">
            <v>KOREA, REPUBLIC OF</v>
          </cell>
          <cell r="I934"/>
          <cell r="J934" t="str">
            <v>Gimpo</v>
          </cell>
          <cell r="K934" t="str">
            <v>Gyeonggi-do</v>
          </cell>
          <cell r="L934" t="str">
            <v>Conformant</v>
          </cell>
        </row>
        <row r="935">
          <cell r="B935" t="str">
            <v>Arrow_2023</v>
          </cell>
          <cell r="C935" t="str">
            <v>CID000425 - Eco-System Recycling Co., Ltd. East Plant</v>
          </cell>
          <cell r="D935" t="str">
            <v>Gold</v>
          </cell>
          <cell r="E935" t="str">
            <v>CID000425</v>
          </cell>
          <cell r="F935" t="str">
            <v>RMI</v>
          </cell>
          <cell r="G935" t="str">
            <v>Eco-System Recycling Co., Ltd. East Plant</v>
          </cell>
          <cell r="H935" t="str">
            <v>JAPAN</v>
          </cell>
          <cell r="I935"/>
          <cell r="J935" t="str">
            <v>Honjo</v>
          </cell>
          <cell r="K935" t="str">
            <v>Saitama</v>
          </cell>
          <cell r="L935" t="str">
            <v>Conformant</v>
          </cell>
        </row>
        <row r="936">
          <cell r="B936" t="str">
            <v>Arrow_2023</v>
          </cell>
          <cell r="C936" t="str">
            <v>CID002561 - Emirates Gold DMCC</v>
          </cell>
          <cell r="D936" t="str">
            <v>Gold</v>
          </cell>
          <cell r="E936" t="str">
            <v>CID002561</v>
          </cell>
          <cell r="F936" t="str">
            <v>RMI</v>
          </cell>
          <cell r="G936" t="str">
            <v>Emirates Gold DMCC</v>
          </cell>
          <cell r="H936" t="str">
            <v>UNITED ARAB EMIRATES</v>
          </cell>
          <cell r="I936"/>
          <cell r="J936" t="str">
            <v>Dubai</v>
          </cell>
          <cell r="K936" t="str">
            <v>Dubayy</v>
          </cell>
          <cell r="L936" t="str">
            <v>Conformant</v>
          </cell>
        </row>
        <row r="937">
          <cell r="B937" t="str">
            <v>Arrow_2023</v>
          </cell>
          <cell r="C937" t="str">
            <v>CID002515 - Fidelity Printers and Refiners Ltd.</v>
          </cell>
          <cell r="D937" t="str">
            <v>Gold</v>
          </cell>
          <cell r="E937" t="str">
            <v>CID002515</v>
          </cell>
          <cell r="F937" t="str">
            <v>RMI</v>
          </cell>
          <cell r="G937" t="str">
            <v>Fidelity Printers and Refiners Ltd.</v>
          </cell>
          <cell r="H937" t="str">
            <v>ZIMBABWE</v>
          </cell>
          <cell r="I937"/>
          <cell r="J937" t="str">
            <v>Msasa</v>
          </cell>
          <cell r="K937" t="str">
            <v>Harare</v>
          </cell>
          <cell r="L937" t="str">
            <v>Listed by RMI</v>
          </cell>
        </row>
        <row r="938">
          <cell r="B938" t="str">
            <v>Arrow_2023</v>
          </cell>
          <cell r="C938" t="str">
            <v>CID002852 - GGC Gujrat Gold Centre Pvt. Ltd.</v>
          </cell>
          <cell r="D938" t="str">
            <v>Gold</v>
          </cell>
          <cell r="E938" t="str">
            <v>CID002852</v>
          </cell>
          <cell r="F938" t="str">
            <v>RMI</v>
          </cell>
          <cell r="G938" t="str">
            <v>GGC Gujrat Gold Centre Pvt. Ltd.</v>
          </cell>
          <cell r="H938" t="str">
            <v>INDIA</v>
          </cell>
          <cell r="I938"/>
          <cell r="J938" t="str">
            <v>Ahmedabad</v>
          </cell>
          <cell r="K938" t="str">
            <v>Gujarat</v>
          </cell>
          <cell r="L938" t="str">
            <v>Active</v>
          </cell>
        </row>
        <row r="939">
          <cell r="B939" t="str">
            <v>Arrow_2023</v>
          </cell>
          <cell r="C939" t="str">
            <v>CID002459 - Geib Refining Corporation</v>
          </cell>
          <cell r="D939" t="str">
            <v>Gold</v>
          </cell>
          <cell r="E939" t="str">
            <v>CID002459</v>
          </cell>
          <cell r="F939" t="str">
            <v>RMI</v>
          </cell>
          <cell r="G939" t="str">
            <v>Geib Refining Corporation</v>
          </cell>
          <cell r="H939" t="str">
            <v>UNITED STATES OF AMERICA</v>
          </cell>
          <cell r="I939"/>
          <cell r="J939" t="str">
            <v>Warwick</v>
          </cell>
          <cell r="K939" t="str">
            <v>Rhode Island</v>
          </cell>
          <cell r="L939" t="str">
            <v>Conformant</v>
          </cell>
        </row>
        <row r="940">
          <cell r="B940" t="str">
            <v>Arrow_2023</v>
          </cell>
          <cell r="C940" t="str">
            <v>CID002243 - Gold Refinery of Zijin Mining Group Co., Ltd.42</v>
          </cell>
          <cell r="D940" t="str">
            <v>Gold</v>
          </cell>
          <cell r="E940" t="str">
            <v>CID002243</v>
          </cell>
          <cell r="F940" t="str">
            <v>RMI</v>
          </cell>
          <cell r="G940" t="str">
            <v>Gold Refinery of Zijin Mining Group Co., Ltd.</v>
          </cell>
          <cell r="H940" t="str">
            <v>CHINA</v>
          </cell>
          <cell r="I940"/>
          <cell r="J940" t="str">
            <v>Shanghang</v>
          </cell>
          <cell r="K940" t="str">
            <v>Fujian Sheng</v>
          </cell>
          <cell r="L940" t="str">
            <v>Conformant</v>
          </cell>
        </row>
        <row r="941">
          <cell r="B941" t="str">
            <v>Arrow_2023</v>
          </cell>
          <cell r="C941" t="str">
            <v>CID001909 - Great Wall Precious Metals Co., Ltd. of CBPM45</v>
          </cell>
          <cell r="D941" t="str">
            <v>Gold</v>
          </cell>
          <cell r="E941" t="str">
            <v>CID001909</v>
          </cell>
          <cell r="F941" t="str">
            <v>RMI</v>
          </cell>
          <cell r="G941" t="str">
            <v>Great Wall Precious Metals Co., Ltd. of CBPM</v>
          </cell>
          <cell r="H941" t="str">
            <v>CHINA</v>
          </cell>
          <cell r="I941"/>
          <cell r="J941" t="str">
            <v>Chengdu</v>
          </cell>
          <cell r="K941" t="str">
            <v>Sichuan Sheng</v>
          </cell>
          <cell r="L941" t="str">
            <v>Listed by RMI</v>
          </cell>
        </row>
        <row r="942">
          <cell r="B942" t="str">
            <v>Arrow_2023</v>
          </cell>
          <cell r="C942" t="str">
            <v>CID000651 - Guoda Safina High-Tech Environmental Refinery Co., Ltd.</v>
          </cell>
          <cell r="D942" t="str">
            <v>Gold</v>
          </cell>
          <cell r="E942" t="str">
            <v>CID000651</v>
          </cell>
          <cell r="F942" t="str">
            <v>RMI</v>
          </cell>
          <cell r="G942" t="str">
            <v>Guoda Safina High-Tech Environmental Refinery Co., Ltd.</v>
          </cell>
          <cell r="H942" t="str">
            <v>CHINA</v>
          </cell>
          <cell r="I942"/>
          <cell r="J942" t="str">
            <v>Zhaoyuan</v>
          </cell>
          <cell r="K942" t="str">
            <v>Shandong Sheng</v>
          </cell>
          <cell r="L942" t="str">
            <v>Listed by RMI</v>
          </cell>
        </row>
        <row r="943">
          <cell r="B943" t="str">
            <v>Arrow_2023</v>
          </cell>
          <cell r="C943" t="str">
            <v>CID000671 - Hangzhou Fuchunjiang Smelting Co., Ltd.</v>
          </cell>
          <cell r="D943" t="str">
            <v>Gold</v>
          </cell>
          <cell r="E943" t="str">
            <v>CID000671</v>
          </cell>
          <cell r="F943" t="str">
            <v>RMI</v>
          </cell>
          <cell r="G943" t="str">
            <v>Hangzhou Fuchunjiang Smelting Co., Ltd.</v>
          </cell>
          <cell r="H943" t="str">
            <v>CHINA</v>
          </cell>
          <cell r="I943"/>
          <cell r="J943" t="str">
            <v>Fuyang</v>
          </cell>
          <cell r="K943" t="str">
            <v>Zhejiang Sheng</v>
          </cell>
          <cell r="L943" t="str">
            <v>Listed by RMI</v>
          </cell>
        </row>
        <row r="944">
          <cell r="B944" t="str">
            <v>Arrow_2023</v>
          </cell>
          <cell r="C944" t="str">
            <v>CID000689 - LT Metal Ltd.</v>
          </cell>
          <cell r="D944" t="str">
            <v>Gold</v>
          </cell>
          <cell r="E944" t="str">
            <v>CID000689</v>
          </cell>
          <cell r="F944" t="str">
            <v>RMI</v>
          </cell>
          <cell r="G944" t="str">
            <v>LT Metal Ltd.</v>
          </cell>
          <cell r="H944" t="str">
            <v>KOREA, REPUBLIC OF</v>
          </cell>
          <cell r="I944"/>
          <cell r="J944" t="str">
            <v>Seo-gu</v>
          </cell>
          <cell r="K944" t="str">
            <v>Incheon-gwangyeoksi</v>
          </cell>
          <cell r="L944" t="str">
            <v>Conformant</v>
          </cell>
        </row>
        <row r="945">
          <cell r="B945" t="str">
            <v>Arrow_2023</v>
          </cell>
          <cell r="C945" t="str">
            <v>CID000694 - Heimerle + Meule GmbH</v>
          </cell>
          <cell r="D945" t="str">
            <v>Gold</v>
          </cell>
          <cell r="E945" t="str">
            <v>CID000694</v>
          </cell>
          <cell r="F945" t="str">
            <v>RMI</v>
          </cell>
          <cell r="G945" t="str">
            <v>Heimerle + Meule GmbH</v>
          </cell>
          <cell r="H945" t="str">
            <v>GERMANY</v>
          </cell>
          <cell r="I945"/>
          <cell r="J945" t="str">
            <v>Pforzheim</v>
          </cell>
          <cell r="K945" t="str">
            <v>Baden-Württemberg</v>
          </cell>
          <cell r="L945" t="str">
            <v>Conformant</v>
          </cell>
        </row>
        <row r="946">
          <cell r="B946" t="str">
            <v>Arrow_2023</v>
          </cell>
          <cell r="C946" t="str">
            <v>CID000707 - Heraeus Metals Hong Kong Ltd.</v>
          </cell>
          <cell r="D946" t="str">
            <v>Gold</v>
          </cell>
          <cell r="E946" t="str">
            <v>CID000707</v>
          </cell>
          <cell r="F946" t="str">
            <v>RMI</v>
          </cell>
          <cell r="G946" t="str">
            <v>Heraeus Metals Hong Kong Ltd.</v>
          </cell>
          <cell r="H946" t="str">
            <v>CHINA</v>
          </cell>
          <cell r="I946"/>
          <cell r="J946" t="str">
            <v>Fanling</v>
          </cell>
          <cell r="K946" t="str">
            <v>Hong Kong SAR</v>
          </cell>
          <cell r="L946" t="str">
            <v>Conformant</v>
          </cell>
        </row>
        <row r="947">
          <cell r="B947" t="str">
            <v>Arrow_2023</v>
          </cell>
          <cell r="C947" t="str">
            <v>CID000711 - Heraeus Germany GmbH Co. KG</v>
          </cell>
          <cell r="D947" t="str">
            <v>Gold</v>
          </cell>
          <cell r="E947" t="str">
            <v>CID000711</v>
          </cell>
          <cell r="F947" t="str">
            <v>RMI</v>
          </cell>
          <cell r="G947" t="str">
            <v>Heraeus Germany GmbH Co. KG</v>
          </cell>
          <cell r="H947" t="str">
            <v>GERMANY</v>
          </cell>
          <cell r="I947"/>
          <cell r="J947" t="str">
            <v>Hanau</v>
          </cell>
          <cell r="K947" t="str">
            <v>Hessen</v>
          </cell>
          <cell r="L947" t="str">
            <v>Conformant</v>
          </cell>
        </row>
        <row r="948">
          <cell r="B948" t="str">
            <v>Arrow_2023</v>
          </cell>
          <cell r="C948" t="str">
            <v>CID000767 - Hunan Chenzhou Mining Co., Ltd.</v>
          </cell>
          <cell r="D948" t="str">
            <v>Gold</v>
          </cell>
          <cell r="E948" t="str">
            <v>CID000767</v>
          </cell>
          <cell r="F948" t="str">
            <v>RMI</v>
          </cell>
          <cell r="G948" t="str">
            <v>Hunan Chenzhou Mining Co., Ltd.</v>
          </cell>
          <cell r="H948" t="str">
            <v>CHINA</v>
          </cell>
          <cell r="I948"/>
          <cell r="J948" t="str">
            <v>Yuanling</v>
          </cell>
          <cell r="K948" t="str">
            <v>Hunan Sheng</v>
          </cell>
          <cell r="L948" t="str">
            <v>Listed by RMI</v>
          </cell>
        </row>
        <row r="949">
          <cell r="B949" t="str">
            <v>Arrow_2023</v>
          </cell>
          <cell r="C949" t="str">
            <v>CID000766 - Hunan Chenzhou Mining Co., Ltd.</v>
          </cell>
          <cell r="D949" t="str">
            <v>Tungsten</v>
          </cell>
          <cell r="E949" t="str">
            <v>CID000766</v>
          </cell>
          <cell r="F949" t="str">
            <v>RMI</v>
          </cell>
          <cell r="G949" t="str">
            <v>Hunan Chenzhou Mining Co., Ltd.</v>
          </cell>
          <cell r="H949" t="str">
            <v>CHINA</v>
          </cell>
          <cell r="I949"/>
          <cell r="J949" t="str">
            <v>Yuanling</v>
          </cell>
          <cell r="K949" t="str">
            <v>Hunan Sheng</v>
          </cell>
          <cell r="L949" t="str">
            <v>Conformant</v>
          </cell>
        </row>
        <row r="950">
          <cell r="B950" t="str">
            <v>Arrow_2023</v>
          </cell>
          <cell r="C950" t="str">
            <v>CID000778 - HwaSeong CJ CO., LTD.</v>
          </cell>
          <cell r="D950" t="str">
            <v>Gold</v>
          </cell>
          <cell r="E950" t="str">
            <v>CID000778</v>
          </cell>
          <cell r="F950" t="str">
            <v>RMI</v>
          </cell>
          <cell r="G950" t="str">
            <v>HwaSeong CJ CO., LTD.</v>
          </cell>
          <cell r="H950" t="str">
            <v>KOREA, REPUBLIC OF</v>
          </cell>
          <cell r="I950"/>
          <cell r="J950" t="str">
            <v>Danwon</v>
          </cell>
          <cell r="K950" t="str">
            <v>Gyeonggi-do</v>
          </cell>
          <cell r="L950" t="str">
            <v>Listed by RMI</v>
          </cell>
        </row>
        <row r="951">
          <cell r="B951" t="str">
            <v>Arrow_2023</v>
          </cell>
          <cell r="C951" t="str">
            <v>CID000801 - Inner Mongolia Qiankun Gold and Silver Refinery Share Co., Ltd.</v>
          </cell>
          <cell r="D951" t="str">
            <v>Gold</v>
          </cell>
          <cell r="E951" t="str">
            <v>CID000801</v>
          </cell>
          <cell r="F951" t="str">
            <v>RMI</v>
          </cell>
          <cell r="G951" t="str">
            <v>Inner Mongolia Qiankun Gold and Silver Refinery Share Co., Ltd.</v>
          </cell>
          <cell r="H951" t="str">
            <v>CHINA</v>
          </cell>
          <cell r="I951"/>
          <cell r="J951" t="str">
            <v>Hohhot</v>
          </cell>
          <cell r="K951" t="str">
            <v>Nei Mongol Zizhiqu</v>
          </cell>
          <cell r="L951" t="str">
            <v>Conformant</v>
          </cell>
        </row>
        <row r="952">
          <cell r="B952" t="str">
            <v>Arrow_2023</v>
          </cell>
          <cell r="C952" t="str">
            <v>CID000807 - Ishifuku Metal Industry Co., Ltd.</v>
          </cell>
          <cell r="D952" t="str">
            <v>Gold</v>
          </cell>
          <cell r="E952" t="str">
            <v>CID000807</v>
          </cell>
          <cell r="F952" t="str">
            <v>RMI</v>
          </cell>
          <cell r="G952" t="str">
            <v>Ishifuku Metal Industry Co., Ltd.</v>
          </cell>
          <cell r="H952" t="str">
            <v>JAPAN</v>
          </cell>
          <cell r="I952"/>
          <cell r="J952" t="str">
            <v>Soka</v>
          </cell>
          <cell r="K952" t="str">
            <v>Saitama</v>
          </cell>
          <cell r="L952" t="str">
            <v>Conformant</v>
          </cell>
        </row>
        <row r="953">
          <cell r="B953" t="str">
            <v>Arrow_2023</v>
          </cell>
          <cell r="C953" t="str">
            <v>CID000814 - Istanbul Gold Refinery</v>
          </cell>
          <cell r="D953" t="str">
            <v>Gold</v>
          </cell>
          <cell r="E953" t="str">
            <v>CID000814</v>
          </cell>
          <cell r="F953" t="str">
            <v>RMI</v>
          </cell>
          <cell r="G953" t="str">
            <v>Istanbul Gold Refinery</v>
          </cell>
          <cell r="H953" t="str">
            <v>TURKEY</v>
          </cell>
          <cell r="I953"/>
          <cell r="J953" t="str">
            <v>Kuyumcukent</v>
          </cell>
          <cell r="K953" t="str">
            <v>İstanbul</v>
          </cell>
          <cell r="L953" t="str">
            <v>Conformant</v>
          </cell>
        </row>
        <row r="954">
          <cell r="B954" t="str">
            <v>Arrow_2023</v>
          </cell>
          <cell r="C954" t="str">
            <v>CID002765 - Italpreziosi</v>
          </cell>
          <cell r="D954" t="str">
            <v>Gold</v>
          </cell>
          <cell r="E954" t="str">
            <v>CID002765</v>
          </cell>
          <cell r="F954" t="str">
            <v>RMI</v>
          </cell>
          <cell r="G954" t="str">
            <v>Italpreziosi</v>
          </cell>
          <cell r="H954" t="str">
            <v>ITALY</v>
          </cell>
          <cell r="I954"/>
          <cell r="J954" t="str">
            <v>Arezzo</v>
          </cell>
          <cell r="K954" t="str">
            <v>Toscana</v>
          </cell>
          <cell r="L954" t="str">
            <v>Conformant</v>
          </cell>
        </row>
        <row r="955">
          <cell r="B955" t="str">
            <v>Arrow_2023</v>
          </cell>
          <cell r="C955" t="str">
            <v>CID000823 - Japan Mint</v>
          </cell>
          <cell r="D955" t="str">
            <v>Gold</v>
          </cell>
          <cell r="E955" t="str">
            <v>CID000823</v>
          </cell>
          <cell r="F955" t="str">
            <v>RMI</v>
          </cell>
          <cell r="G955" t="str">
            <v>Japan Mint</v>
          </cell>
          <cell r="H955" t="str">
            <v>JAPAN</v>
          </cell>
          <cell r="I955"/>
          <cell r="J955" t="str">
            <v>Osaka</v>
          </cell>
          <cell r="K955" t="str">
            <v>Osaka</v>
          </cell>
          <cell r="L955" t="str">
            <v>Conformant</v>
          </cell>
        </row>
        <row r="956">
          <cell r="B956" t="str">
            <v>Arrow_2023</v>
          </cell>
          <cell r="C956" t="str">
            <v>CID000855 - Jiangxi Copper Co., Ltd.51</v>
          </cell>
          <cell r="D956" t="str">
            <v>Gold</v>
          </cell>
          <cell r="E956" t="str">
            <v>CID000855</v>
          </cell>
          <cell r="F956" t="str">
            <v>RMI</v>
          </cell>
          <cell r="G956" t="str">
            <v>Jiangxi Copper Co., Ltd.</v>
          </cell>
          <cell r="H956" t="str">
            <v>CHINA</v>
          </cell>
          <cell r="I956"/>
          <cell r="J956" t="str">
            <v>Guixi City</v>
          </cell>
          <cell r="K956" t="str">
            <v>Jiangxi Sheng</v>
          </cell>
          <cell r="L956" t="str">
            <v>Conformant</v>
          </cell>
        </row>
        <row r="957">
          <cell r="B957" t="str">
            <v>Arrow_2023</v>
          </cell>
          <cell r="C957" t="str">
            <v>CID000927 - JSC Ekaterinburg Non-Ferrous Metal Processing Plant</v>
          </cell>
          <cell r="D957" t="str">
            <v>Gold</v>
          </cell>
          <cell r="E957" t="str">
            <v>CID000927</v>
          </cell>
          <cell r="F957" t="str">
            <v>RMI</v>
          </cell>
          <cell r="G957" t="str">
            <v>JSC Ekaterinburg Non-Ferrous Metal Processing Plant</v>
          </cell>
          <cell r="H957" t="str">
            <v>RUSSIAN FEDERATION</v>
          </cell>
          <cell r="I957"/>
          <cell r="J957" t="str">
            <v>Verkhnyaya Pyshma</v>
          </cell>
          <cell r="K957" t="str">
            <v>Sverdlovskaya oblast'</v>
          </cell>
          <cell r="L957" t="str">
            <v>Listed by RMI</v>
          </cell>
        </row>
        <row r="958">
          <cell r="B958" t="str">
            <v>Arrow_2023</v>
          </cell>
          <cell r="C958" t="str">
            <v>CID000929 - JSC Uralelectromed</v>
          </cell>
          <cell r="D958" t="str">
            <v>Gold</v>
          </cell>
          <cell r="E958" t="str">
            <v>CID000929</v>
          </cell>
          <cell r="F958" t="str">
            <v>RMI</v>
          </cell>
          <cell r="G958" t="str">
            <v>JSC Uralelectromed</v>
          </cell>
          <cell r="H958" t="str">
            <v>RUSSIAN FEDERATION</v>
          </cell>
          <cell r="I958"/>
          <cell r="J958" t="str">
            <v>Verkhnyaya Pyshma</v>
          </cell>
          <cell r="K958" t="str">
            <v>Sverdlovskaya oblast'</v>
          </cell>
          <cell r="L958" t="str">
            <v>Listed by RMI</v>
          </cell>
        </row>
        <row r="959">
          <cell r="B959" t="str">
            <v>Arrow_2023</v>
          </cell>
          <cell r="C959" t="str">
            <v>CID000937 - JX Nippon Mining &amp; Metals Co., Ltd.</v>
          </cell>
          <cell r="D959" t="str">
            <v>Gold</v>
          </cell>
          <cell r="E959" t="str">
            <v>CID000937</v>
          </cell>
          <cell r="F959" t="str">
            <v>RMI</v>
          </cell>
          <cell r="G959" t="str">
            <v>JX Nippon Mining &amp; Metals Co., Ltd.</v>
          </cell>
          <cell r="H959" t="str">
            <v>JAPAN</v>
          </cell>
          <cell r="I959"/>
          <cell r="J959" t="str">
            <v>Ōita</v>
          </cell>
          <cell r="K959" t="str">
            <v>Ôita</v>
          </cell>
          <cell r="L959" t="str">
            <v>Conformant</v>
          </cell>
        </row>
        <row r="960">
          <cell r="B960" t="str">
            <v>Arrow_2023</v>
          </cell>
          <cell r="C960" t="str">
            <v>CID002563 - Kaloti Precious Metals</v>
          </cell>
          <cell r="D960" t="str">
            <v>Gold</v>
          </cell>
          <cell r="E960" t="str">
            <v>CID002563</v>
          </cell>
          <cell r="F960" t="str">
            <v>RMI</v>
          </cell>
          <cell r="G960" t="str">
            <v>Kaloti Precious Metals</v>
          </cell>
          <cell r="H960" t="str">
            <v>UNITED ARAB EMIRATES</v>
          </cell>
          <cell r="I960"/>
          <cell r="J960" t="str">
            <v>Dubai</v>
          </cell>
          <cell r="K960" t="str">
            <v>Dubayy</v>
          </cell>
          <cell r="L960" t="str">
            <v>Listed by RMI</v>
          </cell>
        </row>
        <row r="961">
          <cell r="B961" t="str">
            <v>Arrow_2023</v>
          </cell>
          <cell r="C961" t="str">
            <v>CID000956 - Kazakhmys Smelting LLC</v>
          </cell>
          <cell r="D961" t="str">
            <v>Gold</v>
          </cell>
          <cell r="E961" t="str">
            <v>CID000956</v>
          </cell>
          <cell r="F961" t="str">
            <v>RMI</v>
          </cell>
          <cell r="G961" t="str">
            <v>Kazakhmys Smelting LLC</v>
          </cell>
          <cell r="H961" t="str">
            <v>KAZAKHSTAN</v>
          </cell>
          <cell r="I961"/>
          <cell r="J961" t="str">
            <v>Balkhash</v>
          </cell>
          <cell r="K961" t="str">
            <v>Qaraghandy oblysy</v>
          </cell>
          <cell r="L961" t="str">
            <v>Listed by RMI</v>
          </cell>
        </row>
        <row r="962">
          <cell r="B962" t="str">
            <v>Arrow_2023</v>
          </cell>
          <cell r="C962" t="str">
            <v>CID000957 - Kazzinc</v>
          </cell>
          <cell r="D962" t="str">
            <v>Gold</v>
          </cell>
          <cell r="E962" t="str">
            <v>CID000957</v>
          </cell>
          <cell r="F962" t="str">
            <v>RMI</v>
          </cell>
          <cell r="G962" t="str">
            <v>Kazzinc</v>
          </cell>
          <cell r="H962" t="str">
            <v>KAZAKHSTAN</v>
          </cell>
          <cell r="I962"/>
          <cell r="J962" t="str">
            <v>Ust-Kamenogorsk</v>
          </cell>
          <cell r="K962" t="str">
            <v>Qaraghandy oblysy</v>
          </cell>
          <cell r="L962" t="str">
            <v>Conformant</v>
          </cell>
        </row>
        <row r="963">
          <cell r="B963" t="str">
            <v>Arrow_2023</v>
          </cell>
          <cell r="C963" t="str">
            <v>CID000969 - Kennecott Utah Copper LLC</v>
          </cell>
          <cell r="D963" t="str">
            <v>Gold</v>
          </cell>
          <cell r="E963" t="str">
            <v>CID000969</v>
          </cell>
          <cell r="F963" t="str">
            <v>RMI</v>
          </cell>
          <cell r="G963" t="str">
            <v>Kennecott Utah Copper LLC</v>
          </cell>
          <cell r="H963" t="str">
            <v>UNITED STATES OF AMERICA</v>
          </cell>
          <cell r="I963"/>
          <cell r="J963" t="str">
            <v>Magna</v>
          </cell>
          <cell r="K963" t="str">
            <v>Utah</v>
          </cell>
          <cell r="L963" t="str">
            <v>Conformant</v>
          </cell>
        </row>
        <row r="964">
          <cell r="B964" t="str">
            <v>Arrow_2023</v>
          </cell>
          <cell r="C964" t="str">
            <v>CID002511 - KGHM Polska Miedz Spolka Akcyjna</v>
          </cell>
          <cell r="D964" t="str">
            <v>Gold</v>
          </cell>
          <cell r="E964" t="str">
            <v>CID002511</v>
          </cell>
          <cell r="F964" t="str">
            <v>RMI</v>
          </cell>
          <cell r="G964" t="str">
            <v>KGHM Polska Miedz Spolka Akcyjna</v>
          </cell>
          <cell r="H964" t="str">
            <v>POLAND</v>
          </cell>
          <cell r="I964"/>
          <cell r="J964" t="str">
            <v>Lubin</v>
          </cell>
          <cell r="K964" t="str">
            <v>Dolnośląskie</v>
          </cell>
          <cell r="L964" t="str">
            <v>Conformant</v>
          </cell>
        </row>
        <row r="965">
          <cell r="B965" t="str">
            <v>Arrow_2023</v>
          </cell>
          <cell r="C965" t="str">
            <v>CID000981 - Kojima Chemicals Co., Ltd.</v>
          </cell>
          <cell r="D965" t="str">
            <v>Gold</v>
          </cell>
          <cell r="E965" t="str">
            <v>CID000981</v>
          </cell>
          <cell r="F965" t="str">
            <v>RMI</v>
          </cell>
          <cell r="G965" t="str">
            <v>Kojima Chemicals Co., Ltd.</v>
          </cell>
          <cell r="H965" t="str">
            <v>JAPAN</v>
          </cell>
          <cell r="I965"/>
          <cell r="J965" t="str">
            <v>Sayama</v>
          </cell>
          <cell r="K965" t="str">
            <v>Saitama</v>
          </cell>
          <cell r="L965" t="str">
            <v>Conformant</v>
          </cell>
        </row>
        <row r="966">
          <cell r="B966" t="str">
            <v>Arrow_2023</v>
          </cell>
          <cell r="C966" t="str">
            <v>CID002605 - Korea Zinc Co., Ltd.</v>
          </cell>
          <cell r="D966" t="str">
            <v>Gold</v>
          </cell>
          <cell r="E966" t="str">
            <v>CID002605</v>
          </cell>
          <cell r="F966" t="str">
            <v>RMI</v>
          </cell>
          <cell r="G966" t="str">
            <v>Korea Zinc Co., Ltd.</v>
          </cell>
          <cell r="H966" t="str">
            <v>KOREA, REPUBLIC OF</v>
          </cell>
          <cell r="I966"/>
          <cell r="J966" t="str">
            <v>Gangnam</v>
          </cell>
          <cell r="K966" t="str">
            <v>Seoul-teukbyeolsi</v>
          </cell>
          <cell r="L966" t="str">
            <v>Conformant</v>
          </cell>
        </row>
        <row r="967">
          <cell r="B967" t="str">
            <v>Arrow_2023</v>
          </cell>
          <cell r="C967" t="str">
            <v>CID001029 - Kyrgyzaltyn JSC</v>
          </cell>
          <cell r="D967" t="str">
            <v>Gold</v>
          </cell>
          <cell r="E967" t="str">
            <v>CID001029</v>
          </cell>
          <cell r="F967" t="str">
            <v>RMI</v>
          </cell>
          <cell r="G967" t="str">
            <v>Kyrgyzaltyn JSC</v>
          </cell>
          <cell r="H967" t="str">
            <v>KYRGYZSTAN</v>
          </cell>
          <cell r="I967"/>
          <cell r="J967" t="str">
            <v>Bishkek</v>
          </cell>
          <cell r="K967" t="str">
            <v>Chüy</v>
          </cell>
          <cell r="L967" t="str">
            <v>Listed by RMI</v>
          </cell>
        </row>
        <row r="968">
          <cell r="B968" t="str">
            <v>Arrow_2023</v>
          </cell>
          <cell r="C968" t="str">
            <v>CID002865 - Kyshtym Copper-Electrolytic Plant ZAO</v>
          </cell>
          <cell r="D968" t="str">
            <v>Gold</v>
          </cell>
          <cell r="E968" t="str">
            <v>CID002865</v>
          </cell>
          <cell r="F968" t="str">
            <v>RMI</v>
          </cell>
          <cell r="G968" t="str">
            <v>Kyshtym Copper-Electrolytic Plant ZAO</v>
          </cell>
          <cell r="H968" t="str">
            <v>RUSSIAN FEDERATION</v>
          </cell>
          <cell r="I968"/>
          <cell r="J968" t="str">
            <v>Kyshtym</v>
          </cell>
          <cell r="K968" t="str">
            <v>Chelyabinskaya oblast'</v>
          </cell>
          <cell r="L968" t="str">
            <v>Removed</v>
          </cell>
        </row>
        <row r="969">
          <cell r="B969" t="str">
            <v>Arrow_2023</v>
          </cell>
          <cell r="C969" t="str">
            <v>CID001032 - L'azurde Company For Jewelry</v>
          </cell>
          <cell r="D969" t="str">
            <v>Gold</v>
          </cell>
          <cell r="E969" t="str">
            <v>CID001032</v>
          </cell>
          <cell r="F969" t="str">
            <v>RMI</v>
          </cell>
          <cell r="G969" t="str">
            <v>L'azurde Company For Jewelry</v>
          </cell>
          <cell r="H969" t="str">
            <v>SAUDI ARABIA</v>
          </cell>
          <cell r="I969"/>
          <cell r="J969" t="str">
            <v>Riyadh</v>
          </cell>
          <cell r="K969" t="str">
            <v>Ar Riyāḑ</v>
          </cell>
          <cell r="L969" t="str">
            <v>Listed by RMI</v>
          </cell>
        </row>
        <row r="970">
          <cell r="B970" t="str">
            <v>Arrow_2023</v>
          </cell>
          <cell r="C970" t="str">
            <v>CID001058 - Lingbao Jinyuan Tonghui Refinery Co., Ltd.</v>
          </cell>
          <cell r="D970" t="str">
            <v>Gold</v>
          </cell>
          <cell r="E970" t="str">
            <v>CID001058</v>
          </cell>
          <cell r="F970" t="str">
            <v>RMI</v>
          </cell>
          <cell r="G970" t="str">
            <v>Lingbao Jinyuan Tonghui Refinery Co., Ltd.</v>
          </cell>
          <cell r="H970" t="str">
            <v>CHINA</v>
          </cell>
          <cell r="I970"/>
          <cell r="J970" t="str">
            <v>Lingbao</v>
          </cell>
          <cell r="K970" t="str">
            <v>Henan Sheng</v>
          </cell>
          <cell r="L970" t="str">
            <v>Listed by RMI</v>
          </cell>
        </row>
        <row r="971">
          <cell r="B971" t="str">
            <v>Arrow_2023</v>
          </cell>
          <cell r="C971" t="str">
            <v>CID002762 - L'Orfebre S.A.</v>
          </cell>
          <cell r="D971" t="str">
            <v>Gold</v>
          </cell>
          <cell r="E971" t="str">
            <v>CID002762</v>
          </cell>
          <cell r="F971" t="str">
            <v>RMI</v>
          </cell>
          <cell r="G971" t="str">
            <v>L'Orfebre S.A.</v>
          </cell>
          <cell r="H971" t="str">
            <v>ANDORRA</v>
          </cell>
          <cell r="I971"/>
          <cell r="J971" t="str">
            <v>Andorra la Vella</v>
          </cell>
          <cell r="K971" t="str">
            <v>Andorra la Vella</v>
          </cell>
          <cell r="L971" t="str">
            <v>Conformant</v>
          </cell>
        </row>
        <row r="972">
          <cell r="B972" t="str">
            <v>Arrow_2023</v>
          </cell>
          <cell r="C972" t="str">
            <v>CID001078 - LS-NIKKO Copper Inc.</v>
          </cell>
          <cell r="D972" t="str">
            <v>Gold</v>
          </cell>
          <cell r="E972" t="str">
            <v>CID001078</v>
          </cell>
          <cell r="F972" t="str">
            <v>RMI</v>
          </cell>
          <cell r="G972" t="str">
            <v>LS-NIKKO Copper Inc.</v>
          </cell>
          <cell r="H972" t="str">
            <v>KOREA, REPUBLIC OF</v>
          </cell>
          <cell r="I972"/>
          <cell r="J972" t="str">
            <v>Onsan-eup</v>
          </cell>
          <cell r="K972" t="str">
            <v>Ulsan-gwangyeoksi</v>
          </cell>
          <cell r="L972" t="str">
            <v>Conformant</v>
          </cell>
        </row>
        <row r="973">
          <cell r="B973" t="str">
            <v>Arrow_2023</v>
          </cell>
          <cell r="C973" t="str">
            <v>CID001093 - Luoyang Zijin Yinhui Gold Refinery Co., Ltd.</v>
          </cell>
          <cell r="D973" t="str">
            <v>Gold</v>
          </cell>
          <cell r="E973" t="str">
            <v>CID001093</v>
          </cell>
          <cell r="F973" t="str">
            <v>RMI</v>
          </cell>
          <cell r="G973" t="str">
            <v>Luoyang Zijin Yinhui Gold Refinery Co., Ltd.</v>
          </cell>
          <cell r="H973" t="str">
            <v>CHINA</v>
          </cell>
          <cell r="I973"/>
          <cell r="J973" t="str">
            <v>Luoyang</v>
          </cell>
          <cell r="K973" t="str">
            <v>Henan Sheng</v>
          </cell>
          <cell r="L973" t="str">
            <v>Listed by RMI</v>
          </cell>
        </row>
        <row r="974">
          <cell r="B974" t="str">
            <v>Arrow_2023</v>
          </cell>
          <cell r="C974" t="str">
            <v>CID002606 - Marsam Metals</v>
          </cell>
          <cell r="D974" t="str">
            <v>Gold</v>
          </cell>
          <cell r="E974" t="str">
            <v>CID002606</v>
          </cell>
          <cell r="F974" t="str">
            <v>RMI</v>
          </cell>
          <cell r="G974" t="str">
            <v>Marsam Metals</v>
          </cell>
          <cell r="H974" t="str">
            <v>BRAZIL</v>
          </cell>
          <cell r="I974"/>
          <cell r="J974" t="str">
            <v>Sao Paulo</v>
          </cell>
          <cell r="K974" t="str">
            <v>São Paulo</v>
          </cell>
          <cell r="L974" t="str">
            <v>Listed by RMI</v>
          </cell>
        </row>
        <row r="975">
          <cell r="B975" t="str">
            <v>Arrow_2023</v>
          </cell>
          <cell r="C975" t="str">
            <v>CID001113 - Materion</v>
          </cell>
          <cell r="D975" t="str">
            <v>Gold</v>
          </cell>
          <cell r="E975" t="str">
            <v>CID001113</v>
          </cell>
          <cell r="F975" t="str">
            <v>RMI</v>
          </cell>
          <cell r="G975" t="str">
            <v>Materion</v>
          </cell>
          <cell r="H975" t="str">
            <v>UNITED STATES OF AMERICA</v>
          </cell>
          <cell r="I975"/>
          <cell r="J975" t="str">
            <v>Buffalo</v>
          </cell>
          <cell r="K975" t="str">
            <v>New York</v>
          </cell>
          <cell r="L975" t="str">
            <v>Conformant</v>
          </cell>
        </row>
        <row r="976">
          <cell r="B976" t="str">
            <v>Arrow_2023</v>
          </cell>
          <cell r="C976" t="str">
            <v>CID001119 - Matsuda Sangyo Co., Ltd.</v>
          </cell>
          <cell r="D976" t="str">
            <v>Gold</v>
          </cell>
          <cell r="E976" t="str">
            <v>CID001119</v>
          </cell>
          <cell r="F976" t="str">
            <v>RMI</v>
          </cell>
          <cell r="G976" t="str">
            <v>Matsuda Sangyo Co., Ltd.</v>
          </cell>
          <cell r="H976" t="str">
            <v>JAPAN</v>
          </cell>
          <cell r="I976"/>
          <cell r="J976" t="str">
            <v>Iruma</v>
          </cell>
          <cell r="K976" t="str">
            <v>Saitama</v>
          </cell>
          <cell r="L976" t="str">
            <v>Conformant</v>
          </cell>
        </row>
        <row r="977">
          <cell r="B977" t="str">
            <v>Arrow_2023</v>
          </cell>
          <cell r="C977" t="str">
            <v>CID001149 - Metalor Technologies (Hong Kong) Ltd.</v>
          </cell>
          <cell r="D977" t="str">
            <v>Gold</v>
          </cell>
          <cell r="E977" t="str">
            <v>CID001149</v>
          </cell>
          <cell r="F977" t="str">
            <v>RMI</v>
          </cell>
          <cell r="G977" t="str">
            <v>Metalor Technologies (Hong Kong) Ltd.</v>
          </cell>
          <cell r="H977" t="str">
            <v>CHINA</v>
          </cell>
          <cell r="I977" t="str">
            <v>Unknown.</v>
          </cell>
          <cell r="J977" t="str">
            <v>Kwai Chung</v>
          </cell>
          <cell r="K977" t="str">
            <v>Hong Kong SAR</v>
          </cell>
          <cell r="L977" t="str">
            <v>Conformant</v>
          </cell>
        </row>
        <row r="978">
          <cell r="B978" t="str">
            <v>Arrow_2023</v>
          </cell>
          <cell r="C978" t="str">
            <v>CID001152 - Metalor Technologies (Singapore) Pte., Ltd.</v>
          </cell>
          <cell r="D978" t="str">
            <v>Gold</v>
          </cell>
          <cell r="E978" t="str">
            <v>CID001152</v>
          </cell>
          <cell r="F978" t="str">
            <v>RMI</v>
          </cell>
          <cell r="G978" t="str">
            <v>Metalor Technologies (Singapore) Pte., Ltd.</v>
          </cell>
          <cell r="H978" t="str">
            <v>SINGAPORE</v>
          </cell>
          <cell r="I978"/>
          <cell r="J978" t="str">
            <v>Singapore</v>
          </cell>
          <cell r="K978" t="str">
            <v>South West</v>
          </cell>
          <cell r="L978" t="str">
            <v>Conformant</v>
          </cell>
        </row>
        <row r="979">
          <cell r="B979" t="str">
            <v>Arrow_2023</v>
          </cell>
          <cell r="C979" t="str">
            <v>CID001147 - Metalor Technologies (Suzhou) Ltd.</v>
          </cell>
          <cell r="D979" t="str">
            <v>Gold</v>
          </cell>
          <cell r="E979" t="str">
            <v>CID001147</v>
          </cell>
          <cell r="F979" t="str">
            <v>RMI</v>
          </cell>
          <cell r="G979" t="str">
            <v>Metalor Technologies (Suzhou) Ltd.</v>
          </cell>
          <cell r="H979" t="str">
            <v>CHINA</v>
          </cell>
          <cell r="I979"/>
          <cell r="J979" t="str">
            <v>Suzhou Industrial Park</v>
          </cell>
          <cell r="K979" t="str">
            <v>Jiangsu Sheng</v>
          </cell>
          <cell r="L979" t="str">
            <v>Conformant</v>
          </cell>
        </row>
        <row r="980">
          <cell r="B980" t="str">
            <v>Arrow_2023</v>
          </cell>
          <cell r="C980" t="str">
            <v>CID001153 - Metalor Technologies S.A.</v>
          </cell>
          <cell r="D980" t="str">
            <v>Gold</v>
          </cell>
          <cell r="E980" t="str">
            <v>CID001153</v>
          </cell>
          <cell r="F980" t="str">
            <v>RMI</v>
          </cell>
          <cell r="G980" t="str">
            <v>Metalor Technologies S.A.</v>
          </cell>
          <cell r="H980" t="str">
            <v>SWITZERLAND</v>
          </cell>
          <cell r="I980"/>
          <cell r="J980" t="str">
            <v>Marin</v>
          </cell>
          <cell r="K980" t="str">
            <v>Neuchâtel</v>
          </cell>
          <cell r="L980" t="str">
            <v>Conformant</v>
          </cell>
        </row>
        <row r="981">
          <cell r="B981" t="str">
            <v>Arrow_2023</v>
          </cell>
          <cell r="C981" t="str">
            <v>CID001157 - Metalor USA Refining Corporation</v>
          </cell>
          <cell r="D981" t="str">
            <v>Gold</v>
          </cell>
          <cell r="E981" t="str">
            <v>CID001157</v>
          </cell>
          <cell r="F981" t="str">
            <v>RMI</v>
          </cell>
          <cell r="G981" t="str">
            <v>Metalor USA Refining Corporation</v>
          </cell>
          <cell r="H981" t="str">
            <v>UNITED STATES OF AMERICA</v>
          </cell>
          <cell r="I981"/>
          <cell r="J981" t="str">
            <v>North Attleboro</v>
          </cell>
          <cell r="K981" t="str">
            <v>Massachusetts</v>
          </cell>
          <cell r="L981" t="str">
            <v>Conformant</v>
          </cell>
        </row>
        <row r="982">
          <cell r="B982" t="str">
            <v>Arrow_2023</v>
          </cell>
          <cell r="C982" t="str">
            <v>CID001161 - Metalurgica Met-Mex Penoles S.A. De C.V.65</v>
          </cell>
          <cell r="D982" t="str">
            <v>Gold</v>
          </cell>
          <cell r="E982" t="str">
            <v>CID001161</v>
          </cell>
          <cell r="F982" t="str">
            <v>RMI</v>
          </cell>
          <cell r="G982" t="str">
            <v>Metalurgica Met-Mex Penoles S.A. De C.V.</v>
          </cell>
          <cell r="H982" t="str">
            <v>MEXICO</v>
          </cell>
          <cell r="I982"/>
          <cell r="J982" t="str">
            <v>Torreon</v>
          </cell>
          <cell r="K982" t="str">
            <v>Coahuila de Zaragoza</v>
          </cell>
          <cell r="L982" t="str">
            <v>Conformant</v>
          </cell>
        </row>
        <row r="983">
          <cell r="B983" t="str">
            <v>Arrow_2023</v>
          </cell>
          <cell r="C983" t="str">
            <v>CID001188 - Mitsubishi Materials Corporation</v>
          </cell>
          <cell r="D983" t="str">
            <v>Gold</v>
          </cell>
          <cell r="E983" t="str">
            <v>CID001188</v>
          </cell>
          <cell r="F983" t="str">
            <v>RMI</v>
          </cell>
          <cell r="G983" t="str">
            <v>Mitsubishi Materials Corporation</v>
          </cell>
          <cell r="H983" t="str">
            <v>JAPAN</v>
          </cell>
          <cell r="I983"/>
          <cell r="J983" t="str">
            <v>Tokyo</v>
          </cell>
          <cell r="K983" t="str">
            <v>Tokyo</v>
          </cell>
          <cell r="L983" t="str">
            <v>Conformant</v>
          </cell>
        </row>
        <row r="984">
          <cell r="B984" t="str">
            <v>Arrow_2023</v>
          </cell>
          <cell r="C984" t="str">
            <v>CID001193 - Mitsui Mining and Smelting Co., Ltd.</v>
          </cell>
          <cell r="D984" t="str">
            <v>Gold</v>
          </cell>
          <cell r="E984" t="str">
            <v>CID001193</v>
          </cell>
          <cell r="F984" t="str">
            <v>RMI</v>
          </cell>
          <cell r="G984" t="str">
            <v>Mitsui Mining and Smelting Co., Ltd.</v>
          </cell>
          <cell r="H984" t="str">
            <v>JAPAN</v>
          </cell>
          <cell r="I984"/>
          <cell r="J984" t="str">
            <v>Takehara</v>
          </cell>
          <cell r="K984" t="str">
            <v>Hiroshima</v>
          </cell>
          <cell r="L984" t="str">
            <v>Conformant</v>
          </cell>
        </row>
        <row r="985">
          <cell r="B985" t="str">
            <v>Arrow_2023</v>
          </cell>
          <cell r="C985" t="str">
            <v>CID002509 - MMTC-PAMP India Pvt., Ltd.</v>
          </cell>
          <cell r="D985" t="str">
            <v>Gold</v>
          </cell>
          <cell r="E985" t="str">
            <v>CID002509</v>
          </cell>
          <cell r="F985" t="str">
            <v>RMI</v>
          </cell>
          <cell r="G985" t="str">
            <v>MMTC-PAMP India Pvt., Ltd.</v>
          </cell>
          <cell r="H985" t="str">
            <v>INDIA</v>
          </cell>
          <cell r="I985"/>
          <cell r="J985" t="str">
            <v>Mewat</v>
          </cell>
          <cell r="K985" t="str">
            <v>Haryana</v>
          </cell>
          <cell r="L985" t="str">
            <v>Conformant</v>
          </cell>
        </row>
        <row r="986">
          <cell r="B986" t="str">
            <v>Arrow_2023</v>
          </cell>
          <cell r="C986" t="str">
            <v>CID002857 - Modeltech Sdn Bhd</v>
          </cell>
          <cell r="D986" t="str">
            <v>Gold</v>
          </cell>
          <cell r="E986" t="str">
            <v>CID002857</v>
          </cell>
          <cell r="F986" t="str">
            <v>RMI</v>
          </cell>
          <cell r="G986" t="str">
            <v>Modeltech Sdn Bhd</v>
          </cell>
          <cell r="H986" t="str">
            <v>MALAYSIA</v>
          </cell>
          <cell r="I986"/>
          <cell r="J986" t="str">
            <v>Kawasan Perindustrian Bukit Rambai</v>
          </cell>
          <cell r="K986" t="str">
            <v>Melaka</v>
          </cell>
          <cell r="L986" t="str">
            <v>Listed by RMI</v>
          </cell>
        </row>
        <row r="987">
          <cell r="B987" t="str">
            <v>Arrow_2023</v>
          </cell>
          <cell r="C987" t="str">
            <v>CID002282 - Morris and Watson</v>
          </cell>
          <cell r="D987" t="str">
            <v>Gold</v>
          </cell>
          <cell r="E987" t="str">
            <v>CID002282</v>
          </cell>
          <cell r="F987" t="str">
            <v>RMI</v>
          </cell>
          <cell r="G987" t="str">
            <v>Morris and Watson</v>
          </cell>
          <cell r="H987" t="str">
            <v>NEW ZEALAND</v>
          </cell>
          <cell r="I987"/>
          <cell r="J987" t="str">
            <v>Onehunga</v>
          </cell>
          <cell r="K987" t="str">
            <v>Auckland</v>
          </cell>
          <cell r="L987" t="str">
            <v>Listed by RMI</v>
          </cell>
        </row>
        <row r="988">
          <cell r="B988" t="str">
            <v>Arrow_2023</v>
          </cell>
          <cell r="C988" t="str">
            <v>CID001204 - Moscow Special Alloys Processing Plant68</v>
          </cell>
          <cell r="D988" t="str">
            <v>Gold</v>
          </cell>
          <cell r="E988" t="str">
            <v>CID001204</v>
          </cell>
          <cell r="F988" t="str">
            <v>RMI</v>
          </cell>
          <cell r="G988" t="str">
            <v>Moscow Special Alloys Processing Plant</v>
          </cell>
          <cell r="H988" t="str">
            <v>RUSSIAN FEDERATION</v>
          </cell>
          <cell r="I988"/>
          <cell r="J988" t="str">
            <v>Obrucheva</v>
          </cell>
          <cell r="K988" t="str">
            <v>Moskva</v>
          </cell>
          <cell r="L988" t="str">
            <v>Listed by RMI</v>
          </cell>
        </row>
        <row r="989">
          <cell r="B989" t="str">
            <v>Arrow_2023</v>
          </cell>
          <cell r="C989" t="str">
            <v>CID001220 - Nadir Metal Rafineri San. Ve Tic. A.S.</v>
          </cell>
          <cell r="D989" t="str">
            <v>Gold</v>
          </cell>
          <cell r="E989" t="str">
            <v>CID001220</v>
          </cell>
          <cell r="F989" t="str">
            <v>RMI</v>
          </cell>
          <cell r="G989" t="str">
            <v>Nadir Metal Rafineri San. Ve Tic. A.S.</v>
          </cell>
          <cell r="H989" t="str">
            <v>TURKEY</v>
          </cell>
          <cell r="I989"/>
          <cell r="J989" t="str">
            <v>Bahçelievler</v>
          </cell>
          <cell r="K989" t="str">
            <v>İstanbul</v>
          </cell>
          <cell r="L989" t="str">
            <v>Conformant</v>
          </cell>
        </row>
        <row r="990">
          <cell r="B990" t="str">
            <v>Arrow_2023</v>
          </cell>
          <cell r="C990" t="str">
            <v>CID001236 - Navoi Mining and Metallurgical Combinat</v>
          </cell>
          <cell r="D990" t="str">
            <v>Gold</v>
          </cell>
          <cell r="E990" t="str">
            <v>CID001236</v>
          </cell>
          <cell r="F990" t="str">
            <v>RMI</v>
          </cell>
          <cell r="G990" t="str">
            <v>Navoi Mining and Metallurgical Combinat</v>
          </cell>
          <cell r="H990" t="str">
            <v>UZBEKISTAN</v>
          </cell>
          <cell r="I990"/>
          <cell r="J990" t="str">
            <v>Navoi</v>
          </cell>
          <cell r="K990" t="str">
            <v>Navoiy</v>
          </cell>
          <cell r="L990" t="str">
            <v>Conformant</v>
          </cell>
        </row>
        <row r="991">
          <cell r="B991" t="str">
            <v>Arrow_2023</v>
          </cell>
          <cell r="C991" t="str">
            <v>CID001259 - Nihon Material Co., Ltd.</v>
          </cell>
          <cell r="D991" t="str">
            <v>Gold</v>
          </cell>
          <cell r="E991" t="str">
            <v>CID001259</v>
          </cell>
          <cell r="F991" t="str">
            <v>RMI</v>
          </cell>
          <cell r="G991" t="str">
            <v>Nihon Material Co., Ltd.</v>
          </cell>
          <cell r="H991" t="str">
            <v>JAPAN</v>
          </cell>
          <cell r="I991"/>
          <cell r="J991" t="str">
            <v>Noda</v>
          </cell>
          <cell r="K991" t="str">
            <v>Chiba</v>
          </cell>
          <cell r="L991" t="str">
            <v>Conformant</v>
          </cell>
        </row>
        <row r="992">
          <cell r="B992" t="str">
            <v>Arrow_2023</v>
          </cell>
          <cell r="C992" t="str">
            <v>CID002779 - Ogussa Osterreichische Gold- und Silber-Scheideanstalt GmbH</v>
          </cell>
          <cell r="D992" t="str">
            <v>Gold</v>
          </cell>
          <cell r="E992" t="str">
            <v>CID002779</v>
          </cell>
          <cell r="F992" t="str">
            <v>RMI</v>
          </cell>
          <cell r="G992" t="str">
            <v>Ogussa Osterreichische Gold- und Silber-Scheideanstalt GmbH</v>
          </cell>
          <cell r="H992" t="str">
            <v>AUSTRIA</v>
          </cell>
          <cell r="I992"/>
          <cell r="J992" t="str">
            <v>Vienna</v>
          </cell>
          <cell r="K992" t="str">
            <v>Wien</v>
          </cell>
          <cell r="L992" t="str">
            <v>Conformant</v>
          </cell>
        </row>
        <row r="993">
          <cell r="B993" t="str">
            <v>Arrow_2023</v>
          </cell>
          <cell r="C993" t="str">
            <v>CID001325 - Ohura Precious Metal Industry Co., Ltd.</v>
          </cell>
          <cell r="D993" t="str">
            <v>Gold</v>
          </cell>
          <cell r="E993" t="str">
            <v>CID001325</v>
          </cell>
          <cell r="F993" t="str">
            <v>RMI</v>
          </cell>
          <cell r="G993" t="str">
            <v>Ohura Precious Metal Industry Co., Ltd.</v>
          </cell>
          <cell r="H993" t="str">
            <v>JAPAN</v>
          </cell>
          <cell r="I993"/>
          <cell r="J993" t="str">
            <v>Nara-shi</v>
          </cell>
          <cell r="K993" t="str">
            <v>Nara</v>
          </cell>
          <cell r="L993" t="str">
            <v>Conformant</v>
          </cell>
        </row>
        <row r="994">
          <cell r="B994" t="str">
            <v>Arrow_2023</v>
          </cell>
          <cell r="C994" t="str">
            <v>CID001326 - OJSC "The Gulidov Krasnoyarsk Non-Ferrous Metals Plant" (OJSC Krastsvetmet)</v>
          </cell>
          <cell r="D994" t="str">
            <v>Gold</v>
          </cell>
          <cell r="E994" t="str">
            <v>CID001326</v>
          </cell>
          <cell r="F994" t="str">
            <v>RMI</v>
          </cell>
          <cell r="G994" t="str">
            <v>OJSC "The Gulidov Krasnoyarsk Non-Ferrous Metals Plant" (OJSC Krastsvetmet)</v>
          </cell>
          <cell r="H994" t="str">
            <v>RUSSIAN FEDERATION</v>
          </cell>
          <cell r="I994"/>
          <cell r="J994" t="str">
            <v>Krasnoyarsk</v>
          </cell>
          <cell r="K994" t="str">
            <v>Krasnoyarskiy kray</v>
          </cell>
          <cell r="L994" t="str">
            <v>Listed by RMI</v>
          </cell>
        </row>
        <row r="995">
          <cell r="B995" t="str">
            <v>Arrow_2023</v>
          </cell>
          <cell r="C995" t="str">
            <v>CID000493 - JSC Novosibirsk Refinery</v>
          </cell>
          <cell r="D995" t="str">
            <v>Gold</v>
          </cell>
          <cell r="E995" t="str">
            <v>CID000493</v>
          </cell>
          <cell r="F995" t="str">
            <v>RMI</v>
          </cell>
          <cell r="G995" t="str">
            <v>JSC Novosibirsk Refinery</v>
          </cell>
          <cell r="H995" t="str">
            <v>RUSSIAN FEDERATION</v>
          </cell>
          <cell r="I995"/>
          <cell r="J995" t="str">
            <v>Novosibirsk</v>
          </cell>
          <cell r="K995" t="str">
            <v>Novosibirskaya oblast'</v>
          </cell>
          <cell r="L995" t="str">
            <v>Listed by RMI</v>
          </cell>
        </row>
        <row r="996">
          <cell r="B996" t="str">
            <v>Arrow_2023</v>
          </cell>
          <cell r="C996" t="str">
            <v>CID001352 - MKS PAMP SA97</v>
          </cell>
          <cell r="D996" t="str">
            <v>Gold</v>
          </cell>
          <cell r="E996" t="str">
            <v>CID001352</v>
          </cell>
          <cell r="F996" t="str">
            <v>RMI</v>
          </cell>
          <cell r="G996" t="str">
            <v>MKS PAMP SA</v>
          </cell>
          <cell r="H996" t="str">
            <v>SWITZERLAND</v>
          </cell>
          <cell r="I996"/>
          <cell r="J996" t="str">
            <v>Geneva</v>
          </cell>
          <cell r="K996" t="str">
            <v>Genève</v>
          </cell>
          <cell r="L996" t="str">
            <v>Conformant</v>
          </cell>
        </row>
        <row r="997">
          <cell r="B997" t="str">
            <v>Arrow_2023</v>
          </cell>
          <cell r="C997" t="str">
            <v>CID002872 - Pease &amp; Curren</v>
          </cell>
          <cell r="D997" t="str">
            <v>Gold</v>
          </cell>
          <cell r="E997" t="str">
            <v>CID002872</v>
          </cell>
          <cell r="F997" t="str">
            <v>RMI</v>
          </cell>
          <cell r="G997" t="str">
            <v>Pease &amp; Curren</v>
          </cell>
          <cell r="H997" t="str">
            <v>UNITED STATES OF AMERICA</v>
          </cell>
          <cell r="I997"/>
          <cell r="J997" t="str">
            <v>Warwick</v>
          </cell>
          <cell r="K997" t="str">
            <v>Rhode Island</v>
          </cell>
          <cell r="L997" t="str">
            <v>Listed by RMI</v>
          </cell>
        </row>
        <row r="998">
          <cell r="B998" t="str">
            <v>Arrow_2023</v>
          </cell>
          <cell r="C998" t="str">
            <v>CID001362 - Penglai Penggang Gold Industry Co., Ltd.</v>
          </cell>
          <cell r="D998" t="str">
            <v>Gold</v>
          </cell>
          <cell r="E998" t="str">
            <v>CID001362</v>
          </cell>
          <cell r="F998" t="str">
            <v>RMI</v>
          </cell>
          <cell r="G998" t="str">
            <v>Penglai Penggang Gold Industry Co., Ltd.</v>
          </cell>
          <cell r="H998" t="str">
            <v>CHINA</v>
          </cell>
          <cell r="I998"/>
          <cell r="J998" t="str">
            <v>Penglai</v>
          </cell>
          <cell r="K998" t="str">
            <v>Shandong Sheng</v>
          </cell>
          <cell r="L998" t="str">
            <v>Listed by RMI</v>
          </cell>
        </row>
        <row r="999">
          <cell r="B999" t="str">
            <v>Arrow_2023</v>
          </cell>
          <cell r="C999" t="str">
            <v>CID002919 - Planta Recuperadora de Metales SpA</v>
          </cell>
          <cell r="D999" t="str">
            <v>Gold</v>
          </cell>
          <cell r="E999" t="str">
            <v>CID002919</v>
          </cell>
          <cell r="F999" t="str">
            <v>RMI</v>
          </cell>
          <cell r="G999" t="str">
            <v>Planta Recuperadora de Metales SpA</v>
          </cell>
          <cell r="H999" t="str">
            <v>CHILE</v>
          </cell>
          <cell r="I999"/>
          <cell r="J999" t="str">
            <v>Mejillones</v>
          </cell>
          <cell r="K999" t="str">
            <v>Antofagasta</v>
          </cell>
          <cell r="L999" t="str">
            <v>Conformant</v>
          </cell>
        </row>
        <row r="1000">
          <cell r="B1000" t="str">
            <v>Arrow_2023</v>
          </cell>
          <cell r="C1000" t="str">
            <v>CID001397 - PT Aneka Tambang (Persero) Tbk</v>
          </cell>
          <cell r="D1000" t="str">
            <v>Gold</v>
          </cell>
          <cell r="E1000" t="str">
            <v>CID001397</v>
          </cell>
          <cell r="F1000" t="str">
            <v>RMI</v>
          </cell>
          <cell r="G1000" t="str">
            <v>PT Aneka Tambang (Persero) Tbk</v>
          </cell>
          <cell r="H1000" t="str">
            <v>INDONESIA</v>
          </cell>
          <cell r="I1000"/>
          <cell r="J1000" t="str">
            <v>Jakarta</v>
          </cell>
          <cell r="K1000" t="str">
            <v>Jakarta Raya</v>
          </cell>
          <cell r="L1000" t="str">
            <v>Conformant</v>
          </cell>
        </row>
        <row r="1001">
          <cell r="B1001" t="str">
            <v>Arrow_2023</v>
          </cell>
          <cell r="C1001" t="str">
            <v>CID001498 - PX Precinox S.A.</v>
          </cell>
          <cell r="D1001" t="str">
            <v>Gold</v>
          </cell>
          <cell r="E1001" t="str">
            <v>CID001498</v>
          </cell>
          <cell r="F1001" t="str">
            <v>RMI</v>
          </cell>
          <cell r="G1001" t="str">
            <v>PX Precinox S.A.</v>
          </cell>
          <cell r="H1001" t="str">
            <v>SWITZERLAND</v>
          </cell>
          <cell r="I1001"/>
          <cell r="J1001" t="str">
            <v>La Chaux-de-Fonds</v>
          </cell>
          <cell r="K1001" t="str">
            <v>Neuchâtel</v>
          </cell>
          <cell r="L1001" t="str">
            <v>Conformant</v>
          </cell>
        </row>
        <row r="1002">
          <cell r="B1002" t="str">
            <v>Arrow_2023</v>
          </cell>
          <cell r="C1002" t="str">
            <v>CID001512 - Rand Refinery (Pty) Ltd.</v>
          </cell>
          <cell r="D1002" t="str">
            <v>Gold</v>
          </cell>
          <cell r="E1002" t="str">
            <v>CID001512</v>
          </cell>
          <cell r="F1002" t="str">
            <v>RMI</v>
          </cell>
          <cell r="G1002" t="str">
            <v>Rand Refinery (Pty) Ltd.</v>
          </cell>
          <cell r="H1002" t="str">
            <v>SOUTH AFRICA</v>
          </cell>
          <cell r="I1002"/>
          <cell r="J1002" t="str">
            <v>Germiston</v>
          </cell>
          <cell r="K1002" t="str">
            <v>Gauteng</v>
          </cell>
          <cell r="L1002" t="str">
            <v>Conformant</v>
          </cell>
        </row>
        <row r="1003">
          <cell r="B1003" t="str">
            <v>Arrow_2023</v>
          </cell>
          <cell r="C1003" t="str">
            <v>CID002582 - REMONDIS PMR B.V.</v>
          </cell>
          <cell r="D1003" t="str">
            <v>Gold</v>
          </cell>
          <cell r="E1003" t="str">
            <v>CID002582</v>
          </cell>
          <cell r="F1003" t="str">
            <v>RMI</v>
          </cell>
          <cell r="G1003" t="str">
            <v>REMONDIS PMR B.V.</v>
          </cell>
          <cell r="H1003" t="str">
            <v>NETHERLANDS</v>
          </cell>
          <cell r="I1003"/>
          <cell r="J1003" t="str">
            <v>Moerdijk</v>
          </cell>
          <cell r="K1003" t="str">
            <v>Noord-Brabant</v>
          </cell>
          <cell r="L1003" t="str">
            <v>Conformant</v>
          </cell>
        </row>
        <row r="1004">
          <cell r="B1004" t="str">
            <v>Arrow_2023</v>
          </cell>
          <cell r="C1004" t="str">
            <v>CID001534 - Royal Canadian Mint</v>
          </cell>
          <cell r="D1004" t="str">
            <v>Gold</v>
          </cell>
          <cell r="E1004" t="str">
            <v>CID001534</v>
          </cell>
          <cell r="F1004" t="str">
            <v>RMI</v>
          </cell>
          <cell r="G1004" t="str">
            <v>Royal Canadian Mint</v>
          </cell>
          <cell r="H1004" t="str">
            <v>CANADA</v>
          </cell>
          <cell r="I1004"/>
          <cell r="J1004" t="str">
            <v>Ottawa</v>
          </cell>
          <cell r="K1004" t="str">
            <v>Ontario</v>
          </cell>
          <cell r="L1004" t="str">
            <v>Conformant</v>
          </cell>
        </row>
        <row r="1005">
          <cell r="B1005" t="str">
            <v>Arrow_2023</v>
          </cell>
          <cell r="C1005" t="str">
            <v>CID002761 - SAAMP</v>
          </cell>
          <cell r="D1005" t="str">
            <v>Gold</v>
          </cell>
          <cell r="E1005" t="str">
            <v>CID002761</v>
          </cell>
          <cell r="F1005" t="str">
            <v>RMI</v>
          </cell>
          <cell r="G1005" t="str">
            <v>SAAMP</v>
          </cell>
          <cell r="H1005" t="str">
            <v>FRANCE</v>
          </cell>
          <cell r="I1005"/>
          <cell r="J1005" t="str">
            <v>Paris</v>
          </cell>
          <cell r="K1005" t="str">
            <v>Île-de-France</v>
          </cell>
          <cell r="L1005" t="str">
            <v>Conformant</v>
          </cell>
        </row>
        <row r="1006">
          <cell r="B1006" t="str">
            <v>Arrow_2023</v>
          </cell>
          <cell r="C1006" t="str">
            <v>CID001546 - Sabin Metal Corp.</v>
          </cell>
          <cell r="D1006" t="str">
            <v>Gold</v>
          </cell>
          <cell r="E1006" t="str">
            <v>CID001546</v>
          </cell>
          <cell r="F1006" t="str">
            <v>RMI</v>
          </cell>
          <cell r="G1006" t="str">
            <v>Sabin Metal Corp.</v>
          </cell>
          <cell r="H1006" t="str">
            <v>UNITED STATES OF AMERICA</v>
          </cell>
          <cell r="I1006"/>
          <cell r="J1006" t="str">
            <v>Williston</v>
          </cell>
          <cell r="K1006" t="str">
            <v>North Dakota</v>
          </cell>
          <cell r="L1006" t="str">
            <v>Listed by RMI</v>
          </cell>
        </row>
        <row r="1007">
          <cell r="B1007" t="str">
            <v>Arrow_2023</v>
          </cell>
          <cell r="C1007" t="str">
            <v>CID002973 - Safimet S.p.A</v>
          </cell>
          <cell r="D1007" t="str">
            <v>Gold</v>
          </cell>
          <cell r="E1007" t="str">
            <v>CID002973</v>
          </cell>
          <cell r="F1007" t="str">
            <v>RMI</v>
          </cell>
          <cell r="G1007" t="str">
            <v>Safimet S.p.A</v>
          </cell>
          <cell r="H1007" t="str">
            <v>ITALY</v>
          </cell>
          <cell r="I1007"/>
          <cell r="J1007" t="str">
            <v>Arezzo</v>
          </cell>
          <cell r="K1007" t="str">
            <v>Toscana</v>
          </cell>
          <cell r="L1007" t="str">
            <v>Listed by RMI</v>
          </cell>
        </row>
        <row r="1008">
          <cell r="B1008" t="str">
            <v>Arrow_2023</v>
          </cell>
          <cell r="C1008" t="str">
            <v>CID002290 - SAFINA A.S.</v>
          </cell>
          <cell r="D1008" t="str">
            <v>Gold</v>
          </cell>
          <cell r="E1008" t="str">
            <v>CID002290</v>
          </cell>
          <cell r="F1008" t="str">
            <v>RMI</v>
          </cell>
          <cell r="G1008" t="str">
            <v>SAFINA A.S.</v>
          </cell>
          <cell r="H1008" t="str">
            <v>CZECHIA</v>
          </cell>
          <cell r="I1008"/>
          <cell r="J1008" t="str">
            <v>Vestec</v>
          </cell>
          <cell r="K1008" t="str">
            <v>Praha-západ</v>
          </cell>
          <cell r="L1008" t="str">
            <v>Conformant</v>
          </cell>
        </row>
        <row r="1009">
          <cell r="B1009" t="str">
            <v>Arrow_2023</v>
          </cell>
          <cell r="C1009" t="str">
            <v>CID002853 - Sai Refinery</v>
          </cell>
          <cell r="D1009" t="str">
            <v>Gold</v>
          </cell>
          <cell r="E1009" t="str">
            <v>CID002853</v>
          </cell>
          <cell r="F1009" t="str">
            <v>RMI</v>
          </cell>
          <cell r="G1009" t="str">
            <v>Sai Refinery</v>
          </cell>
          <cell r="H1009" t="str">
            <v>INDIA</v>
          </cell>
          <cell r="I1009"/>
          <cell r="J1009" t="str">
            <v>Parwanoo</v>
          </cell>
          <cell r="K1009" t="str">
            <v>Himachal Pradesh</v>
          </cell>
          <cell r="L1009" t="str">
            <v>Listed by RMI</v>
          </cell>
        </row>
        <row r="1010">
          <cell r="B1010" t="str">
            <v>Arrow_2023</v>
          </cell>
          <cell r="C1010" t="str">
            <v>CID001555 - Samduck Precious Metals71</v>
          </cell>
          <cell r="D1010" t="str">
            <v>Gold</v>
          </cell>
          <cell r="E1010" t="str">
            <v>CID001555</v>
          </cell>
          <cell r="F1010" t="str">
            <v>RMI</v>
          </cell>
          <cell r="G1010" t="str">
            <v>Samduck Precious Metals</v>
          </cell>
          <cell r="H1010" t="str">
            <v>KOREA, REPUBLIC OF</v>
          </cell>
          <cell r="I1010"/>
          <cell r="J1010" t="str">
            <v>Namdong</v>
          </cell>
          <cell r="K1010" t="str">
            <v>Incheon-gwangyeoksi</v>
          </cell>
          <cell r="L1010" t="str">
            <v>Listed by RMI</v>
          </cell>
        </row>
        <row r="1011">
          <cell r="B1011" t="str">
            <v>Arrow_2023</v>
          </cell>
          <cell r="C1011" t="str">
            <v>CID001562 - Samwon Metals Corp.</v>
          </cell>
          <cell r="D1011" t="str">
            <v>Gold</v>
          </cell>
          <cell r="E1011" t="str">
            <v>CID001562</v>
          </cell>
          <cell r="F1011" t="str">
            <v>RMI</v>
          </cell>
          <cell r="G1011" t="str">
            <v>Samwon Metals Corp.</v>
          </cell>
          <cell r="H1011" t="str">
            <v>KOREA, REPUBLIC OF</v>
          </cell>
          <cell r="I1011"/>
          <cell r="J1011" t="str">
            <v>Changwon</v>
          </cell>
          <cell r="K1011" t="str">
            <v>Gyeongsangnam-do</v>
          </cell>
          <cell r="L1011" t="str">
            <v>Listed by RMI</v>
          </cell>
        </row>
        <row r="1012">
          <cell r="B1012" t="str">
            <v>Arrow_2023</v>
          </cell>
          <cell r="C1012" t="str">
            <v>CID001585 - SEMPSA Joyeria Plateria S.A.</v>
          </cell>
          <cell r="D1012" t="str">
            <v>Gold</v>
          </cell>
          <cell r="E1012" t="str">
            <v>CID001585</v>
          </cell>
          <cell r="F1012" t="str">
            <v>RMI</v>
          </cell>
          <cell r="G1012" t="str">
            <v>SEMPSA Joyeria Plateria S.A.</v>
          </cell>
          <cell r="H1012" t="str">
            <v>SPAIN</v>
          </cell>
          <cell r="I1012" t="str">
            <v>Avenida Democratia</v>
          </cell>
          <cell r="J1012" t="str">
            <v>Madrid</v>
          </cell>
          <cell r="K1012" t="str">
            <v>Comunidad de Madrid</v>
          </cell>
          <cell r="L1012" t="str">
            <v>Conformant</v>
          </cell>
        </row>
        <row r="1013">
          <cell r="B1013" t="str">
            <v>Arrow_2023</v>
          </cell>
          <cell r="C1013" t="str">
            <v>CID001619 - Shandong Tiancheng Biological Gold Industrial Co., Ltd.74</v>
          </cell>
          <cell r="D1013" t="str">
            <v>Gold</v>
          </cell>
          <cell r="E1013" t="str">
            <v>CID001619</v>
          </cell>
          <cell r="F1013" t="str">
            <v>RMI</v>
          </cell>
          <cell r="G1013" t="str">
            <v>Shandong Tiancheng Biological Gold Industrial Co., Ltd.</v>
          </cell>
          <cell r="H1013" t="str">
            <v>CHINA</v>
          </cell>
          <cell r="I1013"/>
          <cell r="J1013" t="str">
            <v>Laizhou</v>
          </cell>
          <cell r="K1013" t="str">
            <v>Shandong Sheng</v>
          </cell>
          <cell r="L1013" t="str">
            <v>Listed by RMI</v>
          </cell>
        </row>
        <row r="1014">
          <cell r="B1014" t="str">
            <v>Arrow_2023</v>
          </cell>
          <cell r="C1014" t="str">
            <v>CID001622 - Shandong Zhaojin Gold &amp; Silver Refinery Co., Ltd.</v>
          </cell>
          <cell r="D1014" t="str">
            <v>Gold</v>
          </cell>
          <cell r="E1014" t="str">
            <v>CID001622</v>
          </cell>
          <cell r="F1014" t="str">
            <v>RMI</v>
          </cell>
          <cell r="G1014" t="str">
            <v>Shandong Zhaojin Gold &amp; Silver Refinery Co., Ltd.</v>
          </cell>
          <cell r="H1014" t="str">
            <v>CHINA</v>
          </cell>
          <cell r="I1014"/>
          <cell r="J1014" t="str">
            <v>Zhaoyuan</v>
          </cell>
          <cell r="K1014" t="str">
            <v>Shandong Sheng</v>
          </cell>
          <cell r="L1014" t="str">
            <v>Conformant</v>
          </cell>
        </row>
        <row r="1015">
          <cell r="B1015" t="str">
            <v>Arrow_2023</v>
          </cell>
          <cell r="C1015" t="str">
            <v>CID001736 - Sichuan Tianze Precious Metals Co., Ltd.</v>
          </cell>
          <cell r="D1015" t="str">
            <v>Gold</v>
          </cell>
          <cell r="E1015" t="str">
            <v>CID001736</v>
          </cell>
          <cell r="F1015" t="str">
            <v>RMI</v>
          </cell>
          <cell r="G1015" t="str">
            <v>Sichuan Tianze Precious Metals Co., Ltd.</v>
          </cell>
          <cell r="H1015" t="str">
            <v>CHINA</v>
          </cell>
          <cell r="I1015"/>
          <cell r="J1015" t="str">
            <v>Chengdu</v>
          </cell>
          <cell r="K1015" t="str">
            <v>Sichuan Sheng</v>
          </cell>
          <cell r="L1015" t="str">
            <v>Conformant</v>
          </cell>
        </row>
        <row r="1016">
          <cell r="B1016" t="str">
            <v>Arrow_2023</v>
          </cell>
          <cell r="C1016" t="str">
            <v>CID002516 - Singway Technology Co., Ltd.</v>
          </cell>
          <cell r="D1016" t="str">
            <v>Gold</v>
          </cell>
          <cell r="E1016" t="str">
            <v>CID002516</v>
          </cell>
          <cell r="F1016" t="str">
            <v>RMI</v>
          </cell>
          <cell r="G1016" t="str">
            <v>Singway Technology Co., Ltd.</v>
          </cell>
          <cell r="H1016" t="str">
            <v>TAIWAN, PROVINCE OF CHINA</v>
          </cell>
          <cell r="I1016"/>
          <cell r="J1016" t="str">
            <v>Dayuan</v>
          </cell>
          <cell r="K1016" t="str">
            <v>Taoyuan</v>
          </cell>
          <cell r="L1016" t="str">
            <v>Listed by RMI</v>
          </cell>
        </row>
        <row r="1017">
          <cell r="B1017" t="str">
            <v>Arrow_2023</v>
          </cell>
          <cell r="C1017" t="str">
            <v>CID001756 - SOE Shyolkovsky Factory of Secondary Precious Metals</v>
          </cell>
          <cell r="D1017" t="str">
            <v>Gold</v>
          </cell>
          <cell r="E1017" t="str">
            <v>CID001756</v>
          </cell>
          <cell r="F1017" t="str">
            <v>RMI</v>
          </cell>
          <cell r="G1017" t="str">
            <v>SOE Shyolkovsky Factory of Secondary Precious Metals</v>
          </cell>
          <cell r="H1017" t="str">
            <v>RUSSIAN FEDERATION</v>
          </cell>
          <cell r="I1017"/>
          <cell r="J1017" t="str">
            <v>Shyolkovo</v>
          </cell>
          <cell r="K1017" t="str">
            <v>Moskovskaja oblast'</v>
          </cell>
          <cell r="L1017" t="str">
            <v>Listed by RMI</v>
          </cell>
        </row>
        <row r="1018">
          <cell r="B1018" t="str">
            <v>Arrow_2023</v>
          </cell>
          <cell r="C1018" t="str">
            <v>CID001761 - Solar Applied Materials Technology Corp.</v>
          </cell>
          <cell r="D1018" t="str">
            <v>Gold</v>
          </cell>
          <cell r="E1018" t="str">
            <v>CID001761</v>
          </cell>
          <cell r="F1018" t="str">
            <v>RMI</v>
          </cell>
          <cell r="G1018" t="str">
            <v>Solar Applied Materials Technology Corp.</v>
          </cell>
          <cell r="H1018" t="str">
            <v>TAIWAN, PROVINCE OF CHINA</v>
          </cell>
          <cell r="I1018"/>
          <cell r="J1018" t="str">
            <v>Tainan City</v>
          </cell>
          <cell r="K1018" t="str">
            <v>Tainan</v>
          </cell>
          <cell r="L1018" t="str">
            <v>Conformant</v>
          </cell>
        </row>
        <row r="1019">
          <cell r="B1019" t="str">
            <v>Arrow_2023</v>
          </cell>
          <cell r="C1019" t="str">
            <v>CID003153 - State Research Institute Center for Physical Sciences and Technology</v>
          </cell>
          <cell r="D1019" t="str">
            <v>Gold</v>
          </cell>
          <cell r="E1019" t="str">
            <v>CID003153</v>
          </cell>
          <cell r="F1019" t="str">
            <v>RMI</v>
          </cell>
          <cell r="G1019" t="str">
            <v>State Research Institute Center for Physical Sciences and Technology</v>
          </cell>
          <cell r="H1019" t="str">
            <v>LITHUANIA</v>
          </cell>
          <cell r="I1019"/>
          <cell r="J1019" t="str">
            <v>Vilnius</v>
          </cell>
          <cell r="K1019" t="str">
            <v>Vilnius</v>
          </cell>
          <cell r="L1019" t="str">
            <v>Listed by RMI</v>
          </cell>
        </row>
        <row r="1020">
          <cell r="B1020" t="str">
            <v>Arrow_2023</v>
          </cell>
          <cell r="C1020" t="str">
            <v>CID002567 - Sudan Gold Refinery</v>
          </cell>
          <cell r="D1020" t="str">
            <v>Gold</v>
          </cell>
          <cell r="E1020" t="str">
            <v>CID002567</v>
          </cell>
          <cell r="F1020" t="str">
            <v>RMI</v>
          </cell>
          <cell r="G1020" t="str">
            <v>Sudan Gold Refinery</v>
          </cell>
          <cell r="H1020" t="str">
            <v>SUDAN</v>
          </cell>
          <cell r="I1020"/>
          <cell r="J1020" t="str">
            <v>Khartoum</v>
          </cell>
          <cell r="K1020" t="str">
            <v>Khartoum</v>
          </cell>
          <cell r="L1020" t="str">
            <v>Listed by RMI</v>
          </cell>
        </row>
        <row r="1021">
          <cell r="B1021" t="str">
            <v>Arrow_2023</v>
          </cell>
          <cell r="C1021" t="str">
            <v>CID001798 - Sumitomo Metal Mining Co., Ltd.88</v>
          </cell>
          <cell r="D1021" t="str">
            <v>Gold</v>
          </cell>
          <cell r="E1021" t="str">
            <v>CID001798</v>
          </cell>
          <cell r="F1021" t="str">
            <v>RMI</v>
          </cell>
          <cell r="G1021" t="str">
            <v>Sumitomo Metal Mining Co., Ltd.</v>
          </cell>
          <cell r="H1021" t="str">
            <v>JAPAN</v>
          </cell>
          <cell r="I1021"/>
          <cell r="J1021" t="str">
            <v>Saijo</v>
          </cell>
          <cell r="K1021" t="str">
            <v>Wehime</v>
          </cell>
          <cell r="L1021" t="str">
            <v>Conformant</v>
          </cell>
        </row>
        <row r="1022">
          <cell r="B1022" t="str">
            <v>Arrow_2023</v>
          </cell>
          <cell r="C1022" t="str">
            <v>CID002580 - T.C.A S.p.A</v>
          </cell>
          <cell r="D1022" t="str">
            <v>Gold</v>
          </cell>
          <cell r="E1022" t="str">
            <v>CID002580</v>
          </cell>
          <cell r="F1022" t="str">
            <v>RMI</v>
          </cell>
          <cell r="G1022" t="str">
            <v>T.C.A S.p.A</v>
          </cell>
          <cell r="H1022" t="str">
            <v>ITALY</v>
          </cell>
          <cell r="I1022"/>
          <cell r="J1022" t="str">
            <v>Capolona</v>
          </cell>
          <cell r="K1022" t="str">
            <v>Toscana</v>
          </cell>
          <cell r="L1022" t="str">
            <v>Conformant</v>
          </cell>
        </row>
        <row r="1023">
          <cell r="B1023" t="str">
            <v>Arrow_2023</v>
          </cell>
          <cell r="C1023" t="str">
            <v>CID001875 - Tanaka Kikinzoku Kogyo K.K.96</v>
          </cell>
          <cell r="D1023" t="str">
            <v>Gold</v>
          </cell>
          <cell r="E1023" t="str">
            <v>CID001875</v>
          </cell>
          <cell r="F1023" t="str">
            <v>RMI</v>
          </cell>
          <cell r="G1023" t="str">
            <v>Tanaka Kikinzoku Kogyo K.K.</v>
          </cell>
          <cell r="H1023" t="str">
            <v>JAPAN</v>
          </cell>
          <cell r="I1023" t="str">
            <v>nagatoro2-14</v>
          </cell>
          <cell r="J1023" t="str">
            <v>Hiratsuka</v>
          </cell>
          <cell r="K1023" t="str">
            <v>Kanagawa</v>
          </cell>
          <cell r="L1023" t="str">
            <v>Conformant</v>
          </cell>
        </row>
        <row r="1024">
          <cell r="B1024" t="str">
            <v>Arrow_2023</v>
          </cell>
          <cell r="C1024" t="str">
            <v>CID001916 - Shandong Gold Smelting Co., Ltd.</v>
          </cell>
          <cell r="D1024" t="str">
            <v>Gold</v>
          </cell>
          <cell r="E1024" t="str">
            <v>CID001916</v>
          </cell>
          <cell r="F1024" t="str">
            <v>RMI</v>
          </cell>
          <cell r="G1024" t="str">
            <v>Shandong Gold Smelting Co., Ltd.</v>
          </cell>
          <cell r="H1024" t="str">
            <v>CHINA</v>
          </cell>
          <cell r="I1024"/>
          <cell r="J1024" t="str">
            <v>Laizhou</v>
          </cell>
          <cell r="K1024" t="str">
            <v>Shandong Sheng</v>
          </cell>
          <cell r="L1024" t="str">
            <v>Conformant</v>
          </cell>
        </row>
        <row r="1025">
          <cell r="B1025" t="str">
            <v>Arrow_2023</v>
          </cell>
          <cell r="C1025" t="str">
            <v>CID001938 - Tokuriki Honten Co., Ltd.</v>
          </cell>
          <cell r="D1025" t="str">
            <v>Gold</v>
          </cell>
          <cell r="E1025" t="str">
            <v>CID001938</v>
          </cell>
          <cell r="F1025" t="str">
            <v>RMI</v>
          </cell>
          <cell r="G1025" t="str">
            <v>Tokuriki Honten Co., Ltd.</v>
          </cell>
          <cell r="H1025" t="str">
            <v>JAPAN</v>
          </cell>
          <cell r="I1025"/>
          <cell r="J1025" t="str">
            <v>Kuki</v>
          </cell>
          <cell r="K1025" t="str">
            <v>Saitama</v>
          </cell>
          <cell r="L1025" t="str">
            <v>Conformant</v>
          </cell>
        </row>
        <row r="1026">
          <cell r="B1026" t="str">
            <v>Arrow_2023</v>
          </cell>
          <cell r="C1026" t="str">
            <v>CID001947 - Tongling Nonferrous Metals Group Co., Ltd.102</v>
          </cell>
          <cell r="D1026" t="str">
            <v>Gold</v>
          </cell>
          <cell r="E1026" t="str">
            <v>CID001947</v>
          </cell>
          <cell r="F1026" t="str">
            <v>RMI</v>
          </cell>
          <cell r="G1026" t="str">
            <v>Tongling Nonferrous Metals Group Co., Ltd.</v>
          </cell>
          <cell r="H1026" t="str">
            <v>CHINA</v>
          </cell>
          <cell r="I1026"/>
          <cell r="J1026" t="str">
            <v>Tongling</v>
          </cell>
          <cell r="K1026" t="str">
            <v>Anhui Sheng</v>
          </cell>
          <cell r="L1026" t="str">
            <v>Listed by RMI</v>
          </cell>
        </row>
        <row r="1027">
          <cell r="B1027" t="str">
            <v>Arrow_2023</v>
          </cell>
          <cell r="C1027" t="str">
            <v>CID002587 - Industrial Refining Company</v>
          </cell>
          <cell r="D1027" t="str">
            <v>Gold</v>
          </cell>
          <cell r="E1027" t="str">
            <v>CID002587</v>
          </cell>
          <cell r="F1027" t="str">
            <v>RMI</v>
          </cell>
          <cell r="G1027" t="str">
            <v>Industrial Refining Company</v>
          </cell>
          <cell r="H1027" t="str">
            <v>BELGIUM</v>
          </cell>
          <cell r="I1027"/>
          <cell r="J1027" t="str">
            <v>Antwerp</v>
          </cell>
          <cell r="K1027" t="str">
            <v>Antwerpen</v>
          </cell>
          <cell r="L1027" t="str">
            <v>Listed by RMI</v>
          </cell>
        </row>
        <row r="1028">
          <cell r="B1028" t="str">
            <v>Arrow_2023</v>
          </cell>
          <cell r="C1028" t="str">
            <v>CID002615 - TOO Tau-Ken-Altyn</v>
          </cell>
          <cell r="D1028" t="str">
            <v>Gold</v>
          </cell>
          <cell r="E1028" t="str">
            <v>CID002615</v>
          </cell>
          <cell r="F1028" t="str">
            <v>RMI</v>
          </cell>
          <cell r="G1028" t="str">
            <v>TOO Tau-Ken-Altyn</v>
          </cell>
          <cell r="H1028" t="str">
            <v>KAZAKHSTAN</v>
          </cell>
          <cell r="I1028"/>
          <cell r="J1028" t="str">
            <v>Astana</v>
          </cell>
          <cell r="K1028" t="str">
            <v>Almaty</v>
          </cell>
          <cell r="L1028" t="str">
            <v>Conformant</v>
          </cell>
        </row>
        <row r="1029">
          <cell r="B1029" t="str">
            <v>Arrow_2023</v>
          </cell>
          <cell r="C1029" t="str">
            <v>CID001955 - Torecom</v>
          </cell>
          <cell r="D1029" t="str">
            <v>Gold</v>
          </cell>
          <cell r="E1029" t="str">
            <v>CID001955</v>
          </cell>
          <cell r="F1029" t="str">
            <v>RMI</v>
          </cell>
          <cell r="G1029" t="str">
            <v>Torecom</v>
          </cell>
          <cell r="H1029" t="str">
            <v>KOREA, REPUBLIC OF</v>
          </cell>
          <cell r="I1029"/>
          <cell r="J1029" t="str">
            <v>Asan</v>
          </cell>
          <cell r="K1029" t="str">
            <v>Chungcheongnam-do</v>
          </cell>
          <cell r="L1029" t="str">
            <v>Conformant</v>
          </cell>
        </row>
        <row r="1030">
          <cell r="B1030" t="str">
            <v>Arrow_2023</v>
          </cell>
          <cell r="C1030" t="str">
            <v>CID002314 - Umicore Precious Metals Thailand</v>
          </cell>
          <cell r="D1030" t="str">
            <v>Gold</v>
          </cell>
          <cell r="E1030" t="str">
            <v>CID002314</v>
          </cell>
          <cell r="F1030" t="str">
            <v>RMI</v>
          </cell>
          <cell r="G1030" t="str">
            <v>Umicore Precious Metals Thailand</v>
          </cell>
          <cell r="H1030" t="str">
            <v>THAILAND</v>
          </cell>
          <cell r="I1030"/>
          <cell r="J1030" t="str">
            <v>Khwaeng Dok Mai</v>
          </cell>
          <cell r="K1030" t="str">
            <v>Krung Thep Maha Nakhon</v>
          </cell>
          <cell r="L1030" t="str">
            <v>Conformant</v>
          </cell>
        </row>
        <row r="1031">
          <cell r="B1031" t="str">
            <v>Arrow_2023</v>
          </cell>
          <cell r="C1031" t="str">
            <v>CID001980 - Umicore S.A. Business Unit Precious Metals Refining104</v>
          </cell>
          <cell r="D1031" t="str">
            <v>Gold</v>
          </cell>
          <cell r="E1031" t="str">
            <v>CID001980</v>
          </cell>
          <cell r="F1031" t="str">
            <v>RMI</v>
          </cell>
          <cell r="G1031" t="str">
            <v>Umicore S.A. Business Unit Precious Metals Refining</v>
          </cell>
          <cell r="H1031" t="str">
            <v>BELGIUM</v>
          </cell>
          <cell r="I1031" t="str">
            <v>Adolf Greinerstraat 14</v>
          </cell>
          <cell r="J1031" t="str">
            <v>Hoboken</v>
          </cell>
          <cell r="K1031" t="str">
            <v>Antwerpen</v>
          </cell>
          <cell r="L1031" t="str">
            <v>Conformant</v>
          </cell>
        </row>
        <row r="1032">
          <cell r="B1032" t="str">
            <v>Arrow_2023</v>
          </cell>
          <cell r="C1032" t="str">
            <v>CID001993 - United Precious Metal Refining, Inc.</v>
          </cell>
          <cell r="D1032" t="str">
            <v>Gold</v>
          </cell>
          <cell r="E1032" t="str">
            <v>CID001993</v>
          </cell>
          <cell r="F1032" t="str">
            <v>RMI</v>
          </cell>
          <cell r="G1032" t="str">
            <v>United Precious Metal Refining, Inc.</v>
          </cell>
          <cell r="H1032" t="str">
            <v>UNITED STATES OF AMERICA</v>
          </cell>
          <cell r="I1032"/>
          <cell r="J1032" t="str">
            <v>Alden</v>
          </cell>
          <cell r="K1032" t="str">
            <v>New York</v>
          </cell>
          <cell r="L1032" t="str">
            <v>Conformant</v>
          </cell>
        </row>
        <row r="1033">
          <cell r="B1033" t="str">
            <v>Arrow_2023</v>
          </cell>
          <cell r="C1033" t="str">
            <v>CID002003 - Valcambi S.A.</v>
          </cell>
          <cell r="D1033" t="str">
            <v>Gold</v>
          </cell>
          <cell r="E1033" t="str">
            <v>CID002003</v>
          </cell>
          <cell r="F1033" t="str">
            <v>RMI</v>
          </cell>
          <cell r="G1033" t="str">
            <v>Valcambi S.A.</v>
          </cell>
          <cell r="H1033" t="str">
            <v>SWITZERLAND</v>
          </cell>
          <cell r="I1033"/>
          <cell r="J1033" t="str">
            <v>Balerna</v>
          </cell>
          <cell r="K1033" t="str">
            <v>Ticino</v>
          </cell>
          <cell r="L1033" t="str">
            <v>Conformant</v>
          </cell>
        </row>
        <row r="1034">
          <cell r="B1034" t="str">
            <v>Arrow_2023</v>
          </cell>
          <cell r="C1034" t="str">
            <v>CID002030 - Western Australian Mint (T/a The Perth Mint)109</v>
          </cell>
          <cell r="D1034" t="str">
            <v>Gold</v>
          </cell>
          <cell r="E1034" t="str">
            <v>CID002030</v>
          </cell>
          <cell r="F1034" t="str">
            <v>RMI</v>
          </cell>
          <cell r="G1034" t="str">
            <v>Western Australian Mint (T/a The Perth Mint)</v>
          </cell>
          <cell r="H1034" t="str">
            <v>AUSTRALIA</v>
          </cell>
          <cell r="I1034" t="str">
            <v>Nondisclosure</v>
          </cell>
          <cell r="J1034" t="str">
            <v>Newburn</v>
          </cell>
          <cell r="K1034" t="str">
            <v>Western Australia</v>
          </cell>
          <cell r="L1034" t="str">
            <v>Conformant</v>
          </cell>
        </row>
        <row r="1035">
          <cell r="B1035" t="str">
            <v>Arrow_2023</v>
          </cell>
          <cell r="C1035" t="str">
            <v>CID002778 - WIELAND Edelmetalle GmbH</v>
          </cell>
          <cell r="D1035" t="str">
            <v>Gold</v>
          </cell>
          <cell r="E1035" t="str">
            <v>CID002778</v>
          </cell>
          <cell r="F1035" t="str">
            <v>RMI</v>
          </cell>
          <cell r="G1035" t="str">
            <v>WIELAND Edelmetalle GmbH</v>
          </cell>
          <cell r="H1035" t="str">
            <v>GERMANY</v>
          </cell>
          <cell r="I1035"/>
          <cell r="J1035" t="str">
            <v>Pforzeim</v>
          </cell>
          <cell r="K1035" t="str">
            <v>Baden-Wurttemberg</v>
          </cell>
          <cell r="L1035" t="str">
            <v>Conformant</v>
          </cell>
        </row>
        <row r="1036">
          <cell r="B1036" t="str">
            <v>Arrow_2023</v>
          </cell>
          <cell r="C1036" t="str">
            <v>CID002129 - Yokohama Metal Co., Ltd.</v>
          </cell>
          <cell r="D1036" t="str">
            <v>Gold</v>
          </cell>
          <cell r="E1036" t="str">
            <v>CID002129</v>
          </cell>
          <cell r="F1036" t="str">
            <v>RMI</v>
          </cell>
          <cell r="G1036" t="str">
            <v>Yokohama Metal Co., Ltd.</v>
          </cell>
          <cell r="H1036" t="str">
            <v>JAPAN</v>
          </cell>
          <cell r="I1036"/>
          <cell r="J1036" t="str">
            <v>Sagamihara</v>
          </cell>
          <cell r="K1036" t="str">
            <v>Kanagawa</v>
          </cell>
          <cell r="L1036" t="str">
            <v>Conformant</v>
          </cell>
        </row>
        <row r="1037">
          <cell r="B1037" t="str">
            <v>Arrow_2023</v>
          </cell>
          <cell r="C1037" t="str">
            <v>CID000197 - Yunnan Copper Industry Co., Ltd.111</v>
          </cell>
          <cell r="D1037" t="str">
            <v>Gold</v>
          </cell>
          <cell r="E1037" t="str">
            <v>CID000197</v>
          </cell>
          <cell r="F1037" t="str">
            <v>RMI</v>
          </cell>
          <cell r="G1037" t="str">
            <v>Yunnan Copper Industry Co., Ltd.</v>
          </cell>
          <cell r="H1037" t="str">
            <v>CHINA</v>
          </cell>
          <cell r="I1037"/>
          <cell r="J1037" t="str">
            <v>Kunming</v>
          </cell>
          <cell r="K1037" t="str">
            <v>Yunnan Sheng</v>
          </cell>
          <cell r="L1037" t="str">
            <v>Listed by RMI</v>
          </cell>
        </row>
        <row r="1038">
          <cell r="B1038" t="str">
            <v>Arrow_2023</v>
          </cell>
          <cell r="C1038" t="str">
            <v>CID002224 - Zhongyuan Gold Smelter of Zhongjin Gold Corporation116</v>
          </cell>
          <cell r="D1038" t="str">
            <v>Gold</v>
          </cell>
          <cell r="E1038" t="str">
            <v>CID002224</v>
          </cell>
          <cell r="F1038" t="str">
            <v>RMI</v>
          </cell>
          <cell r="G1038" t="str">
            <v>Zhongyuan Gold Smelter of Zhongjin Gold Corporation</v>
          </cell>
          <cell r="H1038" t="str">
            <v>CHINA</v>
          </cell>
          <cell r="I1038"/>
          <cell r="J1038" t="str">
            <v>Sanmenxia</v>
          </cell>
          <cell r="K1038" t="str">
            <v>Henan Sheng</v>
          </cell>
          <cell r="L1038" t="str">
            <v>Conformant</v>
          </cell>
        </row>
        <row r="1039">
          <cell r="B1039" t="str">
            <v>Arrow_2023</v>
          </cell>
          <cell r="C1039" t="str">
            <v>CID000292 - Alpha117</v>
          </cell>
          <cell r="D1039" t="str">
            <v>Tin</v>
          </cell>
          <cell r="E1039" t="str">
            <v>CID000292</v>
          </cell>
          <cell r="F1039" t="str">
            <v>RMI</v>
          </cell>
          <cell r="G1039" t="str">
            <v>Alpha</v>
          </cell>
          <cell r="H1039" t="str">
            <v>UNITED STATES OF AMERICA</v>
          </cell>
          <cell r="I1039"/>
          <cell r="J1039" t="str">
            <v>Altoona</v>
          </cell>
          <cell r="K1039" t="str">
            <v>Pennsylvania</v>
          </cell>
          <cell r="L1039" t="str">
            <v>Conformant</v>
          </cell>
        </row>
        <row r="1040">
          <cell r="B1040" t="str">
            <v>Arrow_2023</v>
          </cell>
          <cell r="C1040" t="str">
            <v>CID002703 - An Vinh Joint Stock Mineral Processing Company</v>
          </cell>
          <cell r="D1040" t="str">
            <v>Tin</v>
          </cell>
          <cell r="E1040" t="str">
            <v>CID002703</v>
          </cell>
          <cell r="F1040" t="str">
            <v>RMI</v>
          </cell>
          <cell r="G1040" t="str">
            <v>An Vinh Joint Stock Mineral Processing Company</v>
          </cell>
          <cell r="H1040" t="str">
            <v>VIET NAM</v>
          </cell>
          <cell r="I1040"/>
          <cell r="J1040" t="str">
            <v>Quy Hop</v>
          </cell>
          <cell r="K1040" t="str">
            <v>Nghệ An</v>
          </cell>
          <cell r="L1040" t="str">
            <v>Listed by RMI</v>
          </cell>
        </row>
        <row r="1041">
          <cell r="B1041" t="str">
            <v>Arrow_2023</v>
          </cell>
          <cell r="C1041" t="str">
            <v>CID000228 - Chenzhou Yunxiang Mining and Metallurgy Co., Ltd.124</v>
          </cell>
          <cell r="D1041" t="str">
            <v>Tin</v>
          </cell>
          <cell r="E1041" t="str">
            <v>CID000228</v>
          </cell>
          <cell r="F1041" t="str">
            <v>RMI</v>
          </cell>
          <cell r="G1041" t="str">
            <v>Chenzhou Yunxiang Mining and Metallurgy Co., Ltd.</v>
          </cell>
          <cell r="H1041" t="str">
            <v>CHINA</v>
          </cell>
          <cell r="I1041"/>
          <cell r="J1041" t="str">
            <v>Chenzhou</v>
          </cell>
          <cell r="K1041" t="str">
            <v>Hunan Sheng</v>
          </cell>
          <cell r="L1041" t="str">
            <v>Conformant</v>
          </cell>
        </row>
        <row r="1042">
          <cell r="B1042" t="str">
            <v>Arrow_2023</v>
          </cell>
          <cell r="C1042" t="str">
            <v>CID001070 - China Tin Group Co., Ltd.125</v>
          </cell>
          <cell r="D1042" t="str">
            <v>Tin</v>
          </cell>
          <cell r="E1042" t="str">
            <v>CID001070</v>
          </cell>
          <cell r="F1042" t="str">
            <v>RMI</v>
          </cell>
          <cell r="G1042" t="str">
            <v>China Tin Group Co., Ltd.</v>
          </cell>
          <cell r="H1042" t="str">
            <v>CHINA</v>
          </cell>
          <cell r="I1042"/>
          <cell r="J1042" t="str">
            <v>Laibin</v>
          </cell>
          <cell r="K1042" t="str">
            <v>Guangxi Zhuangzu Zizhiqu</v>
          </cell>
          <cell r="L1042" t="str">
            <v>Conformant</v>
          </cell>
        </row>
        <row r="1043">
          <cell r="B1043" t="str">
            <v>Arrow_2023</v>
          </cell>
          <cell r="C1043" t="str">
            <v>CID002570 - CV Ayi Jaya</v>
          </cell>
          <cell r="D1043" t="str">
            <v>Tin</v>
          </cell>
          <cell r="E1043" t="str">
            <v>CID002570</v>
          </cell>
          <cell r="F1043" t="str">
            <v>RMI</v>
          </cell>
          <cell r="G1043" t="str">
            <v>CV Ayi Jaya</v>
          </cell>
          <cell r="H1043" t="str">
            <v>INDONESIA</v>
          </cell>
          <cell r="I1043"/>
          <cell r="J1043" t="str">
            <v>Sungailiat</v>
          </cell>
          <cell r="K1043" t="str">
            <v>Kepulauan Bangka Belitung</v>
          </cell>
          <cell r="L1043" t="str">
            <v>Conformant</v>
          </cell>
        </row>
        <row r="1044">
          <cell r="B1044" t="str">
            <v>Arrow_2023</v>
          </cell>
          <cell r="C1044" t="str">
            <v>CID002455 - CV Venus Inti Perkasa</v>
          </cell>
          <cell r="D1044" t="str">
            <v>Tin</v>
          </cell>
          <cell r="E1044" t="str">
            <v>CID002455</v>
          </cell>
          <cell r="F1044" t="str">
            <v>RMI</v>
          </cell>
          <cell r="G1044" t="str">
            <v>CV Venus Inti Perkasa</v>
          </cell>
          <cell r="H1044" t="str">
            <v>INDONESIA</v>
          </cell>
          <cell r="I1044"/>
          <cell r="J1044" t="str">
            <v>Pangkal Pinang</v>
          </cell>
          <cell r="K1044" t="str">
            <v>Kepulauan Bangka Belitung</v>
          </cell>
          <cell r="L1044" t="str">
            <v>Conformant</v>
          </cell>
        </row>
        <row r="1045">
          <cell r="B1045" t="str">
            <v>Arrow_2023</v>
          </cell>
          <cell r="C1045" t="str">
            <v>CID000402 - Dowa</v>
          </cell>
          <cell r="D1045" t="str">
            <v>Tin</v>
          </cell>
          <cell r="E1045" t="str">
            <v>CID000402</v>
          </cell>
          <cell r="F1045" t="str">
            <v>RMI</v>
          </cell>
          <cell r="G1045" t="str">
            <v>Dowa</v>
          </cell>
          <cell r="H1045" t="str">
            <v>JAPAN</v>
          </cell>
          <cell r="I1045"/>
          <cell r="J1045" t="str">
            <v>Kosaka</v>
          </cell>
          <cell r="K1045" t="str">
            <v>Akita</v>
          </cell>
          <cell r="L1045" t="str">
            <v>Conformant</v>
          </cell>
        </row>
        <row r="1046">
          <cell r="B1046" t="str">
            <v>Arrow_2023</v>
          </cell>
          <cell r="C1046" t="str">
            <v>CID002572 - Electro-Mechanical Facility of the Cao Bang Minerals &amp; Metallurgy Joint Stock Company</v>
          </cell>
          <cell r="D1046" t="str">
            <v>Tin</v>
          </cell>
          <cell r="E1046" t="str">
            <v>CID002572</v>
          </cell>
          <cell r="F1046" t="str">
            <v>RMI</v>
          </cell>
          <cell r="G1046" t="str">
            <v>Electro-Mechanical Facility of the Cao Bang Minerals &amp; Metallurgy Joint Stock Company</v>
          </cell>
          <cell r="H1046" t="str">
            <v>VIET NAM</v>
          </cell>
          <cell r="I1046"/>
          <cell r="J1046" t="str">
            <v>Tinh Tuc</v>
          </cell>
          <cell r="K1046" t="str">
            <v>Cao Bằng</v>
          </cell>
          <cell r="L1046" t="str">
            <v>Listed by RMI</v>
          </cell>
        </row>
        <row r="1047">
          <cell r="B1047" t="str">
            <v>Arrow_2023</v>
          </cell>
          <cell r="C1047" t="str">
            <v>CID000438 - EM Vinto</v>
          </cell>
          <cell r="D1047" t="str">
            <v>Tin</v>
          </cell>
          <cell r="E1047" t="str">
            <v>CID000438</v>
          </cell>
          <cell r="F1047" t="str">
            <v>RMI</v>
          </cell>
          <cell r="G1047" t="str">
            <v>EM Vinto</v>
          </cell>
          <cell r="H1047" t="str">
            <v>BOLIVIA (PLURINATIONAL STATE OF)</v>
          </cell>
          <cell r="I1047" t="str">
            <v>Unknown.</v>
          </cell>
          <cell r="J1047" t="str">
            <v>Oruro</v>
          </cell>
          <cell r="K1047" t="str">
            <v>Oruro</v>
          </cell>
          <cell r="L1047" t="str">
            <v>Conformant</v>
          </cell>
        </row>
        <row r="1048">
          <cell r="B1048" t="str">
            <v>Arrow_2023</v>
          </cell>
          <cell r="C1048" t="str">
            <v>CID000448 - Estanho de Rondonia S.A.</v>
          </cell>
          <cell r="D1048" t="str">
            <v>Tin</v>
          </cell>
          <cell r="E1048" t="str">
            <v>CID000448</v>
          </cell>
          <cell r="F1048" t="str">
            <v>RMI</v>
          </cell>
          <cell r="G1048" t="str">
            <v>Estanho de Rondonia S.A.</v>
          </cell>
          <cell r="H1048" t="str">
            <v>BRAZIL</v>
          </cell>
          <cell r="I1048"/>
          <cell r="J1048" t="str">
            <v>Ariquemes</v>
          </cell>
          <cell r="K1048" t="str">
            <v>Rondônia</v>
          </cell>
          <cell r="L1048" t="str">
            <v>Conformant</v>
          </cell>
        </row>
        <row r="1049">
          <cell r="B1049" t="str">
            <v>Arrow_2023</v>
          </cell>
          <cell r="C1049" t="str">
            <v>CID000468 - Fenix Metals</v>
          </cell>
          <cell r="D1049" t="str">
            <v>Tin</v>
          </cell>
          <cell r="E1049" t="str">
            <v>CID000468</v>
          </cell>
          <cell r="F1049" t="str">
            <v>RMI</v>
          </cell>
          <cell r="G1049" t="str">
            <v>Fenix Metals</v>
          </cell>
          <cell r="H1049" t="str">
            <v>POLAND</v>
          </cell>
          <cell r="I1049"/>
          <cell r="J1049" t="str">
            <v>Chmielów</v>
          </cell>
          <cell r="K1049" t="str">
            <v>Podkarpackie</v>
          </cell>
          <cell r="L1049" t="str">
            <v>Conformant</v>
          </cell>
        </row>
        <row r="1050">
          <cell r="B1050" t="str">
            <v>Arrow_2023</v>
          </cell>
          <cell r="C1050" t="str">
            <v>CID000942 - Gejiu Kai Meng Industry and Trade LLC</v>
          </cell>
          <cell r="D1050" t="str">
            <v>Tin</v>
          </cell>
          <cell r="E1050" t="str">
            <v>CID000942</v>
          </cell>
          <cell r="F1050" t="str">
            <v>RMI</v>
          </cell>
          <cell r="G1050" t="str">
            <v>Gejiu Kai Meng Industry and Trade LLC</v>
          </cell>
          <cell r="H1050" t="str">
            <v>CHINA</v>
          </cell>
          <cell r="I1050"/>
          <cell r="J1050" t="str">
            <v>Gejiu</v>
          </cell>
          <cell r="K1050" t="str">
            <v>Yunnan Sheng</v>
          </cell>
          <cell r="L1050" t="str">
            <v>Listed by RMI</v>
          </cell>
        </row>
        <row r="1051">
          <cell r="B1051" t="str">
            <v>Arrow_2023</v>
          </cell>
          <cell r="C1051" t="str">
            <v>CID000538 - Gejiu Non-Ferrous Metal Processing Co., Ltd.</v>
          </cell>
          <cell r="D1051" t="str">
            <v>Tin</v>
          </cell>
          <cell r="E1051" t="str">
            <v>CID000538</v>
          </cell>
          <cell r="F1051" t="str">
            <v>RMI</v>
          </cell>
          <cell r="G1051" t="str">
            <v>Gejiu Non-Ferrous Metal Processing Co., Ltd.</v>
          </cell>
          <cell r="H1051" t="str">
            <v>CHINA</v>
          </cell>
          <cell r="I1051" t="str">
            <v>Jijie</v>
          </cell>
          <cell r="J1051" t="str">
            <v>Gejiu</v>
          </cell>
          <cell r="K1051" t="str">
            <v>Yunnan Sheng</v>
          </cell>
          <cell r="L1051" t="str">
            <v>Conformant</v>
          </cell>
        </row>
        <row r="1052">
          <cell r="B1052" t="str">
            <v>Arrow_2023</v>
          </cell>
          <cell r="C1052" t="str">
            <v>CID001908 - Gejiu Yunxin Nonferrous Electrolysis Co., Ltd.</v>
          </cell>
          <cell r="D1052" t="str">
            <v>Tin</v>
          </cell>
          <cell r="E1052" t="str">
            <v>CID001908</v>
          </cell>
          <cell r="F1052" t="str">
            <v>RMI</v>
          </cell>
          <cell r="G1052" t="str">
            <v>Gejiu Yunxin Nonferrous Electrolysis Co., Ltd.</v>
          </cell>
          <cell r="H1052" t="str">
            <v>CHINA</v>
          </cell>
          <cell r="I1052"/>
          <cell r="J1052" t="str">
            <v>Gejiu</v>
          </cell>
          <cell r="K1052" t="str">
            <v>Yunnan Sheng</v>
          </cell>
          <cell r="L1052" t="str">
            <v>Listed by RMI</v>
          </cell>
        </row>
        <row r="1053">
          <cell r="B1053" t="str">
            <v>Arrow_2023</v>
          </cell>
          <cell r="C1053" t="str">
            <v>CID000555 - Gejiu Zili Mining And Metallurgy Co., Ltd.146</v>
          </cell>
          <cell r="D1053" t="str">
            <v>Tin</v>
          </cell>
          <cell r="E1053" t="str">
            <v>CID000555</v>
          </cell>
          <cell r="F1053" t="str">
            <v>RMI</v>
          </cell>
          <cell r="G1053" t="str">
            <v>Gejiu Zili Mining And Metallurgy Co., Ltd.</v>
          </cell>
          <cell r="H1053" t="str">
            <v>CHINA</v>
          </cell>
          <cell r="I1053"/>
          <cell r="J1053" t="str">
            <v>Gejiu</v>
          </cell>
          <cell r="K1053" t="str">
            <v>Yunnan Sheng</v>
          </cell>
          <cell r="L1053" t="str">
            <v>Listed by RMI</v>
          </cell>
        </row>
        <row r="1054">
          <cell r="B1054" t="str">
            <v>Arrow_2023</v>
          </cell>
          <cell r="C1054" t="str">
            <v>CID003116 - Guangdong Hanhe Non-Ferrous Metal Co., Ltd.</v>
          </cell>
          <cell r="D1054" t="str">
            <v>Tin</v>
          </cell>
          <cell r="E1054" t="str">
            <v>CID003116</v>
          </cell>
          <cell r="F1054" t="str">
            <v>RMI</v>
          </cell>
          <cell r="G1054" t="str">
            <v>Guangdong Hanhe Non-Ferrous Metal Co., Ltd.</v>
          </cell>
          <cell r="H1054" t="str">
            <v>CHINA</v>
          </cell>
          <cell r="I1054"/>
          <cell r="J1054" t="str">
            <v>Chaozhou</v>
          </cell>
          <cell r="K1054" t="str">
            <v>Guangdong Sheng</v>
          </cell>
          <cell r="L1054" t="str">
            <v>Conformant</v>
          </cell>
        </row>
        <row r="1055">
          <cell r="B1055" t="str">
            <v>Arrow_2023</v>
          </cell>
          <cell r="C1055" t="str">
            <v>CID002468 - Magnu's Minerais Metais e Ligas Ltda.</v>
          </cell>
          <cell r="D1055" t="str">
            <v>Tin</v>
          </cell>
          <cell r="E1055" t="str">
            <v>CID002468</v>
          </cell>
          <cell r="F1055" t="str">
            <v>RMI</v>
          </cell>
          <cell r="G1055" t="str">
            <v>Magnu's Minerais Metais e Ligas Ltda.</v>
          </cell>
          <cell r="H1055" t="str">
            <v>BRAZIL</v>
          </cell>
          <cell r="I1055"/>
          <cell r="J1055" t="str">
            <v>São João del Rei</v>
          </cell>
          <cell r="K1055" t="str">
            <v>Minas Gerais</v>
          </cell>
          <cell r="L1055" t="str">
            <v>Conformant</v>
          </cell>
        </row>
        <row r="1056">
          <cell r="B1056" t="str">
            <v>Arrow_2023</v>
          </cell>
          <cell r="C1056" t="str">
            <v>CID001105 - Malaysia Smelting Corporation (MSC)</v>
          </cell>
          <cell r="D1056" t="str">
            <v>Tin</v>
          </cell>
          <cell r="E1056" t="str">
            <v>CID001105</v>
          </cell>
          <cell r="F1056" t="str">
            <v>RMI</v>
          </cell>
          <cell r="G1056" t="str">
            <v>Malaysia Smelting Corporation (MSC)</v>
          </cell>
          <cell r="H1056" t="str">
            <v>MALAYSIA</v>
          </cell>
          <cell r="I1056" t="str">
            <v>27, Jialan Pantai</v>
          </cell>
          <cell r="J1056" t="str">
            <v>Butterworth</v>
          </cell>
          <cell r="K1056" t="str">
            <v>Pulau Pinang</v>
          </cell>
          <cell r="L1056" t="str">
            <v>Conformant</v>
          </cell>
        </row>
        <row r="1057">
          <cell r="B1057" t="str">
            <v>Arrow_2023</v>
          </cell>
          <cell r="C1057" t="str">
            <v>CID002500 - Melt Metais e Ligas S.A.</v>
          </cell>
          <cell r="D1057" t="str">
            <v>Tin</v>
          </cell>
          <cell r="E1057" t="str">
            <v>CID002500</v>
          </cell>
          <cell r="F1057" t="str">
            <v>RMI</v>
          </cell>
          <cell r="G1057" t="str">
            <v>Melt Metais e Ligas S.A.</v>
          </cell>
          <cell r="H1057" t="str">
            <v>BRAZIL</v>
          </cell>
          <cell r="I1057"/>
          <cell r="J1057" t="str">
            <v>Ariquemes</v>
          </cell>
          <cell r="K1057" t="str">
            <v>Rondônia</v>
          </cell>
          <cell r="L1057" t="str">
            <v>Listed by RMI</v>
          </cell>
        </row>
        <row r="1058">
          <cell r="B1058" t="str">
            <v>Arrow_2023</v>
          </cell>
          <cell r="C1058" t="str">
            <v>CID001142 - Metallic Resources, Inc.</v>
          </cell>
          <cell r="D1058" t="str">
            <v>Tin</v>
          </cell>
          <cell r="E1058" t="str">
            <v>CID001142</v>
          </cell>
          <cell r="F1058" t="str">
            <v>RMI</v>
          </cell>
          <cell r="G1058" t="str">
            <v>Metallic Resources, Inc.</v>
          </cell>
          <cell r="H1058" t="str">
            <v>UNITED STATES OF AMERICA</v>
          </cell>
          <cell r="I1058"/>
          <cell r="J1058" t="str">
            <v>Twinsburg</v>
          </cell>
          <cell r="K1058" t="str">
            <v>Ohio</v>
          </cell>
          <cell r="L1058" t="str">
            <v>Conformant</v>
          </cell>
        </row>
        <row r="1059">
          <cell r="B1059" t="str">
            <v>Arrow_2023</v>
          </cell>
          <cell r="C1059" t="str">
            <v>CID001182 - Minsur</v>
          </cell>
          <cell r="D1059" t="str">
            <v>Tin</v>
          </cell>
          <cell r="E1059" t="str">
            <v>CID001182</v>
          </cell>
          <cell r="F1059" t="str">
            <v>RMI</v>
          </cell>
          <cell r="G1059" t="str">
            <v>Minsur</v>
          </cell>
          <cell r="H1059" t="str">
            <v>PERU</v>
          </cell>
          <cell r="I1059" t="str">
            <v>222 Bloomingdale Road, Suite 101</v>
          </cell>
          <cell r="J1059" t="str">
            <v>Paracas</v>
          </cell>
          <cell r="K1059" t="str">
            <v>Ika</v>
          </cell>
          <cell r="L1059" t="str">
            <v>Conformant</v>
          </cell>
        </row>
        <row r="1060">
          <cell r="B1060" t="str">
            <v>Arrow_2023</v>
          </cell>
          <cell r="C1060" t="str">
            <v>CID002573 - Nghe Tinh Non-Ferrous Metals Joint Stock Company</v>
          </cell>
          <cell r="D1060" t="str">
            <v>Tin</v>
          </cell>
          <cell r="E1060" t="str">
            <v>CID002573</v>
          </cell>
          <cell r="F1060" t="str">
            <v>RMI</v>
          </cell>
          <cell r="G1060" t="str">
            <v>Nghe Tinh Non-Ferrous Metals Joint Stock Company</v>
          </cell>
          <cell r="H1060" t="str">
            <v>VIET NAM</v>
          </cell>
          <cell r="I1060"/>
          <cell r="J1060" t="str">
            <v>Quy Hop</v>
          </cell>
          <cell r="K1060" t="str">
            <v>Nghệ An</v>
          </cell>
          <cell r="L1060" t="str">
            <v>Listed by RMI</v>
          </cell>
        </row>
        <row r="1061">
          <cell r="B1061" t="str">
            <v>Arrow_2023</v>
          </cell>
          <cell r="C1061" t="str">
            <v>CID001314 - O.M. Manufacturing (Thailand) Co., Ltd.</v>
          </cell>
          <cell r="D1061" t="str">
            <v>Tin</v>
          </cell>
          <cell r="E1061" t="str">
            <v>CID001314</v>
          </cell>
          <cell r="F1061" t="str">
            <v>RMI</v>
          </cell>
          <cell r="G1061" t="str">
            <v>O.M. Manufacturing (Thailand) Co., Ltd.</v>
          </cell>
          <cell r="H1061" t="str">
            <v>THAILAND</v>
          </cell>
          <cell r="I1061"/>
          <cell r="J1061" t="str">
            <v>Sriracha</v>
          </cell>
          <cell r="K1061" t="str">
            <v>Chon Buri</v>
          </cell>
          <cell r="L1061" t="str">
            <v>Conformant</v>
          </cell>
        </row>
        <row r="1062">
          <cell r="B1062" t="str">
            <v>Arrow_2023</v>
          </cell>
          <cell r="C1062" t="str">
            <v>CID002517 - O.M. Manufacturing Philippines, Inc.</v>
          </cell>
          <cell r="D1062" t="str">
            <v>Tin</v>
          </cell>
          <cell r="E1062" t="str">
            <v>CID002517</v>
          </cell>
          <cell r="F1062" t="str">
            <v>RMI</v>
          </cell>
          <cell r="G1062" t="str">
            <v>O.M. Manufacturing Philippines, Inc.</v>
          </cell>
          <cell r="H1062" t="str">
            <v>PHILIPPINES</v>
          </cell>
          <cell r="I1062"/>
          <cell r="J1062" t="str">
            <v>Rosario</v>
          </cell>
          <cell r="K1062" t="str">
            <v>Cavite</v>
          </cell>
          <cell r="L1062" t="str">
            <v>Conformant</v>
          </cell>
        </row>
        <row r="1063">
          <cell r="B1063" t="str">
            <v>Arrow_2023</v>
          </cell>
          <cell r="C1063" t="str">
            <v>CID001337 - Operaciones Metalurgicas S.A.</v>
          </cell>
          <cell r="D1063" t="str">
            <v>Tin</v>
          </cell>
          <cell r="E1063" t="str">
            <v>CID001337</v>
          </cell>
          <cell r="F1063" t="str">
            <v>RMI</v>
          </cell>
          <cell r="G1063" t="str">
            <v>Operaciones Metalurgicas S.A.</v>
          </cell>
          <cell r="H1063" t="str">
            <v>BOLIVIA (PLURINATIONAL STATE OF)</v>
          </cell>
          <cell r="I1063" t="str">
            <v>Nondisclosure</v>
          </cell>
          <cell r="J1063" t="str">
            <v>Oruro</v>
          </cell>
          <cell r="K1063" t="str">
            <v>Oruro</v>
          </cell>
          <cell r="L1063" t="str">
            <v>Conformant</v>
          </cell>
        </row>
        <row r="1064">
          <cell r="B1064" t="str">
            <v>Arrow_2023</v>
          </cell>
          <cell r="C1064" t="str">
            <v>CID000309 - PT Aries Kencana Sejahtera155</v>
          </cell>
          <cell r="D1064" t="str">
            <v>Tin</v>
          </cell>
          <cell r="E1064" t="str">
            <v>CID000309</v>
          </cell>
          <cell r="F1064" t="str">
            <v>RMI</v>
          </cell>
          <cell r="G1064" t="str">
            <v>PT Aries Kencana Sejahtera</v>
          </cell>
          <cell r="H1064" t="str">
            <v>INDONESIA</v>
          </cell>
          <cell r="I1064"/>
          <cell r="J1064" t="str">
            <v>Pemali</v>
          </cell>
          <cell r="K1064" t="str">
            <v>Kepulauan Bangka Belitung</v>
          </cell>
          <cell r="L1064" t="str">
            <v>Conformant</v>
          </cell>
        </row>
        <row r="1065">
          <cell r="B1065" t="str">
            <v>Arrow_2023</v>
          </cell>
          <cell r="C1065" t="str">
            <v>CID001399 - PT Artha Cipta Langgeng</v>
          </cell>
          <cell r="D1065" t="str">
            <v>Tin</v>
          </cell>
          <cell r="E1065" t="str">
            <v>CID001399</v>
          </cell>
          <cell r="F1065" t="str">
            <v>RMI</v>
          </cell>
          <cell r="G1065" t="str">
            <v>PT Artha Cipta Langgeng</v>
          </cell>
          <cell r="H1065" t="str">
            <v>INDONESIA</v>
          </cell>
          <cell r="I1065"/>
          <cell r="J1065" t="str">
            <v>Sungailiat</v>
          </cell>
          <cell r="K1065" t="str">
            <v>Kepulauan Bangka Belitung</v>
          </cell>
          <cell r="L1065" t="str">
            <v>Conformant</v>
          </cell>
        </row>
        <row r="1066">
          <cell r="B1066" t="str">
            <v>Arrow_2023</v>
          </cell>
          <cell r="C1066" t="str">
            <v>CID002503 - PT ATD Makmur Mandiri Jaya</v>
          </cell>
          <cell r="D1066" t="str">
            <v>Tin</v>
          </cell>
          <cell r="E1066" t="str">
            <v>CID002503</v>
          </cell>
          <cell r="F1066" t="str">
            <v>RMI</v>
          </cell>
          <cell r="G1066" t="str">
            <v>PT ATD Makmur Mandiri Jaya</v>
          </cell>
          <cell r="H1066" t="str">
            <v>INDONESIA</v>
          </cell>
          <cell r="I1066"/>
          <cell r="J1066" t="str">
            <v>Sungailiat</v>
          </cell>
          <cell r="K1066" t="str">
            <v>Kepulauan Bangka Belitung</v>
          </cell>
          <cell r="L1066" t="str">
            <v>Conformant</v>
          </cell>
        </row>
        <row r="1067">
          <cell r="B1067" t="str">
            <v>Arrow_2023</v>
          </cell>
          <cell r="C1067" t="str">
            <v>CID001402 - PT Babel Inti Perkasa</v>
          </cell>
          <cell r="D1067" t="str">
            <v>Tin</v>
          </cell>
          <cell r="E1067" t="str">
            <v>CID001402</v>
          </cell>
          <cell r="F1067" t="str">
            <v>RMI</v>
          </cell>
          <cell r="G1067" t="str">
            <v>PT Babel Inti Perkasa</v>
          </cell>
          <cell r="H1067" t="str">
            <v>INDONESIA</v>
          </cell>
          <cell r="I1067"/>
          <cell r="J1067" t="str">
            <v>Lintang</v>
          </cell>
          <cell r="K1067" t="str">
            <v>Kepulauan Bangka Belitung</v>
          </cell>
          <cell r="L1067" t="str">
            <v>Conformant</v>
          </cell>
        </row>
        <row r="1068">
          <cell r="B1068" t="str">
            <v>Arrow_2023</v>
          </cell>
          <cell r="C1068" t="str">
            <v>CID002776 - PT Bangka Prima Tin</v>
          </cell>
          <cell r="D1068" t="str">
            <v>Tin</v>
          </cell>
          <cell r="E1068" t="str">
            <v>CID002776</v>
          </cell>
          <cell r="F1068" t="str">
            <v>RMI</v>
          </cell>
          <cell r="G1068" t="str">
            <v>PT Bangka Prima Tin</v>
          </cell>
          <cell r="H1068" t="str">
            <v>INDONESIA</v>
          </cell>
          <cell r="I1068"/>
          <cell r="J1068" t="str">
            <v>Pangkalan Baru</v>
          </cell>
          <cell r="K1068" t="str">
            <v>Kepulauan Bangka Belitung</v>
          </cell>
          <cell r="L1068" t="str">
            <v>Conformant</v>
          </cell>
        </row>
        <row r="1069">
          <cell r="B1069" t="str">
            <v>Arrow_2023</v>
          </cell>
          <cell r="C1069" t="str">
            <v>CID001419 - PT Bangka Tin Industry</v>
          </cell>
          <cell r="D1069" t="str">
            <v>Tin</v>
          </cell>
          <cell r="E1069" t="str">
            <v>CID001419</v>
          </cell>
          <cell r="F1069" t="str">
            <v>RMI</v>
          </cell>
          <cell r="G1069" t="str">
            <v>PT Bangka Tin Industry</v>
          </cell>
          <cell r="H1069" t="str">
            <v>INDONESIA</v>
          </cell>
          <cell r="I1069"/>
          <cell r="J1069" t="str">
            <v>Sungailiat</v>
          </cell>
          <cell r="K1069" t="str">
            <v>Kepulauan Bangka Belitung</v>
          </cell>
          <cell r="L1069" t="str">
            <v>Removed</v>
          </cell>
        </row>
        <row r="1070">
          <cell r="B1070" t="str">
            <v>Arrow_2023</v>
          </cell>
          <cell r="C1070" t="str">
            <v>CID001421 - PT Belitung Industri Sejahtera</v>
          </cell>
          <cell r="D1070" t="str">
            <v>Tin</v>
          </cell>
          <cell r="E1070" t="str">
            <v>CID001421</v>
          </cell>
          <cell r="F1070" t="str">
            <v>RMI</v>
          </cell>
          <cell r="G1070" t="str">
            <v>PT Belitung Industri Sejahtera</v>
          </cell>
          <cell r="H1070" t="str">
            <v>INDONESIA</v>
          </cell>
          <cell r="I1070"/>
          <cell r="J1070" t="str">
            <v>Belitung</v>
          </cell>
          <cell r="K1070" t="str">
            <v>Kepulauan Bangka Belitung</v>
          </cell>
          <cell r="L1070" t="str">
            <v>Active</v>
          </cell>
        </row>
        <row r="1071">
          <cell r="B1071" t="str">
            <v>Arrow_2023</v>
          </cell>
          <cell r="C1071" t="str">
            <v>CID001428 - PT Bukit Timah156</v>
          </cell>
          <cell r="D1071" t="str">
            <v>Tin</v>
          </cell>
          <cell r="E1071" t="str">
            <v>CID001428</v>
          </cell>
          <cell r="F1071" t="str">
            <v>RMI</v>
          </cell>
          <cell r="G1071" t="str">
            <v>PT Bukit Timah</v>
          </cell>
          <cell r="H1071" t="str">
            <v>INDONESIA</v>
          </cell>
          <cell r="I1071" t="str">
            <v>Nondisclosure</v>
          </cell>
          <cell r="J1071" t="str">
            <v>Pangkal Pinang</v>
          </cell>
          <cell r="K1071" t="str">
            <v>Kepulauan Bangka Belitung</v>
          </cell>
          <cell r="L1071" t="str">
            <v>Conformant</v>
          </cell>
        </row>
        <row r="1072">
          <cell r="B1072" t="str">
            <v>Arrow_2023</v>
          </cell>
          <cell r="C1072" t="str">
            <v>CID002696 - PT Cipta Persada Mulia</v>
          </cell>
          <cell r="D1072" t="str">
            <v>Tin</v>
          </cell>
          <cell r="E1072" t="str">
            <v>CID002696</v>
          </cell>
          <cell r="F1072" t="str">
            <v>RMI</v>
          </cell>
          <cell r="G1072" t="str">
            <v>PT Cipta Persada Mulia</v>
          </cell>
          <cell r="H1072" t="str">
            <v>INDONESIA</v>
          </cell>
          <cell r="I1072"/>
          <cell r="J1072" t="str">
            <v>Batam</v>
          </cell>
          <cell r="K1072" t="str">
            <v>Kepulauan Riau</v>
          </cell>
          <cell r="L1072" t="str">
            <v>Conformant</v>
          </cell>
        </row>
        <row r="1073">
          <cell r="B1073" t="str">
            <v>Arrow_2023</v>
          </cell>
          <cell r="C1073" t="str">
            <v>CID002835 - PT Menara Cipta Mulia</v>
          </cell>
          <cell r="D1073" t="str">
            <v>Tin</v>
          </cell>
          <cell r="E1073" t="str">
            <v>CID002835</v>
          </cell>
          <cell r="F1073" t="str">
            <v>RMI</v>
          </cell>
          <cell r="G1073" t="str">
            <v>PT Menara Cipta Mulia</v>
          </cell>
          <cell r="H1073" t="str">
            <v>INDONESIA</v>
          </cell>
          <cell r="I1073"/>
          <cell r="J1073" t="str">
            <v>Mentawak</v>
          </cell>
          <cell r="K1073" t="str">
            <v>Kepulauan Bangka Belitung</v>
          </cell>
          <cell r="L1073" t="str">
            <v>Conformant</v>
          </cell>
        </row>
        <row r="1074">
          <cell r="B1074" t="str">
            <v>Arrow_2023</v>
          </cell>
          <cell r="C1074" t="str">
            <v>CID001453 - PT Mitra Stania Prima</v>
          </cell>
          <cell r="D1074" t="str">
            <v>Tin</v>
          </cell>
          <cell r="E1074" t="str">
            <v>CID001453</v>
          </cell>
          <cell r="F1074" t="str">
            <v>RMI</v>
          </cell>
          <cell r="G1074" t="str">
            <v>PT Mitra Stania Prima</v>
          </cell>
          <cell r="H1074" t="str">
            <v>INDONESIA</v>
          </cell>
          <cell r="I1074"/>
          <cell r="J1074" t="str">
            <v>Sungailiat</v>
          </cell>
          <cell r="K1074" t="str">
            <v>Kepulauan Bangka Belitung</v>
          </cell>
          <cell r="L1074" t="str">
            <v>Conformant</v>
          </cell>
        </row>
        <row r="1075">
          <cell r="B1075" t="str">
            <v>Arrow_2023</v>
          </cell>
          <cell r="C1075" t="str">
            <v>CID001457 - PT Panca Mega Persada</v>
          </cell>
          <cell r="D1075" t="str">
            <v>Tin</v>
          </cell>
          <cell r="E1075" t="str">
            <v>CID001457</v>
          </cell>
          <cell r="F1075" t="str">
            <v>RMI</v>
          </cell>
          <cell r="G1075" t="str">
            <v>PT Panca Mega Persada</v>
          </cell>
          <cell r="H1075" t="str">
            <v>INDONESIA</v>
          </cell>
          <cell r="I1075"/>
          <cell r="J1075" t="str">
            <v>Sungailiat</v>
          </cell>
          <cell r="K1075" t="str">
            <v>Kepulauan Bangka Belitung</v>
          </cell>
          <cell r="L1075" t="str">
            <v>Listed by RMI</v>
          </cell>
        </row>
        <row r="1076">
          <cell r="B1076" t="str">
            <v>Arrow_2023</v>
          </cell>
          <cell r="C1076" t="str">
            <v>CID001458 - PT Prima Timah Utama</v>
          </cell>
          <cell r="D1076" t="str">
            <v>Tin</v>
          </cell>
          <cell r="E1076" t="str">
            <v>CID001458</v>
          </cell>
          <cell r="F1076" t="str">
            <v>RMI</v>
          </cell>
          <cell r="G1076" t="str">
            <v>PT Prima Timah Utama</v>
          </cell>
          <cell r="H1076" t="str">
            <v>INDONESIA</v>
          </cell>
          <cell r="I1076"/>
          <cell r="J1076" t="str">
            <v>Pangkal Pinang</v>
          </cell>
          <cell r="K1076" t="str">
            <v>Kepulauan Bangka Belitung</v>
          </cell>
          <cell r="L1076" t="str">
            <v>Conformant</v>
          </cell>
        </row>
        <row r="1077">
          <cell r="B1077" t="str">
            <v>Arrow_2023</v>
          </cell>
          <cell r="C1077" t="str">
            <v>CID001460 - PT Refined Bangka Tin</v>
          </cell>
          <cell r="D1077" t="str">
            <v>Tin</v>
          </cell>
          <cell r="E1077" t="str">
            <v>CID001460</v>
          </cell>
          <cell r="F1077" t="str">
            <v>RMI</v>
          </cell>
          <cell r="G1077" t="str">
            <v>PT Refined Bangka Tin</v>
          </cell>
          <cell r="H1077" t="str">
            <v>INDONESIA</v>
          </cell>
          <cell r="I1077"/>
          <cell r="J1077" t="str">
            <v>Sungailiat</v>
          </cell>
          <cell r="K1077" t="str">
            <v>Kepulauan Bangka Belitung</v>
          </cell>
          <cell r="L1077" t="str">
            <v>Conformant</v>
          </cell>
        </row>
        <row r="1078">
          <cell r="B1078" t="str">
            <v>Arrow_2023</v>
          </cell>
          <cell r="C1078" t="str">
            <v>CID001463 - PT Sariwiguna Binasentosa</v>
          </cell>
          <cell r="D1078" t="str">
            <v>Tin</v>
          </cell>
          <cell r="E1078" t="str">
            <v>CID001463</v>
          </cell>
          <cell r="F1078" t="str">
            <v>RMI</v>
          </cell>
          <cell r="G1078" t="str">
            <v>PT Sariwiguna Binasentosa</v>
          </cell>
          <cell r="H1078" t="str">
            <v>INDONESIA</v>
          </cell>
          <cell r="I1078"/>
          <cell r="J1078" t="str">
            <v>Pangkal Pinang</v>
          </cell>
          <cell r="K1078" t="str">
            <v>Kepulauan Bangka Belitung</v>
          </cell>
          <cell r="L1078" t="str">
            <v>Conformant</v>
          </cell>
        </row>
        <row r="1079">
          <cell r="B1079" t="str">
            <v>Arrow_2023</v>
          </cell>
          <cell r="C1079" t="str">
            <v>CID001468 - PT Stanindo Inti Perkasa</v>
          </cell>
          <cell r="D1079" t="str">
            <v>Tin</v>
          </cell>
          <cell r="E1079" t="str">
            <v>CID001468</v>
          </cell>
          <cell r="F1079" t="str">
            <v>RMI</v>
          </cell>
          <cell r="G1079" t="str">
            <v>PT Stanindo Inti Perkasa</v>
          </cell>
          <cell r="H1079" t="str">
            <v>INDONESIA</v>
          </cell>
          <cell r="I1079"/>
          <cell r="J1079" t="str">
            <v>Pangkal Pinang</v>
          </cell>
          <cell r="K1079" t="str">
            <v>Kepulauan Bangka Belitung</v>
          </cell>
          <cell r="L1079" t="str">
            <v>Conformant</v>
          </cell>
        </row>
        <row r="1080">
          <cell r="B1080" t="str">
            <v>Arrow_2023</v>
          </cell>
          <cell r="C1080" t="str">
            <v>CID002816 - PT Sukses Inti Makmur</v>
          </cell>
          <cell r="D1080" t="str">
            <v>Tin</v>
          </cell>
          <cell r="E1080" t="str">
            <v>CID002816</v>
          </cell>
          <cell r="F1080" t="str">
            <v>RMI</v>
          </cell>
          <cell r="G1080" t="str">
            <v>PT Sukses Inti Makmur</v>
          </cell>
          <cell r="H1080" t="str">
            <v>INDONESIA</v>
          </cell>
          <cell r="I1080"/>
          <cell r="J1080" t="str">
            <v>Belitung</v>
          </cell>
          <cell r="K1080" t="str">
            <v>Kepulauan Bangka Belitung</v>
          </cell>
          <cell r="L1080" t="str">
            <v>Conformant</v>
          </cell>
        </row>
        <row r="1081">
          <cell r="B1081" t="str">
            <v>Arrow_2023</v>
          </cell>
          <cell r="C1081" t="str">
            <v>CID001477 - PT Timah Tbk Kundur</v>
          </cell>
          <cell r="D1081" t="str">
            <v>Tin</v>
          </cell>
          <cell r="E1081" t="str">
            <v>CID001477</v>
          </cell>
          <cell r="F1081" t="str">
            <v>RMI</v>
          </cell>
          <cell r="G1081" t="str">
            <v>PT Timah Tbk Kundur</v>
          </cell>
          <cell r="H1081" t="str">
            <v>INDONESIA</v>
          </cell>
          <cell r="I1081" t="str">
            <v>Unknown.</v>
          </cell>
          <cell r="J1081" t="str">
            <v>Kundur</v>
          </cell>
          <cell r="K1081" t="str">
            <v>Riau</v>
          </cell>
          <cell r="L1081" t="str">
            <v>Conformant</v>
          </cell>
        </row>
        <row r="1082">
          <cell r="B1082" t="str">
            <v>Arrow_2023</v>
          </cell>
          <cell r="C1082" t="str">
            <v>CID001482 - PT Timah Tbk Mentok</v>
          </cell>
          <cell r="D1082" t="str">
            <v>Tin</v>
          </cell>
          <cell r="E1082" t="str">
            <v>CID001482</v>
          </cell>
          <cell r="F1082" t="str">
            <v>RMI</v>
          </cell>
          <cell r="G1082" t="str">
            <v>PT Timah Tbk Mentok</v>
          </cell>
          <cell r="H1082" t="str">
            <v>INDONESIA</v>
          </cell>
          <cell r="I1082" t="str">
            <v>Unknown.</v>
          </cell>
          <cell r="J1082" t="str">
            <v>Mentok</v>
          </cell>
          <cell r="K1082" t="str">
            <v>Kepulauan Bangka Belitung</v>
          </cell>
          <cell r="L1082" t="str">
            <v>Conformant</v>
          </cell>
        </row>
        <row r="1083">
          <cell r="B1083" t="str">
            <v>Arrow_2023</v>
          </cell>
          <cell r="C1083" t="str">
            <v>CID001490 - PT Tinindo Inter Nusa</v>
          </cell>
          <cell r="D1083" t="str">
            <v>Tin</v>
          </cell>
          <cell r="E1083" t="str">
            <v>CID001490</v>
          </cell>
          <cell r="F1083" t="str">
            <v>RMI</v>
          </cell>
          <cell r="G1083" t="str">
            <v>PT Tinindo Inter Nusa</v>
          </cell>
          <cell r="H1083" t="str">
            <v>INDONESIA</v>
          </cell>
          <cell r="I1083"/>
          <cell r="J1083" t="str">
            <v>Pangkal Pinang</v>
          </cell>
          <cell r="K1083" t="str">
            <v>Kepulauan Bangka Belitung</v>
          </cell>
          <cell r="L1083" t="str">
            <v>Listed by RMI</v>
          </cell>
        </row>
        <row r="1084">
          <cell r="B1084" t="str">
            <v>Arrow_2023</v>
          </cell>
          <cell r="C1084" t="str">
            <v>CID001493 - PT Tommy Utama</v>
          </cell>
          <cell r="D1084" t="str">
            <v>Tin</v>
          </cell>
          <cell r="E1084" t="str">
            <v>CID001493</v>
          </cell>
          <cell r="F1084" t="str">
            <v>RMI</v>
          </cell>
          <cell r="G1084" t="str">
            <v>PT Tommy Utama</v>
          </cell>
          <cell r="H1084" t="str">
            <v>INDONESIA</v>
          </cell>
          <cell r="I1084"/>
          <cell r="J1084" t="str">
            <v>Gantung</v>
          </cell>
          <cell r="K1084" t="str">
            <v>Kepulauan Bangka Belitung</v>
          </cell>
          <cell r="L1084" t="str">
            <v>Conformant</v>
          </cell>
        </row>
        <row r="1085">
          <cell r="B1085" t="str">
            <v>Arrow_2023</v>
          </cell>
          <cell r="C1085" t="str">
            <v>CID001539 - Rui Da Hung</v>
          </cell>
          <cell r="D1085" t="str">
            <v>Tin</v>
          </cell>
          <cell r="E1085" t="str">
            <v>CID001539</v>
          </cell>
          <cell r="F1085" t="str">
            <v>RMI</v>
          </cell>
          <cell r="G1085" t="str">
            <v>Rui Da Hung</v>
          </cell>
          <cell r="H1085" t="str">
            <v>TAIWAN, PROVINCE OF CHINA</v>
          </cell>
          <cell r="I1085"/>
          <cell r="J1085" t="str">
            <v>Taoyuan</v>
          </cell>
          <cell r="K1085" t="str">
            <v>Taoyuan</v>
          </cell>
          <cell r="L1085" t="str">
            <v>Conformant</v>
          </cell>
        </row>
        <row r="1086">
          <cell r="B1086" t="str">
            <v>Arrow_2023</v>
          </cell>
          <cell r="C1086" t="str">
            <v>CID002756 - Super Ligas</v>
          </cell>
          <cell r="D1086" t="str">
            <v>Tin</v>
          </cell>
          <cell r="E1086" t="str">
            <v>CID002756</v>
          </cell>
          <cell r="F1086" t="str">
            <v>RMI</v>
          </cell>
          <cell r="G1086" t="str">
            <v>Super Ligas</v>
          </cell>
          <cell r="H1086" t="str">
            <v>BRAZIL</v>
          </cell>
          <cell r="I1086"/>
          <cell r="J1086" t="str">
            <v>Piracicaba</v>
          </cell>
          <cell r="K1086" t="str">
            <v>São Paulo</v>
          </cell>
          <cell r="L1086" t="str">
            <v>Active</v>
          </cell>
        </row>
        <row r="1087">
          <cell r="B1087" t="str">
            <v>Arrow_2023</v>
          </cell>
          <cell r="C1087" t="str">
            <v>CID001898 - Thaisarco</v>
          </cell>
          <cell r="D1087" t="str">
            <v>Tin</v>
          </cell>
          <cell r="E1087" t="str">
            <v>CID001898</v>
          </cell>
          <cell r="F1087" t="str">
            <v>RMI</v>
          </cell>
          <cell r="G1087" t="str">
            <v>Thaisarco</v>
          </cell>
          <cell r="H1087" t="str">
            <v>THAILAND</v>
          </cell>
          <cell r="I1087" t="str">
            <v>80 Moo 8, Sakdidej Road</v>
          </cell>
          <cell r="J1087" t="str">
            <v>Amphur Muang</v>
          </cell>
          <cell r="K1087" t="str">
            <v>Phuket</v>
          </cell>
          <cell r="L1087" t="str">
            <v>Conformant</v>
          </cell>
        </row>
        <row r="1088">
          <cell r="B1088" t="str">
            <v>Arrow_2023</v>
          </cell>
          <cell r="C1088" t="str">
            <v>CID002574 - Tuyen Quang Non-Ferrous Metals Joint Stock Company</v>
          </cell>
          <cell r="D1088" t="str">
            <v>Tin</v>
          </cell>
          <cell r="E1088" t="str">
            <v>CID002574</v>
          </cell>
          <cell r="F1088" t="str">
            <v>RMI</v>
          </cell>
          <cell r="G1088" t="str">
            <v>Tuyen Quang Non-Ferrous Metals Joint Stock Company</v>
          </cell>
          <cell r="H1088" t="str">
            <v>VIET NAM</v>
          </cell>
          <cell r="I1088"/>
          <cell r="J1088" t="str">
            <v>Tan Quang</v>
          </cell>
          <cell r="K1088" t="str">
            <v>Tuyên Quang</v>
          </cell>
          <cell r="L1088" t="str">
            <v>Listed by RMI</v>
          </cell>
        </row>
        <row r="1089">
          <cell r="B1089" t="str">
            <v>Arrow_2023</v>
          </cell>
          <cell r="C1089" t="str">
            <v>CID002015 - VQB Mineral and Trading Group JSC</v>
          </cell>
          <cell r="D1089" t="str">
            <v>Tin</v>
          </cell>
          <cell r="E1089" t="str">
            <v>CID002015</v>
          </cell>
          <cell r="F1089" t="str">
            <v>RMI</v>
          </cell>
          <cell r="G1089" t="str">
            <v>VQB Mineral and Trading Group JSC</v>
          </cell>
          <cell r="H1089" t="str">
            <v>VIET NAM</v>
          </cell>
          <cell r="I1089"/>
          <cell r="J1089" t="str">
            <v>Hanoi</v>
          </cell>
          <cell r="K1089" t="str">
            <v>Ha Noi</v>
          </cell>
          <cell r="L1089" t="str">
            <v>Listed by RMI</v>
          </cell>
        </row>
        <row r="1090">
          <cell r="B1090" t="str">
            <v>Arrow_2023</v>
          </cell>
          <cell r="C1090" t="str">
            <v>CID002036 - White Solder Metalurgia e Mineracao Ltda.</v>
          </cell>
          <cell r="D1090" t="str">
            <v>Tin</v>
          </cell>
          <cell r="E1090" t="str">
            <v>CID002036</v>
          </cell>
          <cell r="F1090" t="str">
            <v>RMI</v>
          </cell>
          <cell r="G1090" t="str">
            <v>White Solder Metalurgia e Mineracao Ltda.</v>
          </cell>
          <cell r="H1090" t="str">
            <v>BRAZIL</v>
          </cell>
          <cell r="I1090" t="str">
            <v>Rodovia 421, Km 1,1 no 917 CEP 76877-073/Cx Postal: 433</v>
          </cell>
          <cell r="J1090" t="str">
            <v>Ariquemes</v>
          </cell>
          <cell r="K1090" t="str">
            <v>Rondônia</v>
          </cell>
          <cell r="L1090" t="str">
            <v>Conformant</v>
          </cell>
        </row>
        <row r="1091">
          <cell r="B1091" t="str">
            <v>Arrow_2023</v>
          </cell>
          <cell r="C1091" t="str">
            <v>CID002158 - Yunnan Chengfeng Non-ferrous Metals Co., Ltd.165</v>
          </cell>
          <cell r="D1091" t="str">
            <v>Tin</v>
          </cell>
          <cell r="E1091" t="str">
            <v>CID002158</v>
          </cell>
          <cell r="F1091" t="str">
            <v>RMI</v>
          </cell>
          <cell r="G1091" t="str">
            <v>Yunnan Chengfeng Non-ferrous Metals Co., Ltd.</v>
          </cell>
          <cell r="H1091" t="str">
            <v>CHINA</v>
          </cell>
          <cell r="I1091" t="str">
            <v>Unknown.</v>
          </cell>
          <cell r="J1091" t="str">
            <v>Gejiu</v>
          </cell>
          <cell r="K1091" t="str">
            <v>Yunnan Sheng</v>
          </cell>
          <cell r="L1091" t="str">
            <v>Conformant</v>
          </cell>
        </row>
        <row r="1092">
          <cell r="B1092" t="str">
            <v>Arrow_2023</v>
          </cell>
          <cell r="C1092" t="str">
            <v>CID002180 - Tin Smelting Branch of Yunnan Tin Co., Ltd.</v>
          </cell>
          <cell r="D1092" t="str">
            <v>Tin</v>
          </cell>
          <cell r="E1092" t="str">
            <v>CID002180</v>
          </cell>
          <cell r="F1092" t="str">
            <v>RMI</v>
          </cell>
          <cell r="G1092" t="str">
            <v>Tin Smelting Branch of Yunnan Tin Co., Ltd.</v>
          </cell>
          <cell r="H1092" t="str">
            <v>CHINA</v>
          </cell>
          <cell r="I1092" t="str">
            <v>Unknown.</v>
          </cell>
          <cell r="J1092" t="str">
            <v>Gejiu</v>
          </cell>
          <cell r="K1092" t="str">
            <v>Yunnan Sheng</v>
          </cell>
          <cell r="L1092" t="str">
            <v>Conformant</v>
          </cell>
        </row>
        <row r="1093">
          <cell r="B1093" t="str">
            <v>Arrow_2023</v>
          </cell>
          <cell r="C1093" t="str">
            <v>CID002833 - ACL Metais Eireli</v>
          </cell>
          <cell r="D1093" t="str">
            <v>Tungsten</v>
          </cell>
          <cell r="E1093" t="str">
            <v>CID002833</v>
          </cell>
          <cell r="F1093" t="str">
            <v>RMI</v>
          </cell>
          <cell r="G1093" t="str">
            <v>ACL Metais Eireli</v>
          </cell>
          <cell r="H1093" t="str">
            <v>BRAZIL</v>
          </cell>
          <cell r="I1093"/>
          <cell r="J1093" t="str">
            <v>Araçariguama</v>
          </cell>
          <cell r="K1093" t="str">
            <v>São Paulo</v>
          </cell>
          <cell r="L1093" t="str">
            <v>Listed by RMI</v>
          </cell>
        </row>
        <row r="1094">
          <cell r="B1094" t="str">
            <v>Arrow_2023</v>
          </cell>
          <cell r="C1094" t="str">
            <v>CID002502 - Asia Tungsten Products Vietnam Ltd.</v>
          </cell>
          <cell r="D1094" t="str">
            <v>Tungsten</v>
          </cell>
          <cell r="E1094" t="str">
            <v>CID002502</v>
          </cell>
          <cell r="F1094" t="str">
            <v>RMI</v>
          </cell>
          <cell r="G1094" t="str">
            <v>Asia Tungsten Products Vietnam Ltd.</v>
          </cell>
          <cell r="H1094" t="str">
            <v>VIET NAM</v>
          </cell>
          <cell r="I1094"/>
          <cell r="J1094" t="str">
            <v>Vinh Bao District</v>
          </cell>
          <cell r="K1094" t="str">
            <v>Hai Phong</v>
          </cell>
          <cell r="L1094" t="str">
            <v>Removed</v>
          </cell>
        </row>
        <row r="1095">
          <cell r="B1095" t="str">
            <v>Arrow_2023</v>
          </cell>
          <cell r="C1095" t="str">
            <v>CID002513 - Hunan Shizhuyuan Nonferrous Metals Co., Ltd. Chenzhou Tungsten Products Branch</v>
          </cell>
          <cell r="D1095" t="str">
            <v>Tungsten</v>
          </cell>
          <cell r="E1095" t="str">
            <v>CID002513</v>
          </cell>
          <cell r="F1095" t="str">
            <v>RMI</v>
          </cell>
          <cell r="G1095" t="str">
            <v>Hunan Shizhuyuan Nonferrous Metals Co., Ltd. Chenzhou Tungsten Products Branch</v>
          </cell>
          <cell r="H1095" t="str">
            <v>CHINA</v>
          </cell>
          <cell r="I1095"/>
          <cell r="J1095" t="str">
            <v>Chenzhou</v>
          </cell>
          <cell r="K1095" t="str">
            <v>Hunan Sheng</v>
          </cell>
          <cell r="L1095" t="str">
            <v>Conformant</v>
          </cell>
        </row>
        <row r="1096">
          <cell r="B1096" t="str">
            <v>Arrow_2023</v>
          </cell>
          <cell r="C1096" t="str">
            <v>CID000258 - Chongyi Zhangyuan Tungsten Co., Ltd.</v>
          </cell>
          <cell r="D1096" t="str">
            <v>Tungsten</v>
          </cell>
          <cell r="E1096" t="str">
            <v>CID000258</v>
          </cell>
          <cell r="F1096" t="str">
            <v>RMI</v>
          </cell>
          <cell r="G1096" t="str">
            <v>Chongyi Zhangyuan Tungsten Co., Ltd.</v>
          </cell>
          <cell r="H1096" t="str">
            <v>CHINA</v>
          </cell>
          <cell r="I1096"/>
          <cell r="J1096" t="str">
            <v>Ganzhou</v>
          </cell>
          <cell r="K1096" t="str">
            <v>Jiangxi Sheng</v>
          </cell>
          <cell r="L1096" t="str">
            <v>Conformant</v>
          </cell>
        </row>
        <row r="1097">
          <cell r="B1097" t="str">
            <v>Arrow_2023</v>
          </cell>
          <cell r="C1097" t="str">
            <v>CID000875 - Ganzhou Huaxing Tungsten Products Co., Ltd.177</v>
          </cell>
          <cell r="D1097" t="str">
            <v>Tungsten</v>
          </cell>
          <cell r="E1097" t="str">
            <v>CID000875</v>
          </cell>
          <cell r="F1097" t="str">
            <v>RMI</v>
          </cell>
          <cell r="G1097" t="str">
            <v>Ganzhou Huaxing Tungsten Products Co., Ltd.</v>
          </cell>
          <cell r="H1097" t="str">
            <v>CHINA</v>
          </cell>
          <cell r="I1097"/>
          <cell r="J1097" t="str">
            <v>Ganzhou</v>
          </cell>
          <cell r="K1097" t="str">
            <v>Jiangxi Sheng</v>
          </cell>
          <cell r="L1097" t="str">
            <v>Conformant</v>
          </cell>
        </row>
        <row r="1098">
          <cell r="B1098" t="str">
            <v>Arrow_2023</v>
          </cell>
          <cell r="C1098" t="str">
            <v>CID002315 - Ganzhou Jiangwu Ferrotungsten Co., Ltd.</v>
          </cell>
          <cell r="D1098" t="str">
            <v>Tungsten</v>
          </cell>
          <cell r="E1098" t="str">
            <v>CID002315</v>
          </cell>
          <cell r="F1098" t="str">
            <v>RMI</v>
          </cell>
          <cell r="G1098" t="str">
            <v>Ganzhou Jiangwu Ferrotungsten Co., Ltd.</v>
          </cell>
          <cell r="H1098" t="str">
            <v>CHINA</v>
          </cell>
          <cell r="I1098"/>
          <cell r="J1098" t="str">
            <v>Ganzhou</v>
          </cell>
          <cell r="K1098" t="str">
            <v>Jiangxi Sheng</v>
          </cell>
          <cell r="L1098" t="str">
            <v>Conformant</v>
          </cell>
        </row>
        <row r="1099">
          <cell r="B1099" t="str">
            <v>Arrow_2023</v>
          </cell>
          <cell r="C1099" t="str">
            <v>CID002494 - Ganzhou Seadragon W &amp; Mo Co., Ltd.</v>
          </cell>
          <cell r="D1099" t="str">
            <v>Tungsten</v>
          </cell>
          <cell r="E1099" t="str">
            <v>CID002494</v>
          </cell>
          <cell r="F1099" t="str">
            <v>RMI</v>
          </cell>
          <cell r="G1099" t="str">
            <v>Ganzhou Seadragon W &amp; Mo Co., Ltd.</v>
          </cell>
          <cell r="H1099" t="str">
            <v>CHINA</v>
          </cell>
          <cell r="I1099"/>
          <cell r="J1099" t="str">
            <v>Ganzhou</v>
          </cell>
          <cell r="K1099" t="str">
            <v>Jiangxi Sheng</v>
          </cell>
          <cell r="L1099" t="str">
            <v>Conformant</v>
          </cell>
        </row>
        <row r="1100">
          <cell r="B1100" t="str">
            <v>Arrow_2023</v>
          </cell>
          <cell r="C1100" t="str">
            <v>CID000568 - Global Tungsten &amp; Powders Corp.</v>
          </cell>
          <cell r="D1100" t="str">
            <v>Tungsten</v>
          </cell>
          <cell r="E1100" t="str">
            <v>CID000568</v>
          </cell>
          <cell r="F1100" t="str">
            <v>RMI</v>
          </cell>
          <cell r="G1100" t="str">
            <v>Global Tungsten &amp; Powders Corp.</v>
          </cell>
          <cell r="H1100" t="str">
            <v>UNITED STATES OF AMERICA</v>
          </cell>
          <cell r="I1100"/>
          <cell r="J1100" t="str">
            <v>Towanda</v>
          </cell>
          <cell r="K1100" t="str">
            <v>Pennsylvania</v>
          </cell>
          <cell r="L1100" t="str">
            <v>Conformant</v>
          </cell>
        </row>
        <row r="1101">
          <cell r="B1101" t="str">
            <v>Arrow_2023</v>
          </cell>
          <cell r="C1101" t="str">
            <v>CID000218 - Guangdong Xianglu Tungsten Co., Ltd.181</v>
          </cell>
          <cell r="D1101" t="str">
            <v>Tungsten</v>
          </cell>
          <cell r="E1101" t="str">
            <v>CID000218</v>
          </cell>
          <cell r="F1101" t="str">
            <v>RMI</v>
          </cell>
          <cell r="G1101" t="str">
            <v>Guangdong Xianglu Tungsten Co., Ltd.</v>
          </cell>
          <cell r="H1101" t="str">
            <v>CHINA</v>
          </cell>
          <cell r="I1101"/>
          <cell r="J1101" t="str">
            <v>Chaozhou</v>
          </cell>
          <cell r="K1101" t="str">
            <v>Guangdong Sheng</v>
          </cell>
          <cell r="L1101" t="str">
            <v>Conformant</v>
          </cell>
        </row>
        <row r="1102">
          <cell r="B1102" t="str">
            <v>Arrow_2023</v>
          </cell>
          <cell r="C1102" t="str">
            <v>CID002541 - H.C. Starck Tungsten GmbH</v>
          </cell>
          <cell r="D1102" t="str">
            <v>Tungsten</v>
          </cell>
          <cell r="E1102" t="str">
            <v>CID002541</v>
          </cell>
          <cell r="F1102" t="str">
            <v>RMI</v>
          </cell>
          <cell r="G1102" t="str">
            <v>H.C. Starck Tungsten GmbH</v>
          </cell>
          <cell r="H1102" t="str">
            <v>GERMANY</v>
          </cell>
          <cell r="I1102"/>
          <cell r="J1102" t="str">
            <v>Goslar</v>
          </cell>
          <cell r="K1102" t="str">
            <v>Niedersachsen</v>
          </cell>
          <cell r="L1102" t="str">
            <v>Conformant</v>
          </cell>
        </row>
        <row r="1103">
          <cell r="B1103" t="str">
            <v>Arrow_2023</v>
          </cell>
          <cell r="C1103" t="str">
            <v>CID000769 - Hunan Jintai New Material Co., Ltd.96</v>
          </cell>
          <cell r="D1103" t="str">
            <v>Tungsten</v>
          </cell>
          <cell r="E1103" t="str">
            <v>CID000769</v>
          </cell>
          <cell r="F1103" t="str">
            <v>RMI</v>
          </cell>
          <cell r="G1103" t="str">
            <v>Hunan Jintai New Material Co., Ltd.</v>
          </cell>
          <cell r="H1103" t="str">
            <v>CHINA</v>
          </cell>
          <cell r="I1103"/>
          <cell r="J1103" t="str">
            <v>Hengyang</v>
          </cell>
          <cell r="K1103" t="str">
            <v>Hunan Sheng</v>
          </cell>
          <cell r="L1103" t="str">
            <v>Conformant</v>
          </cell>
        </row>
        <row r="1104">
          <cell r="B1104" t="str">
            <v>Arrow_2023</v>
          </cell>
          <cell r="C1104" t="str">
            <v>CID002649 - Hydrometallurg, JSC</v>
          </cell>
          <cell r="D1104" t="str">
            <v>Tungsten</v>
          </cell>
          <cell r="E1104" t="str">
            <v>CID002649</v>
          </cell>
          <cell r="F1104" t="str">
            <v>RMI</v>
          </cell>
          <cell r="G1104" t="str">
            <v>Hydrometallurg, JSC</v>
          </cell>
          <cell r="H1104" t="str">
            <v>RUSSIAN FEDERATION</v>
          </cell>
          <cell r="I1104"/>
          <cell r="J1104" t="str">
            <v>Nalchik</v>
          </cell>
          <cell r="K1104" t="str">
            <v>Kabardino-Balkarskaya Respublika</v>
          </cell>
          <cell r="L1104" t="str">
            <v>Listed by RMI</v>
          </cell>
        </row>
        <row r="1105">
          <cell r="B1105" t="str">
            <v>Arrow_2023</v>
          </cell>
          <cell r="C1105" t="str">
            <v>CID000825 - Japan New Metals Co., Ltd.</v>
          </cell>
          <cell r="D1105" t="str">
            <v>Tungsten</v>
          </cell>
          <cell r="E1105" t="str">
            <v>CID000825</v>
          </cell>
          <cell r="F1105" t="str">
            <v>RMI</v>
          </cell>
          <cell r="G1105" t="str">
            <v>Japan New Metals Co., Ltd.</v>
          </cell>
          <cell r="H1105" t="str">
            <v>JAPAN</v>
          </cell>
          <cell r="I1105"/>
          <cell r="J1105" t="str">
            <v>Akita City</v>
          </cell>
          <cell r="K1105" t="str">
            <v>Akita</v>
          </cell>
          <cell r="L1105" t="str">
            <v>Conformant</v>
          </cell>
        </row>
        <row r="1106">
          <cell r="B1106" t="str">
            <v>Arrow_2023</v>
          </cell>
          <cell r="C1106" t="str">
            <v>CID002551 - Jiangwu H.C. Starck Tungsten Products Co., Ltd.</v>
          </cell>
          <cell r="D1106" t="str">
            <v>Tungsten</v>
          </cell>
          <cell r="E1106" t="str">
            <v>CID002551</v>
          </cell>
          <cell r="F1106" t="str">
            <v>RMI</v>
          </cell>
          <cell r="G1106" t="str">
            <v>Jiangwu H.C. Starck Tungsten Products Co., Ltd.</v>
          </cell>
          <cell r="H1106" t="str">
            <v>CHINA</v>
          </cell>
          <cell r="I1106"/>
          <cell r="J1106" t="str">
            <v>Ganzhou</v>
          </cell>
          <cell r="K1106" t="str">
            <v>Jiangxi Sheng</v>
          </cell>
          <cell r="L1106" t="str">
            <v>Conformant</v>
          </cell>
        </row>
        <row r="1107">
          <cell r="B1107" t="str">
            <v>Arrow_2023</v>
          </cell>
          <cell r="C1107" t="str">
            <v>CID002321 - Jiangxi Gan Bei Tungsten Co., Ltd.</v>
          </cell>
          <cell r="D1107" t="str">
            <v>Tungsten</v>
          </cell>
          <cell r="E1107" t="str">
            <v>CID002321</v>
          </cell>
          <cell r="F1107" t="str">
            <v>RMI</v>
          </cell>
          <cell r="G1107" t="str">
            <v>Jiangxi Gan Bei Tungsten Co., Ltd.</v>
          </cell>
          <cell r="H1107" t="str">
            <v>CHINA</v>
          </cell>
          <cell r="I1107"/>
          <cell r="J1107" t="str">
            <v>Xiushui</v>
          </cell>
          <cell r="K1107" t="str">
            <v>Jiangxi Sheng</v>
          </cell>
          <cell r="L1107" t="str">
            <v>Conformant</v>
          </cell>
        </row>
        <row r="1108">
          <cell r="B1108" t="str">
            <v>Arrow_2023</v>
          </cell>
          <cell r="C1108" t="str">
            <v>CID002313 - Jiangxi Minmetals Gao'an Non-ferrous Metals Co., Ltd.</v>
          </cell>
          <cell r="D1108" t="str">
            <v>Tungsten</v>
          </cell>
          <cell r="E1108" t="str">
            <v>CID002313</v>
          </cell>
          <cell r="F1108" t="str">
            <v>RMI</v>
          </cell>
          <cell r="G1108" t="str">
            <v>Jiangxi Minmetals Gao'an Non-ferrous Metals Co., Ltd.</v>
          </cell>
          <cell r="H1108" t="str">
            <v>CHINA</v>
          </cell>
          <cell r="I1108"/>
          <cell r="J1108" t="str">
            <v>Gao'an</v>
          </cell>
          <cell r="K1108" t="str">
            <v>Jiangxi Sheng</v>
          </cell>
          <cell r="L1108" t="str">
            <v>Listed by RMI</v>
          </cell>
        </row>
        <row r="1109">
          <cell r="B1109" t="str">
            <v>Arrow_2023</v>
          </cell>
          <cell r="C1109" t="str">
            <v>CID002318 - Jiangxi Tonggu Non-ferrous Metallurgical &amp; Chemical Co., Ltd.</v>
          </cell>
          <cell r="D1109" t="str">
            <v>Tungsten</v>
          </cell>
          <cell r="E1109" t="str">
            <v>CID002318</v>
          </cell>
          <cell r="F1109" t="str">
            <v>RMI</v>
          </cell>
          <cell r="G1109" t="str">
            <v>Jiangxi Tonggu Non-ferrous Metallurgical &amp; Chemical Co., Ltd.</v>
          </cell>
          <cell r="H1109" t="str">
            <v>CHINA</v>
          </cell>
          <cell r="I1109"/>
          <cell r="J1109" t="str">
            <v>Tonggu</v>
          </cell>
          <cell r="K1109" t="str">
            <v>Jiangxi Sheng</v>
          </cell>
          <cell r="L1109" t="str">
            <v>Conformant</v>
          </cell>
        </row>
        <row r="1110">
          <cell r="B1110" t="str">
            <v>Arrow_2023</v>
          </cell>
          <cell r="C1110" t="str">
            <v>CID002317 - Jiangxi Xinsheng Tungsten Industry Co., Ltd.</v>
          </cell>
          <cell r="D1110" t="str">
            <v>Tungsten</v>
          </cell>
          <cell r="E1110" t="str">
            <v>CID002317</v>
          </cell>
          <cell r="F1110" t="str">
            <v>RMI</v>
          </cell>
          <cell r="G1110" t="str">
            <v>Jiangxi Xinsheng Tungsten Industry Co., Ltd.</v>
          </cell>
          <cell r="H1110" t="str">
            <v>CHINA</v>
          </cell>
          <cell r="I1110"/>
          <cell r="J1110" t="str">
            <v>Ganzhou</v>
          </cell>
          <cell r="K1110" t="str">
            <v>Jiangxi Sheng</v>
          </cell>
          <cell r="L1110" t="str">
            <v>Conformant</v>
          </cell>
        </row>
        <row r="1111">
          <cell r="B1111" t="str">
            <v>Arrow_2023</v>
          </cell>
          <cell r="C1111" t="str">
            <v>CID002316 - Jiangxi Yaosheng Tungsten Co., Ltd.</v>
          </cell>
          <cell r="D1111" t="str">
            <v>Tungsten</v>
          </cell>
          <cell r="E1111" t="str">
            <v>CID002316</v>
          </cell>
          <cell r="F1111" t="str">
            <v>RMI</v>
          </cell>
          <cell r="G1111" t="str">
            <v>Jiangxi Yaosheng Tungsten Co., Ltd.</v>
          </cell>
          <cell r="H1111" t="str">
            <v>CHINA</v>
          </cell>
          <cell r="I1111"/>
          <cell r="J1111" t="str">
            <v>Ganzhou</v>
          </cell>
          <cell r="K1111" t="str">
            <v>Jiangxi Sheng</v>
          </cell>
          <cell r="L1111" t="str">
            <v>Conformant</v>
          </cell>
        </row>
        <row r="1112">
          <cell r="B1112" t="str">
            <v>Arrow_2023</v>
          </cell>
          <cell r="C1112" t="str">
            <v>CID000966 - Kennametal Fallon</v>
          </cell>
          <cell r="D1112" t="str">
            <v>Tungsten</v>
          </cell>
          <cell r="E1112" t="str">
            <v>CID000966</v>
          </cell>
          <cell r="F1112" t="str">
            <v>RMI</v>
          </cell>
          <cell r="G1112" t="str">
            <v>Kennametal Fallon</v>
          </cell>
          <cell r="H1112" t="str">
            <v>UNITED STATES OF AMERICA</v>
          </cell>
          <cell r="I1112"/>
          <cell r="J1112" t="str">
            <v>Fallon</v>
          </cell>
          <cell r="K1112" t="str">
            <v>Nevada</v>
          </cell>
          <cell r="L1112" t="str">
            <v>Conformant</v>
          </cell>
        </row>
        <row r="1113">
          <cell r="B1113" t="str">
            <v>Arrow_2023</v>
          </cell>
          <cell r="C1113" t="str">
            <v>CID000105 - Kennametal Huntsville184</v>
          </cell>
          <cell r="D1113" t="str">
            <v>Tungsten</v>
          </cell>
          <cell r="E1113" t="str">
            <v>CID000105</v>
          </cell>
          <cell r="F1113" t="str">
            <v>RMI</v>
          </cell>
          <cell r="G1113" t="str">
            <v>Kennametal Huntsville</v>
          </cell>
          <cell r="H1113" t="str">
            <v>UNITED STATES OF AMERICA</v>
          </cell>
          <cell r="I1113"/>
          <cell r="J1113" t="str">
            <v>Huntsville</v>
          </cell>
          <cell r="K1113" t="str">
            <v>Alabama</v>
          </cell>
          <cell r="L1113" t="str">
            <v>Conformant</v>
          </cell>
        </row>
        <row r="1114">
          <cell r="B1114" t="str">
            <v>Arrow_2023</v>
          </cell>
          <cell r="C1114" t="str">
            <v>CID002319 - Malipo Haiyu Tungsten Co., Ltd.</v>
          </cell>
          <cell r="D1114" t="str">
            <v>Tungsten</v>
          </cell>
          <cell r="E1114" t="str">
            <v>CID002319</v>
          </cell>
          <cell r="F1114" t="str">
            <v>RMI</v>
          </cell>
          <cell r="G1114" t="str">
            <v>Malipo Haiyu Tungsten Co., Ltd.</v>
          </cell>
          <cell r="H1114" t="str">
            <v>CHINA</v>
          </cell>
          <cell r="I1114"/>
          <cell r="J1114" t="str">
            <v>Nanfeng Xiaozhai</v>
          </cell>
          <cell r="K1114" t="str">
            <v>Yunnan Sheng</v>
          </cell>
          <cell r="L1114" t="str">
            <v>Conformant</v>
          </cell>
        </row>
        <row r="1115">
          <cell r="B1115" t="str">
            <v>Arrow_2023</v>
          </cell>
          <cell r="C1115" t="str">
            <v>CID002845 - Moliren Ltd.</v>
          </cell>
          <cell r="D1115" t="str">
            <v>Tungsten</v>
          </cell>
          <cell r="E1115" t="str">
            <v>CID002845</v>
          </cell>
          <cell r="F1115" t="str">
            <v>RMI</v>
          </cell>
          <cell r="G1115" t="str">
            <v>Moliren Ltd.</v>
          </cell>
          <cell r="H1115" t="str">
            <v>RUSSIAN FEDERATION</v>
          </cell>
          <cell r="I1115"/>
          <cell r="J1115" t="str">
            <v>Roshal</v>
          </cell>
          <cell r="K1115" t="str">
            <v>Moskovskaja oblast'</v>
          </cell>
          <cell r="L1115" t="str">
            <v>Listed by RMI</v>
          </cell>
        </row>
        <row r="1116">
          <cell r="B1116" t="str">
            <v>Arrow_2023</v>
          </cell>
          <cell r="C1116" t="str">
            <v>CID002589 - Niagara Refining LLC</v>
          </cell>
          <cell r="D1116" t="str">
            <v>Tungsten</v>
          </cell>
          <cell r="E1116" t="str">
            <v>CID002589</v>
          </cell>
          <cell r="F1116" t="str">
            <v>RMI</v>
          </cell>
          <cell r="G1116" t="str">
            <v>Niagara Refining LLC</v>
          </cell>
          <cell r="H1116" t="str">
            <v>UNITED STATES OF AMERICA</v>
          </cell>
          <cell r="I1116"/>
          <cell r="J1116" t="str">
            <v>Depew</v>
          </cell>
          <cell r="K1116" t="str">
            <v>New York</v>
          </cell>
          <cell r="L1116" t="str">
            <v>Conformant</v>
          </cell>
        </row>
        <row r="1117">
          <cell r="B1117" t="str">
            <v>Arrow_2023</v>
          </cell>
          <cell r="C1117" t="str">
            <v>CID002543 - Masan High-Tech Materials</v>
          </cell>
          <cell r="D1117" t="str">
            <v>Tungsten</v>
          </cell>
          <cell r="E1117" t="str">
            <v>CID002543</v>
          </cell>
          <cell r="F1117" t="str">
            <v>RMI</v>
          </cell>
          <cell r="G1117" t="str">
            <v>Masan High-Tech Materials</v>
          </cell>
          <cell r="H1117" t="str">
            <v>VIET NAM</v>
          </cell>
          <cell r="I1117"/>
          <cell r="J1117" t="str">
            <v>Dai Tu</v>
          </cell>
          <cell r="K1117" t="str">
            <v>Thái Nguyên</v>
          </cell>
          <cell r="L1117" t="str">
            <v>Conformant</v>
          </cell>
        </row>
        <row r="1118">
          <cell r="B1118" t="str">
            <v>Arrow_2023</v>
          </cell>
          <cell r="C1118" t="str">
            <v>CID002827 - Philippine Chuangxin Industrial Co., Inc.</v>
          </cell>
          <cell r="D1118" t="str">
            <v>Tungsten</v>
          </cell>
          <cell r="E1118" t="str">
            <v>CID002827</v>
          </cell>
          <cell r="F1118" t="str">
            <v>RMI</v>
          </cell>
          <cell r="G1118" t="str">
            <v>Philippine Chuangxin Industrial Co., Inc.</v>
          </cell>
          <cell r="H1118" t="str">
            <v>PHILIPPINES</v>
          </cell>
          <cell r="I1118"/>
          <cell r="J1118" t="str">
            <v>Marilao</v>
          </cell>
          <cell r="K1118" t="str">
            <v>Bulacan</v>
          </cell>
          <cell r="L1118" t="str">
            <v>Conformant</v>
          </cell>
        </row>
        <row r="1119">
          <cell r="B1119" t="str">
            <v>Arrow_2023</v>
          </cell>
          <cell r="C1119" t="str">
            <v>CID002724 - Unecha Refractory metals plant</v>
          </cell>
          <cell r="D1119" t="str">
            <v>Tungsten</v>
          </cell>
          <cell r="E1119" t="str">
            <v>CID002724</v>
          </cell>
          <cell r="F1119" t="str">
            <v>RMI</v>
          </cell>
          <cell r="G1119" t="str">
            <v>Unecha Refractory metals plant</v>
          </cell>
          <cell r="H1119" t="str">
            <v>RUSSIAN FEDERATION</v>
          </cell>
          <cell r="I1119"/>
          <cell r="J1119" t="str">
            <v>Unecha</v>
          </cell>
          <cell r="K1119" t="str">
            <v>Bryanskaya oblast'</v>
          </cell>
          <cell r="L1119" t="str">
            <v>Listed by RMI</v>
          </cell>
        </row>
        <row r="1120">
          <cell r="B1120" t="str">
            <v>Arrow_2023</v>
          </cell>
          <cell r="C1120" t="str">
            <v>CID002044 - Wolfram Bergbau und Hutten AG187</v>
          </cell>
          <cell r="D1120" t="str">
            <v>Tungsten</v>
          </cell>
          <cell r="E1120" t="str">
            <v>CID002044</v>
          </cell>
          <cell r="F1120" t="str">
            <v>RMI</v>
          </cell>
          <cell r="G1120" t="str">
            <v>Wolfram Bergbau und Hutten AG</v>
          </cell>
          <cell r="H1120" t="str">
            <v>AUSTRIA</v>
          </cell>
          <cell r="I1120"/>
          <cell r="J1120"/>
          <cell r="K1120"/>
          <cell r="L1120" t="str">
            <v>Conformant</v>
          </cell>
        </row>
        <row r="1121">
          <cell r="B1121" t="str">
            <v>Arrow_2023</v>
          </cell>
          <cell r="C1121" t="str">
            <v>CID002320 - Xiamen Tungsten (H.C.) Co., Ltd.188</v>
          </cell>
          <cell r="D1121" t="str">
            <v>Tungsten</v>
          </cell>
          <cell r="E1121" t="str">
            <v>CID002320</v>
          </cell>
          <cell r="F1121" t="str">
            <v>RMI</v>
          </cell>
          <cell r="G1121" t="str">
            <v>Xiamen Tungsten (H.C.) Co., Ltd.</v>
          </cell>
          <cell r="H1121" t="str">
            <v>CHINA</v>
          </cell>
          <cell r="I1121"/>
          <cell r="J1121"/>
          <cell r="K1121"/>
          <cell r="L1121" t="str">
            <v>Conformant</v>
          </cell>
        </row>
        <row r="1122">
          <cell r="B1122" t="str">
            <v>Arrow_2023</v>
          </cell>
          <cell r="C1122" t="str">
            <v>CID002082 - Xiamen Tungsten Co., Ltd.</v>
          </cell>
          <cell r="D1122" t="str">
            <v>Tungsten</v>
          </cell>
          <cell r="E1122" t="str">
            <v>CID002082</v>
          </cell>
          <cell r="F1122" t="str">
            <v>RMI</v>
          </cell>
          <cell r="G1122" t="str">
            <v>Xiamen Tungsten Co., Ltd.</v>
          </cell>
          <cell r="H1122" t="str">
            <v>CHINA</v>
          </cell>
          <cell r="I1122"/>
          <cell r="J1122"/>
          <cell r="K1122"/>
          <cell r="L1122" t="str">
            <v>Conformant</v>
          </cell>
        </row>
        <row r="1123">
          <cell r="B1123" t="str">
            <v>Arrow_2023</v>
          </cell>
          <cell r="C1123" t="str">
            <v>CID000313 - PT Premium Tin Indonesia</v>
          </cell>
          <cell r="D1123" t="str">
            <v>Tin</v>
          </cell>
          <cell r="E1123" t="str">
            <v>CID000313</v>
          </cell>
          <cell r="F1123" t="str">
            <v>RMI</v>
          </cell>
          <cell r="G1123" t="str">
            <v>PT Premium Tin Indonesia</v>
          </cell>
          <cell r="H1123" t="str">
            <v>INDONESIA</v>
          </cell>
          <cell r="I1123" t="str">
            <v>Jl. Polwan No 20 Kel. Dul Kec. Pangkalan Baru Kabupaten Bangka Tengah Provinsi Kep. Kepulauan Bangka Belitung</v>
          </cell>
          <cell r="J1123" t="str">
            <v>Pangkalan Baru</v>
          </cell>
          <cell r="K1123" t="str">
            <v>Kepulauan Bangka Belitung</v>
          </cell>
          <cell r="L1123" t="str">
            <v>Conformant</v>
          </cell>
        </row>
        <row r="1124">
          <cell r="B1124" t="str">
            <v>Arrow_2023</v>
          </cell>
          <cell r="C1124" t="str">
            <v>CID000522 - Refinery of Seemine Gold Co., Ltd.</v>
          </cell>
          <cell r="D1124" t="str">
            <v>Gold</v>
          </cell>
          <cell r="E1124" t="str">
            <v>CID000522</v>
          </cell>
          <cell r="F1124" t="str">
            <v>RMI</v>
          </cell>
          <cell r="G1124" t="str">
            <v>Refinery of Seemine Gold Co., Ltd.</v>
          </cell>
          <cell r="H1124" t="str">
            <v>CHINA</v>
          </cell>
          <cell r="I1124"/>
          <cell r="J1124" t="str">
            <v>Lanzhou</v>
          </cell>
          <cell r="K1124" t="str">
            <v>Gansu Sheng</v>
          </cell>
          <cell r="L1124" t="str">
            <v>Listed by RMI</v>
          </cell>
        </row>
        <row r="1125">
          <cell r="B1125" t="str">
            <v>Arrow_2023</v>
          </cell>
          <cell r="C1125" t="str">
            <v>CID001231 - Jiangxi New Nanshan Technology Ltd.</v>
          </cell>
          <cell r="D1125" t="str">
            <v>Tin</v>
          </cell>
          <cell r="E1125" t="str">
            <v>CID001231</v>
          </cell>
          <cell r="F1125" t="str">
            <v>RMI</v>
          </cell>
          <cell r="G1125" t="str">
            <v>Jiangxi New Nanshan Technology Ltd.</v>
          </cell>
          <cell r="H1125" t="str">
            <v>CHINA</v>
          </cell>
          <cell r="I1125" t="str">
            <v>Nan Kang Industrial Park, Ganzhou, Jiangxi Province, China, 341413</v>
          </cell>
          <cell r="J1125" t="str">
            <v>Ganzhou</v>
          </cell>
          <cell r="K1125" t="str">
            <v>Jiangxi Sheng</v>
          </cell>
          <cell r="L1125" t="str">
            <v>Conformant</v>
          </cell>
        </row>
        <row r="1126">
          <cell r="B1126" t="str">
            <v>Arrow_2023</v>
          </cell>
          <cell r="C1126" t="str">
            <v>CID001305 - Novosibirsk Tin Combine</v>
          </cell>
          <cell r="D1126" t="str">
            <v>Tin</v>
          </cell>
          <cell r="E1126" t="str">
            <v>CID001305</v>
          </cell>
          <cell r="F1126" t="str">
            <v>RMI</v>
          </cell>
          <cell r="G1126" t="str">
            <v>Novosibirsk Tin Combine</v>
          </cell>
          <cell r="H1126" t="str">
            <v>RUSSIAN FEDERATION</v>
          </cell>
          <cell r="I1126"/>
          <cell r="J1126" t="str">
            <v>Novosibirsk</v>
          </cell>
          <cell r="K1126" t="str">
            <v>Novosibirskaya oblast'</v>
          </cell>
          <cell r="L1126" t="str">
            <v>Listed by RMI</v>
          </cell>
        </row>
        <row r="1127">
          <cell r="B1127" t="str">
            <v>Arrow_2023</v>
          </cell>
          <cell r="C1127" t="str">
            <v>CID001486 - PT Timah Nusantara</v>
          </cell>
          <cell r="D1127" t="str">
            <v>Tin</v>
          </cell>
          <cell r="E1127" t="str">
            <v>CID001486</v>
          </cell>
          <cell r="F1127" t="str">
            <v>RMI</v>
          </cell>
          <cell r="G1127" t="str">
            <v>PT Timah Nusantara</v>
          </cell>
          <cell r="H1127" t="str">
            <v>INDONESIA</v>
          </cell>
          <cell r="I1127"/>
          <cell r="J1127" t="str">
            <v>Tempilang</v>
          </cell>
          <cell r="K1127" t="str">
            <v>Kepulauan Bangka Belitung</v>
          </cell>
          <cell r="L1127" t="str">
            <v>Active</v>
          </cell>
        </row>
        <row r="1128">
          <cell r="B1128" t="str">
            <v>Arrow_2023</v>
          </cell>
          <cell r="C1128" t="str">
            <v>CID001522 - Yanling Jincheng Tantalum &amp; Niobium Co., Ltd.</v>
          </cell>
          <cell r="D1128" t="str">
            <v>Tantalum</v>
          </cell>
          <cell r="E1128" t="str">
            <v>CID001522</v>
          </cell>
          <cell r="F1128" t="str">
            <v>RMI</v>
          </cell>
          <cell r="G1128" t="str">
            <v>Yanling Jincheng Tantalum &amp; Niobium Co., Ltd.</v>
          </cell>
          <cell r="H1128" t="str">
            <v>CHINA</v>
          </cell>
          <cell r="I1128"/>
          <cell r="J1128" t="str">
            <v>Zhuzhou</v>
          </cell>
          <cell r="K1128" t="str">
            <v>Hunan Sheng</v>
          </cell>
          <cell r="L1128" t="str">
            <v>Conformant</v>
          </cell>
        </row>
        <row r="1129">
          <cell r="B1129" t="str">
            <v>Arrow_2023</v>
          </cell>
          <cell r="C1129" t="str">
            <v>CID002100 - Yamakin Co., Ltd.</v>
          </cell>
          <cell r="D1129" t="str">
            <v>Gold</v>
          </cell>
          <cell r="E1129" t="str">
            <v>CID002100</v>
          </cell>
          <cell r="F1129" t="str">
            <v>RMI</v>
          </cell>
          <cell r="G1129" t="str">
            <v>Yamakin Co., Ltd.</v>
          </cell>
          <cell r="H1129" t="str">
            <v>JAPAN</v>
          </cell>
          <cell r="I1129"/>
          <cell r="J1129" t="str">
            <v>Konan</v>
          </cell>
          <cell r="K1129" t="str">
            <v>Kochi</v>
          </cell>
          <cell r="L1129" t="str">
            <v>Conformant</v>
          </cell>
        </row>
        <row r="1130">
          <cell r="B1130" t="str">
            <v>Arrow_2023</v>
          </cell>
          <cell r="C1130" t="str">
            <v>CID002478 - PT Tirus Putra Mandiri</v>
          </cell>
          <cell r="D1130" t="str">
            <v>Tin</v>
          </cell>
          <cell r="E1130" t="str">
            <v>CID002478</v>
          </cell>
          <cell r="F1130" t="str">
            <v>RMI</v>
          </cell>
          <cell r="G1130" t="str">
            <v>PT Tirus Putra Mandiri</v>
          </cell>
          <cell r="H1130" t="str">
            <v>INDONESIA</v>
          </cell>
          <cell r="I1130"/>
          <cell r="J1130" t="str">
            <v>Bogor</v>
          </cell>
          <cell r="K1130" t="str">
            <v>Jawa Barat</v>
          </cell>
          <cell r="L1130" t="str">
            <v>Listed by RMI</v>
          </cell>
        </row>
        <row r="1131">
          <cell r="B1131" t="str">
            <v>Arrow_2023</v>
          </cell>
          <cell r="C1131" t="str">
            <v>CID002645 - Ganzhou Haichuang Tungsten Co., Ltd.</v>
          </cell>
          <cell r="D1131" t="str">
            <v>Tungsten</v>
          </cell>
          <cell r="E1131" t="str">
            <v>CID002645</v>
          </cell>
          <cell r="F1131" t="str">
            <v>RMI</v>
          </cell>
          <cell r="G1131" t="str">
            <v>Ganzhou Haichuang Tungsten Co., Ltd.</v>
          </cell>
          <cell r="H1131" t="str">
            <v>CHINA</v>
          </cell>
          <cell r="I1131"/>
          <cell r="J1131" t="str">
            <v>Ganzhou</v>
          </cell>
          <cell r="K1131" t="str">
            <v>Jiangxi Sheng</v>
          </cell>
          <cell r="L1131" t="str">
            <v>Conformant</v>
          </cell>
        </row>
        <row r="1132">
          <cell r="B1132" t="str">
            <v>Arrow_2023</v>
          </cell>
          <cell r="C1132" t="str">
            <v>CID002773 - Aurubis Beerse99</v>
          </cell>
          <cell r="D1132" t="str">
            <v>Tin</v>
          </cell>
          <cell r="E1132" t="str">
            <v>CID002773</v>
          </cell>
          <cell r="F1132" t="str">
            <v>RMI</v>
          </cell>
          <cell r="G1132" t="str">
            <v>Aurubis Beerse</v>
          </cell>
          <cell r="H1132" t="str">
            <v>BELGIUM</v>
          </cell>
          <cell r="I1132"/>
          <cell r="J1132" t="str">
            <v>Beerse</v>
          </cell>
          <cell r="K1132" t="str">
            <v>Antwerpen</v>
          </cell>
          <cell r="L1132" t="str">
            <v>Conformant</v>
          </cell>
        </row>
        <row r="1133">
          <cell r="B1133" t="str">
            <v>Arrow_2023</v>
          </cell>
          <cell r="C1133" t="str">
            <v>CID002774 - Aurubis Berango100</v>
          </cell>
          <cell r="D1133" t="str">
            <v>Tin</v>
          </cell>
          <cell r="E1133" t="str">
            <v>CID002774</v>
          </cell>
          <cell r="F1133" t="str">
            <v>RMI</v>
          </cell>
          <cell r="G1133" t="str">
            <v>Aurubis Berango</v>
          </cell>
          <cell r="H1133" t="str">
            <v>SPAIN</v>
          </cell>
          <cell r="I1133"/>
          <cell r="J1133" t="str">
            <v>Berango</v>
          </cell>
          <cell r="K1133" t="str">
            <v>Bizkaia</v>
          </cell>
          <cell r="L1133" t="str">
            <v>Conformant</v>
          </cell>
        </row>
        <row r="1134">
          <cell r="B1134" t="str">
            <v>Arrow_2023</v>
          </cell>
          <cell r="C1134" t="str">
            <v>CID002918 - SungEel HiMetal Co., Ltd.</v>
          </cell>
          <cell r="D1134" t="str">
            <v>Gold</v>
          </cell>
          <cell r="E1134" t="str">
            <v>CID002918</v>
          </cell>
          <cell r="F1134" t="str">
            <v>RMI</v>
          </cell>
          <cell r="G1134" t="str">
            <v>SungEel HiMetal Co., Ltd.</v>
          </cell>
          <cell r="H1134" t="str">
            <v>KOREA, REPUBLIC OF</v>
          </cell>
          <cell r="I1134"/>
          <cell r="J1134" t="str">
            <v>Gunsan-si</v>
          </cell>
          <cell r="K1134" t="str">
            <v>Jeollabuk-do</v>
          </cell>
          <cell r="L1134" t="str">
            <v>Conformant</v>
          </cell>
        </row>
        <row r="1135">
          <cell r="B1135" t="str">
            <v>Arrow_2023</v>
          </cell>
          <cell r="C1135" t="str">
            <v>CID003185 - African Gold Refinery</v>
          </cell>
          <cell r="D1135" t="str">
            <v>Gold</v>
          </cell>
          <cell r="E1135" t="str">
            <v>CID003185</v>
          </cell>
          <cell r="F1135" t="str">
            <v>RMI</v>
          </cell>
          <cell r="G1135" t="str">
            <v>African Gold Refinery</v>
          </cell>
          <cell r="H1135" t="str">
            <v>UGANDA</v>
          </cell>
          <cell r="I1135"/>
          <cell r="J1135" t="str">
            <v>Entebbe</v>
          </cell>
          <cell r="K1135" t="str">
            <v>Wakiso</v>
          </cell>
          <cell r="L1135" t="str">
            <v>Listed by RMI</v>
          </cell>
        </row>
        <row r="1136">
          <cell r="B1136" t="str">
            <v>Arrow_2023</v>
          </cell>
          <cell r="C1136" t="str">
            <v>CID003189 - NH Recytech Company</v>
          </cell>
          <cell r="D1136" t="str">
            <v>Gold</v>
          </cell>
          <cell r="E1136" t="str">
            <v>CID003189</v>
          </cell>
          <cell r="F1136" t="str">
            <v>RMI</v>
          </cell>
          <cell r="G1136" t="str">
            <v>NH Recytech Company</v>
          </cell>
          <cell r="H1136" t="str">
            <v>KOREA, REPUBLIC OF</v>
          </cell>
          <cell r="I1136"/>
          <cell r="J1136" t="str">
            <v>Pyeongtaek-si</v>
          </cell>
          <cell r="K1136" t="str">
            <v>Gyeonggi-do</v>
          </cell>
          <cell r="L1136" t="str">
            <v>Conformant</v>
          </cell>
        </row>
        <row r="1137">
          <cell r="B1137" t="str">
            <v>Arrow_2023</v>
          </cell>
          <cell r="C1137" t="str">
            <v>CID003190 - Chifeng Dajingzi Tin Industry Co., Ltd.</v>
          </cell>
          <cell r="D1137" t="str">
            <v>Tin</v>
          </cell>
          <cell r="E1137" t="str">
            <v>CID003190</v>
          </cell>
          <cell r="F1137" t="str">
            <v>RMI</v>
          </cell>
          <cell r="G1137" t="str">
            <v>Chifeng Dajingzi Tin Industry Co., Ltd.</v>
          </cell>
          <cell r="H1137" t="str">
            <v>CHINA</v>
          </cell>
          <cell r="I1137"/>
          <cell r="J1137" t="str">
            <v>Chifeng</v>
          </cell>
          <cell r="K1137" t="str">
            <v>Nei Mongol Zizhiqu</v>
          </cell>
          <cell r="L1137" t="str">
            <v>Conformant</v>
          </cell>
        </row>
        <row r="1138">
          <cell r="B1138" t="str">
            <v>Arrow_2023</v>
          </cell>
          <cell r="C1138" t="str">
            <v>CID003205 - PT Bangka Serumpun</v>
          </cell>
          <cell r="D1138" t="str">
            <v>Tin</v>
          </cell>
          <cell r="E1138" t="str">
            <v>CID003205</v>
          </cell>
          <cell r="F1138" t="str">
            <v>RMI</v>
          </cell>
          <cell r="G1138" t="str">
            <v>PT Bangka Serumpun</v>
          </cell>
          <cell r="H1138" t="str">
            <v>INDONESIA</v>
          </cell>
          <cell r="I1138"/>
          <cell r="J1138" t="str">
            <v>Pangkalpinang</v>
          </cell>
          <cell r="K1138" t="str">
            <v>Kepulauan Bangka Belitung</v>
          </cell>
          <cell r="L1138" t="str">
            <v>Conformant</v>
          </cell>
        </row>
        <row r="1139">
          <cell r="B1139" t="str">
            <v>Arrow_2023</v>
          </cell>
          <cell r="C1139" t="str">
            <v>CID003208 - Pongpipat Company Limited</v>
          </cell>
          <cell r="D1139" t="str">
            <v>Tin</v>
          </cell>
          <cell r="E1139" t="str">
            <v>CID003208</v>
          </cell>
          <cell r="F1139" t="str">
            <v>RMI</v>
          </cell>
          <cell r="G1139" t="str">
            <v>Pongpipat Company Limited</v>
          </cell>
          <cell r="H1139" t="str">
            <v>MYANMAR</v>
          </cell>
          <cell r="I1139"/>
          <cell r="J1139" t="str">
            <v>Yangon</v>
          </cell>
          <cell r="K1139" t="str">
            <v>Yangon</v>
          </cell>
          <cell r="L1139" t="str">
            <v>Listed by RMI</v>
          </cell>
        </row>
        <row r="1140">
          <cell r="B1140" t="str">
            <v>Arrow_2023</v>
          </cell>
          <cell r="C1140" t="str">
            <v>CID003325 - Tin Technology &amp; Refining</v>
          </cell>
          <cell r="D1140" t="str">
            <v>Tin</v>
          </cell>
          <cell r="E1140" t="str">
            <v>CID003325</v>
          </cell>
          <cell r="F1140" t="str">
            <v>RMI</v>
          </cell>
          <cell r="G1140" t="str">
            <v>Tin Technology &amp; Refining</v>
          </cell>
          <cell r="H1140" t="str">
            <v>UNITED STATES OF AMERICA</v>
          </cell>
          <cell r="I1140"/>
          <cell r="J1140" t="str">
            <v>West Chester</v>
          </cell>
          <cell r="K1140" t="str">
            <v>Pennsylvania</v>
          </cell>
          <cell r="L1140" t="str">
            <v>Conformant</v>
          </cell>
        </row>
        <row r="1141">
          <cell r="B1141" t="str">
            <v>Arrow_2023</v>
          </cell>
          <cell r="C1141" t="str">
            <v>CID001406 - PT Babel Surya Alam Lestari</v>
          </cell>
          <cell r="D1141" t="str">
            <v>Tin</v>
          </cell>
          <cell r="E1141" t="str">
            <v>CID001406</v>
          </cell>
          <cell r="F1141" t="str">
            <v>RMI</v>
          </cell>
          <cell r="G1141" t="str">
            <v>PT Babel Surya Alam Lestari</v>
          </cell>
          <cell r="H1141" t="str">
            <v>INDONESIA</v>
          </cell>
          <cell r="I1141"/>
          <cell r="J1141" t="str">
            <v>Badau</v>
          </cell>
          <cell r="K1141" t="str">
            <v>Kepulauan Bangka Belitung</v>
          </cell>
          <cell r="L1141" t="str">
            <v>Conformant</v>
          </cell>
        </row>
        <row r="1142">
          <cell r="B1142" t="str">
            <v>Arrow_2023</v>
          </cell>
          <cell r="C1142" t="str">
            <v>CID002763 - 8853 S.p.A.</v>
          </cell>
          <cell r="D1142" t="str">
            <v>Gold</v>
          </cell>
          <cell r="E1142" t="str">
            <v>CID002763</v>
          </cell>
          <cell r="F1142" t="str">
            <v>RMI</v>
          </cell>
          <cell r="G1142" t="str">
            <v>8853 S.p.A.</v>
          </cell>
          <cell r="H1142" t="str">
            <v>ITALY</v>
          </cell>
          <cell r="I1142"/>
          <cell r="J1142" t="str">
            <v>Pero</v>
          </cell>
          <cell r="K1142" t="str">
            <v>Lombardia</v>
          </cell>
          <cell r="L1142" t="str">
            <v>Listed by RMI</v>
          </cell>
        </row>
        <row r="1143">
          <cell r="B1143" t="str">
            <v>Arrow_2023</v>
          </cell>
          <cell r="C1143" t="str">
            <v>CID000773 - Hunan Guiyang yinxing Nonferrous Smelting Co., Ltd.</v>
          </cell>
          <cell r="D1143" t="str">
            <v>Gold</v>
          </cell>
          <cell r="E1143" t="str">
            <v>CID000773</v>
          </cell>
          <cell r="F1143" t="str">
            <v>RMI</v>
          </cell>
          <cell r="G1143" t="str">
            <v>Hunan Guiyang yinxing Nonferrous Smelting Co., Ltd.</v>
          </cell>
          <cell r="H1143" t="str">
            <v>CHINA</v>
          </cell>
          <cell r="I1143"/>
          <cell r="J1143" t="str">
            <v>Chenzhou</v>
          </cell>
          <cell r="K1143" t="str">
            <v>Hunan Sheng</v>
          </cell>
          <cell r="L1143" t="str">
            <v>Listed by RMI</v>
          </cell>
        </row>
        <row r="1144">
          <cell r="B1144" t="str">
            <v>Arrow_2023</v>
          </cell>
          <cell r="C1144" t="str">
            <v>CID003324 - QG Refining, LLC</v>
          </cell>
          <cell r="D1144" t="str">
            <v>Gold</v>
          </cell>
          <cell r="E1144" t="str">
            <v>CID003324</v>
          </cell>
          <cell r="F1144" t="str">
            <v>RMI</v>
          </cell>
          <cell r="G1144" t="str">
            <v>QG Refining, LLC</v>
          </cell>
          <cell r="H1144" t="str">
            <v>UNITED STATES OF AMERICA</v>
          </cell>
          <cell r="I1144"/>
          <cell r="J1144" t="str">
            <v>Fairfield</v>
          </cell>
          <cell r="K1144" t="str">
            <v>Ohio</v>
          </cell>
          <cell r="L1144" t="str">
            <v>Listed by RMI</v>
          </cell>
        </row>
        <row r="1145">
          <cell r="B1145" t="str">
            <v>Arrow_2023</v>
          </cell>
          <cell r="C1145" t="str">
            <v>CID002525 - Shandong Humon Smelting Co., Ltd.</v>
          </cell>
          <cell r="D1145" t="str">
            <v>Gold</v>
          </cell>
          <cell r="E1145" t="str">
            <v>CID002525</v>
          </cell>
          <cell r="F1145" t="str">
            <v>RMI</v>
          </cell>
          <cell r="G1145" t="str">
            <v>Shandong Humon Smelting Co., Ltd.</v>
          </cell>
          <cell r="H1145" t="str">
            <v>CHINA</v>
          </cell>
          <cell r="I1145"/>
          <cell r="J1145" t="str">
            <v>Laizhou</v>
          </cell>
          <cell r="K1145" t="str">
            <v>Shandong Sheng</v>
          </cell>
          <cell r="L1145" t="str">
            <v>Listed by RMI</v>
          </cell>
        </row>
        <row r="1146">
          <cell r="B1146" t="str">
            <v>Arrow_2023</v>
          </cell>
          <cell r="C1146" t="str">
            <v>CID003348 - Dijllah Gold Refinery FZC</v>
          </cell>
          <cell r="D1146" t="str">
            <v>Gold</v>
          </cell>
          <cell r="E1146" t="str">
            <v>CID003348</v>
          </cell>
          <cell r="F1146" t="str">
            <v>RMI</v>
          </cell>
          <cell r="G1146" t="str">
            <v>Dijllah Gold Refinery FZC</v>
          </cell>
          <cell r="H1146" t="str">
            <v>UNITED ARAB EMIRATES</v>
          </cell>
          <cell r="I1146"/>
          <cell r="J1146" t="str">
            <v>Sharjah</v>
          </cell>
          <cell r="K1146" t="str">
            <v>Ash Shāriqah</v>
          </cell>
          <cell r="L1146" t="str">
            <v>Listed by RMI</v>
          </cell>
        </row>
        <row r="1147">
          <cell r="B1147" t="str">
            <v>Arrow_2023</v>
          </cell>
          <cell r="C1147" t="str">
            <v>CID002584 - Fujairah Gold FZC</v>
          </cell>
          <cell r="D1147" t="str">
            <v>Gold</v>
          </cell>
          <cell r="E1147" t="str">
            <v>CID002584</v>
          </cell>
          <cell r="F1147" t="str">
            <v>RMI</v>
          </cell>
          <cell r="G1147" t="str">
            <v>Fujairah Gold FZC</v>
          </cell>
          <cell r="H1147" t="str">
            <v>UNITED ARAB EMIRATES</v>
          </cell>
          <cell r="I1147"/>
          <cell r="J1147" t="str">
            <v>Fujairah</v>
          </cell>
          <cell r="K1147" t="str">
            <v>Al Fujayrah</v>
          </cell>
          <cell r="L1147" t="str">
            <v>Listed by RMI</v>
          </cell>
        </row>
        <row r="1148">
          <cell r="B1148" t="str">
            <v>Arrow_2023</v>
          </cell>
          <cell r="C1148" t="str">
            <v>CID002562 - International Precious Metal Refiners</v>
          </cell>
          <cell r="D1148" t="str">
            <v>Gold</v>
          </cell>
          <cell r="E1148" t="str">
            <v>CID002562</v>
          </cell>
          <cell r="F1148" t="str">
            <v>RMI</v>
          </cell>
          <cell r="G1148" t="str">
            <v>International Precious Metal Refiners</v>
          </cell>
          <cell r="H1148" t="str">
            <v>UNITED ARAB EMIRATES</v>
          </cell>
          <cell r="I1148"/>
          <cell r="J1148" t="str">
            <v>Dubai</v>
          </cell>
          <cell r="K1148" t="str">
            <v>Dubayy</v>
          </cell>
          <cell r="L1148" t="str">
            <v>Listed by RMI</v>
          </cell>
        </row>
        <row r="1149">
          <cell r="B1149" t="str">
            <v>Arrow_2023</v>
          </cell>
          <cell r="C1149" t="str">
            <v>CID003356 - Dongguan CiEXPO Environmental Engineering Co., Ltd.</v>
          </cell>
          <cell r="D1149" t="str">
            <v>Tin</v>
          </cell>
          <cell r="E1149" t="str">
            <v>CID003356</v>
          </cell>
          <cell r="F1149" t="str">
            <v>RMI</v>
          </cell>
          <cell r="G1149" t="str">
            <v>Dongguan CiEXPO Environmental Engineering Co., Ltd.</v>
          </cell>
          <cell r="H1149" t="str">
            <v>CHINA</v>
          </cell>
          <cell r="I1149"/>
          <cell r="J1149" t="str">
            <v>Dongguan</v>
          </cell>
          <cell r="K1149" t="str">
            <v>Guangdong Sheng</v>
          </cell>
          <cell r="L1149" t="str">
            <v>Listed by RMI</v>
          </cell>
        </row>
        <row r="1150">
          <cell r="B1150" t="str">
            <v>Arrow_2023</v>
          </cell>
          <cell r="C1150" t="str">
            <v>CID003381 - PT Rajawali Rimba Perkasa</v>
          </cell>
          <cell r="D1150" t="str">
            <v>Tin</v>
          </cell>
          <cell r="E1150" t="str">
            <v>CID003381</v>
          </cell>
          <cell r="F1150" t="str">
            <v>RMI</v>
          </cell>
          <cell r="G1150" t="str">
            <v>PT Rajawali Rimba Perkasa</v>
          </cell>
          <cell r="H1150" t="str">
            <v>INDONESIA</v>
          </cell>
          <cell r="I1150"/>
          <cell r="J1150" t="str">
            <v>Tukak Sadai</v>
          </cell>
          <cell r="K1150" t="str">
            <v>Bangka Belitung</v>
          </cell>
          <cell r="L1150" t="str">
            <v>Conformant</v>
          </cell>
        </row>
        <row r="1151">
          <cell r="B1151" t="str">
            <v>Arrow_2023</v>
          </cell>
          <cell r="C1151" t="str">
            <v>CID003397 - Yunnan Yunfan Non-ferrous Metals Co., Ltd.</v>
          </cell>
          <cell r="D1151" t="str">
            <v>Tin</v>
          </cell>
          <cell r="E1151" t="str">
            <v>CID003397</v>
          </cell>
          <cell r="F1151" t="str">
            <v>RMI</v>
          </cell>
          <cell r="G1151" t="str">
            <v>Yunnan Yunfan Non-ferrous Metals Co., Ltd.</v>
          </cell>
          <cell r="H1151" t="str">
            <v>CHINA</v>
          </cell>
          <cell r="I1151"/>
          <cell r="J1151" t="str">
            <v>Gejiu</v>
          </cell>
          <cell r="K1151" t="str">
            <v>Yunnan Sheng</v>
          </cell>
          <cell r="L1151" t="str">
            <v>Listed by RMI</v>
          </cell>
        </row>
        <row r="1152">
          <cell r="B1152" t="str">
            <v>Arrow_2023</v>
          </cell>
          <cell r="C1152" t="str">
            <v>CID003382 - CGR Metalloys Pvt Ltd.</v>
          </cell>
          <cell r="D1152" t="str">
            <v>Gold</v>
          </cell>
          <cell r="E1152" t="str">
            <v>CID003382</v>
          </cell>
          <cell r="F1152" t="str">
            <v>RMI</v>
          </cell>
          <cell r="G1152" t="str">
            <v>CGR Metalloys Pvt Ltd.</v>
          </cell>
          <cell r="H1152" t="str">
            <v>INDIA</v>
          </cell>
          <cell r="I1152"/>
          <cell r="J1152" t="str">
            <v>Cochin</v>
          </cell>
          <cell r="K1152" t="str">
            <v>Kerala</v>
          </cell>
          <cell r="L1152" t="str">
            <v>Listed by RMI</v>
          </cell>
        </row>
        <row r="1153">
          <cell r="B1153" t="str">
            <v>Arrow_2023</v>
          </cell>
          <cell r="C1153" t="str">
            <v>CID003383 - Sovereign Metals</v>
          </cell>
          <cell r="D1153" t="str">
            <v>Gold</v>
          </cell>
          <cell r="E1153" t="str">
            <v>CID003383</v>
          </cell>
          <cell r="F1153" t="str">
            <v>RMI</v>
          </cell>
          <cell r="G1153" t="str">
            <v>Sovereign Metals</v>
          </cell>
          <cell r="H1153" t="str">
            <v>INDIA</v>
          </cell>
          <cell r="I1153"/>
          <cell r="J1153" t="str">
            <v>Ahmedab</v>
          </cell>
          <cell r="K1153" t="str">
            <v>Gujarat</v>
          </cell>
          <cell r="L1153" t="str">
            <v>Listed by RMI</v>
          </cell>
        </row>
        <row r="1154">
          <cell r="B1154" t="str">
            <v>Arrow_2023</v>
          </cell>
          <cell r="C1154" t="str">
            <v>CID003410 - Gejiu City Fuxiang Industry and Trade Co., Ltd.</v>
          </cell>
          <cell r="D1154" t="str">
            <v>Tin</v>
          </cell>
          <cell r="E1154" t="str">
            <v>CID003410</v>
          </cell>
          <cell r="F1154" t="str">
            <v>RMI</v>
          </cell>
          <cell r="G1154" t="str">
            <v>Gejiu City Fuxiang Industry and Trade Co., Ltd.</v>
          </cell>
          <cell r="H1154" t="str">
            <v>CHINA</v>
          </cell>
          <cell r="I1154"/>
          <cell r="J1154" t="str">
            <v>Gejiu</v>
          </cell>
          <cell r="K1154" t="str">
            <v>Yunnan Sheng</v>
          </cell>
          <cell r="L1154" t="str">
            <v>Listed by RMI</v>
          </cell>
        </row>
        <row r="1155">
          <cell r="B1155" t="str">
            <v>Arrow_2023</v>
          </cell>
          <cell r="C1155" t="str">
            <v>CID003409 - Precious Minerals and Smelting Limited</v>
          </cell>
          <cell r="D1155" t="str">
            <v>Tin</v>
          </cell>
          <cell r="E1155" t="str">
            <v>CID003409</v>
          </cell>
          <cell r="F1155" t="str">
            <v>RMI</v>
          </cell>
          <cell r="G1155" t="str">
            <v>Precious Minerals and Smelting Limited</v>
          </cell>
          <cell r="H1155" t="str">
            <v>INDIA</v>
          </cell>
          <cell r="I1155"/>
          <cell r="J1155" t="str">
            <v>Jagdalpur</v>
          </cell>
          <cell r="K1155" t="str">
            <v>Chhattisgarh</v>
          </cell>
          <cell r="L1155" t="str">
            <v>Listed by RMI</v>
          </cell>
        </row>
        <row r="1156">
          <cell r="B1156" t="str">
            <v>Arrow_2023</v>
          </cell>
          <cell r="C1156" t="str">
            <v>CID003401 - Fujian Ganmin RareMetal Co., Ltd.</v>
          </cell>
          <cell r="D1156" t="str">
            <v>Tungsten</v>
          </cell>
          <cell r="E1156" t="str">
            <v>CID003401</v>
          </cell>
          <cell r="F1156" t="str">
            <v>RMI</v>
          </cell>
          <cell r="G1156" t="str">
            <v>Fujian Ganmin RareMetal Co., Ltd.</v>
          </cell>
          <cell r="H1156" t="str">
            <v>CHINA</v>
          </cell>
          <cell r="I1156"/>
          <cell r="J1156" t="str">
            <v>Longyan</v>
          </cell>
          <cell r="K1156" t="str">
            <v>Fujian Sheng</v>
          </cell>
          <cell r="L1156" t="str">
            <v>Removed</v>
          </cell>
        </row>
        <row r="1157">
          <cell r="B1157" t="str">
            <v>Arrow_2023</v>
          </cell>
          <cell r="C1157" t="str">
            <v>CID003408 - JSC "Kirovgrad Hard Alloys Plant"</v>
          </cell>
          <cell r="D1157" t="str">
            <v>Tungsten</v>
          </cell>
          <cell r="E1157" t="str">
            <v>CID003408</v>
          </cell>
          <cell r="F1157" t="str">
            <v>RMI</v>
          </cell>
          <cell r="G1157" t="str">
            <v>JSC "Kirovgrad Hard Alloys Plant"</v>
          </cell>
          <cell r="H1157" t="str">
            <v>RUSSIAN FEDERATION</v>
          </cell>
          <cell r="I1157"/>
          <cell r="J1157" t="str">
            <v>Kirovgrad</v>
          </cell>
          <cell r="K1157" t="str">
            <v>Sverdlovskaya oblast'</v>
          </cell>
          <cell r="L1157" t="str">
            <v>Listed by RMI</v>
          </cell>
        </row>
        <row r="1158">
          <cell r="B1158" t="str">
            <v>Arrow_2023</v>
          </cell>
          <cell r="C1158" t="str">
            <v>CID003407 - Lianyou Metals Co., Ltd.</v>
          </cell>
          <cell r="D1158" t="str">
            <v>Tungsten</v>
          </cell>
          <cell r="E1158" t="str">
            <v>CID003407</v>
          </cell>
          <cell r="F1158" t="str">
            <v>RMI</v>
          </cell>
          <cell r="G1158" t="str">
            <v>Lianyou Metals Co., Ltd.</v>
          </cell>
          <cell r="H1158" t="str">
            <v>TAIWAN, PROVINCE OF CHINA</v>
          </cell>
          <cell r="I1158"/>
          <cell r="J1158" t="str">
            <v>Fangliao</v>
          </cell>
          <cell r="K1158" t="str">
            <v>Pingtung</v>
          </cell>
          <cell r="L1158" t="str">
            <v>Conformant</v>
          </cell>
        </row>
        <row r="1159">
          <cell r="B1159" t="str">
            <v>Arrow_2023</v>
          </cell>
          <cell r="C1159" t="str">
            <v>CID000090 - Asaka Riken Co., Ltd.</v>
          </cell>
          <cell r="D1159" t="str">
            <v>Gold</v>
          </cell>
          <cell r="E1159" t="str">
            <v>CID000090</v>
          </cell>
          <cell r="F1159" t="str">
            <v>RMI</v>
          </cell>
          <cell r="G1159" t="str">
            <v>Asaka Riken Co., Ltd.</v>
          </cell>
          <cell r="H1159" t="str">
            <v>JAPAN</v>
          </cell>
          <cell r="I1159"/>
          <cell r="J1159" t="str">
            <v>Tamura</v>
          </cell>
          <cell r="K1159" t="str">
            <v>Fukushima</v>
          </cell>
          <cell r="L1159" t="str">
            <v>Conformant</v>
          </cell>
        </row>
        <row r="1160">
          <cell r="B1160" t="str">
            <v>Arrow_2023</v>
          </cell>
          <cell r="C1160" t="str">
            <v>CID003424 - Eco-System Recycling Co., Ltd. North Plant</v>
          </cell>
          <cell r="D1160" t="str">
            <v>Gold</v>
          </cell>
          <cell r="E1160" t="str">
            <v>CID003424</v>
          </cell>
          <cell r="F1160" t="str">
            <v>RMI</v>
          </cell>
          <cell r="G1160" t="str">
            <v>Eco-System Recycling Co., Ltd. North Plant</v>
          </cell>
          <cell r="H1160" t="str">
            <v>JAPAN</v>
          </cell>
          <cell r="I1160"/>
          <cell r="J1160" t="str">
            <v>Kazuno</v>
          </cell>
          <cell r="K1160" t="str">
            <v>Akita</v>
          </cell>
          <cell r="L1160" t="str">
            <v>Conformant</v>
          </cell>
        </row>
        <row r="1161">
          <cell r="B1161" t="str">
            <v>Arrow_2023</v>
          </cell>
          <cell r="C1161" t="str">
            <v>CID003425 - Eco-System Recycling Co., Ltd. West Plant</v>
          </cell>
          <cell r="D1161" t="str">
            <v>Gold</v>
          </cell>
          <cell r="E1161" t="str">
            <v>CID003425</v>
          </cell>
          <cell r="F1161" t="str">
            <v>RMI</v>
          </cell>
          <cell r="G1161" t="str">
            <v>Eco-System Recycling Co., Ltd. West Plant</v>
          </cell>
          <cell r="H1161" t="str">
            <v>JAPAN</v>
          </cell>
          <cell r="I1161"/>
          <cell r="J1161" t="str">
            <v>Okayama</v>
          </cell>
          <cell r="K1161" t="str">
            <v>Okayama</v>
          </cell>
          <cell r="L1161" t="str">
            <v>Conformant</v>
          </cell>
        </row>
        <row r="1162">
          <cell r="B1162" t="str">
            <v>Arrow_2023</v>
          </cell>
          <cell r="C1162" t="str">
            <v>CID002542 - TANIOBIS Smelting GmbH &amp; Co. KG</v>
          </cell>
          <cell r="D1162" t="str">
            <v>Tungsten</v>
          </cell>
          <cell r="E1162" t="str">
            <v>CID002542</v>
          </cell>
          <cell r="F1162" t="str">
            <v>RMI</v>
          </cell>
          <cell r="G1162" t="str">
            <v>TANIOBIS Smelting GmbH &amp; Co. KG</v>
          </cell>
          <cell r="H1162" t="str">
            <v>GERMANY</v>
          </cell>
          <cell r="I1162"/>
          <cell r="J1162" t="str">
            <v>Laufenburg</v>
          </cell>
          <cell r="K1162" t="str">
            <v>Baden-Württemberg</v>
          </cell>
          <cell r="L1162" t="str">
            <v>Conformant</v>
          </cell>
        </row>
        <row r="1163">
          <cell r="B1163" t="str">
            <v>Arrow_2023</v>
          </cell>
          <cell r="C1163" t="str">
            <v>CID003387 - Luna Smelter, Ltd.</v>
          </cell>
          <cell r="D1163" t="str">
            <v>Tin</v>
          </cell>
          <cell r="E1163" t="str">
            <v>CID003387</v>
          </cell>
          <cell r="F1163" t="str">
            <v>RMI</v>
          </cell>
          <cell r="G1163" t="str">
            <v>Luna Smelter, Ltd.</v>
          </cell>
          <cell r="H1163" t="str">
            <v>RWANDA</v>
          </cell>
          <cell r="I1163"/>
          <cell r="J1163" t="str">
            <v>Kigali</v>
          </cell>
          <cell r="K1163" t="str">
            <v>City of Kigali</v>
          </cell>
          <cell r="L1163" t="str">
            <v>Conformant</v>
          </cell>
        </row>
        <row r="1164">
          <cell r="B1164" t="str">
            <v>Arrow_2023</v>
          </cell>
          <cell r="C1164" t="str">
            <v>CID001175 - Mineracao Taboca S.A.</v>
          </cell>
          <cell r="D1164" t="str">
            <v>Tantalum</v>
          </cell>
          <cell r="E1164" t="str">
            <v>CID001175</v>
          </cell>
          <cell r="F1164" t="str">
            <v>RMI</v>
          </cell>
          <cell r="G1164" t="str">
            <v>Mineracao Taboca S.A.</v>
          </cell>
          <cell r="H1164" t="str">
            <v>BRAZIL</v>
          </cell>
          <cell r="I1164"/>
          <cell r="J1164" t="str">
            <v>Presidente Figueiredo</v>
          </cell>
          <cell r="K1164" t="str">
            <v>Amazonas</v>
          </cell>
          <cell r="L1164" t="str">
            <v>Conformant</v>
          </cell>
        </row>
        <row r="1165">
          <cell r="B1165" t="str">
            <v>Arrow_2023</v>
          </cell>
          <cell r="C1165" t="str">
            <v>CID001191 - Mitsubishi Materials Corporation</v>
          </cell>
          <cell r="D1165" t="str">
            <v>Tin</v>
          </cell>
          <cell r="E1165" t="str">
            <v>CID001191</v>
          </cell>
          <cell r="F1165" t="str">
            <v>RMI</v>
          </cell>
          <cell r="G1165" t="str">
            <v>Mitsubishi Materials Corporation</v>
          </cell>
          <cell r="H1165" t="str">
            <v>JAPAN</v>
          </cell>
          <cell r="I1165"/>
          <cell r="J1165" t="str">
            <v>Tokyo</v>
          </cell>
          <cell r="K1165" t="str">
            <v>Tokyo</v>
          </cell>
          <cell r="L1165" t="str">
            <v>Conformant</v>
          </cell>
        </row>
        <row r="1166">
          <cell r="B1166" t="str">
            <v>Arrow_2023</v>
          </cell>
          <cell r="C1166" t="str">
            <v>CID002707 - Resind Industria e Comercio Ltda.</v>
          </cell>
          <cell r="D1166" t="str">
            <v>Tantalum</v>
          </cell>
          <cell r="E1166" t="str">
            <v>CID002707</v>
          </cell>
          <cell r="F1166" t="str">
            <v>RMI</v>
          </cell>
          <cell r="G1166" t="str">
            <v>Resind Industria e Comercio Ltda.</v>
          </cell>
          <cell r="H1166" t="str">
            <v>BRAZIL</v>
          </cell>
          <cell r="I1166"/>
          <cell r="J1166" t="str">
            <v>São João del Rei</v>
          </cell>
          <cell r="K1166" t="str">
            <v>Minas gerais</v>
          </cell>
          <cell r="L1166" t="str">
            <v>Conformant</v>
          </cell>
        </row>
        <row r="1167">
          <cell r="B1167" t="str">
            <v>Arrow_2023</v>
          </cell>
          <cell r="C1167" t="str">
            <v>CID003427 - Albasteel Industria e Comercio de Ligas Para Fundicao Ltd.</v>
          </cell>
          <cell r="D1167" t="str">
            <v>Tungsten</v>
          </cell>
          <cell r="E1167" t="str">
            <v>CID003427</v>
          </cell>
          <cell r="F1167" t="str">
            <v>RMI</v>
          </cell>
          <cell r="G1167" t="str">
            <v>Albasteel Industria e Comercio de Ligas Para Fundicao Ltd.</v>
          </cell>
          <cell r="H1167" t="str">
            <v>BRAZIL</v>
          </cell>
          <cell r="I1167"/>
          <cell r="J1167" t="str">
            <v>Sao Paulo</v>
          </cell>
          <cell r="K1167" t="str">
            <v>São Paulo</v>
          </cell>
          <cell r="L1167" t="str">
            <v>Listed by RMI</v>
          </cell>
        </row>
        <row r="1168">
          <cell r="B1168" t="str">
            <v>Arrow_2023</v>
          </cell>
          <cell r="C1168" t="str">
            <v>CID002641 - China Molybdenum Tungsten Co., Ltd.</v>
          </cell>
          <cell r="D1168" t="str">
            <v>Tungsten</v>
          </cell>
          <cell r="E1168" t="str">
            <v>CID002641</v>
          </cell>
          <cell r="F1168" t="str">
            <v>RMI</v>
          </cell>
          <cell r="G1168" t="str">
            <v>China Molybdenum Tungsten Co., Ltd.</v>
          </cell>
          <cell r="H1168" t="str">
            <v>CHINA</v>
          </cell>
          <cell r="I1168"/>
          <cell r="J1168" t="str">
            <v>Luoyang</v>
          </cell>
          <cell r="K1168" t="str">
            <v>Henan Sheng</v>
          </cell>
          <cell r="L1168" t="str">
            <v>Conformant</v>
          </cell>
        </row>
        <row r="1169">
          <cell r="B1169" t="str">
            <v>Arrow_2023</v>
          </cell>
          <cell r="C1169" t="str">
            <v>CID003486 - CRM Fundicao De Metais E Comercio De Equipamentos Eletronicos Do Brasil Ltda</v>
          </cell>
          <cell r="D1169" t="str">
            <v>Tin</v>
          </cell>
          <cell r="E1169" t="str">
            <v>CID003486</v>
          </cell>
          <cell r="F1169" t="str">
            <v>RMI</v>
          </cell>
          <cell r="G1169" t="str">
            <v>CRM Fundicao De Metais E Comercio De Equipamentos Eletronicos Do Brasil Ltda</v>
          </cell>
          <cell r="H1169" t="str">
            <v>BRAZIL</v>
          </cell>
          <cell r="I1169"/>
          <cell r="J1169" t="str">
            <v>São José</v>
          </cell>
          <cell r="K1169" t="str">
            <v>Santa Catarina</v>
          </cell>
          <cell r="L1169" t="str">
            <v>Conformant</v>
          </cell>
        </row>
        <row r="1170">
          <cell r="B1170" t="str">
            <v>Arrow_2023</v>
          </cell>
          <cell r="C1170" t="str">
            <v>CID003416 - NPP Tyazhmetprom LLC</v>
          </cell>
          <cell r="D1170" t="str">
            <v>Tungsten</v>
          </cell>
          <cell r="E1170" t="str">
            <v>CID003416</v>
          </cell>
          <cell r="F1170" t="str">
            <v>RMI</v>
          </cell>
          <cell r="G1170" t="str">
            <v>NPP Tyazhmetprom LLC</v>
          </cell>
          <cell r="H1170" t="str">
            <v>RUSSIAN FEDERATION</v>
          </cell>
          <cell r="I1170"/>
          <cell r="J1170" t="str">
            <v>Kopeysk</v>
          </cell>
          <cell r="K1170" t="str">
            <v>Chelyabinskaya Oblast'</v>
          </cell>
          <cell r="L1170" t="str">
            <v>Listed by RMI</v>
          </cell>
        </row>
        <row r="1171">
          <cell r="B1171" t="str">
            <v>Arrow_2023</v>
          </cell>
          <cell r="C1171" t="str">
            <v>CID003421 - C.I Metales Procesados Industriales SAS</v>
          </cell>
          <cell r="D1171" t="str">
            <v>Gold</v>
          </cell>
          <cell r="E1171" t="str">
            <v>CID003421</v>
          </cell>
          <cell r="F1171" t="str">
            <v>RMI</v>
          </cell>
          <cell r="G1171" t="str">
            <v>C.I Metales Procesados Industriales SAS</v>
          </cell>
          <cell r="H1171" t="str">
            <v>COLOMBIA</v>
          </cell>
          <cell r="I1171"/>
          <cell r="J1171" t="str">
            <v>Cota</v>
          </cell>
          <cell r="K1171" t="str">
            <v>Cundinamarca</v>
          </cell>
          <cell r="L1171" t="str">
            <v>Active</v>
          </cell>
        </row>
        <row r="1172">
          <cell r="B1172" t="str">
            <v>Arrow_2023</v>
          </cell>
          <cell r="C1172" t="str">
            <v>CID003461 - Augmont Enterprises Private Limited</v>
          </cell>
          <cell r="D1172" t="str">
            <v>Gold</v>
          </cell>
          <cell r="E1172" t="str">
            <v>CID003461</v>
          </cell>
          <cell r="F1172" t="str">
            <v>RMI</v>
          </cell>
          <cell r="G1172" t="str">
            <v>Augmont Enterprises Private Limited</v>
          </cell>
          <cell r="H1172" t="str">
            <v>INDIA</v>
          </cell>
          <cell r="I1172"/>
          <cell r="J1172" t="str">
            <v>Mumbai</v>
          </cell>
          <cell r="K1172" t="str">
            <v>Mahārāshtra</v>
          </cell>
          <cell r="L1172" t="str">
            <v>Active</v>
          </cell>
        </row>
        <row r="1173">
          <cell r="B1173" t="str">
            <v>Arrow_2023</v>
          </cell>
          <cell r="C1173" t="str">
            <v>CID003468 - Cronimet Brasil Ltda</v>
          </cell>
          <cell r="D1173" t="str">
            <v>Tungsten</v>
          </cell>
          <cell r="E1173" t="str">
            <v>CID003468</v>
          </cell>
          <cell r="F1173" t="str">
            <v>RMI</v>
          </cell>
          <cell r="G1173" t="str">
            <v>Cronimet Brasil Ltda</v>
          </cell>
          <cell r="H1173" t="str">
            <v>BRAZIL</v>
          </cell>
          <cell r="I1173"/>
          <cell r="J1173" t="str">
            <v>Araquari</v>
          </cell>
          <cell r="K1173" t="str">
            <v>Santa Catarina</v>
          </cell>
          <cell r="L1173" t="str">
            <v>Conformant</v>
          </cell>
        </row>
        <row r="1174">
          <cell r="B1174" t="str">
            <v>Arrow_2023</v>
          </cell>
          <cell r="C1174" t="str">
            <v>CID003500 - Alexy Metals</v>
          </cell>
          <cell r="D1174" t="str">
            <v>Gold</v>
          </cell>
          <cell r="E1174" t="str">
            <v>CID003500</v>
          </cell>
          <cell r="F1174" t="str">
            <v>RMI</v>
          </cell>
          <cell r="G1174" t="str">
            <v>Alexy Metals</v>
          </cell>
          <cell r="H1174" t="str">
            <v>UNITED STATES OF AMERICA</v>
          </cell>
          <cell r="I1174"/>
          <cell r="J1174" t="str">
            <v>Mentor</v>
          </cell>
          <cell r="K1174" t="str">
            <v>Ohio</v>
          </cell>
          <cell r="L1174" t="str">
            <v>Active</v>
          </cell>
        </row>
        <row r="1175">
          <cell r="B1175" t="str">
            <v>Arrow_2023</v>
          </cell>
          <cell r="C1175" t="str">
            <v>CID003524 - CRM Synergies</v>
          </cell>
          <cell r="D1175" t="str">
            <v>Tin</v>
          </cell>
          <cell r="E1175" t="str">
            <v>CID003524</v>
          </cell>
          <cell r="F1175" t="str">
            <v>RMI</v>
          </cell>
          <cell r="G1175" t="str">
            <v>CRM Synergies</v>
          </cell>
          <cell r="H1175" t="str">
            <v>SPAIN</v>
          </cell>
          <cell r="I1175"/>
          <cell r="J1175" t="str">
            <v>Toledo</v>
          </cell>
          <cell r="K1175" t="str">
            <v>Toledo</v>
          </cell>
          <cell r="L1175" t="str">
            <v>Conformant</v>
          </cell>
        </row>
        <row r="1176">
          <cell r="B1176" t="str">
            <v>Arrow_2023</v>
          </cell>
          <cell r="C1176" t="str">
            <v>CID003553 - Artek LLC</v>
          </cell>
          <cell r="D1176" t="str">
            <v>Tungsten</v>
          </cell>
          <cell r="E1176" t="str">
            <v>CID003553</v>
          </cell>
          <cell r="F1176" t="str">
            <v>RMI</v>
          </cell>
          <cell r="G1176" t="str">
            <v>Artek LLC</v>
          </cell>
          <cell r="H1176" t="str">
            <v>RUSSIAN FEDERATION</v>
          </cell>
          <cell r="I1176"/>
          <cell r="J1176" t="str">
            <v>Moscow</v>
          </cell>
          <cell r="K1176" t="str">
            <v>Moskva</v>
          </cell>
          <cell r="L1176" t="str">
            <v>Listed by RMI</v>
          </cell>
        </row>
        <row r="1177">
          <cell r="B1177" t="str">
            <v>Arrow_2023</v>
          </cell>
          <cell r="C1177" t="str">
            <v>CID000281 - CNMC (Guangxi) PGMA Co., Ltd.</v>
          </cell>
          <cell r="D1177" t="str">
            <v>Tungsten</v>
          </cell>
          <cell r="E1177" t="str">
            <v>CID000281</v>
          </cell>
          <cell r="F1177" t="str">
            <v>RMI</v>
          </cell>
          <cell r="G1177" t="str">
            <v>CNMC (Guangxi) PGMA Co., Ltd.</v>
          </cell>
          <cell r="H1177" t="str">
            <v>CHINA</v>
          </cell>
          <cell r="I1177"/>
          <cell r="J1177" t="str">
            <v>Hezhou</v>
          </cell>
          <cell r="K1177" t="str">
            <v>Guangxi Zhuangzu Zizhiqu</v>
          </cell>
          <cell r="L1177" t="str">
            <v>Listed by RMI</v>
          </cell>
        </row>
        <row r="1178">
          <cell r="B1178" t="str">
            <v>Arrow_2023</v>
          </cell>
          <cell r="C1178" t="str">
            <v>CID003582 - Fabrica Auricchio Industria e Comercio Ltda.</v>
          </cell>
          <cell r="D1178" t="str">
            <v>Tin</v>
          </cell>
          <cell r="E1178" t="str">
            <v>CID003582</v>
          </cell>
          <cell r="F1178" t="str">
            <v>RMI</v>
          </cell>
          <cell r="G1178" t="str">
            <v>Fabrica Auricchio Industria e Comercio Ltda.</v>
          </cell>
          <cell r="H1178" t="str">
            <v>BRAZIL</v>
          </cell>
          <cell r="I1178"/>
          <cell r="J1178" t="str">
            <v>Mogi das Cruzes</v>
          </cell>
          <cell r="K1178" t="str">
            <v>São Paulo</v>
          </cell>
          <cell r="L1178" t="str">
            <v>Conformant</v>
          </cell>
        </row>
        <row r="1179">
          <cell r="B1179" t="str">
            <v>Arrow_2023</v>
          </cell>
          <cell r="C1179" t="str">
            <v>CID002858 - Modeltech Sdn Bhd</v>
          </cell>
          <cell r="D1179" t="str">
            <v>Tin</v>
          </cell>
          <cell r="E1179" t="str">
            <v>CID002858</v>
          </cell>
          <cell r="F1179" t="str">
            <v>RMI</v>
          </cell>
          <cell r="G1179" t="str">
            <v>Modeltech Sdn Bhd</v>
          </cell>
          <cell r="H1179" t="str">
            <v>MALAYSIA</v>
          </cell>
          <cell r="I1179"/>
          <cell r="J1179" t="str">
            <v>Kawasan Perindustrian Bukit Rambai</v>
          </cell>
          <cell r="K1179" t="str">
            <v>Melaka</v>
          </cell>
          <cell r="L1179" t="str">
            <v>Listed by RMI</v>
          </cell>
        </row>
        <row r="1180">
          <cell r="B1180" t="str">
            <v>Arrow_2023</v>
          </cell>
          <cell r="C1180" t="str">
            <v>CID002527 - Shenzhen Zhonghenglong Real Industry Co., Ltd.</v>
          </cell>
          <cell r="D1180" t="str">
            <v>Gold</v>
          </cell>
          <cell r="E1180" t="str">
            <v>CID002527</v>
          </cell>
          <cell r="F1180" t="str">
            <v>RMI</v>
          </cell>
          <cell r="G1180" t="str">
            <v>Shenzhen Zhonghenglong Real Industry Co., Ltd.</v>
          </cell>
          <cell r="H1180" t="str">
            <v>CHINA</v>
          </cell>
          <cell r="I1180"/>
          <cell r="J1180" t="str">
            <v>Shenzhen</v>
          </cell>
          <cell r="K1180" t="str">
            <v>Guangdong</v>
          </cell>
          <cell r="L1180" t="str">
            <v>Listed by RMI</v>
          </cell>
        </row>
        <row r="1181">
          <cell r="B1181" t="str">
            <v>Arrow_2023</v>
          </cell>
          <cell r="C1181" t="str">
            <v>CID002588 - Shirpur Gold Refinery Ltd.</v>
          </cell>
          <cell r="D1181" t="str">
            <v>Gold</v>
          </cell>
          <cell r="E1181" t="str">
            <v>CID002588</v>
          </cell>
          <cell r="F1181" t="str">
            <v>RMI</v>
          </cell>
          <cell r="G1181" t="str">
            <v>Shirpur Gold Refinery Ltd.</v>
          </cell>
          <cell r="H1181" t="str">
            <v>INDIA</v>
          </cell>
          <cell r="I1181"/>
          <cell r="J1181" t="str">
            <v>Mumbai</v>
          </cell>
          <cell r="K1181" t="str">
            <v>Maharashtra</v>
          </cell>
          <cell r="L1181" t="str">
            <v>Listed by RMI</v>
          </cell>
        </row>
        <row r="1182">
          <cell r="B1182" t="str">
            <v>Arrow_2023</v>
          </cell>
          <cell r="C1182" t="str">
            <v>CID002893 - JALAN &amp; Company</v>
          </cell>
          <cell r="D1182" t="str">
            <v>Gold</v>
          </cell>
          <cell r="E1182" t="str">
            <v>CID002893</v>
          </cell>
          <cell r="F1182" t="str">
            <v>RMI</v>
          </cell>
          <cell r="G1182" t="str">
            <v>JALAN &amp; Company</v>
          </cell>
          <cell r="H1182" t="str">
            <v>INDIA</v>
          </cell>
          <cell r="I1182"/>
          <cell r="J1182" t="str">
            <v>New Delhi</v>
          </cell>
          <cell r="K1182" t="str">
            <v>Delhi</v>
          </cell>
          <cell r="L1182" t="str">
            <v>Listed by RMI</v>
          </cell>
        </row>
        <row r="1183">
          <cell r="B1183" t="str">
            <v>Arrow_2023</v>
          </cell>
          <cell r="C1183" t="str">
            <v>CID003186 - Gold Coast Refinery</v>
          </cell>
          <cell r="D1183" t="str">
            <v>Gold</v>
          </cell>
          <cell r="E1183" t="str">
            <v>CID003186</v>
          </cell>
          <cell r="F1183" t="str">
            <v>RMI</v>
          </cell>
          <cell r="G1183" t="str">
            <v>Gold Coast Refinery</v>
          </cell>
          <cell r="H1183" t="str">
            <v>GHANA</v>
          </cell>
          <cell r="I1183"/>
          <cell r="J1183" t="str">
            <v>Accra</v>
          </cell>
          <cell r="K1183" t="str">
            <v>Accra</v>
          </cell>
          <cell r="L1183" t="str">
            <v>Listed by RMI</v>
          </cell>
        </row>
        <row r="1184">
          <cell r="B1184" t="str">
            <v>Arrow_2023</v>
          </cell>
          <cell r="C1184" t="str">
            <v>CID003449 - PT Mitra Sukses Globalindo</v>
          </cell>
          <cell r="D1184" t="str">
            <v>Tin</v>
          </cell>
          <cell r="E1184" t="str">
            <v>CID003449</v>
          </cell>
          <cell r="F1184" t="str">
            <v>RMI</v>
          </cell>
          <cell r="G1184" t="str">
            <v>PT Mitra Sukses Globalindo</v>
          </cell>
          <cell r="H1184" t="str">
            <v>INDONESIA</v>
          </cell>
          <cell r="I1184"/>
          <cell r="J1184" t="str">
            <v>Pangkalpinang</v>
          </cell>
          <cell r="K1184" t="str">
            <v>Kepulauan Bangka Belitung</v>
          </cell>
          <cell r="L1184" t="str">
            <v>Conformant</v>
          </cell>
        </row>
        <row r="1185">
          <cell r="B1185" t="str">
            <v>Arrow_2023</v>
          </cell>
          <cell r="C1185" t="str">
            <v>CID003463 - Kundan Care Products Ltd.</v>
          </cell>
          <cell r="D1185" t="str">
            <v>Gold</v>
          </cell>
          <cell r="E1185" t="str">
            <v>CID003463</v>
          </cell>
          <cell r="F1185" t="str">
            <v>RMI</v>
          </cell>
          <cell r="G1185" t="str">
            <v>Kundan Care Products Ltd.</v>
          </cell>
          <cell r="H1185" t="str">
            <v>INDIA</v>
          </cell>
          <cell r="I1185"/>
          <cell r="J1185" t="str">
            <v>Haridwar</v>
          </cell>
          <cell r="K1185" t="str">
            <v>Uttarakhand</v>
          </cell>
          <cell r="L1185" t="str">
            <v>Listed by RMI</v>
          </cell>
        </row>
        <row r="1186">
          <cell r="B1186" t="str">
            <v>Arrow_2023</v>
          </cell>
          <cell r="C1186" t="str">
            <v>CID003487 - Emerald Jewel Industry India Limited (Unit 1)</v>
          </cell>
          <cell r="D1186" t="str">
            <v>Gold</v>
          </cell>
          <cell r="E1186" t="str">
            <v>CID003487</v>
          </cell>
          <cell r="F1186" t="str">
            <v>RMI</v>
          </cell>
          <cell r="G1186" t="str">
            <v>Emerald Jewel Industry India Limited (Unit 1)</v>
          </cell>
          <cell r="H1186" t="str">
            <v>INDIA</v>
          </cell>
          <cell r="I1186"/>
          <cell r="J1186" t="str">
            <v>Coimbatore</v>
          </cell>
          <cell r="K1186" t="str">
            <v>Tamil Nadu</v>
          </cell>
          <cell r="L1186" t="str">
            <v>Listed by RMI</v>
          </cell>
        </row>
        <row r="1187">
          <cell r="B1187" t="str">
            <v>Arrow_2023</v>
          </cell>
          <cell r="C1187" t="str">
            <v>CID003488 - Emerald Jewel Industry India Limited (Unit 2)</v>
          </cell>
          <cell r="D1187" t="str">
            <v>Gold</v>
          </cell>
          <cell r="E1187" t="str">
            <v>CID003488</v>
          </cell>
          <cell r="F1187" t="str">
            <v>RMI</v>
          </cell>
          <cell r="G1187" t="str">
            <v>Emerald Jewel Industry India Limited (Unit 2)</v>
          </cell>
          <cell r="H1187" t="str">
            <v>INDIA</v>
          </cell>
          <cell r="I1187"/>
          <cell r="J1187" t="str">
            <v>Coimbatore</v>
          </cell>
          <cell r="K1187" t="str">
            <v>Tamil Nadu</v>
          </cell>
          <cell r="L1187" t="str">
            <v>Listed by RMI</v>
          </cell>
        </row>
        <row r="1188">
          <cell r="B1188" t="str">
            <v>Arrow_2023</v>
          </cell>
          <cell r="C1188" t="str">
            <v>CID003489 - Emerald Jewel Industry India Limited (Unit 3)</v>
          </cell>
          <cell r="D1188" t="str">
            <v>Gold</v>
          </cell>
          <cell r="E1188" t="str">
            <v>CID003489</v>
          </cell>
          <cell r="F1188" t="str">
            <v>RMI</v>
          </cell>
          <cell r="G1188" t="str">
            <v>Emerald Jewel Industry India Limited (Unit 3)</v>
          </cell>
          <cell r="H1188" t="str">
            <v>INDIA</v>
          </cell>
          <cell r="I1188"/>
          <cell r="J1188" t="str">
            <v>Coimbatore</v>
          </cell>
          <cell r="K1188" t="str">
            <v>Tamil Nadu</v>
          </cell>
          <cell r="L1188" t="str">
            <v>Listed by RMI</v>
          </cell>
        </row>
        <row r="1189">
          <cell r="B1189" t="str">
            <v>Arrow_2023</v>
          </cell>
          <cell r="C1189" t="str">
            <v>CID003490 - Emerald Jewel Industry India Limited (Unit 4)</v>
          </cell>
          <cell r="D1189" t="str">
            <v>Gold</v>
          </cell>
          <cell r="E1189" t="str">
            <v>CID003490</v>
          </cell>
          <cell r="F1189" t="str">
            <v>RMI</v>
          </cell>
          <cell r="G1189" t="str">
            <v>Emerald Jewel Industry India Limited (Unit 4)</v>
          </cell>
          <cell r="H1189" t="str">
            <v>INDIA</v>
          </cell>
          <cell r="I1189"/>
          <cell r="J1189" t="str">
            <v>Coimbatore</v>
          </cell>
          <cell r="K1189" t="str">
            <v>Tamil Nadu</v>
          </cell>
          <cell r="L1189" t="str">
            <v>Listed by RMI</v>
          </cell>
        </row>
        <row r="1190">
          <cell r="B1190" t="str">
            <v>Arrow_2023</v>
          </cell>
          <cell r="C1190" t="str">
            <v>CID003497 - K.A. Rasmussen</v>
          </cell>
          <cell r="D1190" t="str">
            <v>Gold</v>
          </cell>
          <cell r="E1190" t="str">
            <v>CID003497</v>
          </cell>
          <cell r="F1190" t="str">
            <v>RMI</v>
          </cell>
          <cell r="G1190" t="str">
            <v>K.A. Rasmussen</v>
          </cell>
          <cell r="H1190" t="str">
            <v>NORWAY</v>
          </cell>
          <cell r="I1190"/>
          <cell r="J1190" t="str">
            <v>Hamar</v>
          </cell>
          <cell r="K1190" t="str">
            <v>Hedmarken</v>
          </cell>
          <cell r="L1190" t="str">
            <v>Listed by RMI</v>
          </cell>
        </row>
        <row r="1191">
          <cell r="B1191" t="str">
            <v>Arrow_2023</v>
          </cell>
          <cell r="C1191" t="str">
            <v>CID003529 - Sancus ZFS (L’Orfebre, SA)</v>
          </cell>
          <cell r="D1191" t="str">
            <v>Gold</v>
          </cell>
          <cell r="E1191" t="str">
            <v>CID003529</v>
          </cell>
          <cell r="F1191" t="str">
            <v>RMI</v>
          </cell>
          <cell r="G1191" t="str">
            <v>Sancus ZFS (L’Orfebre, SA)</v>
          </cell>
          <cell r="H1191" t="str">
            <v>COLOMBIA</v>
          </cell>
          <cell r="I1191"/>
          <cell r="J1191" t="str">
            <v>Barranquilla</v>
          </cell>
          <cell r="K1191" t="str">
            <v>Atlántico</v>
          </cell>
          <cell r="L1191" t="str">
            <v>Active</v>
          </cell>
        </row>
        <row r="1192">
          <cell r="B1192" t="str">
            <v>Arrow_2023</v>
          </cell>
          <cell r="C1192" t="str">
            <v>CID003540 - Sellem Industries Ltd.</v>
          </cell>
          <cell r="D1192" t="str">
            <v>Gold</v>
          </cell>
          <cell r="E1192" t="str">
            <v>CID003540</v>
          </cell>
          <cell r="F1192" t="str">
            <v>RMI</v>
          </cell>
          <cell r="G1192" t="str">
            <v>Sellem Industries Ltd.</v>
          </cell>
          <cell r="H1192" t="str">
            <v>MAURITANIA</v>
          </cell>
          <cell r="I1192"/>
          <cell r="J1192" t="str">
            <v>Nouakchott</v>
          </cell>
          <cell r="K1192" t="str">
            <v>Nouakchott Ouest</v>
          </cell>
          <cell r="L1192" t="str">
            <v>Listed by RMI</v>
          </cell>
        </row>
        <row r="1193">
          <cell r="B1193" t="str">
            <v>Arrow_2023</v>
          </cell>
          <cell r="C1193" t="str">
            <v>CID003548 - MD Overseas</v>
          </cell>
          <cell r="D1193" t="str">
            <v>Gold</v>
          </cell>
          <cell r="E1193" t="str">
            <v>CID003548</v>
          </cell>
          <cell r="F1193" t="str">
            <v>RMI</v>
          </cell>
          <cell r="G1193" t="str">
            <v>MD Overseas</v>
          </cell>
          <cell r="H1193" t="str">
            <v>INDIA</v>
          </cell>
          <cell r="I1193"/>
          <cell r="J1193" t="str">
            <v>Rudrapur</v>
          </cell>
          <cell r="K1193" t="str">
            <v>Uttarakhand</v>
          </cell>
          <cell r="L1193" t="str">
            <v>Listed by RMI</v>
          </cell>
        </row>
        <row r="1194">
          <cell r="B1194" t="str">
            <v>Arrow_2023</v>
          </cell>
          <cell r="C1194" t="str">
            <v>CID003557 - Metallix Refining Inc.</v>
          </cell>
          <cell r="D1194" t="str">
            <v>Gold</v>
          </cell>
          <cell r="E1194" t="str">
            <v>CID003557</v>
          </cell>
          <cell r="F1194" t="str">
            <v>RMI</v>
          </cell>
          <cell r="G1194" t="str">
            <v>Metallix Refining Inc.</v>
          </cell>
          <cell r="H1194" t="str">
            <v>UNITED STATES OF AMERICA</v>
          </cell>
          <cell r="I1194"/>
          <cell r="J1194" t="str">
            <v>Greenville</v>
          </cell>
          <cell r="K1194" t="str">
            <v>North Carolina</v>
          </cell>
          <cell r="L1194" t="str">
            <v>Listed by RMI</v>
          </cell>
        </row>
        <row r="1195">
          <cell r="B1195" t="str">
            <v>Arrow_2023</v>
          </cell>
          <cell r="C1195" t="str">
            <v>CID003575 - Metal Concentrators SA (Pty) Ltd.</v>
          </cell>
          <cell r="D1195" t="str">
            <v>Gold</v>
          </cell>
          <cell r="E1195" t="str">
            <v>CID003575</v>
          </cell>
          <cell r="F1195" t="str">
            <v>RMI</v>
          </cell>
          <cell r="G1195" t="str">
            <v>Metal Concentrators SA (Pty) Ltd.</v>
          </cell>
          <cell r="H1195" t="str">
            <v>SOUTH AFRICA</v>
          </cell>
          <cell r="I1195"/>
          <cell r="J1195" t="str">
            <v>Kempton Park</v>
          </cell>
          <cell r="K1195" t="str">
            <v>Gauteng</v>
          </cell>
          <cell r="L1195" t="str">
            <v>Conformant</v>
          </cell>
        </row>
        <row r="1196">
          <cell r="B1196" t="str">
            <v>Arrow_2023</v>
          </cell>
          <cell r="C1196" t="str">
            <v>CID003583 - RFH Yancheng Jinye New Material Technology Co., Ltd.</v>
          </cell>
          <cell r="D1196" t="str">
            <v>Tantalum</v>
          </cell>
          <cell r="E1196" t="str">
            <v>CID003583</v>
          </cell>
          <cell r="F1196" t="str">
            <v>RMI</v>
          </cell>
          <cell r="G1196" t="str">
            <v>RFH Yancheng Jinye New Material Technology Co., Ltd.</v>
          </cell>
          <cell r="H1196" t="str">
            <v>CHINA</v>
          </cell>
          <cell r="I1196"/>
          <cell r="J1196" t="str">
            <v>Yecheng City</v>
          </cell>
          <cell r="K1196" t="str">
            <v>Jiangsu Sheng</v>
          </cell>
          <cell r="L1196" t="str">
            <v>Conformant</v>
          </cell>
        </row>
        <row r="1197">
          <cell r="B1197" t="str">
            <v>Arrow_2023</v>
          </cell>
          <cell r="C1197" t="str">
            <v>CID003612 - OOO “Technolom” 2</v>
          </cell>
          <cell r="D1197" t="str">
            <v>Tungsten</v>
          </cell>
          <cell r="E1197" t="str">
            <v>CID003612</v>
          </cell>
          <cell r="F1197" t="str">
            <v>RMI</v>
          </cell>
          <cell r="G1197" t="str">
            <v>OOO “Technolom” 2</v>
          </cell>
          <cell r="H1197" t="str">
            <v>RUSSIAN FEDERATION</v>
          </cell>
          <cell r="I1197"/>
          <cell r="J1197" t="str">
            <v>Ramenskoe</v>
          </cell>
          <cell r="K1197" t="str">
            <v>Moskovskaja oblast'</v>
          </cell>
          <cell r="L1197" t="str">
            <v>Listed by RMI</v>
          </cell>
        </row>
        <row r="1198">
          <cell r="B1198" t="str">
            <v>Arrow_2023</v>
          </cell>
          <cell r="C1198" t="str">
            <v>CID003615 - WEEEREFINING</v>
          </cell>
          <cell r="D1198" t="str">
            <v>Gold</v>
          </cell>
          <cell r="E1198" t="str">
            <v>CID003615</v>
          </cell>
          <cell r="F1198" t="str">
            <v>RMI</v>
          </cell>
          <cell r="G1198" t="str">
            <v>WEEEREFINING</v>
          </cell>
          <cell r="H1198" t="str">
            <v>FRANCE</v>
          </cell>
          <cell r="I1198"/>
          <cell r="J1198" t="str">
            <v>Tourville-les-Ifs</v>
          </cell>
          <cell r="K1198" t="str">
            <v>Normandie</v>
          </cell>
          <cell r="L1198" t="str">
            <v>Active</v>
          </cell>
        </row>
        <row r="1199">
          <cell r="B1199" t="str">
            <v>Arrow_2023</v>
          </cell>
          <cell r="C1199" t="str">
            <v>CID002920 - ABC Refinery Pty Ltd.</v>
          </cell>
          <cell r="D1199" t="str">
            <v>Gold</v>
          </cell>
          <cell r="E1199" t="str">
            <v>CID002920</v>
          </cell>
          <cell r="F1199" t="str">
            <v>RMI</v>
          </cell>
          <cell r="G1199" t="str">
            <v>ABC Refinery Pty Ltd.</v>
          </cell>
          <cell r="H1199" t="str">
            <v>AUSTRALIA</v>
          </cell>
          <cell r="I1199"/>
          <cell r="J1199" t="str">
            <v>Marrickville</v>
          </cell>
          <cell r="K1199" t="str">
            <v>New South Wales</v>
          </cell>
          <cell r="L1199" t="str">
            <v>Listed by RMI</v>
          </cell>
        </row>
        <row r="1200">
          <cell r="B1200" t="str">
            <v>Arrow_2023</v>
          </cell>
          <cell r="C1200" t="str">
            <v>CID002760 - Albino Mountinho Lda.</v>
          </cell>
          <cell r="D1200" t="str">
            <v>Gold</v>
          </cell>
          <cell r="E1200" t="str">
            <v>CID002760</v>
          </cell>
          <cell r="F1200" t="str">
            <v>RMI</v>
          </cell>
          <cell r="G1200" t="str">
            <v>Albino Mountinho Lda.</v>
          </cell>
          <cell r="H1200" t="str">
            <v>PORTUGAL</v>
          </cell>
          <cell r="I1200"/>
          <cell r="J1200" t="str">
            <v>Gondomar</v>
          </cell>
          <cell r="K1200" t="str">
            <v>Porto</v>
          </cell>
          <cell r="L1200" t="str">
            <v>Listed by RMI</v>
          </cell>
        </row>
        <row r="1201">
          <cell r="B1201" t="str">
            <v>Arrow_2023</v>
          </cell>
          <cell r="C1201" t="str">
            <v>CID003663 - Dongwu Gold Group</v>
          </cell>
          <cell r="D1201" t="str">
            <v>Gold</v>
          </cell>
          <cell r="E1201" t="str">
            <v>CID003663</v>
          </cell>
          <cell r="F1201" t="str">
            <v>RMI</v>
          </cell>
          <cell r="G1201" t="str">
            <v>Dongwu Gold Group</v>
          </cell>
          <cell r="H1201" t="str">
            <v>CHINA</v>
          </cell>
          <cell r="I1201"/>
          <cell r="J1201" t="str">
            <v>Suzhou City</v>
          </cell>
          <cell r="K1201" t="str">
            <v>Jiangsu Sheng</v>
          </cell>
          <cell r="L1201" t="str">
            <v>Listed by RMI</v>
          </cell>
        </row>
        <row r="1202">
          <cell r="B1202" t="str">
            <v>Arrow_2023</v>
          </cell>
          <cell r="C1202" t="str">
            <v>CID002750 - Shenzhen CuiLu Gold Co., Ltd.</v>
          </cell>
          <cell r="D1202" t="str">
            <v>Gold</v>
          </cell>
          <cell r="E1202" t="str">
            <v>CID002750</v>
          </cell>
          <cell r="F1202" t="str">
            <v>RMI</v>
          </cell>
          <cell r="G1202" t="str">
            <v>Shenzhen CuiLu Gold Co., Ltd.</v>
          </cell>
          <cell r="H1202" t="str">
            <v>CHINA</v>
          </cell>
          <cell r="I1202"/>
          <cell r="J1202" t="str">
            <v>Shenzhen</v>
          </cell>
          <cell r="K1202" t="str">
            <v>Guangdong</v>
          </cell>
          <cell r="L1202" t="str">
            <v>Listed by RMI</v>
          </cell>
        </row>
        <row r="1203">
          <cell r="B1203" t="str">
            <v>Arrow_2023</v>
          </cell>
          <cell r="C1203" t="str">
            <v>CID001810 - Super Dragon Technology Co., Ltd.</v>
          </cell>
          <cell r="D1203" t="str">
            <v>Gold</v>
          </cell>
          <cell r="E1203" t="str">
            <v>CID001810</v>
          </cell>
          <cell r="F1203" t="str">
            <v>RMI</v>
          </cell>
          <cell r="G1203" t="str">
            <v>Super Dragon Technology Co., Ltd.</v>
          </cell>
          <cell r="H1203" t="str">
            <v>TAIWAN, PROVINCE OF CHINA</v>
          </cell>
          <cell r="I1203"/>
          <cell r="J1203" t="str">
            <v>Taoyuan</v>
          </cell>
          <cell r="K1203" t="str">
            <v>Taoyuan</v>
          </cell>
          <cell r="L1203" t="str">
            <v>Listed by RMI</v>
          </cell>
        </row>
        <row r="1204">
          <cell r="B1204" t="str">
            <v>Arrow_2023</v>
          </cell>
          <cell r="C1204" t="str">
            <v>CID003926 - 5D Production OU</v>
          </cell>
          <cell r="D1204" t="str">
            <v>Tantalum</v>
          </cell>
          <cell r="E1204" t="str">
            <v>CID003926</v>
          </cell>
          <cell r="F1204" t="str">
            <v>RMI</v>
          </cell>
          <cell r="G1204" t="str">
            <v>5D Production OU</v>
          </cell>
          <cell r="H1204" t="str">
            <v>ESTONIA</v>
          </cell>
          <cell r="I1204"/>
          <cell r="J1204" t="str">
            <v>Tallinn</v>
          </cell>
          <cell r="K1204" t="str">
            <v>Tallinn</v>
          </cell>
          <cell r="L1204" t="str">
            <v>Listed by RMI</v>
          </cell>
        </row>
        <row r="1205">
          <cell r="B1205" t="str">
            <v>Arrow_2023</v>
          </cell>
          <cell r="C1205" t="str">
            <v>CID003831 - DS Myanmar</v>
          </cell>
          <cell r="D1205" t="str">
            <v>Tin</v>
          </cell>
          <cell r="E1205" t="str">
            <v>CID003831</v>
          </cell>
          <cell r="F1205" t="str">
            <v>RMI</v>
          </cell>
          <cell r="G1205" t="str">
            <v>DS Myanmar</v>
          </cell>
          <cell r="H1205" t="str">
            <v>MYANMAR</v>
          </cell>
          <cell r="I1205"/>
          <cell r="J1205" t="str">
            <v>Yangon</v>
          </cell>
          <cell r="K1205" t="str">
            <v>Yangon</v>
          </cell>
          <cell r="L1205" t="str">
            <v>Conformant</v>
          </cell>
        </row>
        <row r="1206">
          <cell r="B1206" t="str">
            <v>Arrow_2023</v>
          </cell>
          <cell r="C1206" t="str">
            <v>CID003978 - HANNAE FOR T Co., Ltd.</v>
          </cell>
          <cell r="D1206" t="str">
            <v>Tungsten</v>
          </cell>
          <cell r="E1206" t="str">
            <v>CID003978</v>
          </cell>
          <cell r="F1206" t="str">
            <v>RMI</v>
          </cell>
          <cell r="G1206" t="str">
            <v>HANNAE FOR T Co., Ltd.</v>
          </cell>
          <cell r="H1206" t="str">
            <v>KOREA, REPUBLIC OF</v>
          </cell>
          <cell r="I1206"/>
          <cell r="J1206" t="str">
            <v>Dangjin-si</v>
          </cell>
          <cell r="K1206" t="str">
            <v>Chungcheongnam-do</v>
          </cell>
          <cell r="L1206" t="str">
            <v>Listed by RMI</v>
          </cell>
        </row>
        <row r="1207">
          <cell r="B1207" t="str">
            <v>Arrow_2023</v>
          </cell>
          <cell r="C1207" t="str">
            <v>CID003643 - LLC Vostok</v>
          </cell>
          <cell r="D1207" t="str">
            <v>Tungsten</v>
          </cell>
          <cell r="E1207" t="str">
            <v>CID003643</v>
          </cell>
          <cell r="F1207" t="str">
            <v>RMI</v>
          </cell>
          <cell r="G1207" t="str">
            <v>LLC Vostok</v>
          </cell>
          <cell r="H1207" t="str">
            <v>RUSSIAN FEDERATION</v>
          </cell>
          <cell r="I1207"/>
          <cell r="J1207" t="str">
            <v>Kostroma</v>
          </cell>
          <cell r="K1207" t="str">
            <v>Kostromskaya oblast'</v>
          </cell>
          <cell r="L1207" t="str">
            <v>Listed by RMI</v>
          </cell>
        </row>
        <row r="1208">
          <cell r="B1208" t="str">
            <v>Arrow_2023</v>
          </cell>
          <cell r="C1208" t="str">
            <v>CID003662 - YUDU ANSHENG TUNGSTEN CO., LTD.</v>
          </cell>
          <cell r="D1208" t="str">
            <v>Tungsten</v>
          </cell>
          <cell r="E1208" t="str">
            <v>CID003662</v>
          </cell>
          <cell r="F1208" t="str">
            <v>RMI</v>
          </cell>
          <cell r="G1208" t="str">
            <v>YUDU ANSHENG TUNGSTEN CO., LTD.</v>
          </cell>
          <cell r="H1208" t="str">
            <v>CHINA</v>
          </cell>
          <cell r="I1208"/>
          <cell r="J1208" t="str">
            <v>Ganzhou City</v>
          </cell>
          <cell r="K1208" t="str">
            <v>Jiangxi Sheng</v>
          </cell>
          <cell r="L1208" t="str">
            <v>Listed by RMI</v>
          </cell>
        </row>
        <row r="1209">
          <cell r="B1209" t="str">
            <v>Arrow_2023</v>
          </cell>
          <cell r="C1209" t="str">
            <v>CID003868 - PT Putera Sarana Shakti (PT PSS)</v>
          </cell>
          <cell r="D1209" t="str">
            <v>Tin</v>
          </cell>
          <cell r="E1209" t="str">
            <v>CID003868</v>
          </cell>
          <cell r="F1209" t="str">
            <v>RMI</v>
          </cell>
          <cell r="G1209" t="str">
            <v>PT Putera Sarana Shakti (PT PSS)</v>
          </cell>
          <cell r="H1209" t="str">
            <v>INDONESIA</v>
          </cell>
          <cell r="I1209"/>
          <cell r="J1209" t="str">
            <v>Sungailiat</v>
          </cell>
          <cell r="K1209" t="str">
            <v>Kepulauan Bangka Belitung</v>
          </cell>
          <cell r="L1209" t="str">
            <v>Conformant</v>
          </cell>
        </row>
        <row r="1210">
          <cell r="B1210" t="str">
            <v>Arrow_2023</v>
          </cell>
          <cell r="C1210" t="str">
            <v>CID003609 - Fujian Xinlu Tungsten Co., Ltd.</v>
          </cell>
          <cell r="D1210" t="str">
            <v>Tungsten</v>
          </cell>
          <cell r="E1210" t="str">
            <v>CID003609</v>
          </cell>
          <cell r="F1210" t="str">
            <v>RMI</v>
          </cell>
          <cell r="G1210" t="str">
            <v>Fujian Xinlu Tungsten Co., Ltd.</v>
          </cell>
          <cell r="H1210" t="str">
            <v>CHINA</v>
          </cell>
          <cell r="I1210"/>
          <cell r="J1210" t="str">
            <v>Longyan</v>
          </cell>
          <cell r="K1210" t="str">
            <v>Fujian Sheng</v>
          </cell>
          <cell r="L1210" t="str">
            <v>Conformant</v>
          </cell>
        </row>
        <row r="1211">
          <cell r="B1211" t="str">
            <v>Arrow_2023</v>
          </cell>
          <cell r="C1211" t="str">
            <v>CID003614 - OOO “Technolom” 1</v>
          </cell>
          <cell r="D1211" t="str">
            <v>Tungsten</v>
          </cell>
          <cell r="E1211" t="str">
            <v>CID003614</v>
          </cell>
          <cell r="F1211" t="str">
            <v>RMI</v>
          </cell>
          <cell r="G1211" t="str">
            <v>OOO “Technolom” 1</v>
          </cell>
          <cell r="H1211" t="str">
            <v>RUSSIAN FEDERATION</v>
          </cell>
          <cell r="I1211"/>
          <cell r="J1211" t="str">
            <v>Ramenskoe</v>
          </cell>
          <cell r="K1211" t="str">
            <v>Moskovskaja oblast'</v>
          </cell>
          <cell r="L1211" t="str">
            <v>Listed by RMI</v>
          </cell>
        </row>
        <row r="1212">
          <cell r="B1212" t="str">
            <v>Arrow_2023</v>
          </cell>
          <cell r="C1212" t="str">
            <v>CID003641 - Gold by Gold Colombia</v>
          </cell>
          <cell r="D1212" t="str">
            <v>Gold</v>
          </cell>
          <cell r="E1212" t="str">
            <v>CID003641</v>
          </cell>
          <cell r="F1212" t="str">
            <v>RMI</v>
          </cell>
          <cell r="G1212" t="str">
            <v>Gold by Gold Colombia</v>
          </cell>
          <cell r="H1212" t="str">
            <v>COLOMBIA</v>
          </cell>
          <cell r="I1212"/>
          <cell r="J1212" t="str">
            <v>Medellín</v>
          </cell>
          <cell r="K1212" t="str">
            <v>Antioquia</v>
          </cell>
          <cell r="L1212" t="str">
            <v>Conformant</v>
          </cell>
        </row>
        <row r="1213">
          <cell r="B1213" t="str">
            <v>Arrow_2023</v>
          </cell>
          <cell r="C1213" t="str">
            <v>CID004060 - DONGKUK INDUSTRIES CO., LTD.</v>
          </cell>
          <cell r="D1213" t="str">
            <v>Tungsten</v>
          </cell>
          <cell r="E1213" t="str">
            <v>CID004060</v>
          </cell>
          <cell r="F1213" t="str">
            <v>RMI</v>
          </cell>
          <cell r="G1213" t="str">
            <v>DONGKUK INDUSTRIES CO., LTD.</v>
          </cell>
          <cell r="H1213" t="str">
            <v>KOREA, REPUBLIC OF</v>
          </cell>
          <cell r="I1213"/>
          <cell r="J1213" t="str">
            <v>Gyeongju-si</v>
          </cell>
          <cell r="K1213" t="str">
            <v>Gyeongsangbuk-do</v>
          </cell>
          <cell r="L1213" t="str">
            <v>Listed by RMI</v>
          </cell>
        </row>
        <row r="1214">
          <cell r="B1214" t="str">
            <v>AT&amp;S_2023</v>
          </cell>
          <cell r="C1214" t="str">
            <v>CID000460 - F&amp;X Electro-Materials Ltd.4</v>
          </cell>
          <cell r="D1214" t="str">
            <v>Tantalum</v>
          </cell>
          <cell r="E1214" t="str">
            <v>CID000460</v>
          </cell>
          <cell r="F1214" t="str">
            <v>RMI</v>
          </cell>
          <cell r="G1214" t="str">
            <v>F&amp;X Electro-Materials Ltd.</v>
          </cell>
          <cell r="H1214" t="str">
            <v>CHINA</v>
          </cell>
          <cell r="I1214"/>
          <cell r="J1214" t="str">
            <v>Jiangmen</v>
          </cell>
          <cell r="K1214" t="str">
            <v>Guangdong Sheng</v>
          </cell>
          <cell r="L1214" t="str">
            <v>Conformant</v>
          </cell>
        </row>
        <row r="1215">
          <cell r="B1215" t="str">
            <v>AT&amp;S_2023</v>
          </cell>
          <cell r="C1215" t="str">
            <v>CID002558 - Global Advanced Metals Aizu</v>
          </cell>
          <cell r="D1215" t="str">
            <v>Tantalum</v>
          </cell>
          <cell r="E1215" t="str">
            <v>CID002558</v>
          </cell>
          <cell r="F1215" t="str">
            <v>RMI</v>
          </cell>
          <cell r="G1215" t="str">
            <v>Global Advanced Metals Aizu</v>
          </cell>
          <cell r="H1215" t="str">
            <v>JAPAN</v>
          </cell>
          <cell r="I1215"/>
          <cell r="J1215" t="str">
            <v>Aizuwakamatsu</v>
          </cell>
          <cell r="K1215" t="str">
            <v>Fukushima</v>
          </cell>
          <cell r="L1215" t="str">
            <v>Conformant</v>
          </cell>
        </row>
        <row r="1216">
          <cell r="B1216" t="str">
            <v>AT&amp;S_2023</v>
          </cell>
          <cell r="C1216" t="str">
            <v>CID002557 - Global Advanced Metals Boyertown</v>
          </cell>
          <cell r="D1216" t="str">
            <v>Tantalum</v>
          </cell>
          <cell r="E1216" t="str">
            <v>CID002557</v>
          </cell>
          <cell r="F1216" t="str">
            <v>RMI</v>
          </cell>
          <cell r="G1216" t="str">
            <v>Global Advanced Metals Boyertown</v>
          </cell>
          <cell r="H1216" t="str">
            <v>UNITED STATES OF AMERICA</v>
          </cell>
          <cell r="I1216"/>
          <cell r="J1216" t="str">
            <v>Boyertown</v>
          </cell>
          <cell r="K1216" t="str">
            <v>Pennsylvania</v>
          </cell>
          <cell r="L1216" t="str">
            <v>Conformant</v>
          </cell>
        </row>
        <row r="1217">
          <cell r="B1217" t="str">
            <v>AT&amp;S_2023</v>
          </cell>
          <cell r="C1217" t="str">
            <v>CID002548 - Materion Newton Inc.</v>
          </cell>
          <cell r="D1217" t="str">
            <v>Tantalum</v>
          </cell>
          <cell r="E1217" t="str">
            <v>CID002548</v>
          </cell>
          <cell r="F1217" t="str">
            <v>RMI</v>
          </cell>
          <cell r="G1217" t="str">
            <v>Materion Newton Inc.</v>
          </cell>
          <cell r="H1217" t="str">
            <v>UNITED STATES OF AMERICA</v>
          </cell>
          <cell r="I1217"/>
          <cell r="J1217" t="str">
            <v>Newton</v>
          </cell>
          <cell r="K1217" t="str">
            <v>Massachusetts</v>
          </cell>
          <cell r="L1217" t="str">
            <v>Conformant</v>
          </cell>
        </row>
        <row r="1218">
          <cell r="B1218" t="str">
            <v>AT&amp;S_2023</v>
          </cell>
          <cell r="C1218" t="str">
            <v>CID002545 - TANIOBIS GmbH</v>
          </cell>
          <cell r="D1218" t="str">
            <v>Tantalum</v>
          </cell>
          <cell r="E1218" t="str">
            <v>CID002545</v>
          </cell>
          <cell r="F1218" t="str">
            <v>RMI</v>
          </cell>
          <cell r="G1218" t="str">
            <v>TANIOBIS GmbH</v>
          </cell>
          <cell r="H1218" t="str">
            <v>GERMANY</v>
          </cell>
          <cell r="I1218"/>
          <cell r="J1218" t="str">
            <v>Goslar</v>
          </cell>
          <cell r="K1218" t="str">
            <v>Niedersachsen</v>
          </cell>
          <cell r="L1218" t="str">
            <v>Conformant</v>
          </cell>
        </row>
        <row r="1219">
          <cell r="B1219" t="str">
            <v>AT&amp;S_2023</v>
          </cell>
          <cell r="C1219" t="str">
            <v>CID000917 - Jiujiang Tanbre Co., Ltd.</v>
          </cell>
          <cell r="D1219" t="str">
            <v>Tantalum</v>
          </cell>
          <cell r="E1219" t="str">
            <v>CID000917</v>
          </cell>
          <cell r="F1219" t="str">
            <v>RMI</v>
          </cell>
          <cell r="G1219" t="str">
            <v>Jiujiang Tanbre Co., Ltd.</v>
          </cell>
          <cell r="H1219" t="str">
            <v>CHINA</v>
          </cell>
          <cell r="I1219" t="str">
            <v>No. 62, Jiuhu Road, Jiujiang City, Jiangxi 
Province, China, P.C: 332014</v>
          </cell>
          <cell r="J1219" t="str">
            <v>Jiujiang</v>
          </cell>
          <cell r="K1219" t="str">
            <v>Jiangxi Sheng</v>
          </cell>
          <cell r="L1219" t="str">
            <v>Conformant</v>
          </cell>
        </row>
        <row r="1220">
          <cell r="B1220" t="str">
            <v>AT&amp;S_2023</v>
          </cell>
          <cell r="C1220" t="str">
            <v>CID001173 - Mineracao Taboca S.A.</v>
          </cell>
          <cell r="D1220" t="str">
            <v>Tin</v>
          </cell>
          <cell r="E1220" t="str">
            <v>CID001173</v>
          </cell>
          <cell r="F1220" t="str">
            <v>RMI</v>
          </cell>
          <cell r="G1220" t="str">
            <v>Mineracao Taboca S.A.</v>
          </cell>
          <cell r="H1220" t="str">
            <v>BRAZIL</v>
          </cell>
          <cell r="I1220" t="str">
            <v>Nondisclosure</v>
          </cell>
          <cell r="J1220" t="str">
            <v>Bairro Guarapiranga</v>
          </cell>
          <cell r="K1220" t="str">
            <v>Pirapora do Bom Jesus City</v>
          </cell>
          <cell r="L1220" t="str">
            <v>Conformant</v>
          </cell>
        </row>
        <row r="1221">
          <cell r="B1221" t="str">
            <v>AT&amp;S_2023</v>
          </cell>
          <cell r="C1221" t="str">
            <v>CID001192 - Mitsui Mining and Smelting Co., Ltd.8</v>
          </cell>
          <cell r="D1221" t="str">
            <v>Tantalum</v>
          </cell>
          <cell r="E1221" t="str">
            <v>CID001192</v>
          </cell>
          <cell r="F1221" t="str">
            <v>RMI</v>
          </cell>
          <cell r="G1221" t="str">
            <v>Mitsui Mining and Smelting Co., Ltd.</v>
          </cell>
          <cell r="H1221" t="str">
            <v>JAPAN</v>
          </cell>
          <cell r="I1221"/>
          <cell r="J1221" t="str">
            <v>Omuta</v>
          </cell>
          <cell r="K1221" t="str">
            <v>Fukuoka</v>
          </cell>
          <cell r="L1221" t="str">
            <v>Conformant</v>
          </cell>
        </row>
        <row r="1222">
          <cell r="B1222" t="str">
            <v>AT&amp;S_2023</v>
          </cell>
          <cell r="C1222" t="str">
            <v>CID001277 - Ningxia Orient Tantalum Industry Co., Ltd.</v>
          </cell>
          <cell r="D1222" t="str">
            <v>Tantalum</v>
          </cell>
          <cell r="E1222" t="str">
            <v>CID001277</v>
          </cell>
          <cell r="F1222" t="str">
            <v>RMI</v>
          </cell>
          <cell r="G1222" t="str">
            <v>Ningxia Orient Tantalum Industry Co., Ltd.</v>
          </cell>
          <cell r="H1222" t="str">
            <v>CHINA</v>
          </cell>
          <cell r="I1222"/>
          <cell r="J1222" t="str">
            <v>Shizuishan City</v>
          </cell>
          <cell r="K1222" t="str">
            <v>Ningxia Huizi Zizhiqu</v>
          </cell>
          <cell r="L1222" t="str">
            <v>Conformant</v>
          </cell>
        </row>
        <row r="1223">
          <cell r="B1223" t="str">
            <v>AT&amp;S_2023</v>
          </cell>
          <cell r="C1223" t="str">
            <v>CID001869 - Taki Chemical Co., Ltd.</v>
          </cell>
          <cell r="D1223" t="str">
            <v>Tantalum</v>
          </cell>
          <cell r="E1223" t="str">
            <v>CID001869</v>
          </cell>
          <cell r="F1223" t="str">
            <v>RMI</v>
          </cell>
          <cell r="G1223" t="str">
            <v>Taki Chemical Co., Ltd.</v>
          </cell>
          <cell r="H1223" t="str">
            <v>JAPAN</v>
          </cell>
          <cell r="I1223"/>
          <cell r="J1223" t="str">
            <v>Harima</v>
          </cell>
          <cell r="K1223" t="str">
            <v>Hyogo</v>
          </cell>
          <cell r="L1223" t="str">
            <v>Conformant</v>
          </cell>
        </row>
        <row r="1224">
          <cell r="B1224" t="str">
            <v>AT&amp;S_2023</v>
          </cell>
          <cell r="C1224" t="str">
            <v>CID000019 - Aida Chemical Industries Co., Ltd.</v>
          </cell>
          <cell r="D1224" t="str">
            <v>Gold</v>
          </cell>
          <cell r="E1224" t="str">
            <v>CID000019</v>
          </cell>
          <cell r="F1224" t="str">
            <v>RMI</v>
          </cell>
          <cell r="G1224" t="str">
            <v>Aida Chemical Industries Co., Ltd.</v>
          </cell>
          <cell r="H1224" t="str">
            <v>JAPAN</v>
          </cell>
          <cell r="I1224" t="str">
            <v>6-15-13 Minami-cho</v>
          </cell>
          <cell r="J1224" t="str">
            <v>Fuchu</v>
          </cell>
          <cell r="K1224" t="str">
            <v>Tokyo</v>
          </cell>
          <cell r="L1224" t="str">
            <v>Conformant</v>
          </cell>
        </row>
        <row r="1225">
          <cell r="B1225" t="str">
            <v>AT&amp;S_2023</v>
          </cell>
          <cell r="C1225" t="str">
            <v>CID000077 - Argor-Heraeus S.A.</v>
          </cell>
          <cell r="D1225" t="str">
            <v>Gold</v>
          </cell>
          <cell r="E1225" t="str">
            <v>CID000077</v>
          </cell>
          <cell r="F1225" t="str">
            <v>RMI</v>
          </cell>
          <cell r="G1225" t="str">
            <v>Argor-Heraeus S.A.</v>
          </cell>
          <cell r="H1225" t="str">
            <v>SWITZERLAND</v>
          </cell>
          <cell r="I1225" t="str">
            <v>CH-6850 Mendrisio , Switzerland</v>
          </cell>
          <cell r="J1225" t="str">
            <v>Mendrisio</v>
          </cell>
          <cell r="K1225" t="str">
            <v>Ticino</v>
          </cell>
          <cell r="L1225" t="str">
            <v>Conformant</v>
          </cell>
        </row>
        <row r="1226">
          <cell r="B1226" t="str">
            <v>AT&amp;S_2023</v>
          </cell>
          <cell r="C1226" t="str">
            <v>CID000082 - Asahi Pretec Corp.20</v>
          </cell>
          <cell r="D1226" t="str">
            <v>Gold</v>
          </cell>
          <cell r="E1226" t="str">
            <v>CID000082</v>
          </cell>
          <cell r="F1226" t="str">
            <v>RMI</v>
          </cell>
          <cell r="G1226" t="str">
            <v>Asahi Pretec Corp.</v>
          </cell>
          <cell r="H1226" t="str">
            <v>JAPAN</v>
          </cell>
          <cell r="I1226"/>
          <cell r="J1226" t="str">
            <v>Kobe</v>
          </cell>
          <cell r="K1226" t="str">
            <v>Hyogo</v>
          </cell>
          <cell r="L1226" t="str">
            <v>Conformant</v>
          </cell>
        </row>
        <row r="1227">
          <cell r="B1227" t="str">
            <v>AT&amp;S_2023</v>
          </cell>
          <cell r="C1227" t="str">
            <v>CID000920 - Asahi Refining USA Inc.</v>
          </cell>
          <cell r="D1227" t="str">
            <v>Gold</v>
          </cell>
          <cell r="E1227" t="str">
            <v>CID000920</v>
          </cell>
          <cell r="F1227" t="str">
            <v>RMI</v>
          </cell>
          <cell r="G1227" t="str">
            <v>Asahi Refining USA Inc.</v>
          </cell>
          <cell r="H1227" t="str">
            <v>UNITED STATES OF AMERICA</v>
          </cell>
          <cell r="I1227"/>
          <cell r="J1227" t="str">
            <v>Salt Lake City</v>
          </cell>
          <cell r="K1227" t="str">
            <v>Utah</v>
          </cell>
          <cell r="L1227" t="str">
            <v>Conformant</v>
          </cell>
        </row>
        <row r="1228">
          <cell r="B1228" t="str">
            <v>AT&amp;S_2023</v>
          </cell>
          <cell r="C1228" t="str">
            <v>CID002863 - Bangalore Refinery26</v>
          </cell>
          <cell r="D1228" t="str">
            <v>Gold</v>
          </cell>
          <cell r="E1228" t="str">
            <v>CID002863</v>
          </cell>
          <cell r="F1228" t="str">
            <v>RMI</v>
          </cell>
          <cell r="G1228" t="str">
            <v>Bangalore Refinery</v>
          </cell>
          <cell r="H1228" t="str">
            <v>INDIA</v>
          </cell>
          <cell r="I1228"/>
          <cell r="J1228" t="str">
            <v>Bangalore</v>
          </cell>
          <cell r="K1228" t="str">
            <v>Karnataka</v>
          </cell>
          <cell r="L1228" t="str">
            <v>Conformant</v>
          </cell>
        </row>
        <row r="1229">
          <cell r="B1229" t="str">
            <v>AT&amp;S_2023</v>
          </cell>
          <cell r="C1229" t="str">
            <v>CID000401 - Dowa</v>
          </cell>
          <cell r="D1229" t="str">
            <v>Gold</v>
          </cell>
          <cell r="E1229" t="str">
            <v>CID000401</v>
          </cell>
          <cell r="F1229" t="str">
            <v>RMI</v>
          </cell>
          <cell r="G1229" t="str">
            <v>Dowa</v>
          </cell>
          <cell r="H1229" t="str">
            <v>JAPAN</v>
          </cell>
          <cell r="I1229"/>
          <cell r="J1229" t="str">
            <v>Kosaka</v>
          </cell>
          <cell r="K1229" t="str">
            <v>Akita</v>
          </cell>
          <cell r="L1229" t="str">
            <v>Conformant</v>
          </cell>
        </row>
        <row r="1230">
          <cell r="B1230" t="str">
            <v>AT&amp;S_2023</v>
          </cell>
          <cell r="C1230" t="str">
            <v>CID000425 - Eco-System Recycling Co., Ltd. East Plant</v>
          </cell>
          <cell r="D1230" t="str">
            <v>Gold</v>
          </cell>
          <cell r="E1230" t="str">
            <v>CID000425</v>
          </cell>
          <cell r="F1230" t="str">
            <v>RMI</v>
          </cell>
          <cell r="G1230" t="str">
            <v>Eco-System Recycling Co., Ltd. East Plant</v>
          </cell>
          <cell r="H1230" t="str">
            <v>JAPAN</v>
          </cell>
          <cell r="I1230"/>
          <cell r="J1230" t="str">
            <v>Honjo</v>
          </cell>
          <cell r="K1230" t="str">
            <v>Saitama</v>
          </cell>
          <cell r="L1230" t="str">
            <v>Conformant</v>
          </cell>
        </row>
        <row r="1231">
          <cell r="B1231" t="str">
            <v>AT&amp;S_2023</v>
          </cell>
          <cell r="C1231" t="str">
            <v>CID002561 - Emirates Gold DMCC</v>
          </cell>
          <cell r="D1231" t="str">
            <v>Gold</v>
          </cell>
          <cell r="E1231" t="str">
            <v>CID002561</v>
          </cell>
          <cell r="F1231" t="str">
            <v>RMI</v>
          </cell>
          <cell r="G1231" t="str">
            <v>Emirates Gold DMCC</v>
          </cell>
          <cell r="H1231" t="str">
            <v>UNITED ARAB EMIRATES</v>
          </cell>
          <cell r="I1231"/>
          <cell r="J1231" t="str">
            <v>Dubai</v>
          </cell>
          <cell r="K1231" t="str">
            <v>Dubayy</v>
          </cell>
          <cell r="L1231" t="str">
            <v>Conformant</v>
          </cell>
        </row>
        <row r="1232">
          <cell r="B1232" t="str">
            <v>AT&amp;S_2023</v>
          </cell>
          <cell r="C1232" t="str">
            <v>CID000707 - Heraeus Metals Hong Kong Ltd.</v>
          </cell>
          <cell r="D1232" t="str">
            <v>Gold</v>
          </cell>
          <cell r="E1232" t="str">
            <v>CID000707</v>
          </cell>
          <cell r="F1232" t="str">
            <v>RMI</v>
          </cell>
          <cell r="G1232" t="str">
            <v>Heraeus Metals Hong Kong Ltd.</v>
          </cell>
          <cell r="H1232" t="str">
            <v>CHINA</v>
          </cell>
          <cell r="I1232"/>
          <cell r="J1232" t="str">
            <v>Fanling</v>
          </cell>
          <cell r="K1232" t="str">
            <v>Hong Kong SAR</v>
          </cell>
          <cell r="L1232" t="str">
            <v>Conformant</v>
          </cell>
        </row>
        <row r="1233">
          <cell r="B1233" t="str">
            <v>AT&amp;S_2023</v>
          </cell>
          <cell r="C1233" t="str">
            <v>CID000807 - Ishifuku Metal Industry Co., Ltd.</v>
          </cell>
          <cell r="D1233" t="str">
            <v>Gold</v>
          </cell>
          <cell r="E1233" t="str">
            <v>CID000807</v>
          </cell>
          <cell r="F1233" t="str">
            <v>RMI</v>
          </cell>
          <cell r="G1233" t="str">
            <v>Ishifuku Metal Industry Co., Ltd.</v>
          </cell>
          <cell r="H1233" t="str">
            <v>JAPAN</v>
          </cell>
          <cell r="I1233"/>
          <cell r="J1233" t="str">
            <v>Soka</v>
          </cell>
          <cell r="K1233" t="str">
            <v>Saitama</v>
          </cell>
          <cell r="L1233" t="str">
            <v>Conformant</v>
          </cell>
        </row>
        <row r="1234">
          <cell r="B1234" t="str">
            <v>AT&amp;S_2023</v>
          </cell>
          <cell r="C1234" t="str">
            <v>CID000937 - JX Nippon Mining &amp; Metals Co., Ltd.</v>
          </cell>
          <cell r="D1234" t="str">
            <v>Gold</v>
          </cell>
          <cell r="E1234" t="str">
            <v>CID000937</v>
          </cell>
          <cell r="F1234" t="str">
            <v>RMI</v>
          </cell>
          <cell r="G1234" t="str">
            <v>JX Nippon Mining &amp; Metals Co., Ltd.</v>
          </cell>
          <cell r="H1234" t="str">
            <v>JAPAN</v>
          </cell>
          <cell r="I1234"/>
          <cell r="J1234" t="str">
            <v>Ōita</v>
          </cell>
          <cell r="K1234" t="str">
            <v>Ôita</v>
          </cell>
          <cell r="L1234" t="str">
            <v>Conformant</v>
          </cell>
        </row>
        <row r="1235">
          <cell r="B1235" t="str">
            <v>AT&amp;S_2023</v>
          </cell>
          <cell r="C1235" t="str">
            <v>CID000981 - Kojima Chemicals Co., Ltd.</v>
          </cell>
          <cell r="D1235" t="str">
            <v>Gold</v>
          </cell>
          <cell r="E1235" t="str">
            <v>CID000981</v>
          </cell>
          <cell r="F1235" t="str">
            <v>RMI</v>
          </cell>
          <cell r="G1235" t="str">
            <v>Kojima Chemicals Co., Ltd.</v>
          </cell>
          <cell r="H1235" t="str">
            <v>JAPAN</v>
          </cell>
          <cell r="I1235"/>
          <cell r="J1235" t="str">
            <v>Sayama</v>
          </cell>
          <cell r="K1235" t="str">
            <v>Saitama</v>
          </cell>
          <cell r="L1235" t="str">
            <v>Conformant</v>
          </cell>
        </row>
        <row r="1236">
          <cell r="B1236" t="str">
            <v>AT&amp;S_2023</v>
          </cell>
          <cell r="C1236" t="str">
            <v>CID002762 - L'Orfebre S.A.</v>
          </cell>
          <cell r="D1236" t="str">
            <v>Gold</v>
          </cell>
          <cell r="E1236" t="str">
            <v>CID002762</v>
          </cell>
          <cell r="F1236" t="str">
            <v>RMI</v>
          </cell>
          <cell r="G1236" t="str">
            <v>L'Orfebre S.A.</v>
          </cell>
          <cell r="H1236" t="str">
            <v>ANDORRA</v>
          </cell>
          <cell r="I1236"/>
          <cell r="J1236" t="str">
            <v>Andorra la Vella</v>
          </cell>
          <cell r="K1236" t="str">
            <v>Andorra la Vella</v>
          </cell>
          <cell r="L1236" t="str">
            <v>Conformant</v>
          </cell>
        </row>
        <row r="1237">
          <cell r="B1237" t="str">
            <v>AT&amp;S_2023</v>
          </cell>
          <cell r="C1237" t="str">
            <v>CID001078 - LS-NIKKO Copper Inc.</v>
          </cell>
          <cell r="D1237" t="str">
            <v>Gold</v>
          </cell>
          <cell r="E1237" t="str">
            <v>CID001078</v>
          </cell>
          <cell r="F1237" t="str">
            <v>RMI</v>
          </cell>
          <cell r="G1237" t="str">
            <v>LS-NIKKO Copper Inc.</v>
          </cell>
          <cell r="H1237" t="str">
            <v>KOREA, REPUBLIC OF</v>
          </cell>
          <cell r="I1237"/>
          <cell r="J1237" t="str">
            <v>Onsan-eup</v>
          </cell>
          <cell r="K1237" t="str">
            <v>Ulsan-gwangyeoksi</v>
          </cell>
          <cell r="L1237" t="str">
            <v>Conformant</v>
          </cell>
        </row>
        <row r="1238">
          <cell r="B1238" t="str">
            <v>AT&amp;S_2023</v>
          </cell>
          <cell r="C1238" t="str">
            <v>CID001119 - Matsuda Sangyo Co., Ltd.</v>
          </cell>
          <cell r="D1238" t="str">
            <v>Gold</v>
          </cell>
          <cell r="E1238" t="str">
            <v>CID001119</v>
          </cell>
          <cell r="F1238" t="str">
            <v>RMI</v>
          </cell>
          <cell r="G1238" t="str">
            <v>Matsuda Sangyo Co., Ltd.</v>
          </cell>
          <cell r="H1238" t="str">
            <v>JAPAN</v>
          </cell>
          <cell r="I1238"/>
          <cell r="J1238" t="str">
            <v>Iruma</v>
          </cell>
          <cell r="K1238" t="str">
            <v>Saitama</v>
          </cell>
          <cell r="L1238" t="str">
            <v>Conformant</v>
          </cell>
        </row>
        <row r="1239">
          <cell r="B1239" t="str">
            <v>AT&amp;S_2023</v>
          </cell>
          <cell r="C1239" t="str">
            <v>CID001152 - Metalor Technologies (Singapore) Pte., Ltd.</v>
          </cell>
          <cell r="D1239" t="str">
            <v>Gold</v>
          </cell>
          <cell r="E1239" t="str">
            <v>CID001152</v>
          </cell>
          <cell r="F1239" t="str">
            <v>RMI</v>
          </cell>
          <cell r="G1239" t="str">
            <v>Metalor Technologies (Singapore) Pte., Ltd.</v>
          </cell>
          <cell r="H1239" t="str">
            <v>SINGAPORE</v>
          </cell>
          <cell r="I1239"/>
          <cell r="J1239" t="str">
            <v>Singapore</v>
          </cell>
          <cell r="K1239" t="str">
            <v>South West</v>
          </cell>
          <cell r="L1239" t="str">
            <v>Conformant</v>
          </cell>
        </row>
        <row r="1240">
          <cell r="B1240" t="str">
            <v>AT&amp;S_2023</v>
          </cell>
          <cell r="C1240" t="str">
            <v>CID001153 - Metalor Technologies S.A.</v>
          </cell>
          <cell r="D1240" t="str">
            <v>Gold</v>
          </cell>
          <cell r="E1240" t="str">
            <v>CID001153</v>
          </cell>
          <cell r="F1240" t="str">
            <v>RMI</v>
          </cell>
          <cell r="G1240" t="str">
            <v>Metalor Technologies S.A.</v>
          </cell>
          <cell r="H1240" t="str">
            <v>SWITZERLAND</v>
          </cell>
          <cell r="I1240"/>
          <cell r="J1240" t="str">
            <v>Marin</v>
          </cell>
          <cell r="K1240" t="str">
            <v>Neuchâtel</v>
          </cell>
          <cell r="L1240" t="str">
            <v>Conformant</v>
          </cell>
        </row>
        <row r="1241">
          <cell r="B1241" t="str">
            <v>AT&amp;S_2023</v>
          </cell>
          <cell r="C1241" t="str">
            <v>CID001188 - Mitsubishi Materials Corporation</v>
          </cell>
          <cell r="D1241" t="str">
            <v>Gold</v>
          </cell>
          <cell r="E1241" t="str">
            <v>CID001188</v>
          </cell>
          <cell r="F1241" t="str">
            <v>RMI</v>
          </cell>
          <cell r="G1241" t="str">
            <v>Mitsubishi Materials Corporation</v>
          </cell>
          <cell r="H1241" t="str">
            <v>JAPAN</v>
          </cell>
          <cell r="I1241"/>
          <cell r="J1241" t="str">
            <v>Tokyo</v>
          </cell>
          <cell r="K1241" t="str">
            <v>Tokyo</v>
          </cell>
          <cell r="L1241" t="str">
            <v>Conformant</v>
          </cell>
        </row>
        <row r="1242">
          <cell r="B1242" t="str">
            <v>AT&amp;S_2023</v>
          </cell>
          <cell r="C1242" t="str">
            <v>CID001193 - Mitsui Mining and Smelting Co., Ltd.</v>
          </cell>
          <cell r="D1242" t="str">
            <v>Gold</v>
          </cell>
          <cell r="E1242" t="str">
            <v>CID001193</v>
          </cell>
          <cell r="F1242" t="str">
            <v>RMI</v>
          </cell>
          <cell r="G1242" t="str">
            <v>Mitsui Mining and Smelting Co., Ltd.</v>
          </cell>
          <cell r="H1242" t="str">
            <v>JAPAN</v>
          </cell>
          <cell r="I1242"/>
          <cell r="J1242" t="str">
            <v>Takehara</v>
          </cell>
          <cell r="K1242" t="str">
            <v>Hiroshima</v>
          </cell>
          <cell r="L1242" t="str">
            <v>Conformant</v>
          </cell>
        </row>
        <row r="1243">
          <cell r="B1243" t="str">
            <v>AT&amp;S_2023</v>
          </cell>
          <cell r="C1243" t="str">
            <v>CID001259 - Nihon Material Co., Ltd.</v>
          </cell>
          <cell r="D1243" t="str">
            <v>Gold</v>
          </cell>
          <cell r="E1243" t="str">
            <v>CID001259</v>
          </cell>
          <cell r="F1243" t="str">
            <v>RMI</v>
          </cell>
          <cell r="G1243" t="str">
            <v>Nihon Material Co., Ltd.</v>
          </cell>
          <cell r="H1243" t="str">
            <v>JAPAN</v>
          </cell>
          <cell r="I1243"/>
          <cell r="J1243" t="str">
            <v>Noda</v>
          </cell>
          <cell r="K1243" t="str">
            <v>Chiba</v>
          </cell>
          <cell r="L1243" t="str">
            <v>Conformant</v>
          </cell>
        </row>
        <row r="1244">
          <cell r="B1244" t="str">
            <v>AT&amp;S_2023</v>
          </cell>
          <cell r="C1244" t="str">
            <v>CID001622 - Shandong Zhaojin Gold &amp; Silver Refinery Co., Ltd.</v>
          </cell>
          <cell r="D1244" t="str">
            <v>Gold</v>
          </cell>
          <cell r="E1244" t="str">
            <v>CID001622</v>
          </cell>
          <cell r="F1244" t="str">
            <v>RMI</v>
          </cell>
          <cell r="G1244" t="str">
            <v>Shandong Zhaojin Gold &amp; Silver Refinery Co., Ltd.</v>
          </cell>
          <cell r="H1244" t="str">
            <v>CHINA</v>
          </cell>
          <cell r="I1244"/>
          <cell r="J1244" t="str">
            <v>Zhaoyuan</v>
          </cell>
          <cell r="K1244" t="str">
            <v>Shandong Sheng</v>
          </cell>
          <cell r="L1244" t="str">
            <v>Conformant</v>
          </cell>
        </row>
        <row r="1245">
          <cell r="B1245" t="str">
            <v>AT&amp;S_2023</v>
          </cell>
          <cell r="C1245" t="str">
            <v>CID001761 - Solar Applied Materials Technology Corp.</v>
          </cell>
          <cell r="D1245" t="str">
            <v>Gold</v>
          </cell>
          <cell r="E1245" t="str">
            <v>CID001761</v>
          </cell>
          <cell r="F1245" t="str">
            <v>RMI</v>
          </cell>
          <cell r="G1245" t="str">
            <v>Solar Applied Materials Technology Corp.</v>
          </cell>
          <cell r="H1245" t="str">
            <v>TAIWAN, PROVINCE OF CHINA</v>
          </cell>
          <cell r="I1245"/>
          <cell r="J1245" t="str">
            <v>Tainan City</v>
          </cell>
          <cell r="K1245" t="str">
            <v>Tainan</v>
          </cell>
          <cell r="L1245" t="str">
            <v>Conformant</v>
          </cell>
        </row>
        <row r="1246">
          <cell r="B1246" t="str">
            <v>AT&amp;S_2023</v>
          </cell>
          <cell r="C1246" t="str">
            <v>CID001798 - Sumitomo Metal Mining Co., Ltd.88</v>
          </cell>
          <cell r="D1246" t="str">
            <v>Gold</v>
          </cell>
          <cell r="E1246" t="str">
            <v>CID001798</v>
          </cell>
          <cell r="F1246" t="str">
            <v>RMI</v>
          </cell>
          <cell r="G1246" t="str">
            <v>Sumitomo Metal Mining Co., Ltd.</v>
          </cell>
          <cell r="H1246" t="str">
            <v>JAPAN</v>
          </cell>
          <cell r="I1246"/>
          <cell r="J1246" t="str">
            <v>Saijo</v>
          </cell>
          <cell r="K1246" t="str">
            <v>Wehime</v>
          </cell>
          <cell r="L1246" t="str">
            <v>Conformant</v>
          </cell>
        </row>
        <row r="1247">
          <cell r="B1247" t="str">
            <v>AT&amp;S_2023</v>
          </cell>
          <cell r="C1247" t="str">
            <v>CID001875 - Tanaka Kikinzoku Kogyo K.K.96</v>
          </cell>
          <cell r="D1247" t="str">
            <v>Gold</v>
          </cell>
          <cell r="E1247" t="str">
            <v>CID001875</v>
          </cell>
          <cell r="F1247" t="str">
            <v>RMI</v>
          </cell>
          <cell r="G1247" t="str">
            <v>Tanaka Kikinzoku Kogyo K.K.</v>
          </cell>
          <cell r="H1247" t="str">
            <v>JAPAN</v>
          </cell>
          <cell r="I1247" t="str">
            <v>nagatoro2-14</v>
          </cell>
          <cell r="J1247" t="str">
            <v>Hiratsuka</v>
          </cell>
          <cell r="K1247" t="str">
            <v>Kanagawa</v>
          </cell>
          <cell r="L1247" t="str">
            <v>Conformant</v>
          </cell>
        </row>
        <row r="1248">
          <cell r="B1248" t="str">
            <v>AT&amp;S_2023</v>
          </cell>
          <cell r="C1248" t="str">
            <v>CID001938 - Tokuriki Honten Co., Ltd.</v>
          </cell>
          <cell r="D1248" t="str">
            <v>Gold</v>
          </cell>
          <cell r="E1248" t="str">
            <v>CID001938</v>
          </cell>
          <cell r="F1248" t="str">
            <v>RMI</v>
          </cell>
          <cell r="G1248" t="str">
            <v>Tokuriki Honten Co., Ltd.</v>
          </cell>
          <cell r="H1248" t="str">
            <v>JAPAN</v>
          </cell>
          <cell r="I1248"/>
          <cell r="J1248" t="str">
            <v>Kuki</v>
          </cell>
          <cell r="K1248" t="str">
            <v>Saitama</v>
          </cell>
          <cell r="L1248" t="str">
            <v>Conformant</v>
          </cell>
        </row>
        <row r="1249">
          <cell r="B1249" t="str">
            <v>AT&amp;S_2023</v>
          </cell>
          <cell r="C1249" t="str">
            <v>CID001980 - Umicore S.A. Business Unit Precious Metals Refining104</v>
          </cell>
          <cell r="D1249" t="str">
            <v>Gold</v>
          </cell>
          <cell r="E1249" t="str">
            <v>CID001980</v>
          </cell>
          <cell r="F1249" t="str">
            <v>RMI</v>
          </cell>
          <cell r="G1249" t="str">
            <v>Umicore S.A. Business Unit Precious Metals Refining</v>
          </cell>
          <cell r="H1249" t="str">
            <v>BELGIUM</v>
          </cell>
          <cell r="I1249" t="str">
            <v>Adolf Greinerstraat 14</v>
          </cell>
          <cell r="J1249" t="str">
            <v>Hoboken</v>
          </cell>
          <cell r="K1249" t="str">
            <v>Antwerpen</v>
          </cell>
          <cell r="L1249" t="str">
            <v>Conformant</v>
          </cell>
        </row>
        <row r="1250">
          <cell r="B1250" t="str">
            <v>AT&amp;S_2023</v>
          </cell>
          <cell r="C1250" t="str">
            <v>CID001993 - United Precious Metal Refining, Inc.</v>
          </cell>
          <cell r="D1250" t="str">
            <v>Gold</v>
          </cell>
          <cell r="E1250" t="str">
            <v>CID001993</v>
          </cell>
          <cell r="F1250" t="str">
            <v>RMI</v>
          </cell>
          <cell r="G1250" t="str">
            <v>United Precious Metal Refining, Inc.</v>
          </cell>
          <cell r="H1250" t="str">
            <v>UNITED STATES OF AMERICA</v>
          </cell>
          <cell r="I1250"/>
          <cell r="J1250" t="str">
            <v>Alden</v>
          </cell>
          <cell r="K1250" t="str">
            <v>New York</v>
          </cell>
          <cell r="L1250" t="str">
            <v>Conformant</v>
          </cell>
        </row>
        <row r="1251">
          <cell r="B1251" t="str">
            <v>AT&amp;S_2023</v>
          </cell>
          <cell r="C1251" t="str">
            <v>CID002030 - Western Australian Mint (T/a The Perth Mint)109</v>
          </cell>
          <cell r="D1251" t="str">
            <v>Gold</v>
          </cell>
          <cell r="E1251" t="str">
            <v>CID002030</v>
          </cell>
          <cell r="F1251" t="str">
            <v>RMI</v>
          </cell>
          <cell r="G1251" t="str">
            <v>Western Australian Mint (T/a The Perth Mint)</v>
          </cell>
          <cell r="H1251" t="str">
            <v>AUSTRALIA</v>
          </cell>
          <cell r="I1251" t="str">
            <v>Nondisclosure</v>
          </cell>
          <cell r="J1251" t="str">
            <v>Newburn</v>
          </cell>
          <cell r="K1251" t="str">
            <v>Western Australia</v>
          </cell>
          <cell r="L1251" t="str">
            <v>Conformant</v>
          </cell>
        </row>
        <row r="1252">
          <cell r="B1252" t="str">
            <v>AT&amp;S_2023</v>
          </cell>
          <cell r="C1252" t="str">
            <v>CID000292 - Alpha117</v>
          </cell>
          <cell r="D1252" t="str">
            <v>Tin</v>
          </cell>
          <cell r="E1252" t="str">
            <v>CID000292</v>
          </cell>
          <cell r="F1252" t="str">
            <v>RMI</v>
          </cell>
          <cell r="G1252" t="str">
            <v>Alpha</v>
          </cell>
          <cell r="H1252" t="str">
            <v>UNITED STATES OF AMERICA</v>
          </cell>
          <cell r="I1252"/>
          <cell r="J1252" t="str">
            <v>Altoona</v>
          </cell>
          <cell r="K1252" t="str">
            <v>Pennsylvania</v>
          </cell>
          <cell r="L1252" t="str">
            <v>Conformant</v>
          </cell>
        </row>
        <row r="1253">
          <cell r="B1253" t="str">
            <v>AT&amp;S_2023</v>
          </cell>
          <cell r="C1253" t="str">
            <v>CID001070 - China Tin Group Co., Ltd.125</v>
          </cell>
          <cell r="D1253" t="str">
            <v>Tin</v>
          </cell>
          <cell r="E1253" t="str">
            <v>CID001070</v>
          </cell>
          <cell r="F1253" t="str">
            <v>RMI</v>
          </cell>
          <cell r="G1253" t="str">
            <v>China Tin Group Co., Ltd.</v>
          </cell>
          <cell r="H1253" t="str">
            <v>CHINA</v>
          </cell>
          <cell r="I1253"/>
          <cell r="J1253" t="str">
            <v>Laibin</v>
          </cell>
          <cell r="K1253" t="str">
            <v>Guangxi Zhuangzu Zizhiqu</v>
          </cell>
          <cell r="L1253" t="str">
            <v>Conformant</v>
          </cell>
        </row>
        <row r="1254">
          <cell r="B1254" t="str">
            <v>AT&amp;S_2023</v>
          </cell>
          <cell r="C1254" t="str">
            <v>CID000402 - Dowa</v>
          </cell>
          <cell r="D1254" t="str">
            <v>Tin</v>
          </cell>
          <cell r="E1254" t="str">
            <v>CID000402</v>
          </cell>
          <cell r="F1254" t="str">
            <v>RMI</v>
          </cell>
          <cell r="G1254" t="str">
            <v>Dowa</v>
          </cell>
          <cell r="H1254" t="str">
            <v>JAPAN</v>
          </cell>
          <cell r="I1254"/>
          <cell r="J1254" t="str">
            <v>Kosaka</v>
          </cell>
          <cell r="K1254" t="str">
            <v>Akita</v>
          </cell>
          <cell r="L1254" t="str">
            <v>Conformant</v>
          </cell>
        </row>
        <row r="1255">
          <cell r="B1255" t="str">
            <v>AT&amp;S_2023</v>
          </cell>
          <cell r="C1255" t="str">
            <v>CID000438 - EM Vinto</v>
          </cell>
          <cell r="D1255" t="str">
            <v>Tin</v>
          </cell>
          <cell r="E1255" t="str">
            <v>CID000438</v>
          </cell>
          <cell r="F1255" t="str">
            <v>RMI</v>
          </cell>
          <cell r="G1255" t="str">
            <v>EM Vinto</v>
          </cell>
          <cell r="H1255" t="str">
            <v>BOLIVIA (PLURINATIONAL STATE OF)</v>
          </cell>
          <cell r="I1255" t="str">
            <v>Unknown.</v>
          </cell>
          <cell r="J1255" t="str">
            <v>Oruro</v>
          </cell>
          <cell r="K1255" t="str">
            <v>Oruro</v>
          </cell>
          <cell r="L1255" t="str">
            <v>Conformant</v>
          </cell>
        </row>
        <row r="1256">
          <cell r="B1256" t="str">
            <v>AT&amp;S_2023</v>
          </cell>
          <cell r="C1256" t="str">
            <v>CID000468 - Fenix Metals</v>
          </cell>
          <cell r="D1256" t="str">
            <v>Tin</v>
          </cell>
          <cell r="E1256" t="str">
            <v>CID000468</v>
          </cell>
          <cell r="F1256" t="str">
            <v>RMI</v>
          </cell>
          <cell r="G1256" t="str">
            <v>Fenix Metals</v>
          </cell>
          <cell r="H1256" t="str">
            <v>POLAND</v>
          </cell>
          <cell r="I1256"/>
          <cell r="J1256" t="str">
            <v>Chmielów</v>
          </cell>
          <cell r="K1256" t="str">
            <v>Podkarpackie</v>
          </cell>
          <cell r="L1256" t="str">
            <v>Conformant</v>
          </cell>
        </row>
        <row r="1257">
          <cell r="B1257" t="str">
            <v>AT&amp;S_2023</v>
          </cell>
          <cell r="C1257" t="str">
            <v>CID000538 - Gejiu Non-Ferrous Metal Processing Co., Ltd.</v>
          </cell>
          <cell r="D1257" t="str">
            <v>Tin</v>
          </cell>
          <cell r="E1257" t="str">
            <v>CID000538</v>
          </cell>
          <cell r="F1257" t="str">
            <v>RMI</v>
          </cell>
          <cell r="G1257" t="str">
            <v>Gejiu Non-Ferrous Metal Processing Co., Ltd.</v>
          </cell>
          <cell r="H1257" t="str">
            <v>CHINA</v>
          </cell>
          <cell r="I1257" t="str">
            <v>Jijie</v>
          </cell>
          <cell r="J1257" t="str">
            <v>Gejiu</v>
          </cell>
          <cell r="K1257" t="str">
            <v>Yunnan Sheng</v>
          </cell>
          <cell r="L1257" t="str">
            <v>Conformant</v>
          </cell>
        </row>
        <row r="1258">
          <cell r="B1258" t="str">
            <v>AT&amp;S_2023</v>
          </cell>
          <cell r="C1258" t="str">
            <v>CID003116 - Guangdong Hanhe Non-Ferrous Metal Co., Ltd.</v>
          </cell>
          <cell r="D1258" t="str">
            <v>Tin</v>
          </cell>
          <cell r="E1258" t="str">
            <v>CID003116</v>
          </cell>
          <cell r="F1258" t="str">
            <v>RMI</v>
          </cell>
          <cell r="G1258" t="str">
            <v>Guangdong Hanhe Non-Ferrous Metal Co., Ltd.</v>
          </cell>
          <cell r="H1258" t="str">
            <v>CHINA</v>
          </cell>
          <cell r="I1258"/>
          <cell r="J1258" t="str">
            <v>Chaozhou</v>
          </cell>
          <cell r="K1258" t="str">
            <v>Guangdong Sheng</v>
          </cell>
          <cell r="L1258" t="str">
            <v>Conformant</v>
          </cell>
        </row>
        <row r="1259">
          <cell r="B1259" t="str">
            <v>AT&amp;S_2023</v>
          </cell>
          <cell r="C1259" t="str">
            <v>CID001105 - Malaysia Smelting Corporation (MSC)</v>
          </cell>
          <cell r="D1259" t="str">
            <v>Tin</v>
          </cell>
          <cell r="E1259" t="str">
            <v>CID001105</v>
          </cell>
          <cell r="F1259" t="str">
            <v>RMI</v>
          </cell>
          <cell r="G1259" t="str">
            <v>Malaysia Smelting Corporation (MSC)</v>
          </cell>
          <cell r="H1259" t="str">
            <v>MALAYSIA</v>
          </cell>
          <cell r="I1259" t="str">
            <v>27, Jialan Pantai</v>
          </cell>
          <cell r="J1259" t="str">
            <v>Butterworth</v>
          </cell>
          <cell r="K1259" t="str">
            <v>Pulau Pinang</v>
          </cell>
          <cell r="L1259" t="str">
            <v>Conformant</v>
          </cell>
        </row>
        <row r="1260">
          <cell r="B1260" t="str">
            <v>AT&amp;S_2023</v>
          </cell>
          <cell r="C1260" t="str">
            <v>CID001142 - Metallic Resources, Inc.</v>
          </cell>
          <cell r="D1260" t="str">
            <v>Tin</v>
          </cell>
          <cell r="E1260" t="str">
            <v>CID001142</v>
          </cell>
          <cell r="F1260" t="str">
            <v>RMI</v>
          </cell>
          <cell r="G1260" t="str">
            <v>Metallic Resources, Inc.</v>
          </cell>
          <cell r="H1260" t="str">
            <v>UNITED STATES OF AMERICA</v>
          </cell>
          <cell r="I1260"/>
          <cell r="J1260" t="str">
            <v>Twinsburg</v>
          </cell>
          <cell r="K1260" t="str">
            <v>Ohio</v>
          </cell>
          <cell r="L1260" t="str">
            <v>Conformant</v>
          </cell>
        </row>
        <row r="1261">
          <cell r="B1261" t="str">
            <v>AT&amp;S_2023</v>
          </cell>
          <cell r="C1261" t="str">
            <v>CID001182 - Minsur</v>
          </cell>
          <cell r="D1261" t="str">
            <v>Tin</v>
          </cell>
          <cell r="E1261" t="str">
            <v>CID001182</v>
          </cell>
          <cell r="F1261" t="str">
            <v>RMI</v>
          </cell>
          <cell r="G1261" t="str">
            <v>Minsur</v>
          </cell>
          <cell r="H1261" t="str">
            <v>PERU</v>
          </cell>
          <cell r="I1261" t="str">
            <v>222 Bloomingdale Road, Suite 101</v>
          </cell>
          <cell r="J1261" t="str">
            <v>Paracas</v>
          </cell>
          <cell r="K1261" t="str">
            <v>Ika</v>
          </cell>
          <cell r="L1261" t="str">
            <v>Conformant</v>
          </cell>
        </row>
        <row r="1262">
          <cell r="B1262" t="str">
            <v>AT&amp;S_2023</v>
          </cell>
          <cell r="C1262" t="str">
            <v>CID001314 - O.M. Manufacturing (Thailand) Co., Ltd.</v>
          </cell>
          <cell r="D1262" t="str">
            <v>Tin</v>
          </cell>
          <cell r="E1262" t="str">
            <v>CID001314</v>
          </cell>
          <cell r="F1262" t="str">
            <v>RMI</v>
          </cell>
          <cell r="G1262" t="str">
            <v>O.M. Manufacturing (Thailand) Co., Ltd.</v>
          </cell>
          <cell r="H1262" t="str">
            <v>THAILAND</v>
          </cell>
          <cell r="I1262"/>
          <cell r="J1262" t="str">
            <v>Sriracha</v>
          </cell>
          <cell r="K1262" t="str">
            <v>Chon Buri</v>
          </cell>
          <cell r="L1262" t="str">
            <v>Conformant</v>
          </cell>
        </row>
        <row r="1263">
          <cell r="B1263" t="str">
            <v>AT&amp;S_2023</v>
          </cell>
          <cell r="C1263" t="str">
            <v>CID001337 - Operaciones Metalurgicas S.A.</v>
          </cell>
          <cell r="D1263" t="str">
            <v>Tin</v>
          </cell>
          <cell r="E1263" t="str">
            <v>CID001337</v>
          </cell>
          <cell r="F1263" t="str">
            <v>RMI</v>
          </cell>
          <cell r="G1263" t="str">
            <v>Operaciones Metalurgicas S.A.</v>
          </cell>
          <cell r="H1263" t="str">
            <v>BOLIVIA (PLURINATIONAL STATE OF)</v>
          </cell>
          <cell r="I1263" t="str">
            <v>Nondisclosure</v>
          </cell>
          <cell r="J1263" t="str">
            <v>Oruro</v>
          </cell>
          <cell r="K1263" t="str">
            <v>Oruro</v>
          </cell>
          <cell r="L1263" t="str">
            <v>Conformant</v>
          </cell>
        </row>
        <row r="1264">
          <cell r="B1264" t="str">
            <v>AT&amp;S_2023</v>
          </cell>
          <cell r="C1264" t="str">
            <v>CID001399 - PT Artha Cipta Langgeng</v>
          </cell>
          <cell r="D1264" t="str">
            <v>Tin</v>
          </cell>
          <cell r="E1264" t="str">
            <v>CID001399</v>
          </cell>
          <cell r="F1264" t="str">
            <v>RMI</v>
          </cell>
          <cell r="G1264" t="str">
            <v>PT Artha Cipta Langgeng</v>
          </cell>
          <cell r="H1264" t="str">
            <v>INDONESIA</v>
          </cell>
          <cell r="I1264"/>
          <cell r="J1264" t="str">
            <v>Sungailiat</v>
          </cell>
          <cell r="K1264" t="str">
            <v>Kepulauan Bangka Belitung</v>
          </cell>
          <cell r="L1264" t="str">
            <v>Conformant</v>
          </cell>
        </row>
        <row r="1265">
          <cell r="B1265" t="str">
            <v>AT&amp;S_2023</v>
          </cell>
          <cell r="C1265" t="str">
            <v>CID002503 - PT ATD Makmur Mandiri Jaya</v>
          </cell>
          <cell r="D1265" t="str">
            <v>Tin</v>
          </cell>
          <cell r="E1265" t="str">
            <v>CID002503</v>
          </cell>
          <cell r="F1265" t="str">
            <v>RMI</v>
          </cell>
          <cell r="G1265" t="str">
            <v>PT ATD Makmur Mandiri Jaya</v>
          </cell>
          <cell r="H1265" t="str">
            <v>INDONESIA</v>
          </cell>
          <cell r="I1265"/>
          <cell r="J1265" t="str">
            <v>Sungailiat</v>
          </cell>
          <cell r="K1265" t="str">
            <v>Kepulauan Bangka Belitung</v>
          </cell>
          <cell r="L1265" t="str">
            <v>Conformant</v>
          </cell>
        </row>
        <row r="1266">
          <cell r="B1266" t="str">
            <v>AT&amp;S_2023</v>
          </cell>
          <cell r="C1266" t="str">
            <v>CID002835 - PT Menara Cipta Mulia</v>
          </cell>
          <cell r="D1266" t="str">
            <v>Tin</v>
          </cell>
          <cell r="E1266" t="str">
            <v>CID002835</v>
          </cell>
          <cell r="F1266" t="str">
            <v>RMI</v>
          </cell>
          <cell r="G1266" t="str">
            <v>PT Menara Cipta Mulia</v>
          </cell>
          <cell r="H1266" t="str">
            <v>INDONESIA</v>
          </cell>
          <cell r="I1266"/>
          <cell r="J1266" t="str">
            <v>Mentawak</v>
          </cell>
          <cell r="K1266" t="str">
            <v>Kepulauan Bangka Belitung</v>
          </cell>
          <cell r="L1266" t="str">
            <v>Conformant</v>
          </cell>
        </row>
        <row r="1267">
          <cell r="B1267" t="str">
            <v>AT&amp;S_2023</v>
          </cell>
          <cell r="C1267" t="str">
            <v>CID001453 - PT Mitra Stania Prima</v>
          </cell>
          <cell r="D1267" t="str">
            <v>Tin</v>
          </cell>
          <cell r="E1267" t="str">
            <v>CID001453</v>
          </cell>
          <cell r="F1267" t="str">
            <v>RMI</v>
          </cell>
          <cell r="G1267" t="str">
            <v>PT Mitra Stania Prima</v>
          </cell>
          <cell r="H1267" t="str">
            <v>INDONESIA</v>
          </cell>
          <cell r="I1267"/>
          <cell r="J1267" t="str">
            <v>Sungailiat</v>
          </cell>
          <cell r="K1267" t="str">
            <v>Kepulauan Bangka Belitung</v>
          </cell>
          <cell r="L1267" t="str">
            <v>Conformant</v>
          </cell>
        </row>
        <row r="1268">
          <cell r="B1268" t="str">
            <v>AT&amp;S_2023</v>
          </cell>
          <cell r="C1268" t="str">
            <v>CID001460 - PT Refined Bangka Tin</v>
          </cell>
          <cell r="D1268" t="str">
            <v>Tin</v>
          </cell>
          <cell r="E1268" t="str">
            <v>CID001460</v>
          </cell>
          <cell r="F1268" t="str">
            <v>RMI</v>
          </cell>
          <cell r="G1268" t="str">
            <v>PT Refined Bangka Tin</v>
          </cell>
          <cell r="H1268" t="str">
            <v>INDONESIA</v>
          </cell>
          <cell r="I1268"/>
          <cell r="J1268" t="str">
            <v>Sungailiat</v>
          </cell>
          <cell r="K1268" t="str">
            <v>Kepulauan Bangka Belitung</v>
          </cell>
          <cell r="L1268" t="str">
            <v>Conformant</v>
          </cell>
        </row>
        <row r="1269">
          <cell r="B1269" t="str">
            <v>AT&amp;S_2023</v>
          </cell>
          <cell r="C1269" t="str">
            <v>CID001477 - PT Timah Tbk Kundur</v>
          </cell>
          <cell r="D1269" t="str">
            <v>Tin</v>
          </cell>
          <cell r="E1269" t="str">
            <v>CID001477</v>
          </cell>
          <cell r="F1269" t="str">
            <v>RMI</v>
          </cell>
          <cell r="G1269" t="str">
            <v>PT Timah Tbk Kundur</v>
          </cell>
          <cell r="H1269" t="str">
            <v>INDONESIA</v>
          </cell>
          <cell r="I1269" t="str">
            <v>Unknown.</v>
          </cell>
          <cell r="J1269" t="str">
            <v>Kundur</v>
          </cell>
          <cell r="K1269" t="str">
            <v>Riau</v>
          </cell>
          <cell r="L1269" t="str">
            <v>Conformant</v>
          </cell>
        </row>
        <row r="1270">
          <cell r="B1270" t="str">
            <v>AT&amp;S_2023</v>
          </cell>
          <cell r="C1270" t="str">
            <v>CID001482 - PT Timah Tbk Mentok</v>
          </cell>
          <cell r="D1270" t="str">
            <v>Tin</v>
          </cell>
          <cell r="E1270" t="str">
            <v>CID001482</v>
          </cell>
          <cell r="F1270" t="str">
            <v>RMI</v>
          </cell>
          <cell r="G1270" t="str">
            <v>PT Timah Tbk Mentok</v>
          </cell>
          <cell r="H1270" t="str">
            <v>INDONESIA</v>
          </cell>
          <cell r="I1270" t="str">
            <v>Unknown.</v>
          </cell>
          <cell r="J1270" t="str">
            <v>Mentok</v>
          </cell>
          <cell r="K1270" t="str">
            <v>Kepulauan Bangka Belitung</v>
          </cell>
          <cell r="L1270" t="str">
            <v>Conformant</v>
          </cell>
        </row>
        <row r="1271">
          <cell r="B1271" t="str">
            <v>AT&amp;S_2023</v>
          </cell>
          <cell r="C1271" t="str">
            <v>CID001539 - Rui Da Hung</v>
          </cell>
          <cell r="D1271" t="str">
            <v>Tin</v>
          </cell>
          <cell r="E1271" t="str">
            <v>CID001539</v>
          </cell>
          <cell r="F1271" t="str">
            <v>RMI</v>
          </cell>
          <cell r="G1271" t="str">
            <v>Rui Da Hung</v>
          </cell>
          <cell r="H1271" t="str">
            <v>TAIWAN, PROVINCE OF CHINA</v>
          </cell>
          <cell r="I1271"/>
          <cell r="J1271" t="str">
            <v>Taoyuan</v>
          </cell>
          <cell r="K1271" t="str">
            <v>Taoyuan</v>
          </cell>
          <cell r="L1271" t="str">
            <v>Conformant</v>
          </cell>
        </row>
        <row r="1272">
          <cell r="B1272" t="str">
            <v>AT&amp;S_2023</v>
          </cell>
          <cell r="C1272" t="str">
            <v>CID001898 - Thaisarco</v>
          </cell>
          <cell r="D1272" t="str">
            <v>Tin</v>
          </cell>
          <cell r="E1272" t="str">
            <v>CID001898</v>
          </cell>
          <cell r="F1272" t="str">
            <v>RMI</v>
          </cell>
          <cell r="G1272" t="str">
            <v>Thaisarco</v>
          </cell>
          <cell r="H1272" t="str">
            <v>THAILAND</v>
          </cell>
          <cell r="I1272" t="str">
            <v>80 Moo 8, Sakdidej Road</v>
          </cell>
          <cell r="J1272" t="str">
            <v>Amphur Muang</v>
          </cell>
          <cell r="K1272" t="str">
            <v>Phuket</v>
          </cell>
          <cell r="L1272" t="str">
            <v>Conformant</v>
          </cell>
        </row>
        <row r="1273">
          <cell r="B1273" t="str">
            <v>AT&amp;S_2023</v>
          </cell>
          <cell r="C1273" t="str">
            <v>CID002036 - White Solder Metalurgia e Mineracao Ltda.</v>
          </cell>
          <cell r="D1273" t="str">
            <v>Tin</v>
          </cell>
          <cell r="E1273" t="str">
            <v>CID002036</v>
          </cell>
          <cell r="F1273" t="str">
            <v>RMI</v>
          </cell>
          <cell r="G1273" t="str">
            <v>White Solder Metalurgia e Mineracao Ltda.</v>
          </cell>
          <cell r="H1273" t="str">
            <v>BRAZIL</v>
          </cell>
          <cell r="I1273" t="str">
            <v>Rodovia 421, Km 1,1 no 917 CEP 76877-073/Cx Postal: 433</v>
          </cell>
          <cell r="J1273" t="str">
            <v>Ariquemes</v>
          </cell>
          <cell r="K1273" t="str">
            <v>Rondônia</v>
          </cell>
          <cell r="L1273" t="str">
            <v>Conformant</v>
          </cell>
        </row>
        <row r="1274">
          <cell r="B1274" t="str">
            <v>AT&amp;S_2023</v>
          </cell>
          <cell r="C1274" t="str">
            <v>CID002158 - Yunnan Chengfeng Non-ferrous Metals Co., Ltd.165</v>
          </cell>
          <cell r="D1274" t="str">
            <v>Tin</v>
          </cell>
          <cell r="E1274" t="str">
            <v>CID002158</v>
          </cell>
          <cell r="F1274" t="str">
            <v>RMI</v>
          </cell>
          <cell r="G1274" t="str">
            <v>Yunnan Chengfeng Non-ferrous Metals Co., Ltd.</v>
          </cell>
          <cell r="H1274" t="str">
            <v>CHINA</v>
          </cell>
          <cell r="I1274" t="str">
            <v>Unknown.</v>
          </cell>
          <cell r="J1274" t="str">
            <v>Gejiu</v>
          </cell>
          <cell r="K1274" t="str">
            <v>Yunnan Sheng</v>
          </cell>
          <cell r="L1274" t="str">
            <v>Conformant</v>
          </cell>
        </row>
        <row r="1275">
          <cell r="B1275" t="str">
            <v>AT&amp;S_2023</v>
          </cell>
          <cell r="C1275" t="str">
            <v>CID002180 - Tin Smelting Branch of Yunnan Tin Co., Ltd.</v>
          </cell>
          <cell r="D1275" t="str">
            <v>Tin</v>
          </cell>
          <cell r="E1275" t="str">
            <v>CID002180</v>
          </cell>
          <cell r="F1275" t="str">
            <v>RMI</v>
          </cell>
          <cell r="G1275" t="str">
            <v>Tin Smelting Branch of Yunnan Tin Co., Ltd.</v>
          </cell>
          <cell r="H1275" t="str">
            <v>CHINA</v>
          </cell>
          <cell r="I1275" t="str">
            <v>Unknown.</v>
          </cell>
          <cell r="J1275" t="str">
            <v>Gejiu</v>
          </cell>
          <cell r="K1275" t="str">
            <v>Yunnan Sheng</v>
          </cell>
          <cell r="L1275" t="str">
            <v>Conformant</v>
          </cell>
        </row>
        <row r="1276">
          <cell r="B1276" t="str">
            <v>AT&amp;S_2023</v>
          </cell>
          <cell r="C1276" t="str">
            <v>CID000004 - A.L.M.T. Corp.</v>
          </cell>
          <cell r="D1276" t="str">
            <v>Tungsten</v>
          </cell>
          <cell r="E1276" t="str">
            <v>CID000004</v>
          </cell>
          <cell r="F1276" t="str">
            <v>RMI</v>
          </cell>
          <cell r="G1276" t="str">
            <v>A.L.M.T. Corp.</v>
          </cell>
          <cell r="H1276" t="str">
            <v>JAPAN</v>
          </cell>
          <cell r="I1276"/>
          <cell r="J1276" t="str">
            <v>Toyama City</v>
          </cell>
          <cell r="K1276" t="str">
            <v>Toyama</v>
          </cell>
          <cell r="L1276" t="str">
            <v>Conformant</v>
          </cell>
        </row>
        <row r="1277">
          <cell r="B1277" t="str">
            <v>AT&amp;S_2023</v>
          </cell>
          <cell r="C1277" t="str">
            <v>CID002513 - Hunan Shizhuyuan Nonferrous Metals Co., Ltd. Chenzhou Tungsten Products Branch</v>
          </cell>
          <cell r="D1277" t="str">
            <v>Tungsten</v>
          </cell>
          <cell r="E1277" t="str">
            <v>CID002513</v>
          </cell>
          <cell r="F1277" t="str">
            <v>RMI</v>
          </cell>
          <cell r="G1277" t="str">
            <v>Hunan Shizhuyuan Nonferrous Metals Co., Ltd. Chenzhou Tungsten Products Branch</v>
          </cell>
          <cell r="H1277" t="str">
            <v>CHINA</v>
          </cell>
          <cell r="I1277"/>
          <cell r="J1277" t="str">
            <v>Chenzhou</v>
          </cell>
          <cell r="K1277" t="str">
            <v>Hunan Sheng</v>
          </cell>
          <cell r="L1277" t="str">
            <v>Conformant</v>
          </cell>
        </row>
        <row r="1278">
          <cell r="B1278" t="str">
            <v>AT&amp;S_2023</v>
          </cell>
          <cell r="C1278" t="str">
            <v>CID000258 - Chongyi Zhangyuan Tungsten Co., Ltd.</v>
          </cell>
          <cell r="D1278" t="str">
            <v>Tungsten</v>
          </cell>
          <cell r="E1278" t="str">
            <v>CID000258</v>
          </cell>
          <cell r="F1278" t="str">
            <v>RMI</v>
          </cell>
          <cell r="G1278" t="str">
            <v>Chongyi Zhangyuan Tungsten Co., Ltd.</v>
          </cell>
          <cell r="H1278" t="str">
            <v>CHINA</v>
          </cell>
          <cell r="I1278"/>
          <cell r="J1278" t="str">
            <v>Ganzhou</v>
          </cell>
          <cell r="K1278" t="str">
            <v>Jiangxi Sheng</v>
          </cell>
          <cell r="L1278" t="str">
            <v>Conformant</v>
          </cell>
        </row>
        <row r="1279">
          <cell r="B1279" t="str">
            <v>AT&amp;S_2023</v>
          </cell>
          <cell r="C1279" t="str">
            <v>CID000875 - Ganzhou Huaxing Tungsten Products Co., Ltd.177</v>
          </cell>
          <cell r="D1279" t="str">
            <v>Tungsten</v>
          </cell>
          <cell r="E1279" t="str">
            <v>CID000875</v>
          </cell>
          <cell r="F1279" t="str">
            <v>RMI</v>
          </cell>
          <cell r="G1279" t="str">
            <v>Ganzhou Huaxing Tungsten Products Co., Ltd.</v>
          </cell>
          <cell r="H1279" t="str">
            <v>CHINA</v>
          </cell>
          <cell r="I1279"/>
          <cell r="J1279" t="str">
            <v>Ganzhou</v>
          </cell>
          <cell r="K1279" t="str">
            <v>Jiangxi Sheng</v>
          </cell>
          <cell r="L1279" t="str">
            <v>Conformant</v>
          </cell>
        </row>
        <row r="1280">
          <cell r="B1280" t="str">
            <v>AT&amp;S_2023</v>
          </cell>
          <cell r="C1280" t="str">
            <v>CID000568 - Global Tungsten &amp; Powders Corp.</v>
          </cell>
          <cell r="D1280" t="str">
            <v>Tungsten</v>
          </cell>
          <cell r="E1280" t="str">
            <v>CID000568</v>
          </cell>
          <cell r="F1280" t="str">
            <v>RMI</v>
          </cell>
          <cell r="G1280" t="str">
            <v>Global Tungsten &amp; Powders Corp.</v>
          </cell>
          <cell r="H1280" t="str">
            <v>UNITED STATES OF AMERICA</v>
          </cell>
          <cell r="I1280"/>
          <cell r="J1280" t="str">
            <v>Towanda</v>
          </cell>
          <cell r="K1280" t="str">
            <v>Pennsylvania</v>
          </cell>
          <cell r="L1280" t="str">
            <v>Conformant</v>
          </cell>
        </row>
        <row r="1281">
          <cell r="B1281" t="str">
            <v>AT&amp;S_2023</v>
          </cell>
          <cell r="C1281" t="str">
            <v>CID002541 - H.C. Starck Tungsten GmbH</v>
          </cell>
          <cell r="D1281" t="str">
            <v>Tungsten</v>
          </cell>
          <cell r="E1281" t="str">
            <v>CID002541</v>
          </cell>
          <cell r="F1281" t="str">
            <v>RMI</v>
          </cell>
          <cell r="G1281" t="str">
            <v>H.C. Starck Tungsten GmbH</v>
          </cell>
          <cell r="H1281" t="str">
            <v>GERMANY</v>
          </cell>
          <cell r="I1281"/>
          <cell r="J1281" t="str">
            <v>Goslar</v>
          </cell>
          <cell r="K1281" t="str">
            <v>Niedersachsen</v>
          </cell>
          <cell r="L1281" t="str">
            <v>Conformant</v>
          </cell>
        </row>
        <row r="1282">
          <cell r="B1282" t="str">
            <v>AT&amp;S_2023</v>
          </cell>
          <cell r="C1282" t="str">
            <v>CID000769 - Hunan Jintai New Material Co., Ltd.96</v>
          </cell>
          <cell r="D1282" t="str">
            <v>Tungsten</v>
          </cell>
          <cell r="E1282" t="str">
            <v>CID000769</v>
          </cell>
          <cell r="F1282" t="str">
            <v>RMI</v>
          </cell>
          <cell r="G1282" t="str">
            <v>Hunan Jintai New Material Co., Ltd.</v>
          </cell>
          <cell r="H1282" t="str">
            <v>CHINA</v>
          </cell>
          <cell r="I1282"/>
          <cell r="J1282" t="str">
            <v>Hengyang</v>
          </cell>
          <cell r="K1282" t="str">
            <v>Hunan Sheng</v>
          </cell>
          <cell r="L1282" t="str">
            <v>Conformant</v>
          </cell>
        </row>
        <row r="1283">
          <cell r="B1283" t="str">
            <v>AT&amp;S_2023</v>
          </cell>
          <cell r="C1283" t="str">
            <v>CID000825 - Japan New Metals Co., Ltd.</v>
          </cell>
          <cell r="D1283" t="str">
            <v>Tungsten</v>
          </cell>
          <cell r="E1283" t="str">
            <v>CID000825</v>
          </cell>
          <cell r="F1283" t="str">
            <v>RMI</v>
          </cell>
          <cell r="G1283" t="str">
            <v>Japan New Metals Co., Ltd.</v>
          </cell>
          <cell r="H1283" t="str">
            <v>JAPAN</v>
          </cell>
          <cell r="I1283"/>
          <cell r="J1283" t="str">
            <v>Akita City</v>
          </cell>
          <cell r="K1283" t="str">
            <v>Akita</v>
          </cell>
          <cell r="L1283" t="str">
            <v>Conformant</v>
          </cell>
        </row>
        <row r="1284">
          <cell r="B1284" t="str">
            <v>AT&amp;S_2023</v>
          </cell>
          <cell r="C1284" t="str">
            <v>CID000105 - Kennametal Huntsville184</v>
          </cell>
          <cell r="D1284" t="str">
            <v>Tungsten</v>
          </cell>
          <cell r="E1284" t="str">
            <v>CID000105</v>
          </cell>
          <cell r="F1284" t="str">
            <v>RMI</v>
          </cell>
          <cell r="G1284" t="str">
            <v>Kennametal Huntsville</v>
          </cell>
          <cell r="H1284" t="str">
            <v>UNITED STATES OF AMERICA</v>
          </cell>
          <cell r="I1284"/>
          <cell r="J1284" t="str">
            <v>Huntsville</v>
          </cell>
          <cell r="K1284" t="str">
            <v>Alabama</v>
          </cell>
          <cell r="L1284" t="str">
            <v>Conformant</v>
          </cell>
        </row>
        <row r="1285">
          <cell r="B1285" t="str">
            <v>AT&amp;S_2023</v>
          </cell>
          <cell r="C1285" t="str">
            <v>CID002320 - Xiamen Tungsten (H.C.) Co., Ltd.188</v>
          </cell>
          <cell r="D1285" t="str">
            <v>Tungsten</v>
          </cell>
          <cell r="E1285" t="str">
            <v>CID002320</v>
          </cell>
          <cell r="F1285" t="str">
            <v>RMI</v>
          </cell>
          <cell r="G1285" t="str">
            <v>Xiamen Tungsten (H.C.) Co., Ltd.</v>
          </cell>
          <cell r="H1285" t="str">
            <v>CHINA</v>
          </cell>
          <cell r="I1285"/>
          <cell r="J1285"/>
          <cell r="K1285"/>
          <cell r="L1285" t="str">
            <v>Conformant</v>
          </cell>
        </row>
        <row r="1286">
          <cell r="B1286" t="str">
            <v>AT&amp;S_2023</v>
          </cell>
          <cell r="C1286" t="str">
            <v>CID002082 - Xiamen Tungsten Co., Ltd.</v>
          </cell>
          <cell r="D1286" t="str">
            <v>Tungsten</v>
          </cell>
          <cell r="E1286" t="str">
            <v>CID002082</v>
          </cell>
          <cell r="F1286" t="str">
            <v>RMI</v>
          </cell>
          <cell r="G1286" t="str">
            <v>Xiamen Tungsten Co., Ltd.</v>
          </cell>
          <cell r="H1286" t="str">
            <v>CHINA</v>
          </cell>
          <cell r="I1286"/>
          <cell r="J1286"/>
          <cell r="K1286"/>
          <cell r="L1286" t="str">
            <v>Conformant</v>
          </cell>
        </row>
        <row r="1287">
          <cell r="B1287" t="str">
            <v>AT&amp;S_2023</v>
          </cell>
          <cell r="C1287" t="str">
            <v>CID001231 - Jiangxi New Nanshan Technology Ltd.</v>
          </cell>
          <cell r="D1287" t="str">
            <v>Tin</v>
          </cell>
          <cell r="E1287" t="str">
            <v>CID001231</v>
          </cell>
          <cell r="F1287" t="str">
            <v>RMI</v>
          </cell>
          <cell r="G1287" t="str">
            <v>Jiangxi New Nanshan Technology Ltd.</v>
          </cell>
          <cell r="H1287" t="str">
            <v>CHINA</v>
          </cell>
          <cell r="I1287" t="str">
            <v>Nan Kang Industrial Park, Ganzhou, Jiangxi Province, China, 341413</v>
          </cell>
          <cell r="J1287" t="str">
            <v>Ganzhou</v>
          </cell>
          <cell r="K1287" t="str">
            <v>Jiangxi Sheng</v>
          </cell>
          <cell r="L1287" t="str">
            <v>Conformant</v>
          </cell>
        </row>
        <row r="1288">
          <cell r="B1288" t="str">
            <v>AT&amp;S_2023</v>
          </cell>
          <cell r="C1288" t="str">
            <v>CID002773 - Aurubis Beerse99</v>
          </cell>
          <cell r="D1288" t="str">
            <v>Tin</v>
          </cell>
          <cell r="E1288" t="str">
            <v>CID002773</v>
          </cell>
          <cell r="F1288" t="str">
            <v>RMI</v>
          </cell>
          <cell r="G1288" t="str">
            <v>Aurubis Beerse</v>
          </cell>
          <cell r="H1288" t="str">
            <v>BELGIUM</v>
          </cell>
          <cell r="I1288"/>
          <cell r="J1288" t="str">
            <v>Beerse</v>
          </cell>
          <cell r="K1288" t="str">
            <v>Antwerpen</v>
          </cell>
          <cell r="L1288" t="str">
            <v>Conformant</v>
          </cell>
        </row>
        <row r="1289">
          <cell r="B1289" t="str">
            <v>AT&amp;S_2023</v>
          </cell>
          <cell r="C1289" t="str">
            <v>CID003190 - Chifeng Dajingzi Tin Industry Co., Ltd.</v>
          </cell>
          <cell r="D1289" t="str">
            <v>Tin</v>
          </cell>
          <cell r="E1289" t="str">
            <v>CID003190</v>
          </cell>
          <cell r="F1289" t="str">
            <v>RMI</v>
          </cell>
          <cell r="G1289" t="str">
            <v>Chifeng Dajingzi Tin Industry Co., Ltd.</v>
          </cell>
          <cell r="H1289" t="str">
            <v>CHINA</v>
          </cell>
          <cell r="I1289"/>
          <cell r="J1289" t="str">
            <v>Chifeng</v>
          </cell>
          <cell r="K1289" t="str">
            <v>Nei Mongol Zizhiqu</v>
          </cell>
          <cell r="L1289" t="str">
            <v>Conformant</v>
          </cell>
        </row>
        <row r="1290">
          <cell r="B1290" t="str">
            <v>AT&amp;S_2023</v>
          </cell>
          <cell r="C1290" t="str">
            <v>CID003325 - Tin Technology &amp; Refining</v>
          </cell>
          <cell r="D1290" t="str">
            <v>Tin</v>
          </cell>
          <cell r="E1290" t="str">
            <v>CID003325</v>
          </cell>
          <cell r="F1290" t="str">
            <v>RMI</v>
          </cell>
          <cell r="G1290" t="str">
            <v>Tin Technology &amp; Refining</v>
          </cell>
          <cell r="H1290" t="str">
            <v>UNITED STATES OF AMERICA</v>
          </cell>
          <cell r="I1290"/>
          <cell r="J1290" t="str">
            <v>West Chester</v>
          </cell>
          <cell r="K1290" t="str">
            <v>Pennsylvania</v>
          </cell>
          <cell r="L1290" t="str">
            <v>Conformant</v>
          </cell>
        </row>
        <row r="1291">
          <cell r="B1291" t="str">
            <v>AT&amp;S_2023</v>
          </cell>
          <cell r="C1291" t="str">
            <v>CID002834 - Thai Nguyen Mining and Metallurgy Co., Ltd.</v>
          </cell>
          <cell r="D1291" t="str">
            <v>Tin</v>
          </cell>
          <cell r="E1291" t="str">
            <v>CID002834</v>
          </cell>
          <cell r="F1291" t="str">
            <v>RMI</v>
          </cell>
          <cell r="G1291" t="str">
            <v>Thai Nguyen Mining and Metallurgy Co., Ltd.</v>
          </cell>
          <cell r="H1291" t="str">
            <v>VIET NAM</v>
          </cell>
          <cell r="I1291"/>
          <cell r="J1291" t="str">
            <v>Thai Nguyen</v>
          </cell>
          <cell r="K1291" t="str">
            <v>Thái Nguyên</v>
          </cell>
          <cell r="L1291" t="str">
            <v>Removed</v>
          </cell>
        </row>
        <row r="1292">
          <cell r="B1292" t="str">
            <v>AT&amp;S_2023</v>
          </cell>
          <cell r="C1292" t="str">
            <v>CID003379 - Ma'anshan Weitai Tin Co., Ltd.</v>
          </cell>
          <cell r="D1292" t="str">
            <v>Tin</v>
          </cell>
          <cell r="E1292" t="str">
            <v>CID003379</v>
          </cell>
          <cell r="F1292" t="str">
            <v>RMI</v>
          </cell>
          <cell r="G1292" t="str">
            <v>Ma'anshan Weitai Tin Co., Ltd.</v>
          </cell>
          <cell r="H1292" t="str">
            <v>CHINA</v>
          </cell>
          <cell r="I1292"/>
          <cell r="J1292" t="str">
            <v>Maanshan</v>
          </cell>
          <cell r="K1292" t="str">
            <v>Anhui Sheng</v>
          </cell>
          <cell r="L1292" t="str">
            <v>Removed</v>
          </cell>
        </row>
        <row r="1293">
          <cell r="B1293" t="str">
            <v>AT&amp;S_2023</v>
          </cell>
          <cell r="C1293" t="str">
            <v>CID000090 - Asaka Riken Co., Ltd.</v>
          </cell>
          <cell r="D1293" t="str">
            <v>Gold</v>
          </cell>
          <cell r="E1293" t="str">
            <v>CID000090</v>
          </cell>
          <cell r="F1293" t="str">
            <v>RMI</v>
          </cell>
          <cell r="G1293" t="str">
            <v>Asaka Riken Co., Ltd.</v>
          </cell>
          <cell r="H1293" t="str">
            <v>JAPAN</v>
          </cell>
          <cell r="I1293"/>
          <cell r="J1293" t="str">
            <v>Tamura</v>
          </cell>
          <cell r="K1293" t="str">
            <v>Fukushima</v>
          </cell>
          <cell r="L1293" t="str">
            <v>Conformant</v>
          </cell>
        </row>
        <row r="1294">
          <cell r="B1294" t="str">
            <v>AT&amp;S_2023</v>
          </cell>
          <cell r="C1294" t="str">
            <v>CID001191 - Mitsubishi Materials Corporation</v>
          </cell>
          <cell r="D1294" t="str">
            <v>Tin</v>
          </cell>
          <cell r="E1294" t="str">
            <v>CID001191</v>
          </cell>
          <cell r="F1294" t="str">
            <v>RMI</v>
          </cell>
          <cell r="G1294" t="str">
            <v>Mitsubishi Materials Corporation</v>
          </cell>
          <cell r="H1294" t="str">
            <v>JAPAN</v>
          </cell>
          <cell r="I1294"/>
          <cell r="J1294" t="str">
            <v>Tokyo</v>
          </cell>
          <cell r="K1294" t="str">
            <v>Tokyo</v>
          </cell>
          <cell r="L1294" t="str">
            <v>Conformant</v>
          </cell>
        </row>
        <row r="1295">
          <cell r="B1295" t="str">
            <v>AVAGO TECHNOLOGIES_2023</v>
          </cell>
          <cell r="C1295" t="str">
            <v>CID000211 - Changsha South Tantalum Niobium Co., Ltd.</v>
          </cell>
          <cell r="D1295" t="str">
            <v>Tantalum</v>
          </cell>
          <cell r="E1295" t="str">
            <v>CID000211</v>
          </cell>
          <cell r="F1295" t="str">
            <v>RMI</v>
          </cell>
          <cell r="G1295" t="str">
            <v>Changsha South Tantalum Niobium Co., Ltd.</v>
          </cell>
          <cell r="H1295" t="str">
            <v>CHINA</v>
          </cell>
          <cell r="I1295"/>
          <cell r="J1295" t="str">
            <v>Changsha</v>
          </cell>
          <cell r="K1295" t="str">
            <v>Hunan Sheng</v>
          </cell>
          <cell r="L1295" t="str">
            <v>Conformant</v>
          </cell>
        </row>
        <row r="1296">
          <cell r="B1296" t="str">
            <v>AVAGO TECHNOLOGIES_2023</v>
          </cell>
          <cell r="C1296" t="str">
            <v>CID002504 - D Block Metals, LLC</v>
          </cell>
          <cell r="D1296" t="str">
            <v>Tantalum</v>
          </cell>
          <cell r="E1296" t="str">
            <v>CID002504</v>
          </cell>
          <cell r="F1296" t="str">
            <v>RMI</v>
          </cell>
          <cell r="G1296" t="str">
            <v>D Block Metals, LLC</v>
          </cell>
          <cell r="H1296" t="str">
            <v>UNITED STATES OF AMERICA</v>
          </cell>
          <cell r="I1296"/>
          <cell r="J1296" t="str">
            <v>Gastonia</v>
          </cell>
          <cell r="K1296" t="str">
            <v>North Carolina</v>
          </cell>
          <cell r="L1296" t="str">
            <v>Conformant</v>
          </cell>
        </row>
        <row r="1297">
          <cell r="B1297" t="str">
            <v>AVAGO TECHNOLOGIES_2023</v>
          </cell>
          <cell r="C1297" t="str">
            <v>CID000460 - F&amp;X Electro-Materials Ltd.4</v>
          </cell>
          <cell r="D1297" t="str">
            <v>Tantalum</v>
          </cell>
          <cell r="E1297" t="str">
            <v>CID000460</v>
          </cell>
          <cell r="F1297" t="str">
            <v>RMI</v>
          </cell>
          <cell r="G1297" t="str">
            <v>F&amp;X Electro-Materials Ltd.</v>
          </cell>
          <cell r="H1297" t="str">
            <v>CHINA</v>
          </cell>
          <cell r="I1297"/>
          <cell r="J1297" t="str">
            <v>Jiangmen</v>
          </cell>
          <cell r="K1297" t="str">
            <v>Guangdong Sheng</v>
          </cell>
          <cell r="L1297" t="str">
            <v>Conformant</v>
          </cell>
        </row>
        <row r="1298">
          <cell r="B1298" t="str">
            <v>AVAGO TECHNOLOGIES_2023</v>
          </cell>
          <cell r="C1298" t="str">
            <v>CID002505 - FIR Metals &amp; Resource Ltd.</v>
          </cell>
          <cell r="D1298" t="str">
            <v>Tantalum</v>
          </cell>
          <cell r="E1298" t="str">
            <v>CID002505</v>
          </cell>
          <cell r="F1298" t="str">
            <v>RMI</v>
          </cell>
          <cell r="G1298" t="str">
            <v>FIR Metals &amp; Resource Ltd.</v>
          </cell>
          <cell r="H1298" t="str">
            <v>CHINA</v>
          </cell>
          <cell r="I1298"/>
          <cell r="J1298" t="str">
            <v>Zhuzhou</v>
          </cell>
          <cell r="K1298" t="str">
            <v>Hunan Sheng</v>
          </cell>
          <cell r="L1298" t="str">
            <v>Conformant</v>
          </cell>
        </row>
        <row r="1299">
          <cell r="B1299" t="str">
            <v>AVAGO TECHNOLOGIES_2023</v>
          </cell>
          <cell r="C1299" t="str">
            <v>CID002558 - Global Advanced Metals Aizu</v>
          </cell>
          <cell r="D1299" t="str">
            <v>Tantalum</v>
          </cell>
          <cell r="E1299" t="str">
            <v>CID002558</v>
          </cell>
          <cell r="F1299" t="str">
            <v>RMI</v>
          </cell>
          <cell r="G1299" t="str">
            <v>Global Advanced Metals Aizu</v>
          </cell>
          <cell r="H1299" t="str">
            <v>JAPAN</v>
          </cell>
          <cell r="I1299"/>
          <cell r="J1299" t="str">
            <v>Aizuwakamatsu</v>
          </cell>
          <cell r="K1299" t="str">
            <v>Fukushima</v>
          </cell>
          <cell r="L1299" t="str">
            <v>Conformant</v>
          </cell>
        </row>
        <row r="1300">
          <cell r="B1300" t="str">
            <v>AVAGO TECHNOLOGIES_2023</v>
          </cell>
          <cell r="C1300" t="str">
            <v>CID002557 - Global Advanced Metals Boyertown</v>
          </cell>
          <cell r="D1300" t="str">
            <v>Tantalum</v>
          </cell>
          <cell r="E1300" t="str">
            <v>CID002557</v>
          </cell>
          <cell r="F1300" t="str">
            <v>RMI</v>
          </cell>
          <cell r="G1300" t="str">
            <v>Global Advanced Metals Boyertown</v>
          </cell>
          <cell r="H1300" t="str">
            <v>UNITED STATES OF AMERICA</v>
          </cell>
          <cell r="I1300"/>
          <cell r="J1300" t="str">
            <v>Boyertown</v>
          </cell>
          <cell r="K1300" t="str">
            <v>Pennsylvania</v>
          </cell>
          <cell r="L1300" t="str">
            <v>Conformant</v>
          </cell>
        </row>
        <row r="1301">
          <cell r="B1301" t="str">
            <v>AVAGO TECHNOLOGIES_2023</v>
          </cell>
          <cell r="C1301" t="str">
            <v>CID000616 - XIMEI RESOURCES (GUANGDONG) LIMITED</v>
          </cell>
          <cell r="D1301" t="str">
            <v>Tantalum</v>
          </cell>
          <cell r="E1301" t="str">
            <v>CID000616</v>
          </cell>
          <cell r="F1301" t="str">
            <v>RMI</v>
          </cell>
          <cell r="G1301" t="str">
            <v>XIMEI RESOURCES (GUANGDONG) LIMITED</v>
          </cell>
          <cell r="H1301" t="str">
            <v>CHINA</v>
          </cell>
          <cell r="I1301"/>
          <cell r="J1301" t="str">
            <v>Yingde</v>
          </cell>
          <cell r="K1301" t="str">
            <v>Guangdong Sheng</v>
          </cell>
          <cell r="L1301" t="str">
            <v>Conformant</v>
          </cell>
        </row>
        <row r="1302">
          <cell r="B1302" t="str">
            <v>AVAGO TECHNOLOGIES_2023</v>
          </cell>
          <cell r="C1302" t="str">
            <v>CID002544 - TANIOBIS Co., Ltd.</v>
          </cell>
          <cell r="D1302" t="str">
            <v>Tantalum</v>
          </cell>
          <cell r="E1302" t="str">
            <v>CID002544</v>
          </cell>
          <cell r="F1302" t="str">
            <v>RMI</v>
          </cell>
          <cell r="G1302" t="str">
            <v>TANIOBIS Co., Ltd.</v>
          </cell>
          <cell r="H1302" t="str">
            <v>THAILAND</v>
          </cell>
          <cell r="I1302"/>
          <cell r="J1302" t="str">
            <v>Map Ta Phut</v>
          </cell>
          <cell r="K1302" t="str">
            <v>Rayong</v>
          </cell>
          <cell r="L1302" t="str">
            <v>Conformant</v>
          </cell>
        </row>
        <row r="1303">
          <cell r="B1303" t="str">
            <v>AVAGO TECHNOLOGIES_2023</v>
          </cell>
          <cell r="C1303" t="str">
            <v>CID002548 - Materion Newton Inc.</v>
          </cell>
          <cell r="D1303" t="str">
            <v>Tantalum</v>
          </cell>
          <cell r="E1303" t="str">
            <v>CID002548</v>
          </cell>
          <cell r="F1303" t="str">
            <v>RMI</v>
          </cell>
          <cell r="G1303" t="str">
            <v>Materion Newton Inc.</v>
          </cell>
          <cell r="H1303" t="str">
            <v>UNITED STATES OF AMERICA</v>
          </cell>
          <cell r="I1303"/>
          <cell r="J1303" t="str">
            <v>Newton</v>
          </cell>
          <cell r="K1303" t="str">
            <v>Massachusetts</v>
          </cell>
          <cell r="L1303" t="str">
            <v>Conformant</v>
          </cell>
        </row>
        <row r="1304">
          <cell r="B1304" t="str">
            <v>AVAGO TECHNOLOGIES_2023</v>
          </cell>
          <cell r="C1304" t="str">
            <v>CID002549 - TANIOBIS Japan Co., Ltd.</v>
          </cell>
          <cell r="D1304" t="str">
            <v>Tantalum</v>
          </cell>
          <cell r="E1304" t="str">
            <v>CID002549</v>
          </cell>
          <cell r="F1304" t="str">
            <v>RMI</v>
          </cell>
          <cell r="G1304" t="str">
            <v>TANIOBIS Japan Co., Ltd.</v>
          </cell>
          <cell r="H1304" t="str">
            <v>JAPAN</v>
          </cell>
          <cell r="I1304"/>
          <cell r="J1304" t="str">
            <v>Mito</v>
          </cell>
          <cell r="K1304" t="str">
            <v>Ibaraki</v>
          </cell>
          <cell r="L1304" t="str">
            <v>Conformant</v>
          </cell>
        </row>
        <row r="1305">
          <cell r="B1305" t="str">
            <v>AVAGO TECHNOLOGIES_2023</v>
          </cell>
          <cell r="C1305" t="str">
            <v>CID002550 - TANIOBIS Smelting GmbH &amp; Co. KG</v>
          </cell>
          <cell r="D1305" t="str">
            <v>Tantalum</v>
          </cell>
          <cell r="E1305" t="str">
            <v>CID002550</v>
          </cell>
          <cell r="F1305" t="str">
            <v>RMI</v>
          </cell>
          <cell r="G1305" t="str">
            <v>TANIOBIS Smelting GmbH &amp; Co. KG</v>
          </cell>
          <cell r="H1305" t="str">
            <v>GERMANY</v>
          </cell>
          <cell r="I1305"/>
          <cell r="J1305" t="str">
            <v>Laufenburg</v>
          </cell>
          <cell r="K1305" t="str">
            <v>Baden-Württemberg</v>
          </cell>
          <cell r="L1305" t="str">
            <v>Conformant</v>
          </cell>
        </row>
        <row r="1306">
          <cell r="B1306" t="str">
            <v>AVAGO TECHNOLOGIES_2023</v>
          </cell>
          <cell r="C1306" t="str">
            <v>CID002545 - TANIOBIS GmbH</v>
          </cell>
          <cell r="D1306" t="str">
            <v>Tantalum</v>
          </cell>
          <cell r="E1306" t="str">
            <v>CID002545</v>
          </cell>
          <cell r="F1306" t="str">
            <v>RMI</v>
          </cell>
          <cell r="G1306" t="str">
            <v>TANIOBIS GmbH</v>
          </cell>
          <cell r="H1306" t="str">
            <v>GERMANY</v>
          </cell>
          <cell r="I1306"/>
          <cell r="J1306" t="str">
            <v>Goslar</v>
          </cell>
          <cell r="K1306" t="str">
            <v>Niedersachsen</v>
          </cell>
          <cell r="L1306" t="str">
            <v>Conformant</v>
          </cell>
        </row>
        <row r="1307">
          <cell r="B1307" t="str">
            <v>AVAGO TECHNOLOGIES_2023</v>
          </cell>
          <cell r="C1307" t="str">
            <v>CID002492 - Hengyang King Xing Lifeng New Materials Co., Ltd.</v>
          </cell>
          <cell r="D1307" t="str">
            <v>Tantalum</v>
          </cell>
          <cell r="E1307" t="str">
            <v>CID002492</v>
          </cell>
          <cell r="F1307" t="str">
            <v>RMI</v>
          </cell>
          <cell r="G1307" t="str">
            <v>Hengyang King Xing Lifeng New Materials Co., Ltd.</v>
          </cell>
          <cell r="H1307" t="str">
            <v>CHINA</v>
          </cell>
          <cell r="I1307"/>
          <cell r="J1307" t="str">
            <v>Hengyang</v>
          </cell>
          <cell r="K1307" t="str">
            <v>Hunan Sheng</v>
          </cell>
          <cell r="L1307" t="str">
            <v>Conformant</v>
          </cell>
        </row>
        <row r="1308">
          <cell r="B1308" t="str">
            <v>AVAGO TECHNOLOGIES_2023</v>
          </cell>
          <cell r="C1308" t="str">
            <v>CID002512 - Jiangxi Dinghai Tantalum &amp; Niobium Co., Ltd.</v>
          </cell>
          <cell r="D1308" t="str">
            <v>Tantalum</v>
          </cell>
          <cell r="E1308" t="str">
            <v>CID002512</v>
          </cell>
          <cell r="F1308" t="str">
            <v>RMI</v>
          </cell>
          <cell r="G1308" t="str">
            <v>Jiangxi Dinghai Tantalum &amp; Niobium Co., Ltd.</v>
          </cell>
          <cell r="H1308" t="str">
            <v>CHINA</v>
          </cell>
          <cell r="I1308"/>
          <cell r="J1308" t="str">
            <v>Fengxin</v>
          </cell>
          <cell r="K1308" t="str">
            <v>Jiangxi Sheng</v>
          </cell>
          <cell r="L1308" t="str">
            <v>Conformant</v>
          </cell>
        </row>
        <row r="1309">
          <cell r="B1309" t="str">
            <v>AVAGO TECHNOLOGIES_2023</v>
          </cell>
          <cell r="C1309" t="str">
            <v>CID002842 - Jiangxi Tuohong New Raw Material</v>
          </cell>
          <cell r="D1309" t="str">
            <v>Tantalum</v>
          </cell>
          <cell r="E1309" t="str">
            <v>CID002842</v>
          </cell>
          <cell r="F1309" t="str">
            <v>RMI</v>
          </cell>
          <cell r="G1309" t="str">
            <v>Jiangxi Tuohong New Raw Material</v>
          </cell>
          <cell r="H1309" t="str">
            <v>CHINA</v>
          </cell>
          <cell r="I1309"/>
          <cell r="J1309" t="str">
            <v>Yi Chun City</v>
          </cell>
          <cell r="K1309" t="str">
            <v>Jiangxi Sheng</v>
          </cell>
          <cell r="L1309" t="str">
            <v>Conformant</v>
          </cell>
        </row>
        <row r="1310">
          <cell r="B1310" t="str">
            <v>AVAGO TECHNOLOGIES_2023</v>
          </cell>
          <cell r="C1310" t="str">
            <v>CID000914 - JiuJiang JinXin Nonferrous Metals Co., Ltd.</v>
          </cell>
          <cell r="D1310" t="str">
            <v>Tantalum</v>
          </cell>
          <cell r="E1310" t="str">
            <v>CID000914</v>
          </cell>
          <cell r="F1310" t="str">
            <v>RMI</v>
          </cell>
          <cell r="G1310" t="str">
            <v>JiuJiang JinXin Nonferrous Metals Co., Ltd.</v>
          </cell>
          <cell r="H1310" t="str">
            <v>CHINA</v>
          </cell>
          <cell r="I1310"/>
          <cell r="J1310" t="str">
            <v>Jiujiang</v>
          </cell>
          <cell r="K1310" t="str">
            <v>Jiangxi Sheng</v>
          </cell>
          <cell r="L1310" t="str">
            <v>Conformant</v>
          </cell>
        </row>
        <row r="1311">
          <cell r="B1311" t="str">
            <v>AVAGO TECHNOLOGIES_2023</v>
          </cell>
          <cell r="C1311" t="str">
            <v>CID000917 - Jiujiang Tanbre Co., Ltd.</v>
          </cell>
          <cell r="D1311" t="str">
            <v>Tantalum</v>
          </cell>
          <cell r="E1311" t="str">
            <v>CID000917</v>
          </cell>
          <cell r="F1311" t="str">
            <v>RMI</v>
          </cell>
          <cell r="G1311" t="str">
            <v>Jiujiang Tanbre Co., Ltd.</v>
          </cell>
          <cell r="H1311" t="str">
            <v>CHINA</v>
          </cell>
          <cell r="I1311" t="str">
            <v>No. 62, Jiuhu Road, Jiujiang City, Jiangxi 
Province, China, P.C: 332014</v>
          </cell>
          <cell r="J1311" t="str">
            <v>Jiujiang</v>
          </cell>
          <cell r="K1311" t="str">
            <v>Jiangxi Sheng</v>
          </cell>
          <cell r="L1311" t="str">
            <v>Conformant</v>
          </cell>
        </row>
        <row r="1312">
          <cell r="B1312" t="str">
            <v>AVAGO TECHNOLOGIES_2023</v>
          </cell>
          <cell r="C1312" t="str">
            <v>CID002506 - Jiujiang Zhongao Tantalum &amp; Niobium Co., Ltd.</v>
          </cell>
          <cell r="D1312" t="str">
            <v>Tantalum</v>
          </cell>
          <cell r="E1312" t="str">
            <v>CID002506</v>
          </cell>
          <cell r="F1312" t="str">
            <v>RMI</v>
          </cell>
          <cell r="G1312" t="str">
            <v>Jiujiang Zhongao Tantalum &amp; Niobium Co., Ltd.</v>
          </cell>
          <cell r="H1312" t="str">
            <v>CHINA</v>
          </cell>
          <cell r="I1312"/>
          <cell r="J1312" t="str">
            <v>Jiujiang</v>
          </cell>
          <cell r="K1312" t="str">
            <v>Jiangxi Sheng</v>
          </cell>
          <cell r="L1312" t="str">
            <v>Conformant</v>
          </cell>
        </row>
        <row r="1313">
          <cell r="B1313" t="str">
            <v>AVAGO TECHNOLOGIES_2023</v>
          </cell>
          <cell r="C1313" t="str">
            <v>CID002539 - KEMET de Mexico</v>
          </cell>
          <cell r="D1313" t="str">
            <v>Tantalum</v>
          </cell>
          <cell r="E1313" t="str">
            <v>CID002539</v>
          </cell>
          <cell r="F1313" t="str">
            <v>RMI</v>
          </cell>
          <cell r="G1313" t="str">
            <v>KEMET de Mexico</v>
          </cell>
          <cell r="H1313" t="str">
            <v>MEXICO</v>
          </cell>
          <cell r="I1313"/>
          <cell r="J1313" t="str">
            <v>Matamoros</v>
          </cell>
          <cell r="K1313" t="str">
            <v>Tamaulipas</v>
          </cell>
          <cell r="L1313" t="str">
            <v>Conformant</v>
          </cell>
        </row>
        <row r="1314">
          <cell r="B1314" t="str">
            <v>AVAGO TECHNOLOGIES_2023</v>
          </cell>
          <cell r="C1314" t="str">
            <v>CID001076 - AMG Brasil</v>
          </cell>
          <cell r="D1314" t="str">
            <v>Tantalum</v>
          </cell>
          <cell r="E1314" t="str">
            <v>CID001076</v>
          </cell>
          <cell r="F1314" t="str">
            <v>RMI</v>
          </cell>
          <cell r="G1314" t="str">
            <v>AMG Brasil</v>
          </cell>
          <cell r="H1314" t="str">
            <v>BRAZIL</v>
          </cell>
          <cell r="I1314"/>
          <cell r="J1314" t="str">
            <v>São João del Rei</v>
          </cell>
          <cell r="K1314" t="str">
            <v>Minas Gerais</v>
          </cell>
          <cell r="L1314" t="str">
            <v>Conformant</v>
          </cell>
        </row>
        <row r="1315">
          <cell r="B1315" t="str">
            <v>AVAGO TECHNOLOGIES_2023</v>
          </cell>
          <cell r="C1315" t="str">
            <v>CID001163 - Metallurgical Products India Pvt., Ltd.7</v>
          </cell>
          <cell r="D1315" t="str">
            <v>Tantalum</v>
          </cell>
          <cell r="E1315" t="str">
            <v>CID001163</v>
          </cell>
          <cell r="F1315" t="str">
            <v>RMI</v>
          </cell>
          <cell r="G1315" t="str">
            <v>Metallurgical Products India Pvt., Ltd.</v>
          </cell>
          <cell r="H1315" t="str">
            <v>INDIA</v>
          </cell>
          <cell r="I1315"/>
          <cell r="J1315" t="str">
            <v>District Raigad</v>
          </cell>
          <cell r="K1315" t="str">
            <v>Maharashtra</v>
          </cell>
          <cell r="L1315" t="str">
            <v>Conformant</v>
          </cell>
        </row>
        <row r="1316">
          <cell r="B1316" t="str">
            <v>AVAGO TECHNOLOGIES_2023</v>
          </cell>
          <cell r="C1316" t="str">
            <v>CID001173 - Mineracao Taboca S.A.</v>
          </cell>
          <cell r="D1316" t="str">
            <v>Tin</v>
          </cell>
          <cell r="E1316" t="str">
            <v>CID001173</v>
          </cell>
          <cell r="F1316" t="str">
            <v>RMI</v>
          </cell>
          <cell r="G1316" t="str">
            <v>Mineracao Taboca S.A.</v>
          </cell>
          <cell r="H1316" t="str">
            <v>BRAZIL</v>
          </cell>
          <cell r="I1316" t="str">
            <v>Nondisclosure</v>
          </cell>
          <cell r="J1316" t="str">
            <v>Bairro Guarapiranga</v>
          </cell>
          <cell r="K1316" t="str">
            <v>Pirapora do Bom Jesus City</v>
          </cell>
          <cell r="L1316" t="str">
            <v>Conformant</v>
          </cell>
        </row>
        <row r="1317">
          <cell r="B1317" t="str">
            <v>AVAGO TECHNOLOGIES_2023</v>
          </cell>
          <cell r="C1317" t="str">
            <v>CID001192 - Mitsui Mining and Smelting Co., Ltd.8</v>
          </cell>
          <cell r="D1317" t="str">
            <v>Tantalum</v>
          </cell>
          <cell r="E1317" t="str">
            <v>CID001192</v>
          </cell>
          <cell r="F1317" t="str">
            <v>RMI</v>
          </cell>
          <cell r="G1317" t="str">
            <v>Mitsui Mining and Smelting Co., Ltd.</v>
          </cell>
          <cell r="H1317" t="str">
            <v>JAPAN</v>
          </cell>
          <cell r="I1317"/>
          <cell r="J1317" t="str">
            <v>Omuta</v>
          </cell>
          <cell r="K1317" t="str">
            <v>Fukuoka</v>
          </cell>
          <cell r="L1317" t="str">
            <v>Conformant</v>
          </cell>
        </row>
        <row r="1318">
          <cell r="B1318" t="str">
            <v>AVAGO TECHNOLOGIES_2023</v>
          </cell>
          <cell r="C1318" t="str">
            <v>CID001277 - Ningxia Orient Tantalum Industry Co., Ltd.</v>
          </cell>
          <cell r="D1318" t="str">
            <v>Tantalum</v>
          </cell>
          <cell r="E1318" t="str">
            <v>CID001277</v>
          </cell>
          <cell r="F1318" t="str">
            <v>RMI</v>
          </cell>
          <cell r="G1318" t="str">
            <v>Ningxia Orient Tantalum Industry Co., Ltd.</v>
          </cell>
          <cell r="H1318" t="str">
            <v>CHINA</v>
          </cell>
          <cell r="I1318"/>
          <cell r="J1318" t="str">
            <v>Shizuishan City</v>
          </cell>
          <cell r="K1318" t="str">
            <v>Ningxia Huizi Zizhiqu</v>
          </cell>
          <cell r="L1318" t="str">
            <v>Conformant</v>
          </cell>
        </row>
        <row r="1319">
          <cell r="B1319" t="str">
            <v>AVAGO TECHNOLOGIES_2023</v>
          </cell>
          <cell r="C1319" t="str">
            <v>CID001200 - NPM Silmet AS9</v>
          </cell>
          <cell r="D1319" t="str">
            <v>Tantalum</v>
          </cell>
          <cell r="E1319" t="str">
            <v>CID001200</v>
          </cell>
          <cell r="F1319" t="str">
            <v>RMI</v>
          </cell>
          <cell r="G1319" t="str">
            <v>NPM Silmet AS</v>
          </cell>
          <cell r="H1319" t="str">
            <v>ESTONIA</v>
          </cell>
          <cell r="I1319"/>
          <cell r="J1319" t="str">
            <v>Sillamäe</v>
          </cell>
          <cell r="K1319" t="str">
            <v>Ida-Virumaa</v>
          </cell>
          <cell r="L1319" t="str">
            <v>Conformant</v>
          </cell>
        </row>
        <row r="1320">
          <cell r="B1320" t="str">
            <v>AVAGO TECHNOLOGIES_2023</v>
          </cell>
          <cell r="C1320" t="str">
            <v>CID001508 - QuantumClean</v>
          </cell>
          <cell r="D1320" t="str">
            <v>Tantalum</v>
          </cell>
          <cell r="E1320" t="str">
            <v>CID001508</v>
          </cell>
          <cell r="F1320" t="str">
            <v>RMI</v>
          </cell>
          <cell r="G1320" t="str">
            <v>QuantumClean</v>
          </cell>
          <cell r="H1320" t="str">
            <v>UNITED STATES OF AMERICA</v>
          </cell>
          <cell r="I1320"/>
          <cell r="J1320" t="str">
            <v>Carrollton</v>
          </cell>
          <cell r="K1320" t="str">
            <v>Texas</v>
          </cell>
          <cell r="L1320" t="str">
            <v>Conformant</v>
          </cell>
        </row>
        <row r="1321">
          <cell r="B1321" t="str">
            <v>AVAGO TECHNOLOGIES_2023</v>
          </cell>
          <cell r="C1321" t="str">
            <v>CID002706 - Resind Industria e Comercio Ltda.</v>
          </cell>
          <cell r="D1321" t="str">
            <v>Tin</v>
          </cell>
          <cell r="E1321" t="str">
            <v>CID002706</v>
          </cell>
          <cell r="F1321" t="str">
            <v>RMI</v>
          </cell>
          <cell r="G1321" t="str">
            <v>Resind Industria e Comercio Ltda.</v>
          </cell>
          <cell r="H1321" t="str">
            <v>BRAZIL</v>
          </cell>
          <cell r="I1321"/>
          <cell r="J1321" t="str">
            <v>São João del Rei</v>
          </cell>
          <cell r="K1321" t="str">
            <v>Minas gerais</v>
          </cell>
          <cell r="L1321" t="str">
            <v>Conformant</v>
          </cell>
        </row>
        <row r="1322">
          <cell r="B1322" t="str">
            <v>AVAGO TECHNOLOGIES_2023</v>
          </cell>
          <cell r="C1322" t="str">
            <v>CID001869 - Taki Chemical Co., Ltd.</v>
          </cell>
          <cell r="D1322" t="str">
            <v>Tantalum</v>
          </cell>
          <cell r="E1322" t="str">
            <v>CID001869</v>
          </cell>
          <cell r="F1322" t="str">
            <v>RMI</v>
          </cell>
          <cell r="G1322" t="str">
            <v>Taki Chemical Co., Ltd.</v>
          </cell>
          <cell r="H1322" t="str">
            <v>JAPAN</v>
          </cell>
          <cell r="I1322"/>
          <cell r="J1322" t="str">
            <v>Harima</v>
          </cell>
          <cell r="K1322" t="str">
            <v>Hyogo</v>
          </cell>
          <cell r="L1322" t="str">
            <v>Conformant</v>
          </cell>
        </row>
        <row r="1323">
          <cell r="B1323" t="str">
            <v>AVAGO TECHNOLOGIES_2023</v>
          </cell>
          <cell r="C1323" t="str">
            <v>CID001891 - Telex Metals</v>
          </cell>
          <cell r="D1323" t="str">
            <v>Tantalum</v>
          </cell>
          <cell r="E1323" t="str">
            <v>CID001891</v>
          </cell>
          <cell r="F1323" t="str">
            <v>RMI</v>
          </cell>
          <cell r="G1323" t="str">
            <v>Telex Metals</v>
          </cell>
          <cell r="H1323" t="str">
            <v>UNITED STATES OF AMERICA</v>
          </cell>
          <cell r="I1323"/>
          <cell r="J1323" t="str">
            <v>Croydon</v>
          </cell>
          <cell r="K1323" t="str">
            <v>Pennsylvania</v>
          </cell>
          <cell r="L1323" t="str">
            <v>Conformant</v>
          </cell>
        </row>
        <row r="1324">
          <cell r="B1324" t="str">
            <v>AVAGO TECHNOLOGIES_2023</v>
          </cell>
          <cell r="C1324" t="str">
            <v>CID001969 - Ulba Metallurgical Plant JSC17</v>
          </cell>
          <cell r="D1324" t="str">
            <v>Tantalum</v>
          </cell>
          <cell r="E1324" t="str">
            <v>CID001969</v>
          </cell>
          <cell r="F1324" t="str">
            <v>RMI</v>
          </cell>
          <cell r="G1324" t="str">
            <v>Ulba Metallurgical Plant JSC</v>
          </cell>
          <cell r="H1324" t="str">
            <v>KAZAKHSTAN</v>
          </cell>
          <cell r="I1324"/>
          <cell r="J1324" t="str">
            <v>Ust-Kamenogorsk</v>
          </cell>
          <cell r="K1324" t="str">
            <v>Qaraghandy oblysy</v>
          </cell>
          <cell r="L1324" t="str">
            <v>Conformant</v>
          </cell>
        </row>
        <row r="1325">
          <cell r="B1325" t="str">
            <v>AVAGO TECHNOLOGIES_2023</v>
          </cell>
          <cell r="C1325" t="str">
            <v>CID002508 - XinXing HaoRong Electronic Material Co., Ltd.</v>
          </cell>
          <cell r="D1325" t="str">
            <v>Tantalum</v>
          </cell>
          <cell r="E1325" t="str">
            <v>CID002508</v>
          </cell>
          <cell r="F1325" t="str">
            <v>RMI</v>
          </cell>
          <cell r="G1325" t="str">
            <v>XinXing HaoRong Electronic Material Co., Ltd.</v>
          </cell>
          <cell r="H1325" t="str">
            <v>CHINA</v>
          </cell>
          <cell r="I1325"/>
          <cell r="J1325" t="str">
            <v>YunFu City</v>
          </cell>
          <cell r="K1325" t="str">
            <v>Guangdong Sheng</v>
          </cell>
          <cell r="L1325" t="str">
            <v>Conformant</v>
          </cell>
        </row>
        <row r="1326">
          <cell r="B1326" t="str">
            <v>AVAGO TECHNOLOGIES_2023</v>
          </cell>
          <cell r="C1326" t="str">
            <v>CID000015 - Advanced Chemical Company</v>
          </cell>
          <cell r="D1326" t="str">
            <v>Gold</v>
          </cell>
          <cell r="E1326" t="str">
            <v>CID000015</v>
          </cell>
          <cell r="F1326" t="str">
            <v>RMI</v>
          </cell>
          <cell r="G1326" t="str">
            <v>Advanced Chemical Company</v>
          </cell>
          <cell r="H1326" t="str">
            <v>UNITED STATES OF AMERICA</v>
          </cell>
          <cell r="I1326"/>
          <cell r="J1326" t="str">
            <v>Warwick</v>
          </cell>
          <cell r="K1326" t="str">
            <v>Rhode Island</v>
          </cell>
          <cell r="L1326" t="str">
            <v>Conformant</v>
          </cell>
        </row>
        <row r="1327">
          <cell r="B1327" t="str">
            <v>AVAGO TECHNOLOGIES_2023</v>
          </cell>
          <cell r="C1327" t="str">
            <v>CID000019 - Aida Chemical Industries Co., Ltd.</v>
          </cell>
          <cell r="D1327" t="str">
            <v>Gold</v>
          </cell>
          <cell r="E1327" t="str">
            <v>CID000019</v>
          </cell>
          <cell r="F1327" t="str">
            <v>RMI</v>
          </cell>
          <cell r="G1327" t="str">
            <v>Aida Chemical Industries Co., Ltd.</v>
          </cell>
          <cell r="H1327" t="str">
            <v>JAPAN</v>
          </cell>
          <cell r="I1327" t="str">
            <v>6-15-13 Minami-cho</v>
          </cell>
          <cell r="J1327" t="str">
            <v>Fuchu</v>
          </cell>
          <cell r="K1327" t="str">
            <v>Tokyo</v>
          </cell>
          <cell r="L1327" t="str">
            <v>Conformant</v>
          </cell>
        </row>
        <row r="1328">
          <cell r="B1328" t="str">
            <v>AVAGO TECHNOLOGIES_2023</v>
          </cell>
          <cell r="C1328" t="str">
            <v>CID002560 - Al Etihad Gold Refinery DMCC</v>
          </cell>
          <cell r="D1328" t="str">
            <v>Gold</v>
          </cell>
          <cell r="E1328" t="str">
            <v>CID002560</v>
          </cell>
          <cell r="F1328" t="str">
            <v>RMI</v>
          </cell>
          <cell r="G1328" t="str">
            <v>Al Etihad Gold Refinery DMCC</v>
          </cell>
          <cell r="H1328" t="str">
            <v>UNITED ARAB EMIRATES</v>
          </cell>
          <cell r="I1328"/>
          <cell r="J1328" t="str">
            <v>Dubai</v>
          </cell>
          <cell r="K1328" t="str">
            <v>Dubayy</v>
          </cell>
          <cell r="L1328" t="str">
            <v>Conformant</v>
          </cell>
        </row>
        <row r="1329">
          <cell r="B1329" t="str">
            <v>AVAGO TECHNOLOGIES_2023</v>
          </cell>
          <cell r="C1329" t="str">
            <v>CID000035 - Agosi AG</v>
          </cell>
          <cell r="D1329" t="str">
            <v>Gold</v>
          </cell>
          <cell r="E1329" t="str">
            <v>CID000035</v>
          </cell>
          <cell r="F1329" t="str">
            <v>RMI</v>
          </cell>
          <cell r="G1329" t="str">
            <v>Agosi AG</v>
          </cell>
          <cell r="H1329" t="str">
            <v>GERMANY</v>
          </cell>
          <cell r="I1329"/>
          <cell r="J1329" t="str">
            <v>Pforzheim</v>
          </cell>
          <cell r="K1329" t="str">
            <v>Baden-Württemberg</v>
          </cell>
          <cell r="L1329" t="str">
            <v>Conformant</v>
          </cell>
        </row>
        <row r="1330">
          <cell r="B1330" t="str">
            <v>AVAGO TECHNOLOGIES_2023</v>
          </cell>
          <cell r="C1330" t="str">
            <v>CID000041 - Almalyk Mining and Metallurgical Complex (AMMC)</v>
          </cell>
          <cell r="D1330" t="str">
            <v>Gold</v>
          </cell>
          <cell r="E1330" t="str">
            <v>CID000041</v>
          </cell>
          <cell r="F1330" t="str">
            <v>RMI</v>
          </cell>
          <cell r="G1330" t="str">
            <v>Almalyk Mining and Metallurgical Complex (AMMC)</v>
          </cell>
          <cell r="H1330" t="str">
            <v>UZBEKISTAN</v>
          </cell>
          <cell r="I1330"/>
          <cell r="J1330" t="str">
            <v>Almalyk</v>
          </cell>
          <cell r="K1330" t="str">
            <v>Toshkent</v>
          </cell>
          <cell r="L1330" t="str">
            <v>Conformant</v>
          </cell>
        </row>
        <row r="1331">
          <cell r="B1331" t="str">
            <v>AVAGO TECHNOLOGIES_2023</v>
          </cell>
          <cell r="C1331" t="str">
            <v>CID000058 - AngloGold Ashanti Corrego do Sitio Mineracao</v>
          </cell>
          <cell r="D1331" t="str">
            <v>Gold</v>
          </cell>
          <cell r="E1331" t="str">
            <v>CID000058</v>
          </cell>
          <cell r="F1331" t="str">
            <v>RMI</v>
          </cell>
          <cell r="G1331" t="str">
            <v>AngloGold Ashanti Corrego do Sitio Mineracao</v>
          </cell>
          <cell r="H1331" t="str">
            <v>BRAZIL</v>
          </cell>
          <cell r="I1331"/>
          <cell r="J1331" t="str">
            <v>Nova Lima</v>
          </cell>
          <cell r="K1331" t="str">
            <v>Minas Gerais</v>
          </cell>
          <cell r="L1331" t="str">
            <v>Conformant</v>
          </cell>
        </row>
        <row r="1332">
          <cell r="B1332" t="str">
            <v>AVAGO TECHNOLOGIES_2023</v>
          </cell>
          <cell r="C1332" t="str">
            <v>CID000077 - Argor-Heraeus S.A.</v>
          </cell>
          <cell r="D1332" t="str">
            <v>Gold</v>
          </cell>
          <cell r="E1332" t="str">
            <v>CID000077</v>
          </cell>
          <cell r="F1332" t="str">
            <v>RMI</v>
          </cell>
          <cell r="G1332" t="str">
            <v>Argor-Heraeus S.A.</v>
          </cell>
          <cell r="H1332" t="str">
            <v>SWITZERLAND</v>
          </cell>
          <cell r="I1332" t="str">
            <v>CH-6850 Mendrisio , Switzerland</v>
          </cell>
          <cell r="J1332" t="str">
            <v>Mendrisio</v>
          </cell>
          <cell r="K1332" t="str">
            <v>Ticino</v>
          </cell>
          <cell r="L1332" t="str">
            <v>Conformant</v>
          </cell>
        </row>
        <row r="1333">
          <cell r="B1333" t="str">
            <v>AVAGO TECHNOLOGIES_2023</v>
          </cell>
          <cell r="C1333" t="str">
            <v>CID000082 - Asahi Pretec Corp.20</v>
          </cell>
          <cell r="D1333" t="str">
            <v>Gold</v>
          </cell>
          <cell r="E1333" t="str">
            <v>CID000082</v>
          </cell>
          <cell r="F1333" t="str">
            <v>RMI</v>
          </cell>
          <cell r="G1333" t="str">
            <v>Asahi Pretec Corp.</v>
          </cell>
          <cell r="H1333" t="str">
            <v>JAPAN</v>
          </cell>
          <cell r="I1333"/>
          <cell r="J1333" t="str">
            <v>Kobe</v>
          </cell>
          <cell r="K1333" t="str">
            <v>Hyogo</v>
          </cell>
          <cell r="L1333" t="str">
            <v>Conformant</v>
          </cell>
        </row>
        <row r="1334">
          <cell r="B1334" t="str">
            <v>AVAGO TECHNOLOGIES_2023</v>
          </cell>
          <cell r="C1334" t="str">
            <v>CID000924 - Asahi Refining Canada Ltd.</v>
          </cell>
          <cell r="D1334" t="str">
            <v>Gold</v>
          </cell>
          <cell r="E1334" t="str">
            <v>CID000924</v>
          </cell>
          <cell r="F1334" t="str">
            <v>RMI</v>
          </cell>
          <cell r="G1334" t="str">
            <v>Asahi Refining Canada Ltd.</v>
          </cell>
          <cell r="H1334" t="str">
            <v>CANADA</v>
          </cell>
          <cell r="I1334"/>
          <cell r="J1334" t="str">
            <v>Brampton</v>
          </cell>
          <cell r="K1334" t="str">
            <v>Ontario</v>
          </cell>
          <cell r="L1334" t="str">
            <v>Conformant</v>
          </cell>
        </row>
        <row r="1335">
          <cell r="B1335" t="str">
            <v>AVAGO TECHNOLOGIES_2023</v>
          </cell>
          <cell r="C1335" t="str">
            <v>CID000920 - Asahi Refining USA Inc.</v>
          </cell>
          <cell r="D1335" t="str">
            <v>Gold</v>
          </cell>
          <cell r="E1335" t="str">
            <v>CID000920</v>
          </cell>
          <cell r="F1335" t="str">
            <v>RMI</v>
          </cell>
          <cell r="G1335" t="str">
            <v>Asahi Refining USA Inc.</v>
          </cell>
          <cell r="H1335" t="str">
            <v>UNITED STATES OF AMERICA</v>
          </cell>
          <cell r="I1335"/>
          <cell r="J1335" t="str">
            <v>Salt Lake City</v>
          </cell>
          <cell r="K1335" t="str">
            <v>Utah</v>
          </cell>
          <cell r="L1335" t="str">
            <v>Conformant</v>
          </cell>
        </row>
        <row r="1336">
          <cell r="B1336" t="str">
            <v>AVAGO TECHNOLOGIES_2023</v>
          </cell>
          <cell r="C1336" t="str">
            <v>CID000113 - Aurubis AG</v>
          </cell>
          <cell r="D1336" t="str">
            <v>Gold</v>
          </cell>
          <cell r="E1336" t="str">
            <v>CID000113</v>
          </cell>
          <cell r="F1336" t="str">
            <v>RMI</v>
          </cell>
          <cell r="G1336" t="str">
            <v>Aurubis AG</v>
          </cell>
          <cell r="H1336" t="str">
            <v>GERMANY</v>
          </cell>
          <cell r="I1336"/>
          <cell r="J1336" t="str">
            <v>Hamburg</v>
          </cell>
          <cell r="K1336" t="str">
            <v>Hamburg</v>
          </cell>
          <cell r="L1336" t="str">
            <v>Conformant</v>
          </cell>
        </row>
        <row r="1337">
          <cell r="B1337" t="str">
            <v>AVAGO TECHNOLOGIES_2023</v>
          </cell>
          <cell r="C1337" t="str">
            <v>CID002863 - Bangalore Refinery26</v>
          </cell>
          <cell r="D1337" t="str">
            <v>Gold</v>
          </cell>
          <cell r="E1337" t="str">
            <v>CID002863</v>
          </cell>
          <cell r="F1337" t="str">
            <v>RMI</v>
          </cell>
          <cell r="G1337" t="str">
            <v>Bangalore Refinery</v>
          </cell>
          <cell r="H1337" t="str">
            <v>INDIA</v>
          </cell>
          <cell r="I1337"/>
          <cell r="J1337" t="str">
            <v>Bangalore</v>
          </cell>
          <cell r="K1337" t="str">
            <v>Karnataka</v>
          </cell>
          <cell r="L1337" t="str">
            <v>Conformant</v>
          </cell>
        </row>
        <row r="1338">
          <cell r="B1338" t="str">
            <v>AVAGO TECHNOLOGIES_2023</v>
          </cell>
          <cell r="C1338" t="str">
            <v>CID000128 - Bangko Sentral ng Pilipinas (Central Bank of the Philippines)</v>
          </cell>
          <cell r="D1338" t="str">
            <v>Gold</v>
          </cell>
          <cell r="E1338" t="str">
            <v>CID000128</v>
          </cell>
          <cell r="F1338" t="str">
            <v>RMI</v>
          </cell>
          <cell r="G1338" t="str">
            <v>Bangko Sentral ng Pilipinas (Central Bank of the Philippines)</v>
          </cell>
          <cell r="H1338" t="str">
            <v>PHILIPPINES</v>
          </cell>
          <cell r="I1338"/>
          <cell r="J1338" t="str">
            <v>Quezon City</v>
          </cell>
          <cell r="K1338" t="str">
            <v>Rizal</v>
          </cell>
          <cell r="L1338" t="str">
            <v>Conformant</v>
          </cell>
        </row>
        <row r="1339">
          <cell r="B1339" t="str">
            <v>AVAGO TECHNOLOGIES_2023</v>
          </cell>
          <cell r="C1339" t="str">
            <v>CID000157 - Boliden AB</v>
          </cell>
          <cell r="D1339" t="str">
            <v>Gold</v>
          </cell>
          <cell r="E1339" t="str">
            <v>CID000157</v>
          </cell>
          <cell r="F1339" t="str">
            <v>RMI</v>
          </cell>
          <cell r="G1339" t="str">
            <v>Boliden AB</v>
          </cell>
          <cell r="H1339" t="str">
            <v>SWEDEN</v>
          </cell>
          <cell r="I1339"/>
          <cell r="J1339" t="str">
            <v>Skelleftehamn</v>
          </cell>
          <cell r="K1339" t="str">
            <v>Västerbottens län [SE-24]</v>
          </cell>
          <cell r="L1339" t="str">
            <v>Conformant</v>
          </cell>
        </row>
        <row r="1340">
          <cell r="B1340" t="str">
            <v>AVAGO TECHNOLOGIES_2023</v>
          </cell>
          <cell r="C1340" t="str">
            <v>CID000176 - C. Hafner GmbH + Co. KG</v>
          </cell>
          <cell r="D1340" t="str">
            <v>Gold</v>
          </cell>
          <cell r="E1340" t="str">
            <v>CID000176</v>
          </cell>
          <cell r="F1340" t="str">
            <v>RMI</v>
          </cell>
          <cell r="G1340" t="str">
            <v>C. Hafner GmbH + Co. KG</v>
          </cell>
          <cell r="H1340" t="str">
            <v>GERMANY</v>
          </cell>
          <cell r="I1340"/>
          <cell r="J1340" t="str">
            <v>Pforzheim</v>
          </cell>
          <cell r="K1340" t="str">
            <v>Baden-Württemberg</v>
          </cell>
          <cell r="L1340" t="str">
            <v>Conformant</v>
          </cell>
        </row>
        <row r="1341">
          <cell r="B1341" t="str">
            <v>AVAGO TECHNOLOGIES_2023</v>
          </cell>
          <cell r="C1341" t="str">
            <v>CID000185 - CCR Refinery - Glencore Canada Corporation30</v>
          </cell>
          <cell r="D1341" t="str">
            <v>Gold</v>
          </cell>
          <cell r="E1341" t="str">
            <v>CID000185</v>
          </cell>
          <cell r="F1341" t="str">
            <v>RMI</v>
          </cell>
          <cell r="G1341" t="str">
            <v>CCR Refinery - Glencore Canada Corporation</v>
          </cell>
          <cell r="H1341" t="str">
            <v>CANADA</v>
          </cell>
          <cell r="I1341"/>
          <cell r="J1341" t="str">
            <v>Montréal</v>
          </cell>
          <cell r="K1341" t="str">
            <v>Quebec</v>
          </cell>
          <cell r="L1341" t="str">
            <v>Conformant</v>
          </cell>
        </row>
        <row r="1342">
          <cell r="B1342" t="str">
            <v>AVAGO TECHNOLOGIES_2023</v>
          </cell>
          <cell r="C1342" t="str">
            <v>CID000189 - Cendres + Metaux S.A.32</v>
          </cell>
          <cell r="D1342" t="str">
            <v>Gold</v>
          </cell>
          <cell r="E1342" t="str">
            <v>CID000189</v>
          </cell>
          <cell r="F1342" t="str">
            <v>RMI</v>
          </cell>
          <cell r="G1342" t="str">
            <v>Cendres + Metaux S.A.</v>
          </cell>
          <cell r="H1342" t="str">
            <v>SWITZERLAND</v>
          </cell>
          <cell r="I1342"/>
          <cell r="J1342" t="str">
            <v>Biel-Bienne</v>
          </cell>
          <cell r="K1342" t="str">
            <v>Bern</v>
          </cell>
          <cell r="L1342" t="str">
            <v>Listed by RMI</v>
          </cell>
        </row>
        <row r="1343">
          <cell r="B1343" t="str">
            <v>AVAGO TECHNOLOGIES_2023</v>
          </cell>
          <cell r="C1343" t="str">
            <v>CID000233 - Chimet S.p.A.</v>
          </cell>
          <cell r="D1343" t="str">
            <v>Gold</v>
          </cell>
          <cell r="E1343" t="str">
            <v>CID000233</v>
          </cell>
          <cell r="F1343" t="str">
            <v>RMI</v>
          </cell>
          <cell r="G1343" t="str">
            <v>Chimet S.p.A.</v>
          </cell>
          <cell r="H1343" t="str">
            <v>ITALY</v>
          </cell>
          <cell r="I1343"/>
          <cell r="J1343" t="str">
            <v>Arezzo</v>
          </cell>
          <cell r="K1343" t="str">
            <v>Toscana</v>
          </cell>
          <cell r="L1343" t="str">
            <v>Conformant</v>
          </cell>
        </row>
        <row r="1344">
          <cell r="B1344" t="str">
            <v>AVAGO TECHNOLOGIES_2023</v>
          </cell>
          <cell r="C1344" t="str">
            <v>CID000264 - Chugai Mining</v>
          </cell>
          <cell r="D1344" t="str">
            <v>Gold</v>
          </cell>
          <cell r="E1344" t="str">
            <v>CID000264</v>
          </cell>
          <cell r="F1344" t="str">
            <v>RMI</v>
          </cell>
          <cell r="G1344" t="str">
            <v>Chugai Mining</v>
          </cell>
          <cell r="H1344" t="str">
            <v>JAPAN</v>
          </cell>
          <cell r="I1344"/>
          <cell r="J1344" t="str">
            <v>Chiyoda</v>
          </cell>
          <cell r="K1344" t="str">
            <v>Tokyo</v>
          </cell>
          <cell r="L1344" t="str">
            <v>Conformant</v>
          </cell>
        </row>
        <row r="1345">
          <cell r="B1345" t="str">
            <v>AVAGO TECHNOLOGIES_2023</v>
          </cell>
          <cell r="C1345" t="str">
            <v>CID000401 - Dowa</v>
          </cell>
          <cell r="D1345" t="str">
            <v>Gold</v>
          </cell>
          <cell r="E1345" t="str">
            <v>CID000401</v>
          </cell>
          <cell r="F1345" t="str">
            <v>RMI</v>
          </cell>
          <cell r="G1345" t="str">
            <v>Dowa</v>
          </cell>
          <cell r="H1345" t="str">
            <v>JAPAN</v>
          </cell>
          <cell r="I1345"/>
          <cell r="J1345" t="str">
            <v>Kosaka</v>
          </cell>
          <cell r="K1345" t="str">
            <v>Akita</v>
          </cell>
          <cell r="L1345" t="str">
            <v>Conformant</v>
          </cell>
        </row>
        <row r="1346">
          <cell r="B1346" t="str">
            <v>AVAGO TECHNOLOGIES_2023</v>
          </cell>
          <cell r="C1346" t="str">
            <v>CID000359 - DSC (Do Sung Corporation)38</v>
          </cell>
          <cell r="D1346" t="str">
            <v>Gold</v>
          </cell>
          <cell r="E1346" t="str">
            <v>CID000359</v>
          </cell>
          <cell r="F1346" t="str">
            <v>RMI</v>
          </cell>
          <cell r="G1346" t="str">
            <v>DSC (Do Sung Corporation)</v>
          </cell>
          <cell r="H1346" t="str">
            <v>KOREA, REPUBLIC OF</v>
          </cell>
          <cell r="I1346"/>
          <cell r="J1346" t="str">
            <v>Gimpo</v>
          </cell>
          <cell r="K1346" t="str">
            <v>Gyeonggi-do</v>
          </cell>
          <cell r="L1346" t="str">
            <v>Conformant</v>
          </cell>
        </row>
        <row r="1347">
          <cell r="B1347" t="str">
            <v>AVAGO TECHNOLOGIES_2023</v>
          </cell>
          <cell r="C1347" t="str">
            <v>CID000425 - Eco-System Recycling Co., Ltd. East Plant</v>
          </cell>
          <cell r="D1347" t="str">
            <v>Gold</v>
          </cell>
          <cell r="E1347" t="str">
            <v>CID000425</v>
          </cell>
          <cell r="F1347" t="str">
            <v>RMI</v>
          </cell>
          <cell r="G1347" t="str">
            <v>Eco-System Recycling Co., Ltd. East Plant</v>
          </cell>
          <cell r="H1347" t="str">
            <v>JAPAN</v>
          </cell>
          <cell r="I1347"/>
          <cell r="J1347" t="str">
            <v>Honjo</v>
          </cell>
          <cell r="K1347" t="str">
            <v>Saitama</v>
          </cell>
          <cell r="L1347" t="str">
            <v>Conformant</v>
          </cell>
        </row>
        <row r="1348">
          <cell r="B1348" t="str">
            <v>AVAGO TECHNOLOGIES_2023</v>
          </cell>
          <cell r="C1348" t="str">
            <v>CID002561 - Emirates Gold DMCC</v>
          </cell>
          <cell r="D1348" t="str">
            <v>Gold</v>
          </cell>
          <cell r="E1348" t="str">
            <v>CID002561</v>
          </cell>
          <cell r="F1348" t="str">
            <v>RMI</v>
          </cell>
          <cell r="G1348" t="str">
            <v>Emirates Gold DMCC</v>
          </cell>
          <cell r="H1348" t="str">
            <v>UNITED ARAB EMIRATES</v>
          </cell>
          <cell r="I1348"/>
          <cell r="J1348" t="str">
            <v>Dubai</v>
          </cell>
          <cell r="K1348" t="str">
            <v>Dubayy</v>
          </cell>
          <cell r="L1348" t="str">
            <v>Conformant</v>
          </cell>
        </row>
        <row r="1349">
          <cell r="B1349" t="str">
            <v>AVAGO TECHNOLOGIES_2023</v>
          </cell>
          <cell r="C1349" t="str">
            <v>CID002459 - Geib Refining Corporation</v>
          </cell>
          <cell r="D1349" t="str">
            <v>Gold</v>
          </cell>
          <cell r="E1349" t="str">
            <v>CID002459</v>
          </cell>
          <cell r="F1349" t="str">
            <v>RMI</v>
          </cell>
          <cell r="G1349" t="str">
            <v>Geib Refining Corporation</v>
          </cell>
          <cell r="H1349" t="str">
            <v>UNITED STATES OF AMERICA</v>
          </cell>
          <cell r="I1349"/>
          <cell r="J1349" t="str">
            <v>Warwick</v>
          </cell>
          <cell r="K1349" t="str">
            <v>Rhode Island</v>
          </cell>
          <cell r="L1349" t="str">
            <v>Conformant</v>
          </cell>
        </row>
        <row r="1350">
          <cell r="B1350" t="str">
            <v>AVAGO TECHNOLOGIES_2023</v>
          </cell>
          <cell r="C1350" t="str">
            <v>CID002243 - Gold Refinery of Zijin Mining Group Co., Ltd.42</v>
          </cell>
          <cell r="D1350" t="str">
            <v>Gold</v>
          </cell>
          <cell r="E1350" t="str">
            <v>CID002243</v>
          </cell>
          <cell r="F1350" t="str">
            <v>RMI</v>
          </cell>
          <cell r="G1350" t="str">
            <v>Gold Refinery of Zijin Mining Group Co., Ltd.</v>
          </cell>
          <cell r="H1350" t="str">
            <v>CHINA</v>
          </cell>
          <cell r="I1350"/>
          <cell r="J1350" t="str">
            <v>Shanghang</v>
          </cell>
          <cell r="K1350" t="str">
            <v>Fujian Sheng</v>
          </cell>
          <cell r="L1350" t="str">
            <v>Conformant</v>
          </cell>
        </row>
        <row r="1351">
          <cell r="B1351" t="str">
            <v>AVAGO TECHNOLOGIES_2023</v>
          </cell>
          <cell r="C1351" t="str">
            <v>CID000689 - LT Metal Ltd.</v>
          </cell>
          <cell r="D1351" t="str">
            <v>Gold</v>
          </cell>
          <cell r="E1351" t="str">
            <v>CID000689</v>
          </cell>
          <cell r="F1351" t="str">
            <v>RMI</v>
          </cell>
          <cell r="G1351" t="str">
            <v>LT Metal Ltd.</v>
          </cell>
          <cell r="H1351" t="str">
            <v>KOREA, REPUBLIC OF</v>
          </cell>
          <cell r="I1351"/>
          <cell r="J1351" t="str">
            <v>Seo-gu</v>
          </cell>
          <cell r="K1351" t="str">
            <v>Incheon-gwangyeoksi</v>
          </cell>
          <cell r="L1351" t="str">
            <v>Conformant</v>
          </cell>
        </row>
        <row r="1352">
          <cell r="B1352" t="str">
            <v>AVAGO TECHNOLOGIES_2023</v>
          </cell>
          <cell r="C1352" t="str">
            <v>CID000694 - Heimerle + Meule GmbH</v>
          </cell>
          <cell r="D1352" t="str">
            <v>Gold</v>
          </cell>
          <cell r="E1352" t="str">
            <v>CID000694</v>
          </cell>
          <cell r="F1352" t="str">
            <v>RMI</v>
          </cell>
          <cell r="G1352" t="str">
            <v>Heimerle + Meule GmbH</v>
          </cell>
          <cell r="H1352" t="str">
            <v>GERMANY</v>
          </cell>
          <cell r="I1352"/>
          <cell r="J1352" t="str">
            <v>Pforzheim</v>
          </cell>
          <cell r="K1352" t="str">
            <v>Baden-Württemberg</v>
          </cell>
          <cell r="L1352" t="str">
            <v>Conformant</v>
          </cell>
        </row>
        <row r="1353">
          <cell r="B1353" t="str">
            <v>AVAGO TECHNOLOGIES_2023</v>
          </cell>
          <cell r="C1353" t="str">
            <v>CID000707 - Heraeus Metals Hong Kong Ltd.</v>
          </cell>
          <cell r="D1353" t="str">
            <v>Gold</v>
          </cell>
          <cell r="E1353" t="str">
            <v>CID000707</v>
          </cell>
          <cell r="F1353" t="str">
            <v>RMI</v>
          </cell>
          <cell r="G1353" t="str">
            <v>Heraeus Metals Hong Kong Ltd.</v>
          </cell>
          <cell r="H1353" t="str">
            <v>CHINA</v>
          </cell>
          <cell r="I1353"/>
          <cell r="J1353" t="str">
            <v>Fanling</v>
          </cell>
          <cell r="K1353" t="str">
            <v>Hong Kong SAR</v>
          </cell>
          <cell r="L1353" t="str">
            <v>Conformant</v>
          </cell>
        </row>
        <row r="1354">
          <cell r="B1354" t="str">
            <v>AVAGO TECHNOLOGIES_2023</v>
          </cell>
          <cell r="C1354" t="str">
            <v>CID000711 - Heraeus Germany GmbH Co. KG</v>
          </cell>
          <cell r="D1354" t="str">
            <v>Gold</v>
          </cell>
          <cell r="E1354" t="str">
            <v>CID000711</v>
          </cell>
          <cell r="F1354" t="str">
            <v>RMI</v>
          </cell>
          <cell r="G1354" t="str">
            <v>Heraeus Germany GmbH Co. KG</v>
          </cell>
          <cell r="H1354" t="str">
            <v>GERMANY</v>
          </cell>
          <cell r="I1354"/>
          <cell r="J1354" t="str">
            <v>Hanau</v>
          </cell>
          <cell r="K1354" t="str">
            <v>Hessen</v>
          </cell>
          <cell r="L1354" t="str">
            <v>Conformant</v>
          </cell>
        </row>
        <row r="1355">
          <cell r="B1355" t="str">
            <v>AVAGO TECHNOLOGIES_2023</v>
          </cell>
          <cell r="C1355" t="str">
            <v>CID000766 - Hunan Chenzhou Mining Co., Ltd.</v>
          </cell>
          <cell r="D1355" t="str">
            <v>Tungsten</v>
          </cell>
          <cell r="E1355" t="str">
            <v>CID000766</v>
          </cell>
          <cell r="F1355" t="str">
            <v>RMI</v>
          </cell>
          <cell r="G1355" t="str">
            <v>Hunan Chenzhou Mining Co., Ltd.</v>
          </cell>
          <cell r="H1355" t="str">
            <v>CHINA</v>
          </cell>
          <cell r="I1355"/>
          <cell r="J1355" t="str">
            <v>Yuanling</v>
          </cell>
          <cell r="K1355" t="str">
            <v>Hunan Sheng</v>
          </cell>
          <cell r="L1355" t="str">
            <v>Conformant</v>
          </cell>
        </row>
        <row r="1356">
          <cell r="B1356" t="str">
            <v>AVAGO TECHNOLOGIES_2023</v>
          </cell>
          <cell r="C1356" t="str">
            <v>CID000801 - Inner Mongolia Qiankun Gold and Silver Refinery Share Co., Ltd.</v>
          </cell>
          <cell r="D1356" t="str">
            <v>Gold</v>
          </cell>
          <cell r="E1356" t="str">
            <v>CID000801</v>
          </cell>
          <cell r="F1356" t="str">
            <v>RMI</v>
          </cell>
          <cell r="G1356" t="str">
            <v>Inner Mongolia Qiankun Gold and Silver Refinery Share Co., Ltd.</v>
          </cell>
          <cell r="H1356" t="str">
            <v>CHINA</v>
          </cell>
          <cell r="I1356"/>
          <cell r="J1356" t="str">
            <v>Hohhot</v>
          </cell>
          <cell r="K1356" t="str">
            <v>Nei Mongol Zizhiqu</v>
          </cell>
          <cell r="L1356" t="str">
            <v>Conformant</v>
          </cell>
        </row>
        <row r="1357">
          <cell r="B1357" t="str">
            <v>AVAGO TECHNOLOGIES_2023</v>
          </cell>
          <cell r="C1357" t="str">
            <v>CID000807 - Ishifuku Metal Industry Co., Ltd.</v>
          </cell>
          <cell r="D1357" t="str">
            <v>Gold</v>
          </cell>
          <cell r="E1357" t="str">
            <v>CID000807</v>
          </cell>
          <cell r="F1357" t="str">
            <v>RMI</v>
          </cell>
          <cell r="G1357" t="str">
            <v>Ishifuku Metal Industry Co., Ltd.</v>
          </cell>
          <cell r="H1357" t="str">
            <v>JAPAN</v>
          </cell>
          <cell r="I1357"/>
          <cell r="J1357" t="str">
            <v>Soka</v>
          </cell>
          <cell r="K1357" t="str">
            <v>Saitama</v>
          </cell>
          <cell r="L1357" t="str">
            <v>Conformant</v>
          </cell>
        </row>
        <row r="1358">
          <cell r="B1358" t="str">
            <v>AVAGO TECHNOLOGIES_2023</v>
          </cell>
          <cell r="C1358" t="str">
            <v>CID000814 - Istanbul Gold Refinery</v>
          </cell>
          <cell r="D1358" t="str">
            <v>Gold</v>
          </cell>
          <cell r="E1358" t="str">
            <v>CID000814</v>
          </cell>
          <cell r="F1358" t="str">
            <v>RMI</v>
          </cell>
          <cell r="G1358" t="str">
            <v>Istanbul Gold Refinery</v>
          </cell>
          <cell r="H1358" t="str">
            <v>TURKEY</v>
          </cell>
          <cell r="I1358"/>
          <cell r="J1358" t="str">
            <v>Kuyumcukent</v>
          </cell>
          <cell r="K1358" t="str">
            <v>İstanbul</v>
          </cell>
          <cell r="L1358" t="str">
            <v>Conformant</v>
          </cell>
        </row>
        <row r="1359">
          <cell r="B1359" t="str">
            <v>AVAGO TECHNOLOGIES_2023</v>
          </cell>
          <cell r="C1359" t="str">
            <v>CID002765 - Italpreziosi</v>
          </cell>
          <cell r="D1359" t="str">
            <v>Gold</v>
          </cell>
          <cell r="E1359" t="str">
            <v>CID002765</v>
          </cell>
          <cell r="F1359" t="str">
            <v>RMI</v>
          </cell>
          <cell r="G1359" t="str">
            <v>Italpreziosi</v>
          </cell>
          <cell r="H1359" t="str">
            <v>ITALY</v>
          </cell>
          <cell r="I1359"/>
          <cell r="J1359" t="str">
            <v>Arezzo</v>
          </cell>
          <cell r="K1359" t="str">
            <v>Toscana</v>
          </cell>
          <cell r="L1359" t="str">
            <v>Conformant</v>
          </cell>
        </row>
        <row r="1360">
          <cell r="B1360" t="str">
            <v>AVAGO TECHNOLOGIES_2023</v>
          </cell>
          <cell r="C1360" t="str">
            <v>CID000823 - Japan Mint</v>
          </cell>
          <cell r="D1360" t="str">
            <v>Gold</v>
          </cell>
          <cell r="E1360" t="str">
            <v>CID000823</v>
          </cell>
          <cell r="F1360" t="str">
            <v>RMI</v>
          </cell>
          <cell r="G1360" t="str">
            <v>Japan Mint</v>
          </cell>
          <cell r="H1360" t="str">
            <v>JAPAN</v>
          </cell>
          <cell r="I1360"/>
          <cell r="J1360" t="str">
            <v>Osaka</v>
          </cell>
          <cell r="K1360" t="str">
            <v>Osaka</v>
          </cell>
          <cell r="L1360" t="str">
            <v>Conformant</v>
          </cell>
        </row>
        <row r="1361">
          <cell r="B1361" t="str">
            <v>AVAGO TECHNOLOGIES_2023</v>
          </cell>
          <cell r="C1361" t="str">
            <v>CID000855 - Jiangxi Copper Co., Ltd.51</v>
          </cell>
          <cell r="D1361" t="str">
            <v>Gold</v>
          </cell>
          <cell r="E1361" t="str">
            <v>CID000855</v>
          </cell>
          <cell r="F1361" t="str">
            <v>RMI</v>
          </cell>
          <cell r="G1361" t="str">
            <v>Jiangxi Copper Co., Ltd.</v>
          </cell>
          <cell r="H1361" t="str">
            <v>CHINA</v>
          </cell>
          <cell r="I1361"/>
          <cell r="J1361" t="str">
            <v>Guixi City</v>
          </cell>
          <cell r="K1361" t="str">
            <v>Jiangxi Sheng</v>
          </cell>
          <cell r="L1361" t="str">
            <v>Conformant</v>
          </cell>
        </row>
        <row r="1362">
          <cell r="B1362" t="str">
            <v>AVAGO TECHNOLOGIES_2023</v>
          </cell>
          <cell r="C1362" t="str">
            <v>CID000937 - JX Nippon Mining &amp; Metals Co., Ltd.</v>
          </cell>
          <cell r="D1362" t="str">
            <v>Gold</v>
          </cell>
          <cell r="E1362" t="str">
            <v>CID000937</v>
          </cell>
          <cell r="F1362" t="str">
            <v>RMI</v>
          </cell>
          <cell r="G1362" t="str">
            <v>JX Nippon Mining &amp; Metals Co., Ltd.</v>
          </cell>
          <cell r="H1362" t="str">
            <v>JAPAN</v>
          </cell>
          <cell r="I1362"/>
          <cell r="J1362" t="str">
            <v>Ōita</v>
          </cell>
          <cell r="K1362" t="str">
            <v>Ôita</v>
          </cell>
          <cell r="L1362" t="str">
            <v>Conformant</v>
          </cell>
        </row>
        <row r="1363">
          <cell r="B1363" t="str">
            <v>AVAGO TECHNOLOGIES_2023</v>
          </cell>
          <cell r="C1363" t="str">
            <v>CID000957 - Kazzinc</v>
          </cell>
          <cell r="D1363" t="str">
            <v>Gold</v>
          </cell>
          <cell r="E1363" t="str">
            <v>CID000957</v>
          </cell>
          <cell r="F1363" t="str">
            <v>RMI</v>
          </cell>
          <cell r="G1363" t="str">
            <v>Kazzinc</v>
          </cell>
          <cell r="H1363" t="str">
            <v>KAZAKHSTAN</v>
          </cell>
          <cell r="I1363"/>
          <cell r="J1363" t="str">
            <v>Ust-Kamenogorsk</v>
          </cell>
          <cell r="K1363" t="str">
            <v>Qaraghandy oblysy</v>
          </cell>
          <cell r="L1363" t="str">
            <v>Conformant</v>
          </cell>
        </row>
        <row r="1364">
          <cell r="B1364" t="str">
            <v>AVAGO TECHNOLOGIES_2023</v>
          </cell>
          <cell r="C1364" t="str">
            <v>CID000969 - Kennecott Utah Copper LLC</v>
          </cell>
          <cell r="D1364" t="str">
            <v>Gold</v>
          </cell>
          <cell r="E1364" t="str">
            <v>CID000969</v>
          </cell>
          <cell r="F1364" t="str">
            <v>RMI</v>
          </cell>
          <cell r="G1364" t="str">
            <v>Kennecott Utah Copper LLC</v>
          </cell>
          <cell r="H1364" t="str">
            <v>UNITED STATES OF AMERICA</v>
          </cell>
          <cell r="I1364"/>
          <cell r="J1364" t="str">
            <v>Magna</v>
          </cell>
          <cell r="K1364" t="str">
            <v>Utah</v>
          </cell>
          <cell r="L1364" t="str">
            <v>Conformant</v>
          </cell>
        </row>
        <row r="1365">
          <cell r="B1365" t="str">
            <v>AVAGO TECHNOLOGIES_2023</v>
          </cell>
          <cell r="C1365" t="str">
            <v>CID002511 - KGHM Polska Miedz Spolka Akcyjna</v>
          </cell>
          <cell r="D1365" t="str">
            <v>Gold</v>
          </cell>
          <cell r="E1365" t="str">
            <v>CID002511</v>
          </cell>
          <cell r="F1365" t="str">
            <v>RMI</v>
          </cell>
          <cell r="G1365" t="str">
            <v>KGHM Polska Miedz Spolka Akcyjna</v>
          </cell>
          <cell r="H1365" t="str">
            <v>POLAND</v>
          </cell>
          <cell r="I1365"/>
          <cell r="J1365" t="str">
            <v>Lubin</v>
          </cell>
          <cell r="K1365" t="str">
            <v>Dolnośląskie</v>
          </cell>
          <cell r="L1365" t="str">
            <v>Conformant</v>
          </cell>
        </row>
        <row r="1366">
          <cell r="B1366" t="str">
            <v>AVAGO TECHNOLOGIES_2023</v>
          </cell>
          <cell r="C1366" t="str">
            <v>CID000981 - Kojima Chemicals Co., Ltd.</v>
          </cell>
          <cell r="D1366" t="str">
            <v>Gold</v>
          </cell>
          <cell r="E1366" t="str">
            <v>CID000981</v>
          </cell>
          <cell r="F1366" t="str">
            <v>RMI</v>
          </cell>
          <cell r="G1366" t="str">
            <v>Kojima Chemicals Co., Ltd.</v>
          </cell>
          <cell r="H1366" t="str">
            <v>JAPAN</v>
          </cell>
          <cell r="I1366"/>
          <cell r="J1366" t="str">
            <v>Sayama</v>
          </cell>
          <cell r="K1366" t="str">
            <v>Saitama</v>
          </cell>
          <cell r="L1366" t="str">
            <v>Conformant</v>
          </cell>
        </row>
        <row r="1367">
          <cell r="B1367" t="str">
            <v>AVAGO TECHNOLOGIES_2023</v>
          </cell>
          <cell r="C1367" t="str">
            <v>CID002605 - Korea Zinc Co., Ltd.</v>
          </cell>
          <cell r="D1367" t="str">
            <v>Gold</v>
          </cell>
          <cell r="E1367" t="str">
            <v>CID002605</v>
          </cell>
          <cell r="F1367" t="str">
            <v>RMI</v>
          </cell>
          <cell r="G1367" t="str">
            <v>Korea Zinc Co., Ltd.</v>
          </cell>
          <cell r="H1367" t="str">
            <v>KOREA, REPUBLIC OF</v>
          </cell>
          <cell r="I1367"/>
          <cell r="J1367" t="str">
            <v>Gangnam</v>
          </cell>
          <cell r="K1367" t="str">
            <v>Seoul-teukbyeolsi</v>
          </cell>
          <cell r="L1367" t="str">
            <v>Conformant</v>
          </cell>
        </row>
        <row r="1368">
          <cell r="B1368" t="str">
            <v>AVAGO TECHNOLOGIES_2023</v>
          </cell>
          <cell r="C1368" t="str">
            <v>CID002762 - L'Orfebre S.A.</v>
          </cell>
          <cell r="D1368" t="str">
            <v>Gold</v>
          </cell>
          <cell r="E1368" t="str">
            <v>CID002762</v>
          </cell>
          <cell r="F1368" t="str">
            <v>RMI</v>
          </cell>
          <cell r="G1368" t="str">
            <v>L'Orfebre S.A.</v>
          </cell>
          <cell r="H1368" t="str">
            <v>ANDORRA</v>
          </cell>
          <cell r="I1368"/>
          <cell r="J1368" t="str">
            <v>Andorra la Vella</v>
          </cell>
          <cell r="K1368" t="str">
            <v>Andorra la Vella</v>
          </cell>
          <cell r="L1368" t="str">
            <v>Conformant</v>
          </cell>
        </row>
        <row r="1369">
          <cell r="B1369" t="str">
            <v>AVAGO TECHNOLOGIES_2023</v>
          </cell>
          <cell r="C1369" t="str">
            <v>CID001078 - LS-NIKKO Copper Inc.</v>
          </cell>
          <cell r="D1369" t="str">
            <v>Gold</v>
          </cell>
          <cell r="E1369" t="str">
            <v>CID001078</v>
          </cell>
          <cell r="F1369" t="str">
            <v>RMI</v>
          </cell>
          <cell r="G1369" t="str">
            <v>LS-NIKKO Copper Inc.</v>
          </cell>
          <cell r="H1369" t="str">
            <v>KOREA, REPUBLIC OF</v>
          </cell>
          <cell r="I1369"/>
          <cell r="J1369" t="str">
            <v>Onsan-eup</v>
          </cell>
          <cell r="K1369" t="str">
            <v>Ulsan-gwangyeoksi</v>
          </cell>
          <cell r="L1369" t="str">
            <v>Conformant</v>
          </cell>
        </row>
        <row r="1370">
          <cell r="B1370" t="str">
            <v>AVAGO TECHNOLOGIES_2023</v>
          </cell>
          <cell r="C1370" t="str">
            <v>CID001113 - Materion</v>
          </cell>
          <cell r="D1370" t="str">
            <v>Gold</v>
          </cell>
          <cell r="E1370" t="str">
            <v>CID001113</v>
          </cell>
          <cell r="F1370" t="str">
            <v>RMI</v>
          </cell>
          <cell r="G1370" t="str">
            <v>Materion</v>
          </cell>
          <cell r="H1370" t="str">
            <v>UNITED STATES OF AMERICA</v>
          </cell>
          <cell r="I1370"/>
          <cell r="J1370" t="str">
            <v>Buffalo</v>
          </cell>
          <cell r="K1370" t="str">
            <v>New York</v>
          </cell>
          <cell r="L1370" t="str">
            <v>Conformant</v>
          </cell>
        </row>
        <row r="1371">
          <cell r="B1371" t="str">
            <v>AVAGO TECHNOLOGIES_2023</v>
          </cell>
          <cell r="C1371" t="str">
            <v>CID001119 - Matsuda Sangyo Co., Ltd.</v>
          </cell>
          <cell r="D1371" t="str">
            <v>Gold</v>
          </cell>
          <cell r="E1371" t="str">
            <v>CID001119</v>
          </cell>
          <cell r="F1371" t="str">
            <v>RMI</v>
          </cell>
          <cell r="G1371" t="str">
            <v>Matsuda Sangyo Co., Ltd.</v>
          </cell>
          <cell r="H1371" t="str">
            <v>JAPAN</v>
          </cell>
          <cell r="I1371"/>
          <cell r="J1371" t="str">
            <v>Iruma</v>
          </cell>
          <cell r="K1371" t="str">
            <v>Saitama</v>
          </cell>
          <cell r="L1371" t="str">
            <v>Conformant</v>
          </cell>
        </row>
        <row r="1372">
          <cell r="B1372" t="str">
            <v>AVAGO TECHNOLOGIES_2023</v>
          </cell>
          <cell r="C1372" t="str">
            <v>CID001149 - Metalor Technologies (Hong Kong) Ltd.</v>
          </cell>
          <cell r="D1372" t="str">
            <v>Gold</v>
          </cell>
          <cell r="E1372" t="str">
            <v>CID001149</v>
          </cell>
          <cell r="F1372" t="str">
            <v>RMI</v>
          </cell>
          <cell r="G1372" t="str">
            <v>Metalor Technologies (Hong Kong) Ltd.</v>
          </cell>
          <cell r="H1372" t="str">
            <v>CHINA</v>
          </cell>
          <cell r="I1372" t="str">
            <v>Unknown.</v>
          </cell>
          <cell r="J1372" t="str">
            <v>Kwai Chung</v>
          </cell>
          <cell r="K1372" t="str">
            <v>Hong Kong SAR</v>
          </cell>
          <cell r="L1372" t="str">
            <v>Conformant</v>
          </cell>
        </row>
        <row r="1373">
          <cell r="B1373" t="str">
            <v>AVAGO TECHNOLOGIES_2023</v>
          </cell>
          <cell r="C1373" t="str">
            <v>CID001152 - Metalor Technologies (Singapore) Pte., Ltd.</v>
          </cell>
          <cell r="D1373" t="str">
            <v>Gold</v>
          </cell>
          <cell r="E1373" t="str">
            <v>CID001152</v>
          </cell>
          <cell r="F1373" t="str">
            <v>RMI</v>
          </cell>
          <cell r="G1373" t="str">
            <v>Metalor Technologies (Singapore) Pte., Ltd.</v>
          </cell>
          <cell r="H1373" t="str">
            <v>SINGAPORE</v>
          </cell>
          <cell r="I1373"/>
          <cell r="J1373" t="str">
            <v>Singapore</v>
          </cell>
          <cell r="K1373" t="str">
            <v>South West</v>
          </cell>
          <cell r="L1373" t="str">
            <v>Conformant</v>
          </cell>
        </row>
        <row r="1374">
          <cell r="B1374" t="str">
            <v>AVAGO TECHNOLOGIES_2023</v>
          </cell>
          <cell r="C1374" t="str">
            <v>CID001147 - Metalor Technologies (Suzhou) Ltd.</v>
          </cell>
          <cell r="D1374" t="str">
            <v>Gold</v>
          </cell>
          <cell r="E1374" t="str">
            <v>CID001147</v>
          </cell>
          <cell r="F1374" t="str">
            <v>RMI</v>
          </cell>
          <cell r="G1374" t="str">
            <v>Metalor Technologies (Suzhou) Ltd.</v>
          </cell>
          <cell r="H1374" t="str">
            <v>CHINA</v>
          </cell>
          <cell r="I1374"/>
          <cell r="J1374" t="str">
            <v>Suzhou Industrial Park</v>
          </cell>
          <cell r="K1374" t="str">
            <v>Jiangsu Sheng</v>
          </cell>
          <cell r="L1374" t="str">
            <v>Conformant</v>
          </cell>
        </row>
        <row r="1375">
          <cell r="B1375" t="str">
            <v>AVAGO TECHNOLOGIES_2023</v>
          </cell>
          <cell r="C1375" t="str">
            <v>CID001153 - Metalor Technologies S.A.</v>
          </cell>
          <cell r="D1375" t="str">
            <v>Gold</v>
          </cell>
          <cell r="E1375" t="str">
            <v>CID001153</v>
          </cell>
          <cell r="F1375" t="str">
            <v>RMI</v>
          </cell>
          <cell r="G1375" t="str">
            <v>Metalor Technologies S.A.</v>
          </cell>
          <cell r="H1375" t="str">
            <v>SWITZERLAND</v>
          </cell>
          <cell r="I1375"/>
          <cell r="J1375" t="str">
            <v>Marin</v>
          </cell>
          <cell r="K1375" t="str">
            <v>Neuchâtel</v>
          </cell>
          <cell r="L1375" t="str">
            <v>Conformant</v>
          </cell>
        </row>
        <row r="1376">
          <cell r="B1376" t="str">
            <v>AVAGO TECHNOLOGIES_2023</v>
          </cell>
          <cell r="C1376" t="str">
            <v>CID001157 - Metalor USA Refining Corporation</v>
          </cell>
          <cell r="D1376" t="str">
            <v>Gold</v>
          </cell>
          <cell r="E1376" t="str">
            <v>CID001157</v>
          </cell>
          <cell r="F1376" t="str">
            <v>RMI</v>
          </cell>
          <cell r="G1376" t="str">
            <v>Metalor USA Refining Corporation</v>
          </cell>
          <cell r="H1376" t="str">
            <v>UNITED STATES OF AMERICA</v>
          </cell>
          <cell r="I1376"/>
          <cell r="J1376" t="str">
            <v>North Attleboro</v>
          </cell>
          <cell r="K1376" t="str">
            <v>Massachusetts</v>
          </cell>
          <cell r="L1376" t="str">
            <v>Conformant</v>
          </cell>
        </row>
        <row r="1377">
          <cell r="B1377" t="str">
            <v>AVAGO TECHNOLOGIES_2023</v>
          </cell>
          <cell r="C1377" t="str">
            <v>CID001161 - Metalurgica Met-Mex Penoles S.A. De C.V.65</v>
          </cell>
          <cell r="D1377" t="str">
            <v>Gold</v>
          </cell>
          <cell r="E1377" t="str">
            <v>CID001161</v>
          </cell>
          <cell r="F1377" t="str">
            <v>RMI</v>
          </cell>
          <cell r="G1377" t="str">
            <v>Metalurgica Met-Mex Penoles S.A. De C.V.</v>
          </cell>
          <cell r="H1377" t="str">
            <v>MEXICO</v>
          </cell>
          <cell r="I1377"/>
          <cell r="J1377" t="str">
            <v>Torreon</v>
          </cell>
          <cell r="K1377" t="str">
            <v>Coahuila de Zaragoza</v>
          </cell>
          <cell r="L1377" t="str">
            <v>Conformant</v>
          </cell>
        </row>
        <row r="1378">
          <cell r="B1378" t="str">
            <v>AVAGO TECHNOLOGIES_2023</v>
          </cell>
          <cell r="C1378" t="str">
            <v>CID001188 - Mitsubishi Materials Corporation</v>
          </cell>
          <cell r="D1378" t="str">
            <v>Gold</v>
          </cell>
          <cell r="E1378" t="str">
            <v>CID001188</v>
          </cell>
          <cell r="F1378" t="str">
            <v>RMI</v>
          </cell>
          <cell r="G1378" t="str">
            <v>Mitsubishi Materials Corporation</v>
          </cell>
          <cell r="H1378" t="str">
            <v>JAPAN</v>
          </cell>
          <cell r="I1378"/>
          <cell r="J1378" t="str">
            <v>Tokyo</v>
          </cell>
          <cell r="K1378" t="str">
            <v>Tokyo</v>
          </cell>
          <cell r="L1378" t="str">
            <v>Conformant</v>
          </cell>
        </row>
        <row r="1379">
          <cell r="B1379" t="str">
            <v>AVAGO TECHNOLOGIES_2023</v>
          </cell>
          <cell r="C1379" t="str">
            <v>CID001193 - Mitsui Mining and Smelting Co., Ltd.</v>
          </cell>
          <cell r="D1379" t="str">
            <v>Gold</v>
          </cell>
          <cell r="E1379" t="str">
            <v>CID001193</v>
          </cell>
          <cell r="F1379" t="str">
            <v>RMI</v>
          </cell>
          <cell r="G1379" t="str">
            <v>Mitsui Mining and Smelting Co., Ltd.</v>
          </cell>
          <cell r="H1379" t="str">
            <v>JAPAN</v>
          </cell>
          <cell r="I1379"/>
          <cell r="J1379" t="str">
            <v>Takehara</v>
          </cell>
          <cell r="K1379" t="str">
            <v>Hiroshima</v>
          </cell>
          <cell r="L1379" t="str">
            <v>Conformant</v>
          </cell>
        </row>
        <row r="1380">
          <cell r="B1380" t="str">
            <v>AVAGO TECHNOLOGIES_2023</v>
          </cell>
          <cell r="C1380" t="str">
            <v>CID002509 - MMTC-PAMP India Pvt., Ltd.</v>
          </cell>
          <cell r="D1380" t="str">
            <v>Gold</v>
          </cell>
          <cell r="E1380" t="str">
            <v>CID002509</v>
          </cell>
          <cell r="F1380" t="str">
            <v>RMI</v>
          </cell>
          <cell r="G1380" t="str">
            <v>MMTC-PAMP India Pvt., Ltd.</v>
          </cell>
          <cell r="H1380" t="str">
            <v>INDIA</v>
          </cell>
          <cell r="I1380"/>
          <cell r="J1380" t="str">
            <v>Mewat</v>
          </cell>
          <cell r="K1380" t="str">
            <v>Haryana</v>
          </cell>
          <cell r="L1380" t="str">
            <v>Conformant</v>
          </cell>
        </row>
        <row r="1381">
          <cell r="B1381" t="str">
            <v>AVAGO TECHNOLOGIES_2023</v>
          </cell>
          <cell r="C1381" t="str">
            <v>CID001220 - Nadir Metal Rafineri San. Ve Tic. A.S.</v>
          </cell>
          <cell r="D1381" t="str">
            <v>Gold</v>
          </cell>
          <cell r="E1381" t="str">
            <v>CID001220</v>
          </cell>
          <cell r="F1381" t="str">
            <v>RMI</v>
          </cell>
          <cell r="G1381" t="str">
            <v>Nadir Metal Rafineri San. Ve Tic. A.S.</v>
          </cell>
          <cell r="H1381" t="str">
            <v>TURKEY</v>
          </cell>
          <cell r="I1381"/>
          <cell r="J1381" t="str">
            <v>Bahçelievler</v>
          </cell>
          <cell r="K1381" t="str">
            <v>İstanbul</v>
          </cell>
          <cell r="L1381" t="str">
            <v>Conformant</v>
          </cell>
        </row>
        <row r="1382">
          <cell r="B1382" t="str">
            <v>AVAGO TECHNOLOGIES_2023</v>
          </cell>
          <cell r="C1382" t="str">
            <v>CID001236 - Navoi Mining and Metallurgical Combinat</v>
          </cell>
          <cell r="D1382" t="str">
            <v>Gold</v>
          </cell>
          <cell r="E1382" t="str">
            <v>CID001236</v>
          </cell>
          <cell r="F1382" t="str">
            <v>RMI</v>
          </cell>
          <cell r="G1382" t="str">
            <v>Navoi Mining and Metallurgical Combinat</v>
          </cell>
          <cell r="H1382" t="str">
            <v>UZBEKISTAN</v>
          </cell>
          <cell r="I1382"/>
          <cell r="J1382" t="str">
            <v>Navoi</v>
          </cell>
          <cell r="K1382" t="str">
            <v>Navoiy</v>
          </cell>
          <cell r="L1382" t="str">
            <v>Conformant</v>
          </cell>
        </row>
        <row r="1383">
          <cell r="B1383" t="str">
            <v>AVAGO TECHNOLOGIES_2023</v>
          </cell>
          <cell r="C1383" t="str">
            <v>CID001259 - Nihon Material Co., Ltd.</v>
          </cell>
          <cell r="D1383" t="str">
            <v>Gold</v>
          </cell>
          <cell r="E1383" t="str">
            <v>CID001259</v>
          </cell>
          <cell r="F1383" t="str">
            <v>RMI</v>
          </cell>
          <cell r="G1383" t="str">
            <v>Nihon Material Co., Ltd.</v>
          </cell>
          <cell r="H1383" t="str">
            <v>JAPAN</v>
          </cell>
          <cell r="I1383"/>
          <cell r="J1383" t="str">
            <v>Noda</v>
          </cell>
          <cell r="K1383" t="str">
            <v>Chiba</v>
          </cell>
          <cell r="L1383" t="str">
            <v>Conformant</v>
          </cell>
        </row>
        <row r="1384">
          <cell r="B1384" t="str">
            <v>AVAGO TECHNOLOGIES_2023</v>
          </cell>
          <cell r="C1384" t="str">
            <v>CID002779 - Ogussa Osterreichische Gold- und Silber-Scheideanstalt GmbH</v>
          </cell>
          <cell r="D1384" t="str">
            <v>Gold</v>
          </cell>
          <cell r="E1384" t="str">
            <v>CID002779</v>
          </cell>
          <cell r="F1384" t="str">
            <v>RMI</v>
          </cell>
          <cell r="G1384" t="str">
            <v>Ogussa Osterreichische Gold- und Silber-Scheideanstalt GmbH</v>
          </cell>
          <cell r="H1384" t="str">
            <v>AUSTRIA</v>
          </cell>
          <cell r="I1384"/>
          <cell r="J1384" t="str">
            <v>Vienna</v>
          </cell>
          <cell r="K1384" t="str">
            <v>Wien</v>
          </cell>
          <cell r="L1384" t="str">
            <v>Conformant</v>
          </cell>
        </row>
        <row r="1385">
          <cell r="B1385" t="str">
            <v>AVAGO TECHNOLOGIES_2023</v>
          </cell>
          <cell r="C1385" t="str">
            <v>CID001325 - Ohura Precious Metal Industry Co., Ltd.</v>
          </cell>
          <cell r="D1385" t="str">
            <v>Gold</v>
          </cell>
          <cell r="E1385" t="str">
            <v>CID001325</v>
          </cell>
          <cell r="F1385" t="str">
            <v>RMI</v>
          </cell>
          <cell r="G1385" t="str">
            <v>Ohura Precious Metal Industry Co., Ltd.</v>
          </cell>
          <cell r="H1385" t="str">
            <v>JAPAN</v>
          </cell>
          <cell r="I1385"/>
          <cell r="J1385" t="str">
            <v>Nara-shi</v>
          </cell>
          <cell r="K1385" t="str">
            <v>Nara</v>
          </cell>
          <cell r="L1385" t="str">
            <v>Conformant</v>
          </cell>
        </row>
        <row r="1386">
          <cell r="B1386" t="str">
            <v>AVAGO TECHNOLOGIES_2023</v>
          </cell>
          <cell r="C1386" t="str">
            <v>CID001352 - MKS PAMP SA97</v>
          </cell>
          <cell r="D1386" t="str">
            <v>Gold</v>
          </cell>
          <cell r="E1386" t="str">
            <v>CID001352</v>
          </cell>
          <cell r="F1386" t="str">
            <v>RMI</v>
          </cell>
          <cell r="G1386" t="str">
            <v>MKS PAMP SA</v>
          </cell>
          <cell r="H1386" t="str">
            <v>SWITZERLAND</v>
          </cell>
          <cell r="I1386"/>
          <cell r="J1386" t="str">
            <v>Geneva</v>
          </cell>
          <cell r="K1386" t="str">
            <v>Genève</v>
          </cell>
          <cell r="L1386" t="str">
            <v>Conformant</v>
          </cell>
        </row>
        <row r="1387">
          <cell r="B1387" t="str">
            <v>AVAGO TECHNOLOGIES_2023</v>
          </cell>
          <cell r="C1387" t="str">
            <v>CID002919 - Planta Recuperadora de Metales SpA</v>
          </cell>
          <cell r="D1387" t="str">
            <v>Gold</v>
          </cell>
          <cell r="E1387" t="str">
            <v>CID002919</v>
          </cell>
          <cell r="F1387" t="str">
            <v>RMI</v>
          </cell>
          <cell r="G1387" t="str">
            <v>Planta Recuperadora de Metales SpA</v>
          </cell>
          <cell r="H1387" t="str">
            <v>CHILE</v>
          </cell>
          <cell r="I1387"/>
          <cell r="J1387" t="str">
            <v>Mejillones</v>
          </cell>
          <cell r="K1387" t="str">
            <v>Antofagasta</v>
          </cell>
          <cell r="L1387" t="str">
            <v>Conformant</v>
          </cell>
        </row>
        <row r="1388">
          <cell r="B1388" t="str">
            <v>AVAGO TECHNOLOGIES_2023</v>
          </cell>
          <cell r="C1388" t="str">
            <v>CID001397 - PT Aneka Tambang (Persero) Tbk</v>
          </cell>
          <cell r="D1388" t="str">
            <v>Gold</v>
          </cell>
          <cell r="E1388" t="str">
            <v>CID001397</v>
          </cell>
          <cell r="F1388" t="str">
            <v>RMI</v>
          </cell>
          <cell r="G1388" t="str">
            <v>PT Aneka Tambang (Persero) Tbk</v>
          </cell>
          <cell r="H1388" t="str">
            <v>INDONESIA</v>
          </cell>
          <cell r="I1388"/>
          <cell r="J1388" t="str">
            <v>Jakarta</v>
          </cell>
          <cell r="K1388" t="str">
            <v>Jakarta Raya</v>
          </cell>
          <cell r="L1388" t="str">
            <v>Conformant</v>
          </cell>
        </row>
        <row r="1389">
          <cell r="B1389" t="str">
            <v>AVAGO TECHNOLOGIES_2023</v>
          </cell>
          <cell r="C1389" t="str">
            <v>CID001498 - PX Precinox S.A.</v>
          </cell>
          <cell r="D1389" t="str">
            <v>Gold</v>
          </cell>
          <cell r="E1389" t="str">
            <v>CID001498</v>
          </cell>
          <cell r="F1389" t="str">
            <v>RMI</v>
          </cell>
          <cell r="G1389" t="str">
            <v>PX Precinox S.A.</v>
          </cell>
          <cell r="H1389" t="str">
            <v>SWITZERLAND</v>
          </cell>
          <cell r="I1389"/>
          <cell r="J1389" t="str">
            <v>La Chaux-de-Fonds</v>
          </cell>
          <cell r="K1389" t="str">
            <v>Neuchâtel</v>
          </cell>
          <cell r="L1389" t="str">
            <v>Conformant</v>
          </cell>
        </row>
        <row r="1390">
          <cell r="B1390" t="str">
            <v>AVAGO TECHNOLOGIES_2023</v>
          </cell>
          <cell r="C1390" t="str">
            <v>CID001512 - Rand Refinery (Pty) Ltd.</v>
          </cell>
          <cell r="D1390" t="str">
            <v>Gold</v>
          </cell>
          <cell r="E1390" t="str">
            <v>CID001512</v>
          </cell>
          <cell r="F1390" t="str">
            <v>RMI</v>
          </cell>
          <cell r="G1390" t="str">
            <v>Rand Refinery (Pty) Ltd.</v>
          </cell>
          <cell r="H1390" t="str">
            <v>SOUTH AFRICA</v>
          </cell>
          <cell r="I1390"/>
          <cell r="J1390" t="str">
            <v>Germiston</v>
          </cell>
          <cell r="K1390" t="str">
            <v>Gauteng</v>
          </cell>
          <cell r="L1390" t="str">
            <v>Conformant</v>
          </cell>
        </row>
        <row r="1391">
          <cell r="B1391" t="str">
            <v>AVAGO TECHNOLOGIES_2023</v>
          </cell>
          <cell r="C1391" t="str">
            <v>CID002582 - REMONDIS PMR B.V.</v>
          </cell>
          <cell r="D1391" t="str">
            <v>Gold</v>
          </cell>
          <cell r="E1391" t="str">
            <v>CID002582</v>
          </cell>
          <cell r="F1391" t="str">
            <v>RMI</v>
          </cell>
          <cell r="G1391" t="str">
            <v>REMONDIS PMR B.V.</v>
          </cell>
          <cell r="H1391" t="str">
            <v>NETHERLANDS</v>
          </cell>
          <cell r="I1391"/>
          <cell r="J1391" t="str">
            <v>Moerdijk</v>
          </cell>
          <cell r="K1391" t="str">
            <v>Noord-Brabant</v>
          </cell>
          <cell r="L1391" t="str">
            <v>Conformant</v>
          </cell>
        </row>
        <row r="1392">
          <cell r="B1392" t="str">
            <v>AVAGO TECHNOLOGIES_2023</v>
          </cell>
          <cell r="C1392" t="str">
            <v>CID001534 - Royal Canadian Mint</v>
          </cell>
          <cell r="D1392" t="str">
            <v>Gold</v>
          </cell>
          <cell r="E1392" t="str">
            <v>CID001534</v>
          </cell>
          <cell r="F1392" t="str">
            <v>RMI</v>
          </cell>
          <cell r="G1392" t="str">
            <v>Royal Canadian Mint</v>
          </cell>
          <cell r="H1392" t="str">
            <v>CANADA</v>
          </cell>
          <cell r="I1392"/>
          <cell r="J1392" t="str">
            <v>Ottawa</v>
          </cell>
          <cell r="K1392" t="str">
            <v>Ontario</v>
          </cell>
          <cell r="L1392" t="str">
            <v>Conformant</v>
          </cell>
        </row>
        <row r="1393">
          <cell r="B1393" t="str">
            <v>AVAGO TECHNOLOGIES_2023</v>
          </cell>
          <cell r="C1393" t="str">
            <v>CID002761 - SAAMP</v>
          </cell>
          <cell r="D1393" t="str">
            <v>Gold</v>
          </cell>
          <cell r="E1393" t="str">
            <v>CID002761</v>
          </cell>
          <cell r="F1393" t="str">
            <v>RMI</v>
          </cell>
          <cell r="G1393" t="str">
            <v>SAAMP</v>
          </cell>
          <cell r="H1393" t="str">
            <v>FRANCE</v>
          </cell>
          <cell r="I1393"/>
          <cell r="J1393" t="str">
            <v>Paris</v>
          </cell>
          <cell r="K1393" t="str">
            <v>Île-de-France</v>
          </cell>
          <cell r="L1393" t="str">
            <v>Conformant</v>
          </cell>
        </row>
        <row r="1394">
          <cell r="B1394" t="str">
            <v>AVAGO TECHNOLOGIES_2023</v>
          </cell>
          <cell r="C1394" t="str">
            <v>CID002973 - Safimet S.p.A</v>
          </cell>
          <cell r="D1394" t="str">
            <v>Gold</v>
          </cell>
          <cell r="E1394" t="str">
            <v>CID002973</v>
          </cell>
          <cell r="F1394" t="str">
            <v>RMI</v>
          </cell>
          <cell r="G1394" t="str">
            <v>Safimet S.p.A</v>
          </cell>
          <cell r="H1394" t="str">
            <v>ITALY</v>
          </cell>
          <cell r="I1394"/>
          <cell r="J1394" t="str">
            <v>Arezzo</v>
          </cell>
          <cell r="K1394" t="str">
            <v>Toscana</v>
          </cell>
          <cell r="L1394" t="str">
            <v>Listed by RMI</v>
          </cell>
        </row>
        <row r="1395">
          <cell r="B1395" t="str">
            <v>AVAGO TECHNOLOGIES_2023</v>
          </cell>
          <cell r="C1395" t="str">
            <v>CID002290 - SAFINA A.S.</v>
          </cell>
          <cell r="D1395" t="str">
            <v>Gold</v>
          </cell>
          <cell r="E1395" t="str">
            <v>CID002290</v>
          </cell>
          <cell r="F1395" t="str">
            <v>RMI</v>
          </cell>
          <cell r="G1395" t="str">
            <v>SAFINA A.S.</v>
          </cell>
          <cell r="H1395" t="str">
            <v>CZECHIA</v>
          </cell>
          <cell r="I1395"/>
          <cell r="J1395" t="str">
            <v>Vestec</v>
          </cell>
          <cell r="K1395" t="str">
            <v>Praha-západ</v>
          </cell>
          <cell r="L1395" t="str">
            <v>Conformant</v>
          </cell>
        </row>
        <row r="1396">
          <cell r="B1396" t="str">
            <v>AVAGO TECHNOLOGIES_2023</v>
          </cell>
          <cell r="C1396" t="str">
            <v>CID001555 - Samduck Precious Metals71</v>
          </cell>
          <cell r="D1396" t="str">
            <v>Gold</v>
          </cell>
          <cell r="E1396" t="str">
            <v>CID001555</v>
          </cell>
          <cell r="F1396" t="str">
            <v>RMI</v>
          </cell>
          <cell r="G1396" t="str">
            <v>Samduck Precious Metals</v>
          </cell>
          <cell r="H1396" t="str">
            <v>KOREA, REPUBLIC OF</v>
          </cell>
          <cell r="I1396"/>
          <cell r="J1396" t="str">
            <v>Namdong</v>
          </cell>
          <cell r="K1396" t="str">
            <v>Incheon-gwangyeoksi</v>
          </cell>
          <cell r="L1396" t="str">
            <v>Listed by RMI</v>
          </cell>
        </row>
        <row r="1397">
          <cell r="B1397" t="str">
            <v>AVAGO TECHNOLOGIES_2023</v>
          </cell>
          <cell r="C1397" t="str">
            <v>CID001585 - SEMPSA Joyeria Plateria S.A.</v>
          </cell>
          <cell r="D1397" t="str">
            <v>Gold</v>
          </cell>
          <cell r="E1397" t="str">
            <v>CID001585</v>
          </cell>
          <cell r="F1397" t="str">
            <v>RMI</v>
          </cell>
          <cell r="G1397" t="str">
            <v>SEMPSA Joyeria Plateria S.A.</v>
          </cell>
          <cell r="H1397" t="str">
            <v>SPAIN</v>
          </cell>
          <cell r="I1397" t="str">
            <v>Avenida Democratia</v>
          </cell>
          <cell r="J1397" t="str">
            <v>Madrid</v>
          </cell>
          <cell r="K1397" t="str">
            <v>Comunidad de Madrid</v>
          </cell>
          <cell r="L1397" t="str">
            <v>Conformant</v>
          </cell>
        </row>
        <row r="1398">
          <cell r="B1398" t="str">
            <v>AVAGO TECHNOLOGIES_2023</v>
          </cell>
          <cell r="C1398" t="str">
            <v>CID001622 - Shandong Zhaojin Gold &amp; Silver Refinery Co., Ltd.</v>
          </cell>
          <cell r="D1398" t="str">
            <v>Gold</v>
          </cell>
          <cell r="E1398" t="str">
            <v>CID001622</v>
          </cell>
          <cell r="F1398" t="str">
            <v>RMI</v>
          </cell>
          <cell r="G1398" t="str">
            <v>Shandong Zhaojin Gold &amp; Silver Refinery Co., Ltd.</v>
          </cell>
          <cell r="H1398" t="str">
            <v>CHINA</v>
          </cell>
          <cell r="I1398"/>
          <cell r="J1398" t="str">
            <v>Zhaoyuan</v>
          </cell>
          <cell r="K1398" t="str">
            <v>Shandong Sheng</v>
          </cell>
          <cell r="L1398" t="str">
            <v>Conformant</v>
          </cell>
        </row>
        <row r="1399">
          <cell r="B1399" t="str">
            <v>AVAGO TECHNOLOGIES_2023</v>
          </cell>
          <cell r="C1399" t="str">
            <v>CID001736 - Sichuan Tianze Precious Metals Co., Ltd.</v>
          </cell>
          <cell r="D1399" t="str">
            <v>Gold</v>
          </cell>
          <cell r="E1399" t="str">
            <v>CID001736</v>
          </cell>
          <cell r="F1399" t="str">
            <v>RMI</v>
          </cell>
          <cell r="G1399" t="str">
            <v>Sichuan Tianze Precious Metals Co., Ltd.</v>
          </cell>
          <cell r="H1399" t="str">
            <v>CHINA</v>
          </cell>
          <cell r="I1399"/>
          <cell r="J1399" t="str">
            <v>Chengdu</v>
          </cell>
          <cell r="K1399" t="str">
            <v>Sichuan Sheng</v>
          </cell>
          <cell r="L1399" t="str">
            <v>Conformant</v>
          </cell>
        </row>
        <row r="1400">
          <cell r="B1400" t="str">
            <v>AVAGO TECHNOLOGIES_2023</v>
          </cell>
          <cell r="C1400" t="str">
            <v>CID002516 - Singway Technology Co., Ltd.</v>
          </cell>
          <cell r="D1400" t="str">
            <v>Gold</v>
          </cell>
          <cell r="E1400" t="str">
            <v>CID002516</v>
          </cell>
          <cell r="F1400" t="str">
            <v>RMI</v>
          </cell>
          <cell r="G1400" t="str">
            <v>Singway Technology Co., Ltd.</v>
          </cell>
          <cell r="H1400" t="str">
            <v>TAIWAN, PROVINCE OF CHINA</v>
          </cell>
          <cell r="I1400"/>
          <cell r="J1400" t="str">
            <v>Dayuan</v>
          </cell>
          <cell r="K1400" t="str">
            <v>Taoyuan</v>
          </cell>
          <cell r="L1400" t="str">
            <v>Listed by RMI</v>
          </cell>
        </row>
        <row r="1401">
          <cell r="B1401" t="str">
            <v>AVAGO TECHNOLOGIES_2023</v>
          </cell>
          <cell r="C1401" t="str">
            <v>CID001761 - Solar Applied Materials Technology Corp.</v>
          </cell>
          <cell r="D1401" t="str">
            <v>Gold</v>
          </cell>
          <cell r="E1401" t="str">
            <v>CID001761</v>
          </cell>
          <cell r="F1401" t="str">
            <v>RMI</v>
          </cell>
          <cell r="G1401" t="str">
            <v>Solar Applied Materials Technology Corp.</v>
          </cell>
          <cell r="H1401" t="str">
            <v>TAIWAN, PROVINCE OF CHINA</v>
          </cell>
          <cell r="I1401"/>
          <cell r="J1401" t="str">
            <v>Tainan City</v>
          </cell>
          <cell r="K1401" t="str">
            <v>Tainan</v>
          </cell>
          <cell r="L1401" t="str">
            <v>Conformant</v>
          </cell>
        </row>
        <row r="1402">
          <cell r="B1402" t="str">
            <v>AVAGO TECHNOLOGIES_2023</v>
          </cell>
          <cell r="C1402" t="str">
            <v>CID001798 - Sumitomo Metal Mining Co., Ltd.88</v>
          </cell>
          <cell r="D1402" t="str">
            <v>Gold</v>
          </cell>
          <cell r="E1402" t="str">
            <v>CID001798</v>
          </cell>
          <cell r="F1402" t="str">
            <v>RMI</v>
          </cell>
          <cell r="G1402" t="str">
            <v>Sumitomo Metal Mining Co., Ltd.</v>
          </cell>
          <cell r="H1402" t="str">
            <v>JAPAN</v>
          </cell>
          <cell r="I1402"/>
          <cell r="J1402" t="str">
            <v>Saijo</v>
          </cell>
          <cell r="K1402" t="str">
            <v>Wehime</v>
          </cell>
          <cell r="L1402" t="str">
            <v>Conformant</v>
          </cell>
        </row>
        <row r="1403">
          <cell r="B1403" t="str">
            <v>AVAGO TECHNOLOGIES_2023</v>
          </cell>
          <cell r="C1403" t="str">
            <v>CID002580 - T.C.A S.p.A</v>
          </cell>
          <cell r="D1403" t="str">
            <v>Gold</v>
          </cell>
          <cell r="E1403" t="str">
            <v>CID002580</v>
          </cell>
          <cell r="F1403" t="str">
            <v>RMI</v>
          </cell>
          <cell r="G1403" t="str">
            <v>T.C.A S.p.A</v>
          </cell>
          <cell r="H1403" t="str">
            <v>ITALY</v>
          </cell>
          <cell r="I1403"/>
          <cell r="J1403" t="str">
            <v>Capolona</v>
          </cell>
          <cell r="K1403" t="str">
            <v>Toscana</v>
          </cell>
          <cell r="L1403" t="str">
            <v>Conformant</v>
          </cell>
        </row>
        <row r="1404">
          <cell r="B1404" t="str">
            <v>AVAGO TECHNOLOGIES_2023</v>
          </cell>
          <cell r="C1404" t="str">
            <v>CID001875 - Tanaka Kikinzoku Kogyo K.K.96</v>
          </cell>
          <cell r="D1404" t="str">
            <v>Gold</v>
          </cell>
          <cell r="E1404" t="str">
            <v>CID001875</v>
          </cell>
          <cell r="F1404" t="str">
            <v>RMI</v>
          </cell>
          <cell r="G1404" t="str">
            <v>Tanaka Kikinzoku Kogyo K.K.</v>
          </cell>
          <cell r="H1404" t="str">
            <v>JAPAN</v>
          </cell>
          <cell r="I1404" t="str">
            <v>nagatoro2-14</v>
          </cell>
          <cell r="J1404" t="str">
            <v>Hiratsuka</v>
          </cell>
          <cell r="K1404" t="str">
            <v>Kanagawa</v>
          </cell>
          <cell r="L1404" t="str">
            <v>Conformant</v>
          </cell>
        </row>
        <row r="1405">
          <cell r="B1405" t="str">
            <v>AVAGO TECHNOLOGIES_2023</v>
          </cell>
          <cell r="C1405" t="str">
            <v>CID001916 - Shandong Gold Smelting Co., Ltd.</v>
          </cell>
          <cell r="D1405" t="str">
            <v>Gold</v>
          </cell>
          <cell r="E1405" t="str">
            <v>CID001916</v>
          </cell>
          <cell r="F1405" t="str">
            <v>RMI</v>
          </cell>
          <cell r="G1405" t="str">
            <v>Shandong Gold Smelting Co., Ltd.</v>
          </cell>
          <cell r="H1405" t="str">
            <v>CHINA</v>
          </cell>
          <cell r="I1405"/>
          <cell r="J1405" t="str">
            <v>Laizhou</v>
          </cell>
          <cell r="K1405" t="str">
            <v>Shandong Sheng</v>
          </cell>
          <cell r="L1405" t="str">
            <v>Conformant</v>
          </cell>
        </row>
        <row r="1406">
          <cell r="B1406" t="str">
            <v>AVAGO TECHNOLOGIES_2023</v>
          </cell>
          <cell r="C1406" t="str">
            <v>CID001938 - Tokuriki Honten Co., Ltd.</v>
          </cell>
          <cell r="D1406" t="str">
            <v>Gold</v>
          </cell>
          <cell r="E1406" t="str">
            <v>CID001938</v>
          </cell>
          <cell r="F1406" t="str">
            <v>RMI</v>
          </cell>
          <cell r="G1406" t="str">
            <v>Tokuriki Honten Co., Ltd.</v>
          </cell>
          <cell r="H1406" t="str">
            <v>JAPAN</v>
          </cell>
          <cell r="I1406"/>
          <cell r="J1406" t="str">
            <v>Kuki</v>
          </cell>
          <cell r="K1406" t="str">
            <v>Saitama</v>
          </cell>
          <cell r="L1406" t="str">
            <v>Conformant</v>
          </cell>
        </row>
        <row r="1407">
          <cell r="B1407" t="str">
            <v>AVAGO TECHNOLOGIES_2023</v>
          </cell>
          <cell r="C1407" t="str">
            <v>CID002615 - TOO Tau-Ken-Altyn</v>
          </cell>
          <cell r="D1407" t="str">
            <v>Gold</v>
          </cell>
          <cell r="E1407" t="str">
            <v>CID002615</v>
          </cell>
          <cell r="F1407" t="str">
            <v>RMI</v>
          </cell>
          <cell r="G1407" t="str">
            <v>TOO Tau-Ken-Altyn</v>
          </cell>
          <cell r="H1407" t="str">
            <v>KAZAKHSTAN</v>
          </cell>
          <cell r="I1407"/>
          <cell r="J1407" t="str">
            <v>Astana</v>
          </cell>
          <cell r="K1407" t="str">
            <v>Almaty</v>
          </cell>
          <cell r="L1407" t="str">
            <v>Conformant</v>
          </cell>
        </row>
        <row r="1408">
          <cell r="B1408" t="str">
            <v>AVAGO TECHNOLOGIES_2023</v>
          </cell>
          <cell r="C1408" t="str">
            <v>CID001955 - Torecom</v>
          </cell>
          <cell r="D1408" t="str">
            <v>Gold</v>
          </cell>
          <cell r="E1408" t="str">
            <v>CID001955</v>
          </cell>
          <cell r="F1408" t="str">
            <v>RMI</v>
          </cell>
          <cell r="G1408" t="str">
            <v>Torecom</v>
          </cell>
          <cell r="H1408" t="str">
            <v>KOREA, REPUBLIC OF</v>
          </cell>
          <cell r="I1408"/>
          <cell r="J1408" t="str">
            <v>Asan</v>
          </cell>
          <cell r="K1408" t="str">
            <v>Chungcheongnam-do</v>
          </cell>
          <cell r="L1408" t="str">
            <v>Conformant</v>
          </cell>
        </row>
        <row r="1409">
          <cell r="B1409" t="str">
            <v>AVAGO TECHNOLOGIES_2023</v>
          </cell>
          <cell r="C1409" t="str">
            <v>CID002314 - Umicore Precious Metals Thailand</v>
          </cell>
          <cell r="D1409" t="str">
            <v>Gold</v>
          </cell>
          <cell r="E1409" t="str">
            <v>CID002314</v>
          </cell>
          <cell r="F1409" t="str">
            <v>RMI</v>
          </cell>
          <cell r="G1409" t="str">
            <v>Umicore Precious Metals Thailand</v>
          </cell>
          <cell r="H1409" t="str">
            <v>THAILAND</v>
          </cell>
          <cell r="I1409"/>
          <cell r="J1409" t="str">
            <v>Khwaeng Dok Mai</v>
          </cell>
          <cell r="K1409" t="str">
            <v>Krung Thep Maha Nakhon</v>
          </cell>
          <cell r="L1409" t="str">
            <v>Conformant</v>
          </cell>
        </row>
        <row r="1410">
          <cell r="B1410" t="str">
            <v>AVAGO TECHNOLOGIES_2023</v>
          </cell>
          <cell r="C1410" t="str">
            <v>CID001980 - Umicore S.A. Business Unit Precious Metals Refining104</v>
          </cell>
          <cell r="D1410" t="str">
            <v>Gold</v>
          </cell>
          <cell r="E1410" t="str">
            <v>CID001980</v>
          </cell>
          <cell r="F1410" t="str">
            <v>RMI</v>
          </cell>
          <cell r="G1410" t="str">
            <v>Umicore S.A. Business Unit Precious Metals Refining</v>
          </cell>
          <cell r="H1410" t="str">
            <v>BELGIUM</v>
          </cell>
          <cell r="I1410" t="str">
            <v>Adolf Greinerstraat 14</v>
          </cell>
          <cell r="J1410" t="str">
            <v>Hoboken</v>
          </cell>
          <cell r="K1410" t="str">
            <v>Antwerpen</v>
          </cell>
          <cell r="L1410" t="str">
            <v>Conformant</v>
          </cell>
        </row>
        <row r="1411">
          <cell r="B1411" t="str">
            <v>AVAGO TECHNOLOGIES_2023</v>
          </cell>
          <cell r="C1411" t="str">
            <v>CID001993 - United Precious Metal Refining, Inc.</v>
          </cell>
          <cell r="D1411" t="str">
            <v>Gold</v>
          </cell>
          <cell r="E1411" t="str">
            <v>CID001993</v>
          </cell>
          <cell r="F1411" t="str">
            <v>RMI</v>
          </cell>
          <cell r="G1411" t="str">
            <v>United Precious Metal Refining, Inc.</v>
          </cell>
          <cell r="H1411" t="str">
            <v>UNITED STATES OF AMERICA</v>
          </cell>
          <cell r="I1411"/>
          <cell r="J1411" t="str">
            <v>Alden</v>
          </cell>
          <cell r="K1411" t="str">
            <v>New York</v>
          </cell>
          <cell r="L1411" t="str">
            <v>Conformant</v>
          </cell>
        </row>
        <row r="1412">
          <cell r="B1412" t="str">
            <v>AVAGO TECHNOLOGIES_2023</v>
          </cell>
          <cell r="C1412" t="str">
            <v>CID002003 - Valcambi S.A.</v>
          </cell>
          <cell r="D1412" t="str">
            <v>Gold</v>
          </cell>
          <cell r="E1412" t="str">
            <v>CID002003</v>
          </cell>
          <cell r="F1412" t="str">
            <v>RMI</v>
          </cell>
          <cell r="G1412" t="str">
            <v>Valcambi S.A.</v>
          </cell>
          <cell r="H1412" t="str">
            <v>SWITZERLAND</v>
          </cell>
          <cell r="I1412"/>
          <cell r="J1412" t="str">
            <v>Balerna</v>
          </cell>
          <cell r="K1412" t="str">
            <v>Ticino</v>
          </cell>
          <cell r="L1412" t="str">
            <v>Conformant</v>
          </cell>
        </row>
        <row r="1413">
          <cell r="B1413" t="str">
            <v>AVAGO TECHNOLOGIES_2023</v>
          </cell>
          <cell r="C1413" t="str">
            <v>CID002030 - Western Australian Mint (T/a The Perth Mint)109</v>
          </cell>
          <cell r="D1413" t="str">
            <v>Gold</v>
          </cell>
          <cell r="E1413" t="str">
            <v>CID002030</v>
          </cell>
          <cell r="F1413" t="str">
            <v>RMI</v>
          </cell>
          <cell r="G1413" t="str">
            <v>Western Australian Mint (T/a The Perth Mint)</v>
          </cell>
          <cell r="H1413" t="str">
            <v>AUSTRALIA</v>
          </cell>
          <cell r="I1413" t="str">
            <v>Nondisclosure</v>
          </cell>
          <cell r="J1413" t="str">
            <v>Newburn</v>
          </cell>
          <cell r="K1413" t="str">
            <v>Western Australia</v>
          </cell>
          <cell r="L1413" t="str">
            <v>Conformant</v>
          </cell>
        </row>
        <row r="1414">
          <cell r="B1414" t="str">
            <v>AVAGO TECHNOLOGIES_2023</v>
          </cell>
          <cell r="C1414" t="str">
            <v>CID002778 - WIELAND Edelmetalle GmbH</v>
          </cell>
          <cell r="D1414" t="str">
            <v>Gold</v>
          </cell>
          <cell r="E1414" t="str">
            <v>CID002778</v>
          </cell>
          <cell r="F1414" t="str">
            <v>RMI</v>
          </cell>
          <cell r="G1414" t="str">
            <v>WIELAND Edelmetalle GmbH</v>
          </cell>
          <cell r="H1414" t="str">
            <v>GERMANY</v>
          </cell>
          <cell r="I1414"/>
          <cell r="J1414" t="str">
            <v>Pforzeim</v>
          </cell>
          <cell r="K1414" t="str">
            <v>Baden-Wurttemberg</v>
          </cell>
          <cell r="L1414" t="str">
            <v>Conformant</v>
          </cell>
        </row>
        <row r="1415">
          <cell r="B1415" t="str">
            <v>AVAGO TECHNOLOGIES_2023</v>
          </cell>
          <cell r="C1415" t="str">
            <v>CID002129 - Yokohama Metal Co., Ltd.</v>
          </cell>
          <cell r="D1415" t="str">
            <v>Gold</v>
          </cell>
          <cell r="E1415" t="str">
            <v>CID002129</v>
          </cell>
          <cell r="F1415" t="str">
            <v>RMI</v>
          </cell>
          <cell r="G1415" t="str">
            <v>Yokohama Metal Co., Ltd.</v>
          </cell>
          <cell r="H1415" t="str">
            <v>JAPAN</v>
          </cell>
          <cell r="I1415"/>
          <cell r="J1415" t="str">
            <v>Sagamihara</v>
          </cell>
          <cell r="K1415" t="str">
            <v>Kanagawa</v>
          </cell>
          <cell r="L1415" t="str">
            <v>Conformant</v>
          </cell>
        </row>
        <row r="1416">
          <cell r="B1416" t="str">
            <v>AVAGO TECHNOLOGIES_2023</v>
          </cell>
          <cell r="C1416" t="str">
            <v>CID002224 - Zhongyuan Gold Smelter of Zhongjin Gold Corporation116</v>
          </cell>
          <cell r="D1416" t="str">
            <v>Gold</v>
          </cell>
          <cell r="E1416" t="str">
            <v>CID002224</v>
          </cell>
          <cell r="F1416" t="str">
            <v>RMI</v>
          </cell>
          <cell r="G1416" t="str">
            <v>Zhongyuan Gold Smelter of Zhongjin Gold Corporation</v>
          </cell>
          <cell r="H1416" t="str">
            <v>CHINA</v>
          </cell>
          <cell r="I1416"/>
          <cell r="J1416" t="str">
            <v>Sanmenxia</v>
          </cell>
          <cell r="K1416" t="str">
            <v>Henan Sheng</v>
          </cell>
          <cell r="L1416" t="str">
            <v>Conformant</v>
          </cell>
        </row>
        <row r="1417">
          <cell r="B1417" t="str">
            <v>AVAGO TECHNOLOGIES_2023</v>
          </cell>
          <cell r="C1417" t="str">
            <v>CID000292 - Alpha117</v>
          </cell>
          <cell r="D1417" t="str">
            <v>Tin</v>
          </cell>
          <cell r="E1417" t="str">
            <v>CID000292</v>
          </cell>
          <cell r="F1417" t="str">
            <v>RMI</v>
          </cell>
          <cell r="G1417" t="str">
            <v>Alpha</v>
          </cell>
          <cell r="H1417" t="str">
            <v>UNITED STATES OF AMERICA</v>
          </cell>
          <cell r="I1417"/>
          <cell r="J1417" t="str">
            <v>Altoona</v>
          </cell>
          <cell r="K1417" t="str">
            <v>Pennsylvania</v>
          </cell>
          <cell r="L1417" t="str">
            <v>Conformant</v>
          </cell>
        </row>
        <row r="1418">
          <cell r="B1418" t="str">
            <v>AVAGO TECHNOLOGIES_2023</v>
          </cell>
          <cell r="C1418" t="str">
            <v>CID000228 - Chenzhou Yunxiang Mining and Metallurgy Co., Ltd.124</v>
          </cell>
          <cell r="D1418" t="str">
            <v>Tin</v>
          </cell>
          <cell r="E1418" t="str">
            <v>CID000228</v>
          </cell>
          <cell r="F1418" t="str">
            <v>RMI</v>
          </cell>
          <cell r="G1418" t="str">
            <v>Chenzhou Yunxiang Mining and Metallurgy Co., Ltd.</v>
          </cell>
          <cell r="H1418" t="str">
            <v>CHINA</v>
          </cell>
          <cell r="I1418"/>
          <cell r="J1418" t="str">
            <v>Chenzhou</v>
          </cell>
          <cell r="K1418" t="str">
            <v>Hunan Sheng</v>
          </cell>
          <cell r="L1418" t="str">
            <v>Conformant</v>
          </cell>
        </row>
        <row r="1419">
          <cell r="B1419" t="str">
            <v>AVAGO TECHNOLOGIES_2023</v>
          </cell>
          <cell r="C1419" t="str">
            <v>CID001070 - China Tin Group Co., Ltd.125</v>
          </cell>
          <cell r="D1419" t="str">
            <v>Tin</v>
          </cell>
          <cell r="E1419" t="str">
            <v>CID001070</v>
          </cell>
          <cell r="F1419" t="str">
            <v>RMI</v>
          </cell>
          <cell r="G1419" t="str">
            <v>China Tin Group Co., Ltd.</v>
          </cell>
          <cell r="H1419" t="str">
            <v>CHINA</v>
          </cell>
          <cell r="I1419"/>
          <cell r="J1419" t="str">
            <v>Laibin</v>
          </cell>
          <cell r="K1419" t="str">
            <v>Guangxi Zhuangzu Zizhiqu</v>
          </cell>
          <cell r="L1419" t="str">
            <v>Conformant</v>
          </cell>
        </row>
        <row r="1420">
          <cell r="B1420" t="str">
            <v>AVAGO TECHNOLOGIES_2023</v>
          </cell>
          <cell r="C1420" t="str">
            <v>CID002593 - PT Rajehan Ariq</v>
          </cell>
          <cell r="D1420" t="str">
            <v>Tin</v>
          </cell>
          <cell r="E1420" t="str">
            <v>CID002593</v>
          </cell>
          <cell r="F1420" t="str">
            <v>RMI</v>
          </cell>
          <cell r="G1420" t="str">
            <v>PT Rajehan Ariq</v>
          </cell>
          <cell r="H1420" t="str">
            <v>INDONESIA</v>
          </cell>
          <cell r="I1420"/>
          <cell r="J1420" t="str">
            <v>Pangkal Pinang</v>
          </cell>
          <cell r="K1420" t="str">
            <v>Kepulauan Bangka Belitung</v>
          </cell>
          <cell r="L1420" t="str">
            <v>Conformant</v>
          </cell>
        </row>
        <row r="1421">
          <cell r="B1421" t="str">
            <v>AVAGO TECHNOLOGIES_2023</v>
          </cell>
          <cell r="C1421" t="str">
            <v>CID000402 - Dowa</v>
          </cell>
          <cell r="D1421" t="str">
            <v>Tin</v>
          </cell>
          <cell r="E1421" t="str">
            <v>CID000402</v>
          </cell>
          <cell r="F1421" t="str">
            <v>RMI</v>
          </cell>
          <cell r="G1421" t="str">
            <v>Dowa</v>
          </cell>
          <cell r="H1421" t="str">
            <v>JAPAN</v>
          </cell>
          <cell r="I1421"/>
          <cell r="J1421" t="str">
            <v>Kosaka</v>
          </cell>
          <cell r="K1421" t="str">
            <v>Akita</v>
          </cell>
          <cell r="L1421" t="str">
            <v>Conformant</v>
          </cell>
        </row>
        <row r="1422">
          <cell r="B1422" t="str">
            <v>AVAGO TECHNOLOGIES_2023</v>
          </cell>
          <cell r="C1422" t="str">
            <v>CID000438 - EM Vinto</v>
          </cell>
          <cell r="D1422" t="str">
            <v>Tin</v>
          </cell>
          <cell r="E1422" t="str">
            <v>CID000438</v>
          </cell>
          <cell r="F1422" t="str">
            <v>RMI</v>
          </cell>
          <cell r="G1422" t="str">
            <v>EM Vinto</v>
          </cell>
          <cell r="H1422" t="str">
            <v>BOLIVIA (PLURINATIONAL STATE OF)</v>
          </cell>
          <cell r="I1422" t="str">
            <v>Unknown.</v>
          </cell>
          <cell r="J1422" t="str">
            <v>Oruro</v>
          </cell>
          <cell r="K1422" t="str">
            <v>Oruro</v>
          </cell>
          <cell r="L1422" t="str">
            <v>Conformant</v>
          </cell>
        </row>
        <row r="1423">
          <cell r="B1423" t="str">
            <v>AVAGO TECHNOLOGIES_2023</v>
          </cell>
          <cell r="C1423" t="str">
            <v>CID000448 - Estanho de Rondonia S.A.</v>
          </cell>
          <cell r="D1423" t="str">
            <v>Tin</v>
          </cell>
          <cell r="E1423" t="str">
            <v>CID000448</v>
          </cell>
          <cell r="F1423" t="str">
            <v>RMI</v>
          </cell>
          <cell r="G1423" t="str">
            <v>Estanho de Rondonia S.A.</v>
          </cell>
          <cell r="H1423" t="str">
            <v>BRAZIL</v>
          </cell>
          <cell r="I1423"/>
          <cell r="J1423" t="str">
            <v>Ariquemes</v>
          </cell>
          <cell r="K1423" t="str">
            <v>Rondônia</v>
          </cell>
          <cell r="L1423" t="str">
            <v>Conformant</v>
          </cell>
        </row>
        <row r="1424">
          <cell r="B1424" t="str">
            <v>AVAGO TECHNOLOGIES_2023</v>
          </cell>
          <cell r="C1424" t="str">
            <v>CID000468 - Fenix Metals</v>
          </cell>
          <cell r="D1424" t="str">
            <v>Tin</v>
          </cell>
          <cell r="E1424" t="str">
            <v>CID000468</v>
          </cell>
          <cell r="F1424" t="str">
            <v>RMI</v>
          </cell>
          <cell r="G1424" t="str">
            <v>Fenix Metals</v>
          </cell>
          <cell r="H1424" t="str">
            <v>POLAND</v>
          </cell>
          <cell r="I1424"/>
          <cell r="J1424" t="str">
            <v>Chmielów</v>
          </cell>
          <cell r="K1424" t="str">
            <v>Podkarpackie</v>
          </cell>
          <cell r="L1424" t="str">
            <v>Conformant</v>
          </cell>
        </row>
        <row r="1425">
          <cell r="B1425" t="str">
            <v>AVAGO TECHNOLOGIES_2023</v>
          </cell>
          <cell r="C1425" t="str">
            <v>CID000538 - Gejiu Non-Ferrous Metal Processing Co., Ltd.</v>
          </cell>
          <cell r="D1425" t="str">
            <v>Tin</v>
          </cell>
          <cell r="E1425" t="str">
            <v>CID000538</v>
          </cell>
          <cell r="F1425" t="str">
            <v>RMI</v>
          </cell>
          <cell r="G1425" t="str">
            <v>Gejiu Non-Ferrous Metal Processing Co., Ltd.</v>
          </cell>
          <cell r="H1425" t="str">
            <v>CHINA</v>
          </cell>
          <cell r="I1425" t="str">
            <v>Jijie</v>
          </cell>
          <cell r="J1425" t="str">
            <v>Gejiu</v>
          </cell>
          <cell r="K1425" t="str">
            <v>Yunnan Sheng</v>
          </cell>
          <cell r="L1425" t="str">
            <v>Conformant</v>
          </cell>
        </row>
        <row r="1426">
          <cell r="B1426" t="str">
            <v>AVAGO TECHNOLOGIES_2023</v>
          </cell>
          <cell r="C1426" t="str">
            <v>CID000555 - Gejiu Zili Mining And Metallurgy Co., Ltd.146</v>
          </cell>
          <cell r="D1426" t="str">
            <v>Tin</v>
          </cell>
          <cell r="E1426" t="str">
            <v>CID000555</v>
          </cell>
          <cell r="F1426" t="str">
            <v>RMI</v>
          </cell>
          <cell r="G1426" t="str">
            <v>Gejiu Zili Mining And Metallurgy Co., Ltd.</v>
          </cell>
          <cell r="H1426" t="str">
            <v>CHINA</v>
          </cell>
          <cell r="I1426"/>
          <cell r="J1426" t="str">
            <v>Gejiu</v>
          </cell>
          <cell r="K1426" t="str">
            <v>Yunnan Sheng</v>
          </cell>
          <cell r="L1426" t="str">
            <v>Listed by RMI</v>
          </cell>
        </row>
        <row r="1427">
          <cell r="B1427" t="str">
            <v>AVAGO TECHNOLOGIES_2023</v>
          </cell>
          <cell r="C1427" t="str">
            <v>CID003116 - Guangdong Hanhe Non-Ferrous Metal Co., Ltd.</v>
          </cell>
          <cell r="D1427" t="str">
            <v>Tin</v>
          </cell>
          <cell r="E1427" t="str">
            <v>CID003116</v>
          </cell>
          <cell r="F1427" t="str">
            <v>RMI</v>
          </cell>
          <cell r="G1427" t="str">
            <v>Guangdong Hanhe Non-Ferrous Metal Co., Ltd.</v>
          </cell>
          <cell r="H1427" t="str">
            <v>CHINA</v>
          </cell>
          <cell r="I1427"/>
          <cell r="J1427" t="str">
            <v>Chaozhou</v>
          </cell>
          <cell r="K1427" t="str">
            <v>Guangdong Sheng</v>
          </cell>
          <cell r="L1427" t="str">
            <v>Conformant</v>
          </cell>
        </row>
        <row r="1428">
          <cell r="B1428" t="str">
            <v>AVAGO TECHNOLOGIES_2023</v>
          </cell>
          <cell r="C1428" t="str">
            <v>CID002468 - Magnu's Minerais Metais e Ligas Ltda.</v>
          </cell>
          <cell r="D1428" t="str">
            <v>Tin</v>
          </cell>
          <cell r="E1428" t="str">
            <v>CID002468</v>
          </cell>
          <cell r="F1428" t="str">
            <v>RMI</v>
          </cell>
          <cell r="G1428" t="str">
            <v>Magnu's Minerais Metais e Ligas Ltda.</v>
          </cell>
          <cell r="H1428" t="str">
            <v>BRAZIL</v>
          </cell>
          <cell r="I1428"/>
          <cell r="J1428" t="str">
            <v>São João del Rei</v>
          </cell>
          <cell r="K1428" t="str">
            <v>Minas Gerais</v>
          </cell>
          <cell r="L1428" t="str">
            <v>Conformant</v>
          </cell>
        </row>
        <row r="1429">
          <cell r="B1429" t="str">
            <v>AVAGO TECHNOLOGIES_2023</v>
          </cell>
          <cell r="C1429" t="str">
            <v>CID001105 - Malaysia Smelting Corporation (MSC)</v>
          </cell>
          <cell r="D1429" t="str">
            <v>Tin</v>
          </cell>
          <cell r="E1429" t="str">
            <v>CID001105</v>
          </cell>
          <cell r="F1429" t="str">
            <v>RMI</v>
          </cell>
          <cell r="G1429" t="str">
            <v>Malaysia Smelting Corporation (MSC)</v>
          </cell>
          <cell r="H1429" t="str">
            <v>MALAYSIA</v>
          </cell>
          <cell r="I1429" t="str">
            <v>27, Jialan Pantai</v>
          </cell>
          <cell r="J1429" t="str">
            <v>Butterworth</v>
          </cell>
          <cell r="K1429" t="str">
            <v>Pulau Pinang</v>
          </cell>
          <cell r="L1429" t="str">
            <v>Conformant</v>
          </cell>
        </row>
        <row r="1430">
          <cell r="B1430" t="str">
            <v>AVAGO TECHNOLOGIES_2023</v>
          </cell>
          <cell r="C1430" t="str">
            <v>CID001142 - Metallic Resources, Inc.</v>
          </cell>
          <cell r="D1430" t="str">
            <v>Tin</v>
          </cell>
          <cell r="E1430" t="str">
            <v>CID001142</v>
          </cell>
          <cell r="F1430" t="str">
            <v>RMI</v>
          </cell>
          <cell r="G1430" t="str">
            <v>Metallic Resources, Inc.</v>
          </cell>
          <cell r="H1430" t="str">
            <v>UNITED STATES OF AMERICA</v>
          </cell>
          <cell r="I1430"/>
          <cell r="J1430" t="str">
            <v>Twinsburg</v>
          </cell>
          <cell r="K1430" t="str">
            <v>Ohio</v>
          </cell>
          <cell r="L1430" t="str">
            <v>Conformant</v>
          </cell>
        </row>
        <row r="1431">
          <cell r="B1431" t="str">
            <v>AVAGO TECHNOLOGIES_2023</v>
          </cell>
          <cell r="C1431" t="str">
            <v>CID001182 - Minsur</v>
          </cell>
          <cell r="D1431" t="str">
            <v>Tin</v>
          </cell>
          <cell r="E1431" t="str">
            <v>CID001182</v>
          </cell>
          <cell r="F1431" t="str">
            <v>RMI</v>
          </cell>
          <cell r="G1431" t="str">
            <v>Minsur</v>
          </cell>
          <cell r="H1431" t="str">
            <v>PERU</v>
          </cell>
          <cell r="I1431" t="str">
            <v>222 Bloomingdale Road, Suite 101</v>
          </cell>
          <cell r="J1431" t="str">
            <v>Paracas</v>
          </cell>
          <cell r="K1431" t="str">
            <v>Ika</v>
          </cell>
          <cell r="L1431" t="str">
            <v>Conformant</v>
          </cell>
        </row>
        <row r="1432">
          <cell r="B1432" t="str">
            <v>AVAGO TECHNOLOGIES_2023</v>
          </cell>
          <cell r="C1432" t="str">
            <v>CID001314 - O.M. Manufacturing (Thailand) Co., Ltd.</v>
          </cell>
          <cell r="D1432" t="str">
            <v>Tin</v>
          </cell>
          <cell r="E1432" t="str">
            <v>CID001314</v>
          </cell>
          <cell r="F1432" t="str">
            <v>RMI</v>
          </cell>
          <cell r="G1432" t="str">
            <v>O.M. Manufacturing (Thailand) Co., Ltd.</v>
          </cell>
          <cell r="H1432" t="str">
            <v>THAILAND</v>
          </cell>
          <cell r="I1432"/>
          <cell r="J1432" t="str">
            <v>Sriracha</v>
          </cell>
          <cell r="K1432" t="str">
            <v>Chon Buri</v>
          </cell>
          <cell r="L1432" t="str">
            <v>Conformant</v>
          </cell>
        </row>
        <row r="1433">
          <cell r="B1433" t="str">
            <v>AVAGO TECHNOLOGIES_2023</v>
          </cell>
          <cell r="C1433" t="str">
            <v>CID002517 - O.M. Manufacturing Philippines, Inc.</v>
          </cell>
          <cell r="D1433" t="str">
            <v>Tin</v>
          </cell>
          <cell r="E1433" t="str">
            <v>CID002517</v>
          </cell>
          <cell r="F1433" t="str">
            <v>RMI</v>
          </cell>
          <cell r="G1433" t="str">
            <v>O.M. Manufacturing Philippines, Inc.</v>
          </cell>
          <cell r="H1433" t="str">
            <v>PHILIPPINES</v>
          </cell>
          <cell r="I1433"/>
          <cell r="J1433" t="str">
            <v>Rosario</v>
          </cell>
          <cell r="K1433" t="str">
            <v>Cavite</v>
          </cell>
          <cell r="L1433" t="str">
            <v>Conformant</v>
          </cell>
        </row>
        <row r="1434">
          <cell r="B1434" t="str">
            <v>AVAGO TECHNOLOGIES_2023</v>
          </cell>
          <cell r="C1434" t="str">
            <v>CID001337 - Operaciones Metalurgicas S.A.</v>
          </cell>
          <cell r="D1434" t="str">
            <v>Tin</v>
          </cell>
          <cell r="E1434" t="str">
            <v>CID001337</v>
          </cell>
          <cell r="F1434" t="str">
            <v>RMI</v>
          </cell>
          <cell r="G1434" t="str">
            <v>Operaciones Metalurgicas S.A.</v>
          </cell>
          <cell r="H1434" t="str">
            <v>BOLIVIA (PLURINATIONAL STATE OF)</v>
          </cell>
          <cell r="I1434" t="str">
            <v>Nondisclosure</v>
          </cell>
          <cell r="J1434" t="str">
            <v>Oruro</v>
          </cell>
          <cell r="K1434" t="str">
            <v>Oruro</v>
          </cell>
          <cell r="L1434" t="str">
            <v>Conformant</v>
          </cell>
        </row>
        <row r="1435">
          <cell r="B1435" t="str">
            <v>AVAGO TECHNOLOGIES_2023</v>
          </cell>
          <cell r="C1435" t="str">
            <v>CID001399 - PT Artha Cipta Langgeng</v>
          </cell>
          <cell r="D1435" t="str">
            <v>Tin</v>
          </cell>
          <cell r="E1435" t="str">
            <v>CID001399</v>
          </cell>
          <cell r="F1435" t="str">
            <v>RMI</v>
          </cell>
          <cell r="G1435" t="str">
            <v>PT Artha Cipta Langgeng</v>
          </cell>
          <cell r="H1435" t="str">
            <v>INDONESIA</v>
          </cell>
          <cell r="I1435"/>
          <cell r="J1435" t="str">
            <v>Sungailiat</v>
          </cell>
          <cell r="K1435" t="str">
            <v>Kepulauan Bangka Belitung</v>
          </cell>
          <cell r="L1435" t="str">
            <v>Conformant</v>
          </cell>
        </row>
        <row r="1436">
          <cell r="B1436" t="str">
            <v>AVAGO TECHNOLOGIES_2023</v>
          </cell>
          <cell r="C1436" t="str">
            <v>CID002503 - PT ATD Makmur Mandiri Jaya</v>
          </cell>
          <cell r="D1436" t="str">
            <v>Tin</v>
          </cell>
          <cell r="E1436" t="str">
            <v>CID002503</v>
          </cell>
          <cell r="F1436" t="str">
            <v>RMI</v>
          </cell>
          <cell r="G1436" t="str">
            <v>PT ATD Makmur Mandiri Jaya</v>
          </cell>
          <cell r="H1436" t="str">
            <v>INDONESIA</v>
          </cell>
          <cell r="I1436"/>
          <cell r="J1436" t="str">
            <v>Sungailiat</v>
          </cell>
          <cell r="K1436" t="str">
            <v>Kepulauan Bangka Belitung</v>
          </cell>
          <cell r="L1436" t="str">
            <v>Conformant</v>
          </cell>
        </row>
        <row r="1437">
          <cell r="B1437" t="str">
            <v>AVAGO TECHNOLOGIES_2023</v>
          </cell>
          <cell r="C1437" t="str">
            <v>CID001402 - PT Babel Inti Perkasa</v>
          </cell>
          <cell r="D1437" t="str">
            <v>Tin</v>
          </cell>
          <cell r="E1437" t="str">
            <v>CID001402</v>
          </cell>
          <cell r="F1437" t="str">
            <v>RMI</v>
          </cell>
          <cell r="G1437" t="str">
            <v>PT Babel Inti Perkasa</v>
          </cell>
          <cell r="H1437" t="str">
            <v>INDONESIA</v>
          </cell>
          <cell r="I1437"/>
          <cell r="J1437" t="str">
            <v>Lintang</v>
          </cell>
          <cell r="K1437" t="str">
            <v>Kepulauan Bangka Belitung</v>
          </cell>
          <cell r="L1437" t="str">
            <v>Conformant</v>
          </cell>
        </row>
        <row r="1438">
          <cell r="B1438" t="str">
            <v>AVAGO TECHNOLOGIES_2023</v>
          </cell>
          <cell r="C1438" t="str">
            <v>CID001428 - PT Bukit Timah156</v>
          </cell>
          <cell r="D1438" t="str">
            <v>Tin</v>
          </cell>
          <cell r="E1438" t="str">
            <v>CID001428</v>
          </cell>
          <cell r="F1438" t="str">
            <v>RMI</v>
          </cell>
          <cell r="G1438" t="str">
            <v>PT Bukit Timah</v>
          </cell>
          <cell r="H1438" t="str">
            <v>INDONESIA</v>
          </cell>
          <cell r="I1438" t="str">
            <v>Nondisclosure</v>
          </cell>
          <cell r="J1438" t="str">
            <v>Pangkal Pinang</v>
          </cell>
          <cell r="K1438" t="str">
            <v>Kepulauan Bangka Belitung</v>
          </cell>
          <cell r="L1438" t="str">
            <v>Conformant</v>
          </cell>
        </row>
        <row r="1439">
          <cell r="B1439" t="str">
            <v>AVAGO TECHNOLOGIES_2023</v>
          </cell>
          <cell r="C1439" t="str">
            <v>CID002696 - PT Cipta Persada Mulia</v>
          </cell>
          <cell r="D1439" t="str">
            <v>Tin</v>
          </cell>
          <cell r="E1439" t="str">
            <v>CID002696</v>
          </cell>
          <cell r="F1439" t="str">
            <v>RMI</v>
          </cell>
          <cell r="G1439" t="str">
            <v>PT Cipta Persada Mulia</v>
          </cell>
          <cell r="H1439" t="str">
            <v>INDONESIA</v>
          </cell>
          <cell r="I1439"/>
          <cell r="J1439" t="str">
            <v>Batam</v>
          </cell>
          <cell r="K1439" t="str">
            <v>Kepulauan Riau</v>
          </cell>
          <cell r="L1439" t="str">
            <v>Conformant</v>
          </cell>
        </row>
        <row r="1440">
          <cell r="B1440" t="str">
            <v>AVAGO TECHNOLOGIES_2023</v>
          </cell>
          <cell r="C1440" t="str">
            <v>CID002835 - PT Menara Cipta Mulia</v>
          </cell>
          <cell r="D1440" t="str">
            <v>Tin</v>
          </cell>
          <cell r="E1440" t="str">
            <v>CID002835</v>
          </cell>
          <cell r="F1440" t="str">
            <v>RMI</v>
          </cell>
          <cell r="G1440" t="str">
            <v>PT Menara Cipta Mulia</v>
          </cell>
          <cell r="H1440" t="str">
            <v>INDONESIA</v>
          </cell>
          <cell r="I1440"/>
          <cell r="J1440" t="str">
            <v>Mentawak</v>
          </cell>
          <cell r="K1440" t="str">
            <v>Kepulauan Bangka Belitung</v>
          </cell>
          <cell r="L1440" t="str">
            <v>Conformant</v>
          </cell>
        </row>
        <row r="1441">
          <cell r="B1441" t="str">
            <v>AVAGO TECHNOLOGIES_2023</v>
          </cell>
          <cell r="C1441" t="str">
            <v>CID001453 - PT Mitra Stania Prima</v>
          </cell>
          <cell r="D1441" t="str">
            <v>Tin</v>
          </cell>
          <cell r="E1441" t="str">
            <v>CID001453</v>
          </cell>
          <cell r="F1441" t="str">
            <v>RMI</v>
          </cell>
          <cell r="G1441" t="str">
            <v>PT Mitra Stania Prima</v>
          </cell>
          <cell r="H1441" t="str">
            <v>INDONESIA</v>
          </cell>
          <cell r="I1441"/>
          <cell r="J1441" t="str">
            <v>Sungailiat</v>
          </cell>
          <cell r="K1441" t="str">
            <v>Kepulauan Bangka Belitung</v>
          </cell>
          <cell r="L1441" t="str">
            <v>Conformant</v>
          </cell>
        </row>
        <row r="1442">
          <cell r="B1442" t="str">
            <v>AVAGO TECHNOLOGIES_2023</v>
          </cell>
          <cell r="C1442" t="str">
            <v>CID001458 - PT Prima Timah Utama</v>
          </cell>
          <cell r="D1442" t="str">
            <v>Tin</v>
          </cell>
          <cell r="E1442" t="str">
            <v>CID001458</v>
          </cell>
          <cell r="F1442" t="str">
            <v>RMI</v>
          </cell>
          <cell r="G1442" t="str">
            <v>PT Prima Timah Utama</v>
          </cell>
          <cell r="H1442" t="str">
            <v>INDONESIA</v>
          </cell>
          <cell r="I1442"/>
          <cell r="J1442" t="str">
            <v>Pangkal Pinang</v>
          </cell>
          <cell r="K1442" t="str">
            <v>Kepulauan Bangka Belitung</v>
          </cell>
          <cell r="L1442" t="str">
            <v>Conformant</v>
          </cell>
        </row>
        <row r="1443">
          <cell r="B1443" t="str">
            <v>AVAGO TECHNOLOGIES_2023</v>
          </cell>
          <cell r="C1443" t="str">
            <v>CID001460 - PT Refined Bangka Tin</v>
          </cell>
          <cell r="D1443" t="str">
            <v>Tin</v>
          </cell>
          <cell r="E1443" t="str">
            <v>CID001460</v>
          </cell>
          <cell r="F1443" t="str">
            <v>RMI</v>
          </cell>
          <cell r="G1443" t="str">
            <v>PT Refined Bangka Tin</v>
          </cell>
          <cell r="H1443" t="str">
            <v>INDONESIA</v>
          </cell>
          <cell r="I1443"/>
          <cell r="J1443" t="str">
            <v>Sungailiat</v>
          </cell>
          <cell r="K1443" t="str">
            <v>Kepulauan Bangka Belitung</v>
          </cell>
          <cell r="L1443" t="str">
            <v>Conformant</v>
          </cell>
        </row>
        <row r="1444">
          <cell r="B1444" t="str">
            <v>AVAGO TECHNOLOGIES_2023</v>
          </cell>
          <cell r="C1444" t="str">
            <v>CID001463 - PT Sariwiguna Binasentosa</v>
          </cell>
          <cell r="D1444" t="str">
            <v>Tin</v>
          </cell>
          <cell r="E1444" t="str">
            <v>CID001463</v>
          </cell>
          <cell r="F1444" t="str">
            <v>RMI</v>
          </cell>
          <cell r="G1444" t="str">
            <v>PT Sariwiguna Binasentosa</v>
          </cell>
          <cell r="H1444" t="str">
            <v>INDONESIA</v>
          </cell>
          <cell r="I1444"/>
          <cell r="J1444" t="str">
            <v>Pangkal Pinang</v>
          </cell>
          <cell r="K1444" t="str">
            <v>Kepulauan Bangka Belitung</v>
          </cell>
          <cell r="L1444" t="str">
            <v>Conformant</v>
          </cell>
        </row>
        <row r="1445">
          <cell r="B1445" t="str">
            <v>AVAGO TECHNOLOGIES_2023</v>
          </cell>
          <cell r="C1445" t="str">
            <v>CID001468 - PT Stanindo Inti Perkasa</v>
          </cell>
          <cell r="D1445" t="str">
            <v>Tin</v>
          </cell>
          <cell r="E1445" t="str">
            <v>CID001468</v>
          </cell>
          <cell r="F1445" t="str">
            <v>RMI</v>
          </cell>
          <cell r="G1445" t="str">
            <v>PT Stanindo Inti Perkasa</v>
          </cell>
          <cell r="H1445" t="str">
            <v>INDONESIA</v>
          </cell>
          <cell r="I1445"/>
          <cell r="J1445" t="str">
            <v>Pangkal Pinang</v>
          </cell>
          <cell r="K1445" t="str">
            <v>Kepulauan Bangka Belitung</v>
          </cell>
          <cell r="L1445" t="str">
            <v>Conformant</v>
          </cell>
        </row>
        <row r="1446">
          <cell r="B1446" t="str">
            <v>AVAGO TECHNOLOGIES_2023</v>
          </cell>
          <cell r="C1446" t="str">
            <v>CID002816 - PT Sukses Inti Makmur</v>
          </cell>
          <cell r="D1446" t="str">
            <v>Tin</v>
          </cell>
          <cell r="E1446" t="str">
            <v>CID002816</v>
          </cell>
          <cell r="F1446" t="str">
            <v>RMI</v>
          </cell>
          <cell r="G1446" t="str">
            <v>PT Sukses Inti Makmur</v>
          </cell>
          <cell r="H1446" t="str">
            <v>INDONESIA</v>
          </cell>
          <cell r="I1446"/>
          <cell r="J1446" t="str">
            <v>Belitung</v>
          </cell>
          <cell r="K1446" t="str">
            <v>Kepulauan Bangka Belitung</v>
          </cell>
          <cell r="L1446" t="str">
            <v>Conformant</v>
          </cell>
        </row>
        <row r="1447">
          <cell r="B1447" t="str">
            <v>AVAGO TECHNOLOGIES_2023</v>
          </cell>
          <cell r="C1447" t="str">
            <v>CID001477 - PT Timah Tbk Kundur</v>
          </cell>
          <cell r="D1447" t="str">
            <v>Tin</v>
          </cell>
          <cell r="E1447" t="str">
            <v>CID001477</v>
          </cell>
          <cell r="F1447" t="str">
            <v>RMI</v>
          </cell>
          <cell r="G1447" t="str">
            <v>PT Timah Tbk Kundur</v>
          </cell>
          <cell r="H1447" t="str">
            <v>INDONESIA</v>
          </cell>
          <cell r="I1447" t="str">
            <v>Unknown.</v>
          </cell>
          <cell r="J1447" t="str">
            <v>Kundur</v>
          </cell>
          <cell r="K1447" t="str">
            <v>Riau</v>
          </cell>
          <cell r="L1447" t="str">
            <v>Conformant</v>
          </cell>
        </row>
        <row r="1448">
          <cell r="B1448" t="str">
            <v>AVAGO TECHNOLOGIES_2023</v>
          </cell>
          <cell r="C1448" t="str">
            <v>CID001482 - PT Timah Tbk Mentok</v>
          </cell>
          <cell r="D1448" t="str">
            <v>Tin</v>
          </cell>
          <cell r="E1448" t="str">
            <v>CID001482</v>
          </cell>
          <cell r="F1448" t="str">
            <v>RMI</v>
          </cell>
          <cell r="G1448" t="str">
            <v>PT Timah Tbk Mentok</v>
          </cell>
          <cell r="H1448" t="str">
            <v>INDONESIA</v>
          </cell>
          <cell r="I1448" t="str">
            <v>Unknown.</v>
          </cell>
          <cell r="J1448" t="str">
            <v>Mentok</v>
          </cell>
          <cell r="K1448" t="str">
            <v>Kepulauan Bangka Belitung</v>
          </cell>
          <cell r="L1448" t="str">
            <v>Conformant</v>
          </cell>
        </row>
        <row r="1449">
          <cell r="B1449" t="str">
            <v>AVAGO TECHNOLOGIES_2023</v>
          </cell>
          <cell r="C1449" t="str">
            <v>CID001490 - PT Tinindo Inter Nusa</v>
          </cell>
          <cell r="D1449" t="str">
            <v>Tin</v>
          </cell>
          <cell r="E1449" t="str">
            <v>CID001490</v>
          </cell>
          <cell r="F1449" t="str">
            <v>RMI</v>
          </cell>
          <cell r="G1449" t="str">
            <v>PT Tinindo Inter Nusa</v>
          </cell>
          <cell r="H1449" t="str">
            <v>INDONESIA</v>
          </cell>
          <cell r="I1449"/>
          <cell r="J1449" t="str">
            <v>Pangkal Pinang</v>
          </cell>
          <cell r="K1449" t="str">
            <v>Kepulauan Bangka Belitung</v>
          </cell>
          <cell r="L1449" t="str">
            <v>Listed by RMI</v>
          </cell>
        </row>
        <row r="1450">
          <cell r="B1450" t="str">
            <v>AVAGO TECHNOLOGIES_2023</v>
          </cell>
          <cell r="C1450" t="str">
            <v>CID001539 - Rui Da Hung</v>
          </cell>
          <cell r="D1450" t="str">
            <v>Tin</v>
          </cell>
          <cell r="E1450" t="str">
            <v>CID001539</v>
          </cell>
          <cell r="F1450" t="str">
            <v>RMI</v>
          </cell>
          <cell r="G1450" t="str">
            <v>Rui Da Hung</v>
          </cell>
          <cell r="H1450" t="str">
            <v>TAIWAN, PROVINCE OF CHINA</v>
          </cell>
          <cell r="I1450"/>
          <cell r="J1450" t="str">
            <v>Taoyuan</v>
          </cell>
          <cell r="K1450" t="str">
            <v>Taoyuan</v>
          </cell>
          <cell r="L1450" t="str">
            <v>Conformant</v>
          </cell>
        </row>
        <row r="1451">
          <cell r="B1451" t="str">
            <v>AVAGO TECHNOLOGIES_2023</v>
          </cell>
          <cell r="C1451" t="str">
            <v>CID001898 - Thaisarco</v>
          </cell>
          <cell r="D1451" t="str">
            <v>Tin</v>
          </cell>
          <cell r="E1451" t="str">
            <v>CID001898</v>
          </cell>
          <cell r="F1451" t="str">
            <v>RMI</v>
          </cell>
          <cell r="G1451" t="str">
            <v>Thaisarco</v>
          </cell>
          <cell r="H1451" t="str">
            <v>THAILAND</v>
          </cell>
          <cell r="I1451" t="str">
            <v>80 Moo 8, Sakdidej Road</v>
          </cell>
          <cell r="J1451" t="str">
            <v>Amphur Muang</v>
          </cell>
          <cell r="K1451" t="str">
            <v>Phuket</v>
          </cell>
          <cell r="L1451" t="str">
            <v>Conformant</v>
          </cell>
        </row>
        <row r="1452">
          <cell r="B1452" t="str">
            <v>AVAGO TECHNOLOGIES_2023</v>
          </cell>
          <cell r="C1452" t="str">
            <v>CID002036 - White Solder Metalurgia e Mineracao Ltda.</v>
          </cell>
          <cell r="D1452" t="str">
            <v>Tin</v>
          </cell>
          <cell r="E1452" t="str">
            <v>CID002036</v>
          </cell>
          <cell r="F1452" t="str">
            <v>RMI</v>
          </cell>
          <cell r="G1452" t="str">
            <v>White Solder Metalurgia e Mineracao Ltda.</v>
          </cell>
          <cell r="H1452" t="str">
            <v>BRAZIL</v>
          </cell>
          <cell r="I1452" t="str">
            <v>Rodovia 421, Km 1,1 no 917 CEP 76877-073/Cx Postal: 433</v>
          </cell>
          <cell r="J1452" t="str">
            <v>Ariquemes</v>
          </cell>
          <cell r="K1452" t="str">
            <v>Rondônia</v>
          </cell>
          <cell r="L1452" t="str">
            <v>Conformant</v>
          </cell>
        </row>
        <row r="1453">
          <cell r="B1453" t="str">
            <v>AVAGO TECHNOLOGIES_2023</v>
          </cell>
          <cell r="C1453" t="str">
            <v>CID002158 - Yunnan Chengfeng Non-ferrous Metals Co., Ltd.165</v>
          </cell>
          <cell r="D1453" t="str">
            <v>Tin</v>
          </cell>
          <cell r="E1453" t="str">
            <v>CID002158</v>
          </cell>
          <cell r="F1453" t="str">
            <v>RMI</v>
          </cell>
          <cell r="G1453" t="str">
            <v>Yunnan Chengfeng Non-ferrous Metals Co., Ltd.</v>
          </cell>
          <cell r="H1453" t="str">
            <v>CHINA</v>
          </cell>
          <cell r="I1453" t="str">
            <v>Unknown.</v>
          </cell>
          <cell r="J1453" t="str">
            <v>Gejiu</v>
          </cell>
          <cell r="K1453" t="str">
            <v>Yunnan Sheng</v>
          </cell>
          <cell r="L1453" t="str">
            <v>Conformant</v>
          </cell>
        </row>
        <row r="1454">
          <cell r="B1454" t="str">
            <v>AVAGO TECHNOLOGIES_2023</v>
          </cell>
          <cell r="C1454" t="str">
            <v>CID002180 - Tin Smelting Branch of Yunnan Tin Co., Ltd.</v>
          </cell>
          <cell r="D1454" t="str">
            <v>Tin</v>
          </cell>
          <cell r="E1454" t="str">
            <v>CID002180</v>
          </cell>
          <cell r="F1454" t="str">
            <v>RMI</v>
          </cell>
          <cell r="G1454" t="str">
            <v>Tin Smelting Branch of Yunnan Tin Co., Ltd.</v>
          </cell>
          <cell r="H1454" t="str">
            <v>CHINA</v>
          </cell>
          <cell r="I1454" t="str">
            <v>Unknown.</v>
          </cell>
          <cell r="J1454" t="str">
            <v>Gejiu</v>
          </cell>
          <cell r="K1454" t="str">
            <v>Yunnan Sheng</v>
          </cell>
          <cell r="L1454" t="str">
            <v>Conformant</v>
          </cell>
        </row>
        <row r="1455">
          <cell r="B1455" t="str">
            <v>AVAGO TECHNOLOGIES_2023</v>
          </cell>
          <cell r="C1455" t="str">
            <v>CID000004 - A.L.M.T. Corp.</v>
          </cell>
          <cell r="D1455" t="str">
            <v>Tungsten</v>
          </cell>
          <cell r="E1455" t="str">
            <v>CID000004</v>
          </cell>
          <cell r="F1455" t="str">
            <v>RMI</v>
          </cell>
          <cell r="G1455" t="str">
            <v>A.L.M.T. Corp.</v>
          </cell>
          <cell r="H1455" t="str">
            <v>JAPAN</v>
          </cell>
          <cell r="I1455"/>
          <cell r="J1455" t="str">
            <v>Toyama City</v>
          </cell>
          <cell r="K1455" t="str">
            <v>Toyama</v>
          </cell>
          <cell r="L1455" t="str">
            <v>Conformant</v>
          </cell>
        </row>
        <row r="1456">
          <cell r="B1456" t="str">
            <v>AVAGO TECHNOLOGIES_2023</v>
          </cell>
          <cell r="C1456" t="str">
            <v>CID002833 - ACL Metais Eireli</v>
          </cell>
          <cell r="D1456" t="str">
            <v>Tungsten</v>
          </cell>
          <cell r="E1456" t="str">
            <v>CID002833</v>
          </cell>
          <cell r="F1456" t="str">
            <v>RMI</v>
          </cell>
          <cell r="G1456" t="str">
            <v>ACL Metais Eireli</v>
          </cell>
          <cell r="H1456" t="str">
            <v>BRAZIL</v>
          </cell>
          <cell r="I1456"/>
          <cell r="J1456" t="str">
            <v>Araçariguama</v>
          </cell>
          <cell r="K1456" t="str">
            <v>São Paulo</v>
          </cell>
          <cell r="L1456" t="str">
            <v>Listed by RMI</v>
          </cell>
        </row>
        <row r="1457">
          <cell r="B1457" t="str">
            <v>AVAGO TECHNOLOGIES_2023</v>
          </cell>
          <cell r="C1457" t="str">
            <v>CID002502 - Asia Tungsten Products Vietnam Ltd.</v>
          </cell>
          <cell r="D1457" t="str">
            <v>Tungsten</v>
          </cell>
          <cell r="E1457" t="str">
            <v>CID002502</v>
          </cell>
          <cell r="F1457" t="str">
            <v>RMI</v>
          </cell>
          <cell r="G1457" t="str">
            <v>Asia Tungsten Products Vietnam Ltd.</v>
          </cell>
          <cell r="H1457" t="str">
            <v>VIET NAM</v>
          </cell>
          <cell r="I1457"/>
          <cell r="J1457" t="str">
            <v>Vinh Bao District</v>
          </cell>
          <cell r="K1457" t="str">
            <v>Hai Phong</v>
          </cell>
          <cell r="L1457" t="str">
            <v>Removed</v>
          </cell>
        </row>
        <row r="1458">
          <cell r="B1458" t="str">
            <v>AVAGO TECHNOLOGIES_2023</v>
          </cell>
          <cell r="C1458" t="str">
            <v>CID002513 - Hunan Shizhuyuan Nonferrous Metals Co., Ltd. Chenzhou Tungsten Products Branch</v>
          </cell>
          <cell r="D1458" t="str">
            <v>Tungsten</v>
          </cell>
          <cell r="E1458" t="str">
            <v>CID002513</v>
          </cell>
          <cell r="F1458" t="str">
            <v>RMI</v>
          </cell>
          <cell r="G1458" t="str">
            <v>Hunan Shizhuyuan Nonferrous Metals Co., Ltd. Chenzhou Tungsten Products Branch</v>
          </cell>
          <cell r="H1458" t="str">
            <v>CHINA</v>
          </cell>
          <cell r="I1458"/>
          <cell r="J1458" t="str">
            <v>Chenzhou</v>
          </cell>
          <cell r="K1458" t="str">
            <v>Hunan Sheng</v>
          </cell>
          <cell r="L1458" t="str">
            <v>Conformant</v>
          </cell>
        </row>
        <row r="1459">
          <cell r="B1459" t="str">
            <v>AVAGO TECHNOLOGIES_2023</v>
          </cell>
          <cell r="C1459" t="str">
            <v>CID000258 - Chongyi Zhangyuan Tungsten Co., Ltd.</v>
          </cell>
          <cell r="D1459" t="str">
            <v>Tungsten</v>
          </cell>
          <cell r="E1459" t="str">
            <v>CID000258</v>
          </cell>
          <cell r="F1459" t="str">
            <v>RMI</v>
          </cell>
          <cell r="G1459" t="str">
            <v>Chongyi Zhangyuan Tungsten Co., Ltd.</v>
          </cell>
          <cell r="H1459" t="str">
            <v>CHINA</v>
          </cell>
          <cell r="I1459"/>
          <cell r="J1459" t="str">
            <v>Ganzhou</v>
          </cell>
          <cell r="K1459" t="str">
            <v>Jiangxi Sheng</v>
          </cell>
          <cell r="L1459" t="str">
            <v>Conformant</v>
          </cell>
        </row>
        <row r="1460">
          <cell r="B1460" t="str">
            <v>AVAGO TECHNOLOGIES_2023</v>
          </cell>
          <cell r="C1460" t="str">
            <v>CID000875 - Ganzhou Huaxing Tungsten Products Co., Ltd.177</v>
          </cell>
          <cell r="D1460" t="str">
            <v>Tungsten</v>
          </cell>
          <cell r="E1460" t="str">
            <v>CID000875</v>
          </cell>
          <cell r="F1460" t="str">
            <v>RMI</v>
          </cell>
          <cell r="G1460" t="str">
            <v>Ganzhou Huaxing Tungsten Products Co., Ltd.</v>
          </cell>
          <cell r="H1460" t="str">
            <v>CHINA</v>
          </cell>
          <cell r="I1460"/>
          <cell r="J1460" t="str">
            <v>Ganzhou</v>
          </cell>
          <cell r="K1460" t="str">
            <v>Jiangxi Sheng</v>
          </cell>
          <cell r="L1460" t="str">
            <v>Conformant</v>
          </cell>
        </row>
        <row r="1461">
          <cell r="B1461" t="str">
            <v>AVAGO TECHNOLOGIES_2023</v>
          </cell>
          <cell r="C1461" t="str">
            <v>CID002315 - Ganzhou Jiangwu Ferrotungsten Co., Ltd.</v>
          </cell>
          <cell r="D1461" t="str">
            <v>Tungsten</v>
          </cell>
          <cell r="E1461" t="str">
            <v>CID002315</v>
          </cell>
          <cell r="F1461" t="str">
            <v>RMI</v>
          </cell>
          <cell r="G1461" t="str">
            <v>Ganzhou Jiangwu Ferrotungsten Co., Ltd.</v>
          </cell>
          <cell r="H1461" t="str">
            <v>CHINA</v>
          </cell>
          <cell r="I1461"/>
          <cell r="J1461" t="str">
            <v>Ganzhou</v>
          </cell>
          <cell r="K1461" t="str">
            <v>Jiangxi Sheng</v>
          </cell>
          <cell r="L1461" t="str">
            <v>Conformant</v>
          </cell>
        </row>
        <row r="1462">
          <cell r="B1462" t="str">
            <v>AVAGO TECHNOLOGIES_2023</v>
          </cell>
          <cell r="C1462" t="str">
            <v>CID002494 - Ganzhou Seadragon W &amp; Mo Co., Ltd.</v>
          </cell>
          <cell r="D1462" t="str">
            <v>Tungsten</v>
          </cell>
          <cell r="E1462" t="str">
            <v>CID002494</v>
          </cell>
          <cell r="F1462" t="str">
            <v>RMI</v>
          </cell>
          <cell r="G1462" t="str">
            <v>Ganzhou Seadragon W &amp; Mo Co., Ltd.</v>
          </cell>
          <cell r="H1462" t="str">
            <v>CHINA</v>
          </cell>
          <cell r="I1462"/>
          <cell r="J1462" t="str">
            <v>Ganzhou</v>
          </cell>
          <cell r="K1462" t="str">
            <v>Jiangxi Sheng</v>
          </cell>
          <cell r="L1462" t="str">
            <v>Conformant</v>
          </cell>
        </row>
        <row r="1463">
          <cell r="B1463" t="str">
            <v>AVAGO TECHNOLOGIES_2023</v>
          </cell>
          <cell r="C1463" t="str">
            <v>CID000568 - Global Tungsten &amp; Powders Corp.</v>
          </cell>
          <cell r="D1463" t="str">
            <v>Tungsten</v>
          </cell>
          <cell r="E1463" t="str">
            <v>CID000568</v>
          </cell>
          <cell r="F1463" t="str">
            <v>RMI</v>
          </cell>
          <cell r="G1463" t="str">
            <v>Global Tungsten &amp; Powders Corp.</v>
          </cell>
          <cell r="H1463" t="str">
            <v>UNITED STATES OF AMERICA</v>
          </cell>
          <cell r="I1463"/>
          <cell r="J1463" t="str">
            <v>Towanda</v>
          </cell>
          <cell r="K1463" t="str">
            <v>Pennsylvania</v>
          </cell>
          <cell r="L1463" t="str">
            <v>Conformant</v>
          </cell>
        </row>
        <row r="1464">
          <cell r="B1464" t="str">
            <v>AVAGO TECHNOLOGIES_2023</v>
          </cell>
          <cell r="C1464" t="str">
            <v>CID000218 - Guangdong Xianglu Tungsten Co., Ltd.181</v>
          </cell>
          <cell r="D1464" t="str">
            <v>Tungsten</v>
          </cell>
          <cell r="E1464" t="str">
            <v>CID000218</v>
          </cell>
          <cell r="F1464" t="str">
            <v>RMI</v>
          </cell>
          <cell r="G1464" t="str">
            <v>Guangdong Xianglu Tungsten Co., Ltd.</v>
          </cell>
          <cell r="H1464" t="str">
            <v>CHINA</v>
          </cell>
          <cell r="I1464"/>
          <cell r="J1464" t="str">
            <v>Chaozhou</v>
          </cell>
          <cell r="K1464" t="str">
            <v>Guangdong Sheng</v>
          </cell>
          <cell r="L1464" t="str">
            <v>Conformant</v>
          </cell>
        </row>
        <row r="1465">
          <cell r="B1465" t="str">
            <v>AVAGO TECHNOLOGIES_2023</v>
          </cell>
          <cell r="C1465" t="str">
            <v>CID002541 - H.C. Starck Tungsten GmbH</v>
          </cell>
          <cell r="D1465" t="str">
            <v>Tungsten</v>
          </cell>
          <cell r="E1465" t="str">
            <v>CID002541</v>
          </cell>
          <cell r="F1465" t="str">
            <v>RMI</v>
          </cell>
          <cell r="G1465" t="str">
            <v>H.C. Starck Tungsten GmbH</v>
          </cell>
          <cell r="H1465" t="str">
            <v>GERMANY</v>
          </cell>
          <cell r="I1465"/>
          <cell r="J1465" t="str">
            <v>Goslar</v>
          </cell>
          <cell r="K1465" t="str">
            <v>Niedersachsen</v>
          </cell>
          <cell r="L1465" t="str">
            <v>Conformant</v>
          </cell>
        </row>
        <row r="1466">
          <cell r="B1466" t="str">
            <v>AVAGO TECHNOLOGIES_2023</v>
          </cell>
          <cell r="C1466" t="str">
            <v>CID000769 - Hunan Jintai New Material Co., Ltd.96</v>
          </cell>
          <cell r="D1466" t="str">
            <v>Tungsten</v>
          </cell>
          <cell r="E1466" t="str">
            <v>CID000769</v>
          </cell>
          <cell r="F1466" t="str">
            <v>RMI</v>
          </cell>
          <cell r="G1466" t="str">
            <v>Hunan Jintai New Material Co., Ltd.</v>
          </cell>
          <cell r="H1466" t="str">
            <v>CHINA</v>
          </cell>
          <cell r="I1466"/>
          <cell r="J1466" t="str">
            <v>Hengyang</v>
          </cell>
          <cell r="K1466" t="str">
            <v>Hunan Sheng</v>
          </cell>
          <cell r="L1466" t="str">
            <v>Conformant</v>
          </cell>
        </row>
        <row r="1467">
          <cell r="B1467" t="str">
            <v>AVAGO TECHNOLOGIES_2023</v>
          </cell>
          <cell r="C1467" t="str">
            <v>CID000825 - Japan New Metals Co., Ltd.</v>
          </cell>
          <cell r="D1467" t="str">
            <v>Tungsten</v>
          </cell>
          <cell r="E1467" t="str">
            <v>CID000825</v>
          </cell>
          <cell r="F1467" t="str">
            <v>RMI</v>
          </cell>
          <cell r="G1467" t="str">
            <v>Japan New Metals Co., Ltd.</v>
          </cell>
          <cell r="H1467" t="str">
            <v>JAPAN</v>
          </cell>
          <cell r="I1467"/>
          <cell r="J1467" t="str">
            <v>Akita City</v>
          </cell>
          <cell r="K1467" t="str">
            <v>Akita</v>
          </cell>
          <cell r="L1467" t="str">
            <v>Conformant</v>
          </cell>
        </row>
        <row r="1468">
          <cell r="B1468" t="str">
            <v>AVAGO TECHNOLOGIES_2023</v>
          </cell>
          <cell r="C1468" t="str">
            <v>CID002551 - Jiangwu H.C. Starck Tungsten Products Co., Ltd.</v>
          </cell>
          <cell r="D1468" t="str">
            <v>Tungsten</v>
          </cell>
          <cell r="E1468" t="str">
            <v>CID002551</v>
          </cell>
          <cell r="F1468" t="str">
            <v>RMI</v>
          </cell>
          <cell r="G1468" t="str">
            <v>Jiangwu H.C. Starck Tungsten Products Co., Ltd.</v>
          </cell>
          <cell r="H1468" t="str">
            <v>CHINA</v>
          </cell>
          <cell r="I1468"/>
          <cell r="J1468" t="str">
            <v>Ganzhou</v>
          </cell>
          <cell r="K1468" t="str">
            <v>Jiangxi Sheng</v>
          </cell>
          <cell r="L1468" t="str">
            <v>Conformant</v>
          </cell>
        </row>
        <row r="1469">
          <cell r="B1469" t="str">
            <v>AVAGO TECHNOLOGIES_2023</v>
          </cell>
          <cell r="C1469" t="str">
            <v>CID002321 - Jiangxi Gan Bei Tungsten Co., Ltd.</v>
          </cell>
          <cell r="D1469" t="str">
            <v>Tungsten</v>
          </cell>
          <cell r="E1469" t="str">
            <v>CID002321</v>
          </cell>
          <cell r="F1469" t="str">
            <v>RMI</v>
          </cell>
          <cell r="G1469" t="str">
            <v>Jiangxi Gan Bei Tungsten Co., Ltd.</v>
          </cell>
          <cell r="H1469" t="str">
            <v>CHINA</v>
          </cell>
          <cell r="I1469"/>
          <cell r="J1469" t="str">
            <v>Xiushui</v>
          </cell>
          <cell r="K1469" t="str">
            <v>Jiangxi Sheng</v>
          </cell>
          <cell r="L1469" t="str">
            <v>Conformant</v>
          </cell>
        </row>
        <row r="1470">
          <cell r="B1470" t="str">
            <v>AVAGO TECHNOLOGIES_2023</v>
          </cell>
          <cell r="C1470" t="str">
            <v>CID002318 - Jiangxi Tonggu Non-ferrous Metallurgical &amp; Chemical Co., Ltd.</v>
          </cell>
          <cell r="D1470" t="str">
            <v>Tungsten</v>
          </cell>
          <cell r="E1470" t="str">
            <v>CID002318</v>
          </cell>
          <cell r="F1470" t="str">
            <v>RMI</v>
          </cell>
          <cell r="G1470" t="str">
            <v>Jiangxi Tonggu Non-ferrous Metallurgical &amp; Chemical Co., Ltd.</v>
          </cell>
          <cell r="H1470" t="str">
            <v>CHINA</v>
          </cell>
          <cell r="I1470"/>
          <cell r="J1470" t="str">
            <v>Tonggu</v>
          </cell>
          <cell r="K1470" t="str">
            <v>Jiangxi Sheng</v>
          </cell>
          <cell r="L1470" t="str">
            <v>Conformant</v>
          </cell>
        </row>
        <row r="1471">
          <cell r="B1471" t="str">
            <v>AVAGO TECHNOLOGIES_2023</v>
          </cell>
          <cell r="C1471" t="str">
            <v>CID002317 - Jiangxi Xinsheng Tungsten Industry Co., Ltd.</v>
          </cell>
          <cell r="D1471" t="str">
            <v>Tungsten</v>
          </cell>
          <cell r="E1471" t="str">
            <v>CID002317</v>
          </cell>
          <cell r="F1471" t="str">
            <v>RMI</v>
          </cell>
          <cell r="G1471" t="str">
            <v>Jiangxi Xinsheng Tungsten Industry Co., Ltd.</v>
          </cell>
          <cell r="H1471" t="str">
            <v>CHINA</v>
          </cell>
          <cell r="I1471"/>
          <cell r="J1471" t="str">
            <v>Ganzhou</v>
          </cell>
          <cell r="K1471" t="str">
            <v>Jiangxi Sheng</v>
          </cell>
          <cell r="L1471" t="str">
            <v>Conformant</v>
          </cell>
        </row>
        <row r="1472">
          <cell r="B1472" t="str">
            <v>AVAGO TECHNOLOGIES_2023</v>
          </cell>
          <cell r="C1472" t="str">
            <v>CID002316 - Jiangxi Yaosheng Tungsten Co., Ltd.</v>
          </cell>
          <cell r="D1472" t="str">
            <v>Tungsten</v>
          </cell>
          <cell r="E1472" t="str">
            <v>CID002316</v>
          </cell>
          <cell r="F1472" t="str">
            <v>RMI</v>
          </cell>
          <cell r="G1472" t="str">
            <v>Jiangxi Yaosheng Tungsten Co., Ltd.</v>
          </cell>
          <cell r="H1472" t="str">
            <v>CHINA</v>
          </cell>
          <cell r="I1472"/>
          <cell r="J1472" t="str">
            <v>Ganzhou</v>
          </cell>
          <cell r="K1472" t="str">
            <v>Jiangxi Sheng</v>
          </cell>
          <cell r="L1472" t="str">
            <v>Conformant</v>
          </cell>
        </row>
        <row r="1473">
          <cell r="B1473" t="str">
            <v>AVAGO TECHNOLOGIES_2023</v>
          </cell>
          <cell r="C1473" t="str">
            <v>CID000966 - Kennametal Fallon</v>
          </cell>
          <cell r="D1473" t="str">
            <v>Tungsten</v>
          </cell>
          <cell r="E1473" t="str">
            <v>CID000966</v>
          </cell>
          <cell r="F1473" t="str">
            <v>RMI</v>
          </cell>
          <cell r="G1473" t="str">
            <v>Kennametal Fallon</v>
          </cell>
          <cell r="H1473" t="str">
            <v>UNITED STATES OF AMERICA</v>
          </cell>
          <cell r="I1473"/>
          <cell r="J1473" t="str">
            <v>Fallon</v>
          </cell>
          <cell r="K1473" t="str">
            <v>Nevada</v>
          </cell>
          <cell r="L1473" t="str">
            <v>Conformant</v>
          </cell>
        </row>
        <row r="1474">
          <cell r="B1474" t="str">
            <v>AVAGO TECHNOLOGIES_2023</v>
          </cell>
          <cell r="C1474" t="str">
            <v>CID000105 - Kennametal Huntsville184</v>
          </cell>
          <cell r="D1474" t="str">
            <v>Tungsten</v>
          </cell>
          <cell r="E1474" t="str">
            <v>CID000105</v>
          </cell>
          <cell r="F1474" t="str">
            <v>RMI</v>
          </cell>
          <cell r="G1474" t="str">
            <v>Kennametal Huntsville</v>
          </cell>
          <cell r="H1474" t="str">
            <v>UNITED STATES OF AMERICA</v>
          </cell>
          <cell r="I1474"/>
          <cell r="J1474" t="str">
            <v>Huntsville</v>
          </cell>
          <cell r="K1474" t="str">
            <v>Alabama</v>
          </cell>
          <cell r="L1474" t="str">
            <v>Conformant</v>
          </cell>
        </row>
        <row r="1475">
          <cell r="B1475" t="str">
            <v>AVAGO TECHNOLOGIES_2023</v>
          </cell>
          <cell r="C1475" t="str">
            <v>CID002319 - Malipo Haiyu Tungsten Co., Ltd.</v>
          </cell>
          <cell r="D1475" t="str">
            <v>Tungsten</v>
          </cell>
          <cell r="E1475" t="str">
            <v>CID002319</v>
          </cell>
          <cell r="F1475" t="str">
            <v>RMI</v>
          </cell>
          <cell r="G1475" t="str">
            <v>Malipo Haiyu Tungsten Co., Ltd.</v>
          </cell>
          <cell r="H1475" t="str">
            <v>CHINA</v>
          </cell>
          <cell r="I1475"/>
          <cell r="J1475" t="str">
            <v>Nanfeng Xiaozhai</v>
          </cell>
          <cell r="K1475" t="str">
            <v>Yunnan Sheng</v>
          </cell>
          <cell r="L1475" t="str">
            <v>Conformant</v>
          </cell>
        </row>
        <row r="1476">
          <cell r="B1476" t="str">
            <v>AVAGO TECHNOLOGIES_2023</v>
          </cell>
          <cell r="C1476" t="str">
            <v>CID002845 - Moliren Ltd.</v>
          </cell>
          <cell r="D1476" t="str">
            <v>Tungsten</v>
          </cell>
          <cell r="E1476" t="str">
            <v>CID002845</v>
          </cell>
          <cell r="F1476" t="str">
            <v>RMI</v>
          </cell>
          <cell r="G1476" t="str">
            <v>Moliren Ltd.</v>
          </cell>
          <cell r="H1476" t="str">
            <v>RUSSIAN FEDERATION</v>
          </cell>
          <cell r="I1476"/>
          <cell r="J1476" t="str">
            <v>Roshal</v>
          </cell>
          <cell r="K1476" t="str">
            <v>Moskovskaja oblast'</v>
          </cell>
          <cell r="L1476" t="str">
            <v>Listed by RMI</v>
          </cell>
        </row>
        <row r="1477">
          <cell r="B1477" t="str">
            <v>AVAGO TECHNOLOGIES_2023</v>
          </cell>
          <cell r="C1477" t="str">
            <v>CID002589 - Niagara Refining LLC</v>
          </cell>
          <cell r="D1477" t="str">
            <v>Tungsten</v>
          </cell>
          <cell r="E1477" t="str">
            <v>CID002589</v>
          </cell>
          <cell r="F1477" t="str">
            <v>RMI</v>
          </cell>
          <cell r="G1477" t="str">
            <v>Niagara Refining LLC</v>
          </cell>
          <cell r="H1477" t="str">
            <v>UNITED STATES OF AMERICA</v>
          </cell>
          <cell r="I1477"/>
          <cell r="J1477" t="str">
            <v>Depew</v>
          </cell>
          <cell r="K1477" t="str">
            <v>New York</v>
          </cell>
          <cell r="L1477" t="str">
            <v>Conformant</v>
          </cell>
        </row>
        <row r="1478">
          <cell r="B1478" t="str">
            <v>AVAGO TECHNOLOGIES_2023</v>
          </cell>
          <cell r="C1478" t="str">
            <v>CID002543 - Masan High-Tech Materials</v>
          </cell>
          <cell r="D1478" t="str">
            <v>Tungsten</v>
          </cell>
          <cell r="E1478" t="str">
            <v>CID002543</v>
          </cell>
          <cell r="F1478" t="str">
            <v>RMI</v>
          </cell>
          <cell r="G1478" t="str">
            <v>Masan High-Tech Materials</v>
          </cell>
          <cell r="H1478" t="str">
            <v>VIET NAM</v>
          </cell>
          <cell r="I1478"/>
          <cell r="J1478" t="str">
            <v>Dai Tu</v>
          </cell>
          <cell r="K1478" t="str">
            <v>Thái Nguyên</v>
          </cell>
          <cell r="L1478" t="str">
            <v>Conformant</v>
          </cell>
        </row>
        <row r="1479">
          <cell r="B1479" t="str">
            <v>AVAGO TECHNOLOGIES_2023</v>
          </cell>
          <cell r="C1479" t="str">
            <v>CID002827 - Philippine Chuangxin Industrial Co., Inc.</v>
          </cell>
          <cell r="D1479" t="str">
            <v>Tungsten</v>
          </cell>
          <cell r="E1479" t="str">
            <v>CID002827</v>
          </cell>
          <cell r="F1479" t="str">
            <v>RMI</v>
          </cell>
          <cell r="G1479" t="str">
            <v>Philippine Chuangxin Industrial Co., Inc.</v>
          </cell>
          <cell r="H1479" t="str">
            <v>PHILIPPINES</v>
          </cell>
          <cell r="I1479"/>
          <cell r="J1479" t="str">
            <v>Marilao</v>
          </cell>
          <cell r="K1479" t="str">
            <v>Bulacan</v>
          </cell>
          <cell r="L1479" t="str">
            <v>Conformant</v>
          </cell>
        </row>
        <row r="1480">
          <cell r="B1480" t="str">
            <v>AVAGO TECHNOLOGIES_2023</v>
          </cell>
          <cell r="C1480" t="str">
            <v>CID002044 - Wolfram Bergbau und Hutten AG187</v>
          </cell>
          <cell r="D1480" t="str">
            <v>Tungsten</v>
          </cell>
          <cell r="E1480" t="str">
            <v>CID002044</v>
          </cell>
          <cell r="F1480" t="str">
            <v>RMI</v>
          </cell>
          <cell r="G1480" t="str">
            <v>Wolfram Bergbau und Hutten AG</v>
          </cell>
          <cell r="H1480" t="str">
            <v>AUSTRIA</v>
          </cell>
          <cell r="I1480"/>
          <cell r="J1480"/>
          <cell r="K1480"/>
          <cell r="L1480" t="str">
            <v>Conformant</v>
          </cell>
        </row>
        <row r="1481">
          <cell r="B1481" t="str">
            <v>AVAGO TECHNOLOGIES_2023</v>
          </cell>
          <cell r="C1481" t="str">
            <v>CID002320 - Xiamen Tungsten (H.C.) Co., Ltd.188</v>
          </cell>
          <cell r="D1481" t="str">
            <v>Tungsten</v>
          </cell>
          <cell r="E1481" t="str">
            <v>CID002320</v>
          </cell>
          <cell r="F1481" t="str">
            <v>RMI</v>
          </cell>
          <cell r="G1481" t="str">
            <v>Xiamen Tungsten (H.C.) Co., Ltd.</v>
          </cell>
          <cell r="H1481" t="str">
            <v>CHINA</v>
          </cell>
          <cell r="I1481"/>
          <cell r="J1481"/>
          <cell r="K1481"/>
          <cell r="L1481" t="str">
            <v>Conformant</v>
          </cell>
        </row>
        <row r="1482">
          <cell r="B1482" t="str">
            <v>AVAGO TECHNOLOGIES_2023</v>
          </cell>
          <cell r="C1482" t="str">
            <v>CID002082 - Xiamen Tungsten Co., Ltd.</v>
          </cell>
          <cell r="D1482" t="str">
            <v>Tungsten</v>
          </cell>
          <cell r="E1482" t="str">
            <v>CID002082</v>
          </cell>
          <cell r="F1482" t="str">
            <v>RMI</v>
          </cell>
          <cell r="G1482" t="str">
            <v>Xiamen Tungsten Co., Ltd.</v>
          </cell>
          <cell r="H1482" t="str">
            <v>CHINA</v>
          </cell>
          <cell r="I1482"/>
          <cell r="J1482"/>
          <cell r="K1482"/>
          <cell r="L1482" t="str">
            <v>Conformant</v>
          </cell>
        </row>
        <row r="1483">
          <cell r="B1483" t="str">
            <v>AVAGO TECHNOLOGIES_2023</v>
          </cell>
          <cell r="C1483" t="str">
            <v>CID001231 - Jiangxi New Nanshan Technology Ltd.</v>
          </cell>
          <cell r="D1483" t="str">
            <v>Tin</v>
          </cell>
          <cell r="E1483" t="str">
            <v>CID001231</v>
          </cell>
          <cell r="F1483" t="str">
            <v>RMI</v>
          </cell>
          <cell r="G1483" t="str">
            <v>Jiangxi New Nanshan Technology Ltd.</v>
          </cell>
          <cell r="H1483" t="str">
            <v>CHINA</v>
          </cell>
          <cell r="I1483" t="str">
            <v>Nan Kang Industrial Park, Ganzhou, Jiangxi Province, China, 341413</v>
          </cell>
          <cell r="J1483" t="str">
            <v>Ganzhou</v>
          </cell>
          <cell r="K1483" t="str">
            <v>Jiangxi Sheng</v>
          </cell>
          <cell r="L1483" t="str">
            <v>Conformant</v>
          </cell>
        </row>
        <row r="1484">
          <cell r="B1484" t="str">
            <v>AVAGO TECHNOLOGIES_2023</v>
          </cell>
          <cell r="C1484" t="str">
            <v>CID001522 - Yanling Jincheng Tantalum &amp; Niobium Co., Ltd.</v>
          </cell>
          <cell r="D1484" t="str">
            <v>Tantalum</v>
          </cell>
          <cell r="E1484" t="str">
            <v>CID001522</v>
          </cell>
          <cell r="F1484" t="str">
            <v>RMI</v>
          </cell>
          <cell r="G1484" t="str">
            <v>Yanling Jincheng Tantalum &amp; Niobium Co., Ltd.</v>
          </cell>
          <cell r="H1484" t="str">
            <v>CHINA</v>
          </cell>
          <cell r="I1484"/>
          <cell r="J1484" t="str">
            <v>Zhuzhou</v>
          </cell>
          <cell r="K1484" t="str">
            <v>Hunan Sheng</v>
          </cell>
          <cell r="L1484" t="str">
            <v>Conformant</v>
          </cell>
        </row>
        <row r="1485">
          <cell r="B1485" t="str">
            <v>AVAGO TECHNOLOGIES_2023</v>
          </cell>
          <cell r="C1485" t="str">
            <v>CID002100 - Yamakin Co., Ltd.</v>
          </cell>
          <cell r="D1485" t="str">
            <v>Gold</v>
          </cell>
          <cell r="E1485" t="str">
            <v>CID002100</v>
          </cell>
          <cell r="F1485" t="str">
            <v>RMI</v>
          </cell>
          <cell r="G1485" t="str">
            <v>Yamakin Co., Ltd.</v>
          </cell>
          <cell r="H1485" t="str">
            <v>JAPAN</v>
          </cell>
          <cell r="I1485"/>
          <cell r="J1485" t="str">
            <v>Konan</v>
          </cell>
          <cell r="K1485" t="str">
            <v>Kochi</v>
          </cell>
          <cell r="L1485" t="str">
            <v>Conformant</v>
          </cell>
        </row>
        <row r="1486">
          <cell r="B1486" t="str">
            <v>AVAGO TECHNOLOGIES_2023</v>
          </cell>
          <cell r="C1486" t="str">
            <v>CID002645 - Ganzhou Haichuang Tungsten Co., Ltd.</v>
          </cell>
          <cell r="D1486" t="str">
            <v>Tungsten</v>
          </cell>
          <cell r="E1486" t="str">
            <v>CID002645</v>
          </cell>
          <cell r="F1486" t="str">
            <v>RMI</v>
          </cell>
          <cell r="G1486" t="str">
            <v>Ganzhou Haichuang Tungsten Co., Ltd.</v>
          </cell>
          <cell r="H1486" t="str">
            <v>CHINA</v>
          </cell>
          <cell r="I1486"/>
          <cell r="J1486" t="str">
            <v>Ganzhou</v>
          </cell>
          <cell r="K1486" t="str">
            <v>Jiangxi Sheng</v>
          </cell>
          <cell r="L1486" t="str">
            <v>Conformant</v>
          </cell>
        </row>
        <row r="1487">
          <cell r="B1487" t="str">
            <v>AVAGO TECHNOLOGIES_2023</v>
          </cell>
          <cell r="C1487" t="str">
            <v>CID002773 - Aurubis Beerse99</v>
          </cell>
          <cell r="D1487" t="str">
            <v>Tin</v>
          </cell>
          <cell r="E1487" t="str">
            <v>CID002773</v>
          </cell>
          <cell r="F1487" t="str">
            <v>RMI</v>
          </cell>
          <cell r="G1487" t="str">
            <v>Aurubis Beerse</v>
          </cell>
          <cell r="H1487" t="str">
            <v>BELGIUM</v>
          </cell>
          <cell r="I1487"/>
          <cell r="J1487" t="str">
            <v>Beerse</v>
          </cell>
          <cell r="K1487" t="str">
            <v>Antwerpen</v>
          </cell>
          <cell r="L1487" t="str">
            <v>Conformant</v>
          </cell>
        </row>
        <row r="1488">
          <cell r="B1488" t="str">
            <v>AVAGO TECHNOLOGIES_2023</v>
          </cell>
          <cell r="C1488" t="str">
            <v>CID002774 - Aurubis Berango100</v>
          </cell>
          <cell r="D1488" t="str">
            <v>Tin</v>
          </cell>
          <cell r="E1488" t="str">
            <v>CID002774</v>
          </cell>
          <cell r="F1488" t="str">
            <v>RMI</v>
          </cell>
          <cell r="G1488" t="str">
            <v>Aurubis Berango</v>
          </cell>
          <cell r="H1488" t="str">
            <v>SPAIN</v>
          </cell>
          <cell r="I1488"/>
          <cell r="J1488" t="str">
            <v>Berango</v>
          </cell>
          <cell r="K1488" t="str">
            <v>Bizkaia</v>
          </cell>
          <cell r="L1488" t="str">
            <v>Conformant</v>
          </cell>
        </row>
        <row r="1489">
          <cell r="B1489" t="str">
            <v>AVAGO TECHNOLOGIES_2023</v>
          </cell>
          <cell r="C1489" t="str">
            <v>CID002918 - SungEel HiMetal Co., Ltd.</v>
          </cell>
          <cell r="D1489" t="str">
            <v>Gold</v>
          </cell>
          <cell r="E1489" t="str">
            <v>CID002918</v>
          </cell>
          <cell r="F1489" t="str">
            <v>RMI</v>
          </cell>
          <cell r="G1489" t="str">
            <v>SungEel HiMetal Co., Ltd.</v>
          </cell>
          <cell r="H1489" t="str">
            <v>KOREA, REPUBLIC OF</v>
          </cell>
          <cell r="I1489"/>
          <cell r="J1489" t="str">
            <v>Gunsan-si</v>
          </cell>
          <cell r="K1489" t="str">
            <v>Jeollabuk-do</v>
          </cell>
          <cell r="L1489" t="str">
            <v>Conformant</v>
          </cell>
        </row>
        <row r="1490">
          <cell r="B1490" t="str">
            <v>AVAGO TECHNOLOGIES_2023</v>
          </cell>
          <cell r="C1490" t="str">
            <v>CID003189 - NH Recytech Company</v>
          </cell>
          <cell r="D1490" t="str">
            <v>Gold</v>
          </cell>
          <cell r="E1490" t="str">
            <v>CID003189</v>
          </cell>
          <cell r="F1490" t="str">
            <v>RMI</v>
          </cell>
          <cell r="G1490" t="str">
            <v>NH Recytech Company</v>
          </cell>
          <cell r="H1490" t="str">
            <v>KOREA, REPUBLIC OF</v>
          </cell>
          <cell r="I1490"/>
          <cell r="J1490" t="str">
            <v>Pyeongtaek-si</v>
          </cell>
          <cell r="K1490" t="str">
            <v>Gyeonggi-do</v>
          </cell>
          <cell r="L1490" t="str">
            <v>Conformant</v>
          </cell>
        </row>
        <row r="1491">
          <cell r="B1491" t="str">
            <v>AVAGO TECHNOLOGIES_2023</v>
          </cell>
          <cell r="C1491" t="str">
            <v>CID003190 - Chifeng Dajingzi Tin Industry Co., Ltd.</v>
          </cell>
          <cell r="D1491" t="str">
            <v>Tin</v>
          </cell>
          <cell r="E1491" t="str">
            <v>CID003190</v>
          </cell>
          <cell r="F1491" t="str">
            <v>RMI</v>
          </cell>
          <cell r="G1491" t="str">
            <v>Chifeng Dajingzi Tin Industry Co., Ltd.</v>
          </cell>
          <cell r="H1491" t="str">
            <v>CHINA</v>
          </cell>
          <cell r="I1491"/>
          <cell r="J1491" t="str">
            <v>Chifeng</v>
          </cell>
          <cell r="K1491" t="str">
            <v>Nei Mongol Zizhiqu</v>
          </cell>
          <cell r="L1491" t="str">
            <v>Conformant</v>
          </cell>
        </row>
        <row r="1492">
          <cell r="B1492" t="str">
            <v>AVAGO TECHNOLOGIES_2023</v>
          </cell>
          <cell r="C1492" t="str">
            <v>CID003205 - PT Bangka Serumpun</v>
          </cell>
          <cell r="D1492" t="str">
            <v>Tin</v>
          </cell>
          <cell r="E1492" t="str">
            <v>CID003205</v>
          </cell>
          <cell r="F1492" t="str">
            <v>RMI</v>
          </cell>
          <cell r="G1492" t="str">
            <v>PT Bangka Serumpun</v>
          </cell>
          <cell r="H1492" t="str">
            <v>INDONESIA</v>
          </cell>
          <cell r="I1492"/>
          <cell r="J1492" t="str">
            <v>Pangkalpinang</v>
          </cell>
          <cell r="K1492" t="str">
            <v>Kepulauan Bangka Belitung</v>
          </cell>
          <cell r="L1492" t="str">
            <v>Conformant</v>
          </cell>
        </row>
        <row r="1493">
          <cell r="B1493" t="str">
            <v>AVAGO TECHNOLOGIES_2023</v>
          </cell>
          <cell r="C1493" t="str">
            <v>CID003325 - Tin Technology &amp; Refining</v>
          </cell>
          <cell r="D1493" t="str">
            <v>Tin</v>
          </cell>
          <cell r="E1493" t="str">
            <v>CID003325</v>
          </cell>
          <cell r="F1493" t="str">
            <v>RMI</v>
          </cell>
          <cell r="G1493" t="str">
            <v>Tin Technology &amp; Refining</v>
          </cell>
          <cell r="H1493" t="str">
            <v>UNITED STATES OF AMERICA</v>
          </cell>
          <cell r="I1493"/>
          <cell r="J1493" t="str">
            <v>West Chester</v>
          </cell>
          <cell r="K1493" t="str">
            <v>Pennsylvania</v>
          </cell>
          <cell r="L1493" t="str">
            <v>Conformant</v>
          </cell>
        </row>
        <row r="1494">
          <cell r="B1494" t="str">
            <v>AVAGO TECHNOLOGIES_2023</v>
          </cell>
          <cell r="C1494" t="str">
            <v>CID001406 - PT Babel Surya Alam Lestari</v>
          </cell>
          <cell r="D1494" t="str">
            <v>Tin</v>
          </cell>
          <cell r="E1494" t="str">
            <v>CID001406</v>
          </cell>
          <cell r="F1494" t="str">
            <v>RMI</v>
          </cell>
          <cell r="G1494" t="str">
            <v>PT Babel Surya Alam Lestari</v>
          </cell>
          <cell r="H1494" t="str">
            <v>INDONESIA</v>
          </cell>
          <cell r="I1494"/>
          <cell r="J1494" t="str">
            <v>Badau</v>
          </cell>
          <cell r="K1494" t="str">
            <v>Kepulauan Bangka Belitung</v>
          </cell>
          <cell r="L1494" t="str">
            <v>Conformant</v>
          </cell>
        </row>
        <row r="1495">
          <cell r="B1495" t="str">
            <v>AVAGO TECHNOLOGIES_2023</v>
          </cell>
          <cell r="C1495" t="str">
            <v>CID002763 - 8853 S.p.A.</v>
          </cell>
          <cell r="D1495" t="str">
            <v>Gold</v>
          </cell>
          <cell r="E1495" t="str">
            <v>CID002763</v>
          </cell>
          <cell r="F1495" t="str">
            <v>RMI</v>
          </cell>
          <cell r="G1495" t="str">
            <v>8853 S.p.A.</v>
          </cell>
          <cell r="H1495" t="str">
            <v>ITALY</v>
          </cell>
          <cell r="I1495"/>
          <cell r="J1495" t="str">
            <v>Pero</v>
          </cell>
          <cell r="K1495" t="str">
            <v>Lombardia</v>
          </cell>
          <cell r="L1495" t="str">
            <v>Listed by RMI</v>
          </cell>
        </row>
        <row r="1496">
          <cell r="B1496" t="str">
            <v>AVAGO TECHNOLOGIES_2023</v>
          </cell>
          <cell r="C1496" t="str">
            <v>CID003381 - PT Rajawali Rimba Perkasa</v>
          </cell>
          <cell r="D1496" t="str">
            <v>Tin</v>
          </cell>
          <cell r="E1496" t="str">
            <v>CID003381</v>
          </cell>
          <cell r="F1496" t="str">
            <v>RMI</v>
          </cell>
          <cell r="G1496" t="str">
            <v>PT Rajawali Rimba Perkasa</v>
          </cell>
          <cell r="H1496" t="str">
            <v>INDONESIA</v>
          </cell>
          <cell r="I1496"/>
          <cell r="J1496" t="str">
            <v>Tukak Sadai</v>
          </cell>
          <cell r="K1496" t="str">
            <v>Bangka Belitung</v>
          </cell>
          <cell r="L1496" t="str">
            <v>Conformant</v>
          </cell>
        </row>
        <row r="1497">
          <cell r="B1497" t="str">
            <v>AVAGO TECHNOLOGIES_2023</v>
          </cell>
          <cell r="C1497" t="str">
            <v>CID003401 - Fujian Ganmin RareMetal Co., Ltd.</v>
          </cell>
          <cell r="D1497" t="str">
            <v>Tungsten</v>
          </cell>
          <cell r="E1497" t="str">
            <v>CID003401</v>
          </cell>
          <cell r="F1497" t="str">
            <v>RMI</v>
          </cell>
          <cell r="G1497" t="str">
            <v>Fujian Ganmin RareMetal Co., Ltd.</v>
          </cell>
          <cell r="H1497" t="str">
            <v>CHINA</v>
          </cell>
          <cell r="I1497"/>
          <cell r="J1497" t="str">
            <v>Longyan</v>
          </cell>
          <cell r="K1497" t="str">
            <v>Fujian Sheng</v>
          </cell>
          <cell r="L1497" t="str">
            <v>Removed</v>
          </cell>
        </row>
        <row r="1498">
          <cell r="B1498" t="str">
            <v>AVAGO TECHNOLOGIES_2023</v>
          </cell>
          <cell r="C1498" t="str">
            <v>CID003407 - Lianyou Metals Co., Ltd.</v>
          </cell>
          <cell r="D1498" t="str">
            <v>Tungsten</v>
          </cell>
          <cell r="E1498" t="str">
            <v>CID003407</v>
          </cell>
          <cell r="F1498" t="str">
            <v>RMI</v>
          </cell>
          <cell r="G1498" t="str">
            <v>Lianyou Metals Co., Ltd.</v>
          </cell>
          <cell r="H1498" t="str">
            <v>TAIWAN, PROVINCE OF CHINA</v>
          </cell>
          <cell r="I1498"/>
          <cell r="J1498" t="str">
            <v>Fangliao</v>
          </cell>
          <cell r="K1498" t="str">
            <v>Pingtung</v>
          </cell>
          <cell r="L1498" t="str">
            <v>Conformant</v>
          </cell>
        </row>
        <row r="1499">
          <cell r="B1499" t="str">
            <v>AVAGO TECHNOLOGIES_2023</v>
          </cell>
          <cell r="C1499" t="str">
            <v>CID000090 - Asaka Riken Co., Ltd.</v>
          </cell>
          <cell r="D1499" t="str">
            <v>Gold</v>
          </cell>
          <cell r="E1499" t="str">
            <v>CID000090</v>
          </cell>
          <cell r="F1499" t="str">
            <v>RMI</v>
          </cell>
          <cell r="G1499" t="str">
            <v>Asaka Riken Co., Ltd.</v>
          </cell>
          <cell r="H1499" t="str">
            <v>JAPAN</v>
          </cell>
          <cell r="I1499"/>
          <cell r="J1499" t="str">
            <v>Tamura</v>
          </cell>
          <cell r="K1499" t="str">
            <v>Fukushima</v>
          </cell>
          <cell r="L1499" t="str">
            <v>Conformant</v>
          </cell>
        </row>
        <row r="1500">
          <cell r="B1500" t="str">
            <v>AVAGO TECHNOLOGIES_2023</v>
          </cell>
          <cell r="C1500" t="str">
            <v>CID003424 - Eco-System Recycling Co., Ltd. North Plant</v>
          </cell>
          <cell r="D1500" t="str">
            <v>Gold</v>
          </cell>
          <cell r="E1500" t="str">
            <v>CID003424</v>
          </cell>
          <cell r="F1500" t="str">
            <v>RMI</v>
          </cell>
          <cell r="G1500" t="str">
            <v>Eco-System Recycling Co., Ltd. North Plant</v>
          </cell>
          <cell r="H1500" t="str">
            <v>JAPAN</v>
          </cell>
          <cell r="I1500"/>
          <cell r="J1500" t="str">
            <v>Kazuno</v>
          </cell>
          <cell r="K1500" t="str">
            <v>Akita</v>
          </cell>
          <cell r="L1500" t="str">
            <v>Conformant</v>
          </cell>
        </row>
        <row r="1501">
          <cell r="B1501" t="str">
            <v>AVAGO TECHNOLOGIES_2023</v>
          </cell>
          <cell r="C1501" t="str">
            <v>CID003425 - Eco-System Recycling Co., Ltd. West Plant</v>
          </cell>
          <cell r="D1501" t="str">
            <v>Gold</v>
          </cell>
          <cell r="E1501" t="str">
            <v>CID003425</v>
          </cell>
          <cell r="F1501" t="str">
            <v>RMI</v>
          </cell>
          <cell r="G1501" t="str">
            <v>Eco-System Recycling Co., Ltd. West Plant</v>
          </cell>
          <cell r="H1501" t="str">
            <v>JAPAN</v>
          </cell>
          <cell r="I1501"/>
          <cell r="J1501" t="str">
            <v>Okayama</v>
          </cell>
          <cell r="K1501" t="str">
            <v>Okayama</v>
          </cell>
          <cell r="L1501" t="str">
            <v>Conformant</v>
          </cell>
        </row>
        <row r="1502">
          <cell r="B1502" t="str">
            <v>AVAGO TECHNOLOGIES_2023</v>
          </cell>
          <cell r="C1502" t="str">
            <v>CID002542 - TANIOBIS Smelting GmbH &amp; Co. KG</v>
          </cell>
          <cell r="D1502" t="str">
            <v>Tungsten</v>
          </cell>
          <cell r="E1502" t="str">
            <v>CID002542</v>
          </cell>
          <cell r="F1502" t="str">
            <v>RMI</v>
          </cell>
          <cell r="G1502" t="str">
            <v>TANIOBIS Smelting GmbH &amp; Co. KG</v>
          </cell>
          <cell r="H1502" t="str">
            <v>GERMANY</v>
          </cell>
          <cell r="I1502"/>
          <cell r="J1502" t="str">
            <v>Laufenburg</v>
          </cell>
          <cell r="K1502" t="str">
            <v>Baden-Württemberg</v>
          </cell>
          <cell r="L1502" t="str">
            <v>Conformant</v>
          </cell>
        </row>
        <row r="1503">
          <cell r="B1503" t="str">
            <v>AVAGO TECHNOLOGIES_2023</v>
          </cell>
          <cell r="C1503" t="str">
            <v>CID003387 - Luna Smelter, Ltd.</v>
          </cell>
          <cell r="D1503" t="str">
            <v>Tin</v>
          </cell>
          <cell r="E1503" t="str">
            <v>CID003387</v>
          </cell>
          <cell r="F1503" t="str">
            <v>RMI</v>
          </cell>
          <cell r="G1503" t="str">
            <v>Luna Smelter, Ltd.</v>
          </cell>
          <cell r="H1503" t="str">
            <v>RWANDA</v>
          </cell>
          <cell r="I1503"/>
          <cell r="J1503" t="str">
            <v>Kigali</v>
          </cell>
          <cell r="K1503" t="str">
            <v>City of Kigali</v>
          </cell>
          <cell r="L1503" t="str">
            <v>Conformant</v>
          </cell>
        </row>
        <row r="1504">
          <cell r="B1504" t="str">
            <v>AVAGO TECHNOLOGIES_2023</v>
          </cell>
          <cell r="C1504" t="str">
            <v>CID001175 - Mineracao Taboca S.A.</v>
          </cell>
          <cell r="D1504" t="str">
            <v>Tantalum</v>
          </cell>
          <cell r="E1504" t="str">
            <v>CID001175</v>
          </cell>
          <cell r="F1504" t="str">
            <v>RMI</v>
          </cell>
          <cell r="G1504" t="str">
            <v>Mineracao Taboca S.A.</v>
          </cell>
          <cell r="H1504" t="str">
            <v>BRAZIL</v>
          </cell>
          <cell r="I1504"/>
          <cell r="J1504" t="str">
            <v>Presidente Figueiredo</v>
          </cell>
          <cell r="K1504" t="str">
            <v>Amazonas</v>
          </cell>
          <cell r="L1504" t="str">
            <v>Conformant</v>
          </cell>
        </row>
        <row r="1505">
          <cell r="B1505" t="str">
            <v>AVAGO TECHNOLOGIES_2023</v>
          </cell>
          <cell r="C1505" t="str">
            <v>CID001191 - Mitsubishi Materials Corporation</v>
          </cell>
          <cell r="D1505" t="str">
            <v>Tin</v>
          </cell>
          <cell r="E1505" t="str">
            <v>CID001191</v>
          </cell>
          <cell r="F1505" t="str">
            <v>RMI</v>
          </cell>
          <cell r="G1505" t="str">
            <v>Mitsubishi Materials Corporation</v>
          </cell>
          <cell r="H1505" t="str">
            <v>JAPAN</v>
          </cell>
          <cell r="I1505"/>
          <cell r="J1505" t="str">
            <v>Tokyo</v>
          </cell>
          <cell r="K1505" t="str">
            <v>Tokyo</v>
          </cell>
          <cell r="L1505" t="str">
            <v>Conformant</v>
          </cell>
        </row>
        <row r="1506">
          <cell r="B1506" t="str">
            <v>AVAGO TECHNOLOGIES_2023</v>
          </cell>
          <cell r="C1506" t="str">
            <v>CID002707 - Resind Industria e Comercio Ltda.</v>
          </cell>
          <cell r="D1506" t="str">
            <v>Tantalum</v>
          </cell>
          <cell r="E1506" t="str">
            <v>CID002707</v>
          </cell>
          <cell r="F1506" t="str">
            <v>RMI</v>
          </cell>
          <cell r="G1506" t="str">
            <v>Resind Industria e Comercio Ltda.</v>
          </cell>
          <cell r="H1506" t="str">
            <v>BRAZIL</v>
          </cell>
          <cell r="I1506"/>
          <cell r="J1506" t="str">
            <v>São João del Rei</v>
          </cell>
          <cell r="K1506" t="str">
            <v>Minas gerais</v>
          </cell>
          <cell r="L1506" t="str">
            <v>Conformant</v>
          </cell>
        </row>
        <row r="1507">
          <cell r="B1507" t="str">
            <v>AVAGO TECHNOLOGIES_2023</v>
          </cell>
          <cell r="C1507" t="str">
            <v>CID002641 - China Molybdenum Tungsten Co., Ltd.</v>
          </cell>
          <cell r="D1507" t="str">
            <v>Tungsten</v>
          </cell>
          <cell r="E1507" t="str">
            <v>CID002641</v>
          </cell>
          <cell r="F1507" t="str">
            <v>RMI</v>
          </cell>
          <cell r="G1507" t="str">
            <v>China Molybdenum Tungsten Co., Ltd.</v>
          </cell>
          <cell r="H1507" t="str">
            <v>CHINA</v>
          </cell>
          <cell r="I1507"/>
          <cell r="J1507" t="str">
            <v>Luoyang</v>
          </cell>
          <cell r="K1507" t="str">
            <v>Henan Sheng</v>
          </cell>
          <cell r="L1507" t="str">
            <v>Conformant</v>
          </cell>
        </row>
        <row r="1508">
          <cell r="B1508" t="str">
            <v>AVAGO TECHNOLOGIES_2023</v>
          </cell>
          <cell r="C1508" t="str">
            <v>CID003468 - Cronimet Brasil Ltda</v>
          </cell>
          <cell r="D1508" t="str">
            <v>Tungsten</v>
          </cell>
          <cell r="E1508" t="str">
            <v>CID003468</v>
          </cell>
          <cell r="F1508" t="str">
            <v>RMI</v>
          </cell>
          <cell r="G1508" t="str">
            <v>Cronimet Brasil Ltda</v>
          </cell>
          <cell r="H1508" t="str">
            <v>BRAZIL</v>
          </cell>
          <cell r="I1508"/>
          <cell r="J1508" t="str">
            <v>Araquari</v>
          </cell>
          <cell r="K1508" t="str">
            <v>Santa Catarina</v>
          </cell>
          <cell r="L1508" t="str">
            <v>Conformant</v>
          </cell>
        </row>
        <row r="1509">
          <cell r="B1509" t="str">
            <v>AVAGO TECHNOLOGIES_2023</v>
          </cell>
          <cell r="C1509" t="str">
            <v>CID003524 - CRM Synergies</v>
          </cell>
          <cell r="D1509" t="str">
            <v>Tin</v>
          </cell>
          <cell r="E1509" t="str">
            <v>CID003524</v>
          </cell>
          <cell r="F1509" t="str">
            <v>RMI</v>
          </cell>
          <cell r="G1509" t="str">
            <v>CRM Synergies</v>
          </cell>
          <cell r="H1509" t="str">
            <v>SPAIN</v>
          </cell>
          <cell r="I1509"/>
          <cell r="J1509" t="str">
            <v>Toledo</v>
          </cell>
          <cell r="K1509" t="str">
            <v>Toledo</v>
          </cell>
          <cell r="L1509" t="str">
            <v>Conformant</v>
          </cell>
        </row>
        <row r="1510">
          <cell r="B1510" t="str">
            <v>AVAGO TECHNOLOGIES_2023</v>
          </cell>
          <cell r="C1510" t="str">
            <v>CID003582 - Fabrica Auricchio Industria e Comercio Ltda.</v>
          </cell>
          <cell r="D1510" t="str">
            <v>Tin</v>
          </cell>
          <cell r="E1510" t="str">
            <v>CID003582</v>
          </cell>
          <cell r="F1510" t="str">
            <v>RMI</v>
          </cell>
          <cell r="G1510" t="str">
            <v>Fabrica Auricchio Industria e Comercio Ltda.</v>
          </cell>
          <cell r="H1510" t="str">
            <v>BRAZIL</v>
          </cell>
          <cell r="I1510"/>
          <cell r="J1510" t="str">
            <v>Mogi das Cruzes</v>
          </cell>
          <cell r="K1510" t="str">
            <v>São Paulo</v>
          </cell>
          <cell r="L1510" t="str">
            <v>Conformant</v>
          </cell>
        </row>
        <row r="1511">
          <cell r="B1511" t="str">
            <v>AVAGO TECHNOLOGIES_2023</v>
          </cell>
          <cell r="C1511" t="str">
            <v>CID003417 - Hubei Green Tungsten Co., Ltd.</v>
          </cell>
          <cell r="D1511" t="str">
            <v>Tungsten</v>
          </cell>
          <cell r="E1511" t="str">
            <v>CID003417</v>
          </cell>
          <cell r="F1511" t="str">
            <v>RMI</v>
          </cell>
          <cell r="G1511" t="str">
            <v>Hubei Green Tungsten Co., Ltd.</v>
          </cell>
          <cell r="H1511" t="str">
            <v>CHINA</v>
          </cell>
          <cell r="I1511"/>
          <cell r="J1511" t="str">
            <v>Shenzhen</v>
          </cell>
          <cell r="K1511" t="str">
            <v>Guangdong Sheng</v>
          </cell>
          <cell r="L1511" t="str">
            <v>Conformant</v>
          </cell>
        </row>
        <row r="1512">
          <cell r="B1512" t="str">
            <v>AVAGO TECHNOLOGIES_2023</v>
          </cell>
          <cell r="C1512" t="str">
            <v>CID003449 - PT Mitra Sukses Globalindo</v>
          </cell>
          <cell r="D1512" t="str">
            <v>Tin</v>
          </cell>
          <cell r="E1512" t="str">
            <v>CID003449</v>
          </cell>
          <cell r="F1512" t="str">
            <v>RMI</v>
          </cell>
          <cell r="G1512" t="str">
            <v>PT Mitra Sukses Globalindo</v>
          </cell>
          <cell r="H1512" t="str">
            <v>INDONESIA</v>
          </cell>
          <cell r="I1512"/>
          <cell r="J1512" t="str">
            <v>Pangkalpinang</v>
          </cell>
          <cell r="K1512" t="str">
            <v>Kepulauan Bangka Belitung</v>
          </cell>
          <cell r="L1512" t="str">
            <v>Conformant</v>
          </cell>
        </row>
        <row r="1513">
          <cell r="B1513" t="str">
            <v>AVAGO TECHNOLOGIES_2023</v>
          </cell>
          <cell r="C1513" t="str">
            <v>CID003575 - Metal Concentrators SA (Pty) Ltd.</v>
          </cell>
          <cell r="D1513" t="str">
            <v>Gold</v>
          </cell>
          <cell r="E1513" t="str">
            <v>CID003575</v>
          </cell>
          <cell r="F1513" t="str">
            <v>RMI</v>
          </cell>
          <cell r="G1513" t="str">
            <v>Metal Concentrators SA (Pty) Ltd.</v>
          </cell>
          <cell r="H1513" t="str">
            <v>SOUTH AFRICA</v>
          </cell>
          <cell r="I1513"/>
          <cell r="J1513" t="str">
            <v>Kempton Park</v>
          </cell>
          <cell r="K1513" t="str">
            <v>Gauteng</v>
          </cell>
          <cell r="L1513" t="str">
            <v>Conformant</v>
          </cell>
        </row>
        <row r="1514">
          <cell r="B1514" t="str">
            <v>AVAGO TECHNOLOGIES_2023</v>
          </cell>
          <cell r="C1514" t="str">
            <v>CID003583 - RFH Yancheng Jinye New Material Technology Co., Ltd.</v>
          </cell>
          <cell r="D1514" t="str">
            <v>Tantalum</v>
          </cell>
          <cell r="E1514" t="str">
            <v>CID003583</v>
          </cell>
          <cell r="F1514" t="str">
            <v>RMI</v>
          </cell>
          <cell r="G1514" t="str">
            <v>RFH Yancheng Jinye New Material Technology Co., Ltd.</v>
          </cell>
          <cell r="H1514" t="str">
            <v>CHINA</v>
          </cell>
          <cell r="I1514"/>
          <cell r="J1514" t="str">
            <v>Yecheng City</v>
          </cell>
          <cell r="K1514" t="str">
            <v>Jiangsu Sheng</v>
          </cell>
          <cell r="L1514" t="str">
            <v>Conformant</v>
          </cell>
        </row>
        <row r="1515">
          <cell r="B1515" t="str">
            <v>AVAGO TECHNOLOGIES_2023</v>
          </cell>
          <cell r="C1515" t="str">
            <v>CID003868 - PT Putera Sarana Shakti (PT PSS)</v>
          </cell>
          <cell r="D1515" t="str">
            <v>Tin</v>
          </cell>
          <cell r="E1515" t="str">
            <v>CID003868</v>
          </cell>
          <cell r="F1515" t="str">
            <v>RMI</v>
          </cell>
          <cell r="G1515" t="str">
            <v>PT Putera Sarana Shakti (PT PSS)</v>
          </cell>
          <cell r="H1515" t="str">
            <v>INDONESIA</v>
          </cell>
          <cell r="I1515"/>
          <cell r="J1515" t="str">
            <v>Sungailiat</v>
          </cell>
          <cell r="K1515" t="str">
            <v>Kepulauan Bangka Belitung</v>
          </cell>
          <cell r="L1515" t="str">
            <v>Conformant</v>
          </cell>
        </row>
        <row r="1516">
          <cell r="B1516" t="str">
            <v>AVNET EMG FRANCE SILICA_20222023</v>
          </cell>
          <cell r="C1516" t="str">
            <v>CID000211 - Changsha South Tantalum Niobium Co., Ltd.</v>
          </cell>
          <cell r="D1516" t="str">
            <v>Tantalum</v>
          </cell>
          <cell r="E1516" t="str">
            <v>CID000211</v>
          </cell>
          <cell r="F1516" t="str">
            <v>RMI</v>
          </cell>
          <cell r="G1516" t="str">
            <v>Changsha South Tantalum Niobium Co., Ltd.</v>
          </cell>
          <cell r="H1516" t="str">
            <v>CHINA</v>
          </cell>
          <cell r="I1516"/>
          <cell r="J1516" t="str">
            <v>Changsha</v>
          </cell>
          <cell r="K1516" t="str">
            <v>Hunan Sheng</v>
          </cell>
          <cell r="L1516" t="str">
            <v>Conformant</v>
          </cell>
        </row>
        <row r="1517">
          <cell r="B1517" t="str">
            <v>AVNET EMG FRANCE SILICA_20222023</v>
          </cell>
          <cell r="C1517" t="str">
            <v>CID002504 - D Block Metals, LLC</v>
          </cell>
          <cell r="D1517" t="str">
            <v>Tantalum</v>
          </cell>
          <cell r="E1517" t="str">
            <v>CID002504</v>
          </cell>
          <cell r="F1517" t="str">
            <v>RMI</v>
          </cell>
          <cell r="G1517" t="str">
            <v>D Block Metals, LLC</v>
          </cell>
          <cell r="H1517" t="str">
            <v>UNITED STATES OF AMERICA</v>
          </cell>
          <cell r="I1517"/>
          <cell r="J1517" t="str">
            <v>Gastonia</v>
          </cell>
          <cell r="K1517" t="str">
            <v>North Carolina</v>
          </cell>
          <cell r="L1517" t="str">
            <v>Conformant</v>
          </cell>
        </row>
        <row r="1518">
          <cell r="B1518" t="str">
            <v>AVNET EMG FRANCE SILICA_20222023</v>
          </cell>
          <cell r="C1518" t="str">
            <v>CID000460 - F&amp;X Electro-Materials Ltd.4</v>
          </cell>
          <cell r="D1518" t="str">
            <v>Tantalum</v>
          </cell>
          <cell r="E1518" t="str">
            <v>CID000460</v>
          </cell>
          <cell r="F1518" t="str">
            <v>RMI</v>
          </cell>
          <cell r="G1518" t="str">
            <v>F&amp;X Electro-Materials Ltd.</v>
          </cell>
          <cell r="H1518" t="str">
            <v>CHINA</v>
          </cell>
          <cell r="I1518"/>
          <cell r="J1518" t="str">
            <v>Jiangmen</v>
          </cell>
          <cell r="K1518" t="str">
            <v>Guangdong Sheng</v>
          </cell>
          <cell r="L1518" t="str">
            <v>Conformant</v>
          </cell>
        </row>
        <row r="1519">
          <cell r="B1519" t="str">
            <v>AVNET EMG FRANCE SILICA_20222023</v>
          </cell>
          <cell r="C1519" t="str">
            <v>CID002505 - FIR Metals &amp; Resource Ltd.</v>
          </cell>
          <cell r="D1519" t="str">
            <v>Tantalum</v>
          </cell>
          <cell r="E1519" t="str">
            <v>CID002505</v>
          </cell>
          <cell r="F1519" t="str">
            <v>RMI</v>
          </cell>
          <cell r="G1519" t="str">
            <v>FIR Metals &amp; Resource Ltd.</v>
          </cell>
          <cell r="H1519" t="str">
            <v>CHINA</v>
          </cell>
          <cell r="I1519"/>
          <cell r="J1519" t="str">
            <v>Zhuzhou</v>
          </cell>
          <cell r="K1519" t="str">
            <v>Hunan Sheng</v>
          </cell>
          <cell r="L1519" t="str">
            <v>Conformant</v>
          </cell>
        </row>
        <row r="1520">
          <cell r="B1520" t="str">
            <v>AVNET EMG FRANCE SILICA_20222023</v>
          </cell>
          <cell r="C1520" t="str">
            <v>CID002558 - Global Advanced Metals Aizu</v>
          </cell>
          <cell r="D1520" t="str">
            <v>Tantalum</v>
          </cell>
          <cell r="E1520" t="str">
            <v>CID002558</v>
          </cell>
          <cell r="F1520" t="str">
            <v>RMI</v>
          </cell>
          <cell r="G1520" t="str">
            <v>Global Advanced Metals Aizu</v>
          </cell>
          <cell r="H1520" t="str">
            <v>JAPAN</v>
          </cell>
          <cell r="I1520"/>
          <cell r="J1520" t="str">
            <v>Aizuwakamatsu</v>
          </cell>
          <cell r="K1520" t="str">
            <v>Fukushima</v>
          </cell>
          <cell r="L1520" t="str">
            <v>Conformant</v>
          </cell>
        </row>
        <row r="1521">
          <cell r="B1521" t="str">
            <v>AVNET EMG FRANCE SILICA_20222023</v>
          </cell>
          <cell r="C1521" t="str">
            <v>CID002557 - Global Advanced Metals Boyertown</v>
          </cell>
          <cell r="D1521" t="str">
            <v>Tantalum</v>
          </cell>
          <cell r="E1521" t="str">
            <v>CID002557</v>
          </cell>
          <cell r="F1521" t="str">
            <v>RMI</v>
          </cell>
          <cell r="G1521" t="str">
            <v>Global Advanced Metals Boyertown</v>
          </cell>
          <cell r="H1521" t="str">
            <v>UNITED STATES OF AMERICA</v>
          </cell>
          <cell r="I1521"/>
          <cell r="J1521" t="str">
            <v>Boyertown</v>
          </cell>
          <cell r="K1521" t="str">
            <v>Pennsylvania</v>
          </cell>
          <cell r="L1521" t="str">
            <v>Conformant</v>
          </cell>
        </row>
        <row r="1522">
          <cell r="B1522" t="str">
            <v>AVNET EMG FRANCE SILICA_20222023</v>
          </cell>
          <cell r="C1522" t="str">
            <v>CID000616 - XIMEI RESOURCES (GUANGDONG) LIMITED</v>
          </cell>
          <cell r="D1522" t="str">
            <v>Tantalum</v>
          </cell>
          <cell r="E1522" t="str">
            <v>CID000616</v>
          </cell>
          <cell r="F1522" t="str">
            <v>RMI</v>
          </cell>
          <cell r="G1522" t="str">
            <v>XIMEI RESOURCES (GUANGDONG) LIMITED</v>
          </cell>
          <cell r="H1522" t="str">
            <v>CHINA</v>
          </cell>
          <cell r="I1522"/>
          <cell r="J1522" t="str">
            <v>Yingde</v>
          </cell>
          <cell r="K1522" t="str">
            <v>Guangdong Sheng</v>
          </cell>
          <cell r="L1522" t="str">
            <v>Conformant</v>
          </cell>
        </row>
        <row r="1523">
          <cell r="B1523" t="str">
            <v>AVNET EMG FRANCE SILICA_20222023</v>
          </cell>
          <cell r="C1523" t="str">
            <v>CID002544 - TANIOBIS Co., Ltd.</v>
          </cell>
          <cell r="D1523" t="str">
            <v>Tantalum</v>
          </cell>
          <cell r="E1523" t="str">
            <v>CID002544</v>
          </cell>
          <cell r="F1523" t="str">
            <v>RMI</v>
          </cell>
          <cell r="G1523" t="str">
            <v>TANIOBIS Co., Ltd.</v>
          </cell>
          <cell r="H1523" t="str">
            <v>THAILAND</v>
          </cell>
          <cell r="I1523"/>
          <cell r="J1523" t="str">
            <v>Map Ta Phut</v>
          </cell>
          <cell r="K1523" t="str">
            <v>Rayong</v>
          </cell>
          <cell r="L1523" t="str">
            <v>Conformant</v>
          </cell>
        </row>
        <row r="1524">
          <cell r="B1524" t="str">
            <v>AVNET EMG FRANCE SILICA_20222023</v>
          </cell>
          <cell r="C1524" t="str">
            <v>CID002548 - Materion Newton Inc.</v>
          </cell>
          <cell r="D1524" t="str">
            <v>Tantalum</v>
          </cell>
          <cell r="E1524" t="str">
            <v>CID002548</v>
          </cell>
          <cell r="F1524" t="str">
            <v>RMI</v>
          </cell>
          <cell r="G1524" t="str">
            <v>Materion Newton Inc.</v>
          </cell>
          <cell r="H1524" t="str">
            <v>UNITED STATES OF AMERICA</v>
          </cell>
          <cell r="I1524"/>
          <cell r="J1524" t="str">
            <v>Newton</v>
          </cell>
          <cell r="K1524" t="str">
            <v>Massachusetts</v>
          </cell>
          <cell r="L1524" t="str">
            <v>Conformant</v>
          </cell>
        </row>
        <row r="1525">
          <cell r="B1525" t="str">
            <v>AVNET EMG FRANCE SILICA_20222023</v>
          </cell>
          <cell r="C1525" t="str">
            <v>CID002549 - TANIOBIS Japan Co., Ltd.</v>
          </cell>
          <cell r="D1525" t="str">
            <v>Tantalum</v>
          </cell>
          <cell r="E1525" t="str">
            <v>CID002549</v>
          </cell>
          <cell r="F1525" t="str">
            <v>RMI</v>
          </cell>
          <cell r="G1525" t="str">
            <v>TANIOBIS Japan Co., Ltd.</v>
          </cell>
          <cell r="H1525" t="str">
            <v>JAPAN</v>
          </cell>
          <cell r="I1525"/>
          <cell r="J1525" t="str">
            <v>Mito</v>
          </cell>
          <cell r="K1525" t="str">
            <v>Ibaraki</v>
          </cell>
          <cell r="L1525" t="str">
            <v>Conformant</v>
          </cell>
        </row>
        <row r="1526">
          <cell r="B1526" t="str">
            <v>AVNET EMG FRANCE SILICA_20222023</v>
          </cell>
          <cell r="C1526" t="str">
            <v>CID002550 - TANIOBIS Smelting GmbH &amp; Co. KG</v>
          </cell>
          <cell r="D1526" t="str">
            <v>Tantalum</v>
          </cell>
          <cell r="E1526" t="str">
            <v>CID002550</v>
          </cell>
          <cell r="F1526" t="str">
            <v>RMI</v>
          </cell>
          <cell r="G1526" t="str">
            <v>TANIOBIS Smelting GmbH &amp; Co. KG</v>
          </cell>
          <cell r="H1526" t="str">
            <v>GERMANY</v>
          </cell>
          <cell r="I1526"/>
          <cell r="J1526" t="str">
            <v>Laufenburg</v>
          </cell>
          <cell r="K1526" t="str">
            <v>Baden-Württemberg</v>
          </cell>
          <cell r="L1526" t="str">
            <v>Conformant</v>
          </cell>
        </row>
        <row r="1527">
          <cell r="B1527" t="str">
            <v>AVNET EMG FRANCE SILICA_20222023</v>
          </cell>
          <cell r="C1527" t="str">
            <v>CID002545 - TANIOBIS GmbH</v>
          </cell>
          <cell r="D1527" t="str">
            <v>Tantalum</v>
          </cell>
          <cell r="E1527" t="str">
            <v>CID002545</v>
          </cell>
          <cell r="F1527" t="str">
            <v>RMI</v>
          </cell>
          <cell r="G1527" t="str">
            <v>TANIOBIS GmbH</v>
          </cell>
          <cell r="H1527" t="str">
            <v>GERMANY</v>
          </cell>
          <cell r="I1527"/>
          <cell r="J1527" t="str">
            <v>Goslar</v>
          </cell>
          <cell r="K1527" t="str">
            <v>Niedersachsen</v>
          </cell>
          <cell r="L1527" t="str">
            <v>Conformant</v>
          </cell>
        </row>
        <row r="1528">
          <cell r="B1528" t="str">
            <v>AVNET EMG FRANCE SILICA_20222023</v>
          </cell>
          <cell r="C1528" t="str">
            <v>CID002492 - Hengyang King Xing Lifeng New Materials Co., Ltd.</v>
          </cell>
          <cell r="D1528" t="str">
            <v>Tantalum</v>
          </cell>
          <cell r="E1528" t="str">
            <v>CID002492</v>
          </cell>
          <cell r="F1528" t="str">
            <v>RMI</v>
          </cell>
          <cell r="G1528" t="str">
            <v>Hengyang King Xing Lifeng New Materials Co., Ltd.</v>
          </cell>
          <cell r="H1528" t="str">
            <v>CHINA</v>
          </cell>
          <cell r="I1528"/>
          <cell r="J1528" t="str">
            <v>Hengyang</v>
          </cell>
          <cell r="K1528" t="str">
            <v>Hunan Sheng</v>
          </cell>
          <cell r="L1528" t="str">
            <v>Conformant</v>
          </cell>
        </row>
        <row r="1529">
          <cell r="B1529" t="str">
            <v>AVNET EMG FRANCE SILICA_20222023</v>
          </cell>
          <cell r="C1529" t="str">
            <v>CID002512 - Jiangxi Dinghai Tantalum &amp; Niobium Co., Ltd.</v>
          </cell>
          <cell r="D1529" t="str">
            <v>Tantalum</v>
          </cell>
          <cell r="E1529" t="str">
            <v>CID002512</v>
          </cell>
          <cell r="F1529" t="str">
            <v>RMI</v>
          </cell>
          <cell r="G1529" t="str">
            <v>Jiangxi Dinghai Tantalum &amp; Niobium Co., Ltd.</v>
          </cell>
          <cell r="H1529" t="str">
            <v>CHINA</v>
          </cell>
          <cell r="I1529"/>
          <cell r="J1529" t="str">
            <v>Fengxin</v>
          </cell>
          <cell r="K1529" t="str">
            <v>Jiangxi Sheng</v>
          </cell>
          <cell r="L1529" t="str">
            <v>Conformant</v>
          </cell>
        </row>
        <row r="1530">
          <cell r="B1530" t="str">
            <v>AVNET EMG FRANCE SILICA_20222023</v>
          </cell>
          <cell r="C1530" t="str">
            <v>CID002842 - Jiangxi Tuohong New Raw Material</v>
          </cell>
          <cell r="D1530" t="str">
            <v>Tantalum</v>
          </cell>
          <cell r="E1530" t="str">
            <v>CID002842</v>
          </cell>
          <cell r="F1530" t="str">
            <v>RMI</v>
          </cell>
          <cell r="G1530" t="str">
            <v>Jiangxi Tuohong New Raw Material</v>
          </cell>
          <cell r="H1530" t="str">
            <v>CHINA</v>
          </cell>
          <cell r="I1530"/>
          <cell r="J1530" t="str">
            <v>Yi Chun City</v>
          </cell>
          <cell r="K1530" t="str">
            <v>Jiangxi Sheng</v>
          </cell>
          <cell r="L1530" t="str">
            <v>Conformant</v>
          </cell>
        </row>
        <row r="1531">
          <cell r="B1531" t="str">
            <v>AVNET EMG FRANCE SILICA_20222023</v>
          </cell>
          <cell r="C1531" t="str">
            <v>CID000914 - JiuJiang JinXin Nonferrous Metals Co., Ltd.</v>
          </cell>
          <cell r="D1531" t="str">
            <v>Tantalum</v>
          </cell>
          <cell r="E1531" t="str">
            <v>CID000914</v>
          </cell>
          <cell r="F1531" t="str">
            <v>RMI</v>
          </cell>
          <cell r="G1531" t="str">
            <v>JiuJiang JinXin Nonferrous Metals Co., Ltd.</v>
          </cell>
          <cell r="H1531" t="str">
            <v>CHINA</v>
          </cell>
          <cell r="I1531"/>
          <cell r="J1531" t="str">
            <v>Jiujiang</v>
          </cell>
          <cell r="K1531" t="str">
            <v>Jiangxi Sheng</v>
          </cell>
          <cell r="L1531" t="str">
            <v>Conformant</v>
          </cell>
        </row>
        <row r="1532">
          <cell r="B1532" t="str">
            <v>AVNET EMG FRANCE SILICA_20222023</v>
          </cell>
          <cell r="C1532" t="str">
            <v>CID000917 - Jiujiang Tanbre Co., Ltd.</v>
          </cell>
          <cell r="D1532" t="str">
            <v>Tantalum</v>
          </cell>
          <cell r="E1532" t="str">
            <v>CID000917</v>
          </cell>
          <cell r="F1532" t="str">
            <v>RMI</v>
          </cell>
          <cell r="G1532" t="str">
            <v>Jiujiang Tanbre Co., Ltd.</v>
          </cell>
          <cell r="H1532" t="str">
            <v>CHINA</v>
          </cell>
          <cell r="I1532" t="str">
            <v>No. 62, Jiuhu Road, Jiujiang City, Jiangxi 
Province, China, P.C: 332014</v>
          </cell>
          <cell r="J1532" t="str">
            <v>Jiujiang</v>
          </cell>
          <cell r="K1532" t="str">
            <v>Jiangxi Sheng</v>
          </cell>
          <cell r="L1532" t="str">
            <v>Conformant</v>
          </cell>
        </row>
        <row r="1533">
          <cell r="B1533" t="str">
            <v>AVNET EMG FRANCE SILICA_20222023</v>
          </cell>
          <cell r="C1533" t="str">
            <v>CID002506 - Jiujiang Zhongao Tantalum &amp; Niobium Co., Ltd.</v>
          </cell>
          <cell r="D1533" t="str">
            <v>Tantalum</v>
          </cell>
          <cell r="E1533" t="str">
            <v>CID002506</v>
          </cell>
          <cell r="F1533" t="str">
            <v>RMI</v>
          </cell>
          <cell r="G1533" t="str">
            <v>Jiujiang Zhongao Tantalum &amp; Niobium Co., Ltd.</v>
          </cell>
          <cell r="H1533" t="str">
            <v>CHINA</v>
          </cell>
          <cell r="I1533"/>
          <cell r="J1533" t="str">
            <v>Jiujiang</v>
          </cell>
          <cell r="K1533" t="str">
            <v>Jiangxi Sheng</v>
          </cell>
          <cell r="L1533" t="str">
            <v>Conformant</v>
          </cell>
        </row>
        <row r="1534">
          <cell r="B1534" t="str">
            <v>AVNET EMG FRANCE SILICA_20222023</v>
          </cell>
          <cell r="C1534" t="str">
            <v>CID001076 - AMG Brasil</v>
          </cell>
          <cell r="D1534" t="str">
            <v>Tantalum</v>
          </cell>
          <cell r="E1534" t="str">
            <v>CID001076</v>
          </cell>
          <cell r="F1534" t="str">
            <v>RMI</v>
          </cell>
          <cell r="G1534" t="str">
            <v>AMG Brasil</v>
          </cell>
          <cell r="H1534" t="str">
            <v>BRAZIL</v>
          </cell>
          <cell r="I1534"/>
          <cell r="J1534" t="str">
            <v>São João del Rei</v>
          </cell>
          <cell r="K1534" t="str">
            <v>Minas Gerais</v>
          </cell>
          <cell r="L1534" t="str">
            <v>Conformant</v>
          </cell>
        </row>
        <row r="1535">
          <cell r="B1535" t="str">
            <v>AVNET EMG FRANCE SILICA_20222023</v>
          </cell>
          <cell r="C1535" t="str">
            <v>CID001163 - Metallurgical Products India Pvt., Ltd.7</v>
          </cell>
          <cell r="D1535" t="str">
            <v>Tantalum</v>
          </cell>
          <cell r="E1535" t="str">
            <v>CID001163</v>
          </cell>
          <cell r="F1535" t="str">
            <v>RMI</v>
          </cell>
          <cell r="G1535" t="str">
            <v>Metallurgical Products India Pvt., Ltd.</v>
          </cell>
          <cell r="H1535" t="str">
            <v>INDIA</v>
          </cell>
          <cell r="I1535"/>
          <cell r="J1535" t="str">
            <v>District Raigad</v>
          </cell>
          <cell r="K1535" t="str">
            <v>Maharashtra</v>
          </cell>
          <cell r="L1535" t="str">
            <v>Conformant</v>
          </cell>
        </row>
        <row r="1536">
          <cell r="B1536" t="str">
            <v>AVNET EMG FRANCE SILICA_20222023</v>
          </cell>
          <cell r="C1536" t="str">
            <v>CID001173 - Mineracao Taboca S.A.</v>
          </cell>
          <cell r="D1536" t="str">
            <v>Tin</v>
          </cell>
          <cell r="E1536" t="str">
            <v>CID001173</v>
          </cell>
          <cell r="F1536" t="str">
            <v>RMI</v>
          </cell>
          <cell r="G1536" t="str">
            <v>Mineracao Taboca S.A.</v>
          </cell>
          <cell r="H1536" t="str">
            <v>BRAZIL</v>
          </cell>
          <cell r="I1536" t="str">
            <v>Nondisclosure</v>
          </cell>
          <cell r="J1536" t="str">
            <v>Bairro Guarapiranga</v>
          </cell>
          <cell r="K1536" t="str">
            <v>Pirapora do Bom Jesus City</v>
          </cell>
          <cell r="L1536" t="str">
            <v>Conformant</v>
          </cell>
        </row>
        <row r="1537">
          <cell r="B1537" t="str">
            <v>AVNET EMG FRANCE SILICA_20222023</v>
          </cell>
          <cell r="C1537" t="str">
            <v>CID001192 - Mitsui Mining and Smelting Co., Ltd.8</v>
          </cell>
          <cell r="D1537" t="str">
            <v>Tantalum</v>
          </cell>
          <cell r="E1537" t="str">
            <v>CID001192</v>
          </cell>
          <cell r="F1537" t="str">
            <v>RMI</v>
          </cell>
          <cell r="G1537" t="str">
            <v>Mitsui Mining and Smelting Co., Ltd.</v>
          </cell>
          <cell r="H1537" t="str">
            <v>JAPAN</v>
          </cell>
          <cell r="I1537"/>
          <cell r="J1537" t="str">
            <v>Omuta</v>
          </cell>
          <cell r="K1537" t="str">
            <v>Fukuoka</v>
          </cell>
          <cell r="L1537" t="str">
            <v>Conformant</v>
          </cell>
        </row>
        <row r="1538">
          <cell r="B1538" t="str">
            <v>AVNET EMG FRANCE SILICA_20222023</v>
          </cell>
          <cell r="C1538" t="str">
            <v>CID001277 - Ningxia Orient Tantalum Industry Co., Ltd.</v>
          </cell>
          <cell r="D1538" t="str">
            <v>Tantalum</v>
          </cell>
          <cell r="E1538" t="str">
            <v>CID001277</v>
          </cell>
          <cell r="F1538" t="str">
            <v>RMI</v>
          </cell>
          <cell r="G1538" t="str">
            <v>Ningxia Orient Tantalum Industry Co., Ltd.</v>
          </cell>
          <cell r="H1538" t="str">
            <v>CHINA</v>
          </cell>
          <cell r="I1538"/>
          <cell r="J1538" t="str">
            <v>Shizuishan City</v>
          </cell>
          <cell r="K1538" t="str">
            <v>Ningxia Huizi Zizhiqu</v>
          </cell>
          <cell r="L1538" t="str">
            <v>Conformant</v>
          </cell>
        </row>
        <row r="1539">
          <cell r="B1539" t="str">
            <v>AVNET EMG FRANCE SILICA_20222023</v>
          </cell>
          <cell r="C1539" t="str">
            <v>CID001200 - NPM Silmet AS9</v>
          </cell>
          <cell r="D1539" t="str">
            <v>Tantalum</v>
          </cell>
          <cell r="E1539" t="str">
            <v>CID001200</v>
          </cell>
          <cell r="F1539" t="str">
            <v>RMI</v>
          </cell>
          <cell r="G1539" t="str">
            <v>NPM Silmet AS</v>
          </cell>
          <cell r="H1539" t="str">
            <v>ESTONIA</v>
          </cell>
          <cell r="I1539"/>
          <cell r="J1539" t="str">
            <v>Sillamäe</v>
          </cell>
          <cell r="K1539" t="str">
            <v>Ida-Virumaa</v>
          </cell>
          <cell r="L1539" t="str">
            <v>Conformant</v>
          </cell>
        </row>
        <row r="1540">
          <cell r="B1540" t="str">
            <v>AVNET EMG FRANCE SILICA_20222023</v>
          </cell>
          <cell r="C1540" t="str">
            <v>CID001508 - QuantumClean</v>
          </cell>
          <cell r="D1540" t="str">
            <v>Tantalum</v>
          </cell>
          <cell r="E1540" t="str">
            <v>CID001508</v>
          </cell>
          <cell r="F1540" t="str">
            <v>RMI</v>
          </cell>
          <cell r="G1540" t="str">
            <v>QuantumClean</v>
          </cell>
          <cell r="H1540" t="str">
            <v>UNITED STATES OF AMERICA</v>
          </cell>
          <cell r="I1540"/>
          <cell r="J1540" t="str">
            <v>Carrollton</v>
          </cell>
          <cell r="K1540" t="str">
            <v>Texas</v>
          </cell>
          <cell r="L1540" t="str">
            <v>Conformant</v>
          </cell>
        </row>
        <row r="1541">
          <cell r="B1541" t="str">
            <v>AVNET EMG FRANCE SILICA_20222023</v>
          </cell>
          <cell r="C1541" t="str">
            <v>CID002706 - Resind Industria e Comercio Ltda.</v>
          </cell>
          <cell r="D1541" t="str">
            <v>Tin</v>
          </cell>
          <cell r="E1541" t="str">
            <v>CID002706</v>
          </cell>
          <cell r="F1541" t="str">
            <v>RMI</v>
          </cell>
          <cell r="G1541" t="str">
            <v>Resind Industria e Comercio Ltda.</v>
          </cell>
          <cell r="H1541" t="str">
            <v>BRAZIL</v>
          </cell>
          <cell r="I1541"/>
          <cell r="J1541" t="str">
            <v>São João del Rei</v>
          </cell>
          <cell r="K1541" t="str">
            <v>Minas gerais</v>
          </cell>
          <cell r="L1541" t="str">
            <v>Conformant</v>
          </cell>
        </row>
        <row r="1542">
          <cell r="B1542" t="str">
            <v>AVNET EMG FRANCE SILICA_20222023</v>
          </cell>
          <cell r="C1542" t="str">
            <v>CID001769 - Solikamsk Magnesium Works OAO14</v>
          </cell>
          <cell r="D1542" t="str">
            <v>Tantalum</v>
          </cell>
          <cell r="E1542" t="str">
            <v>CID001769</v>
          </cell>
          <cell r="F1542" t="str">
            <v>RMI</v>
          </cell>
          <cell r="G1542" t="str">
            <v>Solikamsk Magnesium Works OAO</v>
          </cell>
          <cell r="H1542" t="str">
            <v>RUSSIAN FEDERATION</v>
          </cell>
          <cell r="I1542"/>
          <cell r="J1542" t="str">
            <v>Solikamsk</v>
          </cell>
          <cell r="K1542" t="str">
            <v>Permskiy kray</v>
          </cell>
          <cell r="L1542" t="str">
            <v>Listed by RMI</v>
          </cell>
        </row>
        <row r="1543">
          <cell r="B1543" t="str">
            <v>AVNET EMG FRANCE SILICA_20222023</v>
          </cell>
          <cell r="C1543" t="str">
            <v>CID001869 - Taki Chemical Co., Ltd.</v>
          </cell>
          <cell r="D1543" t="str">
            <v>Tantalum</v>
          </cell>
          <cell r="E1543" t="str">
            <v>CID001869</v>
          </cell>
          <cell r="F1543" t="str">
            <v>RMI</v>
          </cell>
          <cell r="G1543" t="str">
            <v>Taki Chemical Co., Ltd.</v>
          </cell>
          <cell r="H1543" t="str">
            <v>JAPAN</v>
          </cell>
          <cell r="I1543"/>
          <cell r="J1543" t="str">
            <v>Harima</v>
          </cell>
          <cell r="K1543" t="str">
            <v>Hyogo</v>
          </cell>
          <cell r="L1543" t="str">
            <v>Conformant</v>
          </cell>
        </row>
        <row r="1544">
          <cell r="B1544" t="str">
            <v>AVNET EMG FRANCE SILICA_20222023</v>
          </cell>
          <cell r="C1544" t="str">
            <v>CID001891 - Telex Metals</v>
          </cell>
          <cell r="D1544" t="str">
            <v>Tantalum</v>
          </cell>
          <cell r="E1544" t="str">
            <v>CID001891</v>
          </cell>
          <cell r="F1544" t="str">
            <v>RMI</v>
          </cell>
          <cell r="G1544" t="str">
            <v>Telex Metals</v>
          </cell>
          <cell r="H1544" t="str">
            <v>UNITED STATES OF AMERICA</v>
          </cell>
          <cell r="I1544"/>
          <cell r="J1544" t="str">
            <v>Croydon</v>
          </cell>
          <cell r="K1544" t="str">
            <v>Pennsylvania</v>
          </cell>
          <cell r="L1544" t="str">
            <v>Conformant</v>
          </cell>
        </row>
        <row r="1545">
          <cell r="B1545" t="str">
            <v>AVNET EMG FRANCE SILICA_20222023</v>
          </cell>
          <cell r="C1545" t="str">
            <v>CID001969 - Ulba Metallurgical Plant JSC17</v>
          </cell>
          <cell r="D1545" t="str">
            <v>Tantalum</v>
          </cell>
          <cell r="E1545" t="str">
            <v>CID001969</v>
          </cell>
          <cell r="F1545" t="str">
            <v>RMI</v>
          </cell>
          <cell r="G1545" t="str">
            <v>Ulba Metallurgical Plant JSC</v>
          </cell>
          <cell r="H1545" t="str">
            <v>KAZAKHSTAN</v>
          </cell>
          <cell r="I1545"/>
          <cell r="J1545" t="str">
            <v>Ust-Kamenogorsk</v>
          </cell>
          <cell r="K1545" t="str">
            <v>Qaraghandy oblysy</v>
          </cell>
          <cell r="L1545" t="str">
            <v>Conformant</v>
          </cell>
        </row>
        <row r="1546">
          <cell r="B1546" t="str">
            <v>AVNET EMG FRANCE SILICA_20222023</v>
          </cell>
          <cell r="C1546" t="str">
            <v>CID002508 - XinXing HaoRong Electronic Material Co., Ltd.</v>
          </cell>
          <cell r="D1546" t="str">
            <v>Tantalum</v>
          </cell>
          <cell r="E1546" t="str">
            <v>CID002508</v>
          </cell>
          <cell r="F1546" t="str">
            <v>RMI</v>
          </cell>
          <cell r="G1546" t="str">
            <v>XinXing HaoRong Electronic Material Co., Ltd.</v>
          </cell>
          <cell r="H1546" t="str">
            <v>CHINA</v>
          </cell>
          <cell r="I1546"/>
          <cell r="J1546" t="str">
            <v>YunFu City</v>
          </cell>
          <cell r="K1546" t="str">
            <v>Guangdong Sheng</v>
          </cell>
          <cell r="L1546" t="str">
            <v>Conformant</v>
          </cell>
        </row>
        <row r="1547">
          <cell r="B1547" t="str">
            <v>AVNET EMG FRANCE SILICA_20222023</v>
          </cell>
          <cell r="C1547" t="str">
            <v>CID002708 - Abington Reldan Metals, LLC</v>
          </cell>
          <cell r="D1547" t="str">
            <v>Gold</v>
          </cell>
          <cell r="E1547" t="str">
            <v>CID002708</v>
          </cell>
          <cell r="F1547" t="str">
            <v>RMI</v>
          </cell>
          <cell r="G1547" t="str">
            <v>Abington Reldan Metals, LLC</v>
          </cell>
          <cell r="H1547" t="str">
            <v>UNITED STATES OF AMERICA</v>
          </cell>
          <cell r="I1547"/>
          <cell r="J1547" t="str">
            <v>Fairless Hills</v>
          </cell>
          <cell r="K1547" t="str">
            <v>Pennsylvania</v>
          </cell>
          <cell r="L1547" t="str">
            <v>Conformant</v>
          </cell>
        </row>
        <row r="1548">
          <cell r="B1548" t="str">
            <v>AVNET EMG FRANCE SILICA_20222023</v>
          </cell>
          <cell r="C1548" t="str">
            <v>CID000015 - Advanced Chemical Company</v>
          </cell>
          <cell r="D1548" t="str">
            <v>Gold</v>
          </cell>
          <cell r="E1548" t="str">
            <v>CID000015</v>
          </cell>
          <cell r="F1548" t="str">
            <v>RMI</v>
          </cell>
          <cell r="G1548" t="str">
            <v>Advanced Chemical Company</v>
          </cell>
          <cell r="H1548" t="str">
            <v>UNITED STATES OF AMERICA</v>
          </cell>
          <cell r="I1548"/>
          <cell r="J1548" t="str">
            <v>Warwick</v>
          </cell>
          <cell r="K1548" t="str">
            <v>Rhode Island</v>
          </cell>
          <cell r="L1548" t="str">
            <v>Conformant</v>
          </cell>
        </row>
        <row r="1549">
          <cell r="B1549" t="str">
            <v>AVNET EMG FRANCE SILICA_20222023</v>
          </cell>
          <cell r="C1549" t="str">
            <v>CID000019 - Aida Chemical Industries Co., Ltd.</v>
          </cell>
          <cell r="D1549" t="str">
            <v>Gold</v>
          </cell>
          <cell r="E1549" t="str">
            <v>CID000019</v>
          </cell>
          <cell r="F1549" t="str">
            <v>RMI</v>
          </cell>
          <cell r="G1549" t="str">
            <v>Aida Chemical Industries Co., Ltd.</v>
          </cell>
          <cell r="H1549" t="str">
            <v>JAPAN</v>
          </cell>
          <cell r="I1549" t="str">
            <v>6-15-13 Minami-cho</v>
          </cell>
          <cell r="J1549" t="str">
            <v>Fuchu</v>
          </cell>
          <cell r="K1549" t="str">
            <v>Tokyo</v>
          </cell>
          <cell r="L1549" t="str">
            <v>Conformant</v>
          </cell>
        </row>
        <row r="1550">
          <cell r="B1550" t="str">
            <v>AVNET EMG FRANCE SILICA_20222023</v>
          </cell>
          <cell r="C1550" t="str">
            <v>CID002560 - Al Etihad Gold Refinery DMCC</v>
          </cell>
          <cell r="D1550" t="str">
            <v>Gold</v>
          </cell>
          <cell r="E1550" t="str">
            <v>CID002560</v>
          </cell>
          <cell r="F1550" t="str">
            <v>RMI</v>
          </cell>
          <cell r="G1550" t="str">
            <v>Al Etihad Gold Refinery DMCC</v>
          </cell>
          <cell r="H1550" t="str">
            <v>UNITED ARAB EMIRATES</v>
          </cell>
          <cell r="I1550"/>
          <cell r="J1550" t="str">
            <v>Dubai</v>
          </cell>
          <cell r="K1550" t="str">
            <v>Dubayy</v>
          </cell>
          <cell r="L1550" t="str">
            <v>Conformant</v>
          </cell>
        </row>
        <row r="1551">
          <cell r="B1551" t="str">
            <v>AVNET EMG FRANCE SILICA_20222023</v>
          </cell>
          <cell r="C1551" t="str">
            <v>CID000035 - Agosi AG</v>
          </cell>
          <cell r="D1551" t="str">
            <v>Gold</v>
          </cell>
          <cell r="E1551" t="str">
            <v>CID000035</v>
          </cell>
          <cell r="F1551" t="str">
            <v>RMI</v>
          </cell>
          <cell r="G1551" t="str">
            <v>Agosi AG</v>
          </cell>
          <cell r="H1551" t="str">
            <v>GERMANY</v>
          </cell>
          <cell r="I1551"/>
          <cell r="J1551" t="str">
            <v>Pforzheim</v>
          </cell>
          <cell r="K1551" t="str">
            <v>Baden-Württemberg</v>
          </cell>
          <cell r="L1551" t="str">
            <v>Conformant</v>
          </cell>
        </row>
        <row r="1552">
          <cell r="B1552" t="str">
            <v>AVNET EMG FRANCE SILICA_20222023</v>
          </cell>
          <cell r="C1552" t="str">
            <v>CID000041 - Almalyk Mining and Metallurgical Complex (AMMC)</v>
          </cell>
          <cell r="D1552" t="str">
            <v>Gold</v>
          </cell>
          <cell r="E1552" t="str">
            <v>CID000041</v>
          </cell>
          <cell r="F1552" t="str">
            <v>RMI</v>
          </cell>
          <cell r="G1552" t="str">
            <v>Almalyk Mining and Metallurgical Complex (AMMC)</v>
          </cell>
          <cell r="H1552" t="str">
            <v>UZBEKISTAN</v>
          </cell>
          <cell r="I1552"/>
          <cell r="J1552" t="str">
            <v>Almalyk</v>
          </cell>
          <cell r="K1552" t="str">
            <v>Toshkent</v>
          </cell>
          <cell r="L1552" t="str">
            <v>Conformant</v>
          </cell>
        </row>
        <row r="1553">
          <cell r="B1553" t="str">
            <v>AVNET EMG FRANCE SILICA_20222023</v>
          </cell>
          <cell r="C1553" t="str">
            <v>CID000058 - AngloGold Ashanti Corrego do Sitio Mineracao</v>
          </cell>
          <cell r="D1553" t="str">
            <v>Gold</v>
          </cell>
          <cell r="E1553" t="str">
            <v>CID000058</v>
          </cell>
          <cell r="F1553" t="str">
            <v>RMI</v>
          </cell>
          <cell r="G1553" t="str">
            <v>AngloGold Ashanti Corrego do Sitio Mineracao</v>
          </cell>
          <cell r="H1553" t="str">
            <v>BRAZIL</v>
          </cell>
          <cell r="I1553"/>
          <cell r="J1553" t="str">
            <v>Nova Lima</v>
          </cell>
          <cell r="K1553" t="str">
            <v>Minas Gerais</v>
          </cell>
          <cell r="L1553" t="str">
            <v>Conformant</v>
          </cell>
        </row>
        <row r="1554">
          <cell r="B1554" t="str">
            <v>AVNET EMG FRANCE SILICA_20222023</v>
          </cell>
          <cell r="C1554" t="str">
            <v>CID000077 - Argor-Heraeus S.A.</v>
          </cell>
          <cell r="D1554" t="str">
            <v>Gold</v>
          </cell>
          <cell r="E1554" t="str">
            <v>CID000077</v>
          </cell>
          <cell r="F1554" t="str">
            <v>RMI</v>
          </cell>
          <cell r="G1554" t="str">
            <v>Argor-Heraeus S.A.</v>
          </cell>
          <cell r="H1554" t="str">
            <v>SWITZERLAND</v>
          </cell>
          <cell r="I1554" t="str">
            <v>CH-6850 Mendrisio , Switzerland</v>
          </cell>
          <cell r="J1554" t="str">
            <v>Mendrisio</v>
          </cell>
          <cell r="K1554" t="str">
            <v>Ticino</v>
          </cell>
          <cell r="L1554" t="str">
            <v>Conformant</v>
          </cell>
        </row>
        <row r="1555">
          <cell r="B1555" t="str">
            <v>AVNET EMG FRANCE SILICA_20222023</v>
          </cell>
          <cell r="C1555" t="str">
            <v>CID000082 - Asahi Pretec Corp.20</v>
          </cell>
          <cell r="D1555" t="str">
            <v>Gold</v>
          </cell>
          <cell r="E1555" t="str">
            <v>CID000082</v>
          </cell>
          <cell r="F1555" t="str">
            <v>RMI</v>
          </cell>
          <cell r="G1555" t="str">
            <v>Asahi Pretec Corp.</v>
          </cell>
          <cell r="H1555" t="str">
            <v>JAPAN</v>
          </cell>
          <cell r="I1555"/>
          <cell r="J1555" t="str">
            <v>Kobe</v>
          </cell>
          <cell r="K1555" t="str">
            <v>Hyogo</v>
          </cell>
          <cell r="L1555" t="str">
            <v>Conformant</v>
          </cell>
        </row>
        <row r="1556">
          <cell r="B1556" t="str">
            <v>AVNET EMG FRANCE SILICA_20222023</v>
          </cell>
          <cell r="C1556" t="str">
            <v>CID000924 - Asahi Refining Canada Ltd.</v>
          </cell>
          <cell r="D1556" t="str">
            <v>Gold</v>
          </cell>
          <cell r="E1556" t="str">
            <v>CID000924</v>
          </cell>
          <cell r="F1556" t="str">
            <v>RMI</v>
          </cell>
          <cell r="G1556" t="str">
            <v>Asahi Refining Canada Ltd.</v>
          </cell>
          <cell r="H1556" t="str">
            <v>CANADA</v>
          </cell>
          <cell r="I1556"/>
          <cell r="J1556" t="str">
            <v>Brampton</v>
          </cell>
          <cell r="K1556" t="str">
            <v>Ontario</v>
          </cell>
          <cell r="L1556" t="str">
            <v>Conformant</v>
          </cell>
        </row>
        <row r="1557">
          <cell r="B1557" t="str">
            <v>AVNET EMG FRANCE SILICA_20222023</v>
          </cell>
          <cell r="C1557" t="str">
            <v>CID000920 - Asahi Refining USA Inc.</v>
          </cell>
          <cell r="D1557" t="str">
            <v>Gold</v>
          </cell>
          <cell r="E1557" t="str">
            <v>CID000920</v>
          </cell>
          <cell r="F1557" t="str">
            <v>RMI</v>
          </cell>
          <cell r="G1557" t="str">
            <v>Asahi Refining USA Inc.</v>
          </cell>
          <cell r="H1557" t="str">
            <v>UNITED STATES OF AMERICA</v>
          </cell>
          <cell r="I1557"/>
          <cell r="J1557" t="str">
            <v>Salt Lake City</v>
          </cell>
          <cell r="K1557" t="str">
            <v>Utah</v>
          </cell>
          <cell r="L1557" t="str">
            <v>Conformant</v>
          </cell>
        </row>
        <row r="1558">
          <cell r="B1558" t="str">
            <v>AVNET EMG FRANCE SILICA_20222023</v>
          </cell>
          <cell r="C1558" t="str">
            <v>CID000103 - Atasay Kuyumculuk Sanayi Ve Ticaret A.S.24</v>
          </cell>
          <cell r="D1558" t="str">
            <v>Gold</v>
          </cell>
          <cell r="E1558" t="str">
            <v>CID000103</v>
          </cell>
          <cell r="F1558" t="str">
            <v>RMI</v>
          </cell>
          <cell r="G1558" t="str">
            <v>Atasay Kuyumculuk Sanayi Ve Ticaret A.S.</v>
          </cell>
          <cell r="H1558" t="str">
            <v>TURKEY</v>
          </cell>
          <cell r="I1558"/>
          <cell r="J1558" t="str">
            <v>Istanbul</v>
          </cell>
          <cell r="K1558" t="str">
            <v>İstanbul</v>
          </cell>
          <cell r="L1558" t="str">
            <v>Listed by RMI</v>
          </cell>
        </row>
        <row r="1559">
          <cell r="B1559" t="str">
            <v>AVNET EMG FRANCE SILICA_20222023</v>
          </cell>
          <cell r="C1559" t="str">
            <v>CID002850 - AU Traders and Refiners</v>
          </cell>
          <cell r="D1559" t="str">
            <v>Gold</v>
          </cell>
          <cell r="E1559" t="str">
            <v>CID002850</v>
          </cell>
          <cell r="F1559" t="str">
            <v>RMI</v>
          </cell>
          <cell r="G1559" t="str">
            <v>AU Traders and Refiners</v>
          </cell>
          <cell r="H1559" t="str">
            <v>SOUTH AFRICA</v>
          </cell>
          <cell r="I1559"/>
          <cell r="J1559" t="str">
            <v>Johannesburg</v>
          </cell>
          <cell r="K1559" t="str">
            <v>Gauteng</v>
          </cell>
          <cell r="L1559" t="str">
            <v>Listed by RMI</v>
          </cell>
        </row>
        <row r="1560">
          <cell r="B1560" t="str">
            <v>AVNET EMG FRANCE SILICA_20222023</v>
          </cell>
          <cell r="C1560" t="str">
            <v>CID000113 - Aurubis AG</v>
          </cell>
          <cell r="D1560" t="str">
            <v>Gold</v>
          </cell>
          <cell r="E1560" t="str">
            <v>CID000113</v>
          </cell>
          <cell r="F1560" t="str">
            <v>RMI</v>
          </cell>
          <cell r="G1560" t="str">
            <v>Aurubis AG</v>
          </cell>
          <cell r="H1560" t="str">
            <v>GERMANY</v>
          </cell>
          <cell r="I1560"/>
          <cell r="J1560" t="str">
            <v>Hamburg</v>
          </cell>
          <cell r="K1560" t="str">
            <v>Hamburg</v>
          </cell>
          <cell r="L1560" t="str">
            <v>Conformant</v>
          </cell>
        </row>
        <row r="1561">
          <cell r="B1561" t="str">
            <v>AVNET EMG FRANCE SILICA_20222023</v>
          </cell>
          <cell r="C1561" t="str">
            <v>CID002863 - Bangalore Refinery26</v>
          </cell>
          <cell r="D1561" t="str">
            <v>Gold</v>
          </cell>
          <cell r="E1561" t="str">
            <v>CID002863</v>
          </cell>
          <cell r="F1561" t="str">
            <v>RMI</v>
          </cell>
          <cell r="G1561" t="str">
            <v>Bangalore Refinery</v>
          </cell>
          <cell r="H1561" t="str">
            <v>INDIA</v>
          </cell>
          <cell r="I1561"/>
          <cell r="J1561" t="str">
            <v>Bangalore</v>
          </cell>
          <cell r="K1561" t="str">
            <v>Karnataka</v>
          </cell>
          <cell r="L1561" t="str">
            <v>Conformant</v>
          </cell>
        </row>
        <row r="1562">
          <cell r="B1562" t="str">
            <v>AVNET EMG FRANCE SILICA_20222023</v>
          </cell>
          <cell r="C1562" t="str">
            <v>CID000128 - Bangko Sentral ng Pilipinas (Central Bank of the Philippines)</v>
          </cell>
          <cell r="D1562" t="str">
            <v>Gold</v>
          </cell>
          <cell r="E1562" t="str">
            <v>CID000128</v>
          </cell>
          <cell r="F1562" t="str">
            <v>RMI</v>
          </cell>
          <cell r="G1562" t="str">
            <v>Bangko Sentral ng Pilipinas (Central Bank of the Philippines)</v>
          </cell>
          <cell r="H1562" t="str">
            <v>PHILIPPINES</v>
          </cell>
          <cell r="I1562"/>
          <cell r="J1562" t="str">
            <v>Quezon City</v>
          </cell>
          <cell r="K1562" t="str">
            <v>Rizal</v>
          </cell>
          <cell r="L1562" t="str">
            <v>Conformant</v>
          </cell>
        </row>
        <row r="1563">
          <cell r="B1563" t="str">
            <v>AVNET EMG FRANCE SILICA_20222023</v>
          </cell>
          <cell r="C1563" t="str">
            <v>CID000157 - Boliden AB</v>
          </cell>
          <cell r="D1563" t="str">
            <v>Gold</v>
          </cell>
          <cell r="E1563" t="str">
            <v>CID000157</v>
          </cell>
          <cell r="F1563" t="str">
            <v>RMI</v>
          </cell>
          <cell r="G1563" t="str">
            <v>Boliden AB</v>
          </cell>
          <cell r="H1563" t="str">
            <v>SWEDEN</v>
          </cell>
          <cell r="I1563"/>
          <cell r="J1563" t="str">
            <v>Skelleftehamn</v>
          </cell>
          <cell r="K1563" t="str">
            <v>Västerbottens län [SE-24]</v>
          </cell>
          <cell r="L1563" t="str">
            <v>Conformant</v>
          </cell>
        </row>
        <row r="1564">
          <cell r="B1564" t="str">
            <v>AVNET EMG FRANCE SILICA_20222023</v>
          </cell>
          <cell r="C1564" t="str">
            <v>CID000176 - C. Hafner GmbH + Co. KG</v>
          </cell>
          <cell r="D1564" t="str">
            <v>Gold</v>
          </cell>
          <cell r="E1564" t="str">
            <v>CID000176</v>
          </cell>
          <cell r="F1564" t="str">
            <v>RMI</v>
          </cell>
          <cell r="G1564" t="str">
            <v>C. Hafner GmbH + Co. KG</v>
          </cell>
          <cell r="H1564" t="str">
            <v>GERMANY</v>
          </cell>
          <cell r="I1564"/>
          <cell r="J1564" t="str">
            <v>Pforzheim</v>
          </cell>
          <cell r="K1564" t="str">
            <v>Baden-Württemberg</v>
          </cell>
          <cell r="L1564" t="str">
            <v>Conformant</v>
          </cell>
        </row>
        <row r="1565">
          <cell r="B1565" t="str">
            <v>AVNET EMG FRANCE SILICA_20222023</v>
          </cell>
          <cell r="C1565" t="str">
            <v>CID000180 - Caridad</v>
          </cell>
          <cell r="D1565" t="str">
            <v>Gold</v>
          </cell>
          <cell r="E1565" t="str">
            <v>CID000180</v>
          </cell>
          <cell r="F1565" t="str">
            <v>RMI</v>
          </cell>
          <cell r="G1565" t="str">
            <v>Caridad</v>
          </cell>
          <cell r="H1565" t="str">
            <v>MEXICO</v>
          </cell>
          <cell r="I1565"/>
          <cell r="J1565" t="str">
            <v>Nacozari</v>
          </cell>
          <cell r="K1565" t="str">
            <v>Sonora</v>
          </cell>
          <cell r="L1565" t="str">
            <v>Listed by RMI</v>
          </cell>
        </row>
        <row r="1566">
          <cell r="B1566" t="str">
            <v>AVNET EMG FRANCE SILICA_20222023</v>
          </cell>
          <cell r="C1566" t="str">
            <v>CID000185 - CCR Refinery - Glencore Canada Corporation30</v>
          </cell>
          <cell r="D1566" t="str">
            <v>Gold</v>
          </cell>
          <cell r="E1566" t="str">
            <v>CID000185</v>
          </cell>
          <cell r="F1566" t="str">
            <v>RMI</v>
          </cell>
          <cell r="G1566" t="str">
            <v>CCR Refinery - Glencore Canada Corporation</v>
          </cell>
          <cell r="H1566" t="str">
            <v>CANADA</v>
          </cell>
          <cell r="I1566"/>
          <cell r="J1566" t="str">
            <v>Montréal</v>
          </cell>
          <cell r="K1566" t="str">
            <v>Quebec</v>
          </cell>
          <cell r="L1566" t="str">
            <v>Conformant</v>
          </cell>
        </row>
        <row r="1567">
          <cell r="B1567" t="str">
            <v>AVNET EMG FRANCE SILICA_20222023</v>
          </cell>
          <cell r="C1567" t="str">
            <v>CID000189 - Cendres + Metaux S.A.32</v>
          </cell>
          <cell r="D1567" t="str">
            <v>Gold</v>
          </cell>
          <cell r="E1567" t="str">
            <v>CID000189</v>
          </cell>
          <cell r="F1567" t="str">
            <v>RMI</v>
          </cell>
          <cell r="G1567" t="str">
            <v>Cendres + Metaux S.A.</v>
          </cell>
          <cell r="H1567" t="str">
            <v>SWITZERLAND</v>
          </cell>
          <cell r="I1567"/>
          <cell r="J1567" t="str">
            <v>Biel-Bienne</v>
          </cell>
          <cell r="K1567" t="str">
            <v>Bern</v>
          </cell>
          <cell r="L1567" t="str">
            <v>Listed by RMI</v>
          </cell>
        </row>
        <row r="1568">
          <cell r="B1568" t="str">
            <v>AVNET EMG FRANCE SILICA_20222023</v>
          </cell>
          <cell r="C1568" t="str">
            <v>CID000233 - Chimet S.p.A.</v>
          </cell>
          <cell r="D1568" t="str">
            <v>Gold</v>
          </cell>
          <cell r="E1568" t="str">
            <v>CID000233</v>
          </cell>
          <cell r="F1568" t="str">
            <v>RMI</v>
          </cell>
          <cell r="G1568" t="str">
            <v>Chimet S.p.A.</v>
          </cell>
          <cell r="H1568" t="str">
            <v>ITALY</v>
          </cell>
          <cell r="I1568"/>
          <cell r="J1568" t="str">
            <v>Arezzo</v>
          </cell>
          <cell r="K1568" t="str">
            <v>Toscana</v>
          </cell>
          <cell r="L1568" t="str">
            <v>Conformant</v>
          </cell>
        </row>
        <row r="1569">
          <cell r="B1569" t="str">
            <v>AVNET EMG FRANCE SILICA_20222023</v>
          </cell>
          <cell r="C1569" t="str">
            <v>CID000264 - Chugai Mining</v>
          </cell>
          <cell r="D1569" t="str">
            <v>Gold</v>
          </cell>
          <cell r="E1569" t="str">
            <v>CID000264</v>
          </cell>
          <cell r="F1569" t="str">
            <v>RMI</v>
          </cell>
          <cell r="G1569" t="str">
            <v>Chugai Mining</v>
          </cell>
          <cell r="H1569" t="str">
            <v>JAPAN</v>
          </cell>
          <cell r="I1569"/>
          <cell r="J1569" t="str">
            <v>Chiyoda</v>
          </cell>
          <cell r="K1569" t="str">
            <v>Tokyo</v>
          </cell>
          <cell r="L1569" t="str">
            <v>Conformant</v>
          </cell>
        </row>
        <row r="1570">
          <cell r="B1570" t="str">
            <v>AVNET EMG FRANCE SILICA_20222023</v>
          </cell>
          <cell r="C1570" t="str">
            <v>CID000343 - Daye Non-Ferrous Metals Mining Ltd.</v>
          </cell>
          <cell r="D1570" t="str">
            <v>Gold</v>
          </cell>
          <cell r="E1570" t="str">
            <v>CID000343</v>
          </cell>
          <cell r="F1570" t="str">
            <v>RMI</v>
          </cell>
          <cell r="G1570" t="str">
            <v>Daye Non-Ferrous Metals Mining Ltd.</v>
          </cell>
          <cell r="H1570" t="str">
            <v>CHINA</v>
          </cell>
          <cell r="I1570"/>
          <cell r="J1570" t="str">
            <v>Huangshi</v>
          </cell>
          <cell r="K1570" t="str">
            <v>Hubei Sheng</v>
          </cell>
          <cell r="L1570" t="str">
            <v>Listed by RMI</v>
          </cell>
        </row>
        <row r="1571">
          <cell r="B1571" t="str">
            <v>AVNET EMG FRANCE SILICA_20222023</v>
          </cell>
          <cell r="C1571" t="str">
            <v>CID002867 - Degussa Sonne / Mond Goldhandel GmbH34</v>
          </cell>
          <cell r="D1571" t="str">
            <v>Gold</v>
          </cell>
          <cell r="E1571" t="str">
            <v>CID002867</v>
          </cell>
          <cell r="F1571" t="str">
            <v>RMI</v>
          </cell>
          <cell r="G1571" t="str">
            <v>Degussa Sonne / Mond Goldhandel GmbH</v>
          </cell>
          <cell r="H1571" t="str">
            <v>GERMANY</v>
          </cell>
          <cell r="I1571"/>
          <cell r="J1571" t="str">
            <v>Pforzheim</v>
          </cell>
          <cell r="K1571" t="str">
            <v>Baden-Württemberg</v>
          </cell>
          <cell r="L1571" t="str">
            <v>Listed by RMI</v>
          </cell>
        </row>
        <row r="1572">
          <cell r="B1572" t="str">
            <v>AVNET EMG FRANCE SILICA_20222023</v>
          </cell>
          <cell r="C1572" t="str">
            <v>CID000401 - Dowa</v>
          </cell>
          <cell r="D1572" t="str">
            <v>Gold</v>
          </cell>
          <cell r="E1572" t="str">
            <v>CID000401</v>
          </cell>
          <cell r="F1572" t="str">
            <v>RMI</v>
          </cell>
          <cell r="G1572" t="str">
            <v>Dowa</v>
          </cell>
          <cell r="H1572" t="str">
            <v>JAPAN</v>
          </cell>
          <cell r="I1572"/>
          <cell r="J1572" t="str">
            <v>Kosaka</v>
          </cell>
          <cell r="K1572" t="str">
            <v>Akita</v>
          </cell>
          <cell r="L1572" t="str">
            <v>Conformant</v>
          </cell>
        </row>
        <row r="1573">
          <cell r="B1573" t="str">
            <v>AVNET EMG FRANCE SILICA_20222023</v>
          </cell>
          <cell r="C1573" t="str">
            <v>CID000359 - DSC (Do Sung Corporation)38</v>
          </cell>
          <cell r="D1573" t="str">
            <v>Gold</v>
          </cell>
          <cell r="E1573" t="str">
            <v>CID000359</v>
          </cell>
          <cell r="F1573" t="str">
            <v>RMI</v>
          </cell>
          <cell r="G1573" t="str">
            <v>DSC (Do Sung Corporation)</v>
          </cell>
          <cell r="H1573" t="str">
            <v>KOREA, REPUBLIC OF</v>
          </cell>
          <cell r="I1573"/>
          <cell r="J1573" t="str">
            <v>Gimpo</v>
          </cell>
          <cell r="K1573" t="str">
            <v>Gyeonggi-do</v>
          </cell>
          <cell r="L1573" t="str">
            <v>Conformant</v>
          </cell>
        </row>
        <row r="1574">
          <cell r="B1574" t="str">
            <v>AVNET EMG FRANCE SILICA_20222023</v>
          </cell>
          <cell r="C1574" t="str">
            <v>CID000425 - Eco-System Recycling Co., Ltd. East Plant</v>
          </cell>
          <cell r="D1574" t="str">
            <v>Gold</v>
          </cell>
          <cell r="E1574" t="str">
            <v>CID000425</v>
          </cell>
          <cell r="F1574" t="str">
            <v>RMI</v>
          </cell>
          <cell r="G1574" t="str">
            <v>Eco-System Recycling Co., Ltd. East Plant</v>
          </cell>
          <cell r="H1574" t="str">
            <v>JAPAN</v>
          </cell>
          <cell r="I1574"/>
          <cell r="J1574" t="str">
            <v>Honjo</v>
          </cell>
          <cell r="K1574" t="str">
            <v>Saitama</v>
          </cell>
          <cell r="L1574" t="str">
            <v>Conformant</v>
          </cell>
        </row>
        <row r="1575">
          <cell r="B1575" t="str">
            <v>AVNET EMG FRANCE SILICA_20222023</v>
          </cell>
          <cell r="C1575" t="str">
            <v>CID002561 - Emirates Gold DMCC</v>
          </cell>
          <cell r="D1575" t="str">
            <v>Gold</v>
          </cell>
          <cell r="E1575" t="str">
            <v>CID002561</v>
          </cell>
          <cell r="F1575" t="str">
            <v>RMI</v>
          </cell>
          <cell r="G1575" t="str">
            <v>Emirates Gold DMCC</v>
          </cell>
          <cell r="H1575" t="str">
            <v>UNITED ARAB EMIRATES</v>
          </cell>
          <cell r="I1575"/>
          <cell r="J1575" t="str">
            <v>Dubai</v>
          </cell>
          <cell r="K1575" t="str">
            <v>Dubayy</v>
          </cell>
          <cell r="L1575" t="str">
            <v>Conformant</v>
          </cell>
        </row>
        <row r="1576">
          <cell r="B1576" t="str">
            <v>AVNET EMG FRANCE SILICA_20222023</v>
          </cell>
          <cell r="C1576" t="str">
            <v>CID002515 - Fidelity Printers and Refiners Ltd.</v>
          </cell>
          <cell r="D1576" t="str">
            <v>Gold</v>
          </cell>
          <cell r="E1576" t="str">
            <v>CID002515</v>
          </cell>
          <cell r="F1576" t="str">
            <v>RMI</v>
          </cell>
          <cell r="G1576" t="str">
            <v>Fidelity Printers and Refiners Ltd.</v>
          </cell>
          <cell r="H1576" t="str">
            <v>ZIMBABWE</v>
          </cell>
          <cell r="I1576"/>
          <cell r="J1576" t="str">
            <v>Msasa</v>
          </cell>
          <cell r="K1576" t="str">
            <v>Harare</v>
          </cell>
          <cell r="L1576" t="str">
            <v>Listed by RMI</v>
          </cell>
        </row>
        <row r="1577">
          <cell r="B1577" t="str">
            <v>AVNET EMG FRANCE SILICA_20222023</v>
          </cell>
          <cell r="C1577" t="str">
            <v>CID002852 - GGC Gujrat Gold Centre Pvt. Ltd.</v>
          </cell>
          <cell r="D1577" t="str">
            <v>Gold</v>
          </cell>
          <cell r="E1577" t="str">
            <v>CID002852</v>
          </cell>
          <cell r="F1577" t="str">
            <v>RMI</v>
          </cell>
          <cell r="G1577" t="str">
            <v>GGC Gujrat Gold Centre Pvt. Ltd.</v>
          </cell>
          <cell r="H1577" t="str">
            <v>INDIA</v>
          </cell>
          <cell r="I1577"/>
          <cell r="J1577" t="str">
            <v>Ahmedabad</v>
          </cell>
          <cell r="K1577" t="str">
            <v>Gujarat</v>
          </cell>
          <cell r="L1577" t="str">
            <v>Active</v>
          </cell>
        </row>
        <row r="1578">
          <cell r="B1578" t="str">
            <v>AVNET EMG FRANCE SILICA_20222023</v>
          </cell>
          <cell r="C1578" t="str">
            <v>CID002459 - Geib Refining Corporation</v>
          </cell>
          <cell r="D1578" t="str">
            <v>Gold</v>
          </cell>
          <cell r="E1578" t="str">
            <v>CID002459</v>
          </cell>
          <cell r="F1578" t="str">
            <v>RMI</v>
          </cell>
          <cell r="G1578" t="str">
            <v>Geib Refining Corporation</v>
          </cell>
          <cell r="H1578" t="str">
            <v>UNITED STATES OF AMERICA</v>
          </cell>
          <cell r="I1578"/>
          <cell r="J1578" t="str">
            <v>Warwick</v>
          </cell>
          <cell r="K1578" t="str">
            <v>Rhode Island</v>
          </cell>
          <cell r="L1578" t="str">
            <v>Conformant</v>
          </cell>
        </row>
        <row r="1579">
          <cell r="B1579" t="str">
            <v>AVNET EMG FRANCE SILICA_20222023</v>
          </cell>
          <cell r="C1579" t="str">
            <v>CID002243 - Gold Refinery of Zijin Mining Group Co., Ltd.42</v>
          </cell>
          <cell r="D1579" t="str">
            <v>Gold</v>
          </cell>
          <cell r="E1579" t="str">
            <v>CID002243</v>
          </cell>
          <cell r="F1579" t="str">
            <v>RMI</v>
          </cell>
          <cell r="G1579" t="str">
            <v>Gold Refinery of Zijin Mining Group Co., Ltd.</v>
          </cell>
          <cell r="H1579" t="str">
            <v>CHINA</v>
          </cell>
          <cell r="I1579"/>
          <cell r="J1579" t="str">
            <v>Shanghang</v>
          </cell>
          <cell r="K1579" t="str">
            <v>Fujian Sheng</v>
          </cell>
          <cell r="L1579" t="str">
            <v>Conformant</v>
          </cell>
        </row>
        <row r="1580">
          <cell r="B1580" t="str">
            <v>AVNET EMG FRANCE SILICA_20222023</v>
          </cell>
          <cell r="C1580" t="str">
            <v>CID001909 - Great Wall Precious Metals Co., Ltd. of CBPM45</v>
          </cell>
          <cell r="D1580" t="str">
            <v>Gold</v>
          </cell>
          <cell r="E1580" t="str">
            <v>CID001909</v>
          </cell>
          <cell r="F1580" t="str">
            <v>RMI</v>
          </cell>
          <cell r="G1580" t="str">
            <v>Great Wall Precious Metals Co., Ltd. of CBPM</v>
          </cell>
          <cell r="H1580" t="str">
            <v>CHINA</v>
          </cell>
          <cell r="I1580"/>
          <cell r="J1580" t="str">
            <v>Chengdu</v>
          </cell>
          <cell r="K1580" t="str">
            <v>Sichuan Sheng</v>
          </cell>
          <cell r="L1580" t="str">
            <v>Listed by RMI</v>
          </cell>
        </row>
        <row r="1581">
          <cell r="B1581" t="str">
            <v>AVNET EMG FRANCE SILICA_20222023</v>
          </cell>
          <cell r="C1581" t="str">
            <v>CID002312 - Guangdong Jinding Gold Limited47</v>
          </cell>
          <cell r="D1581" t="str">
            <v>Gold</v>
          </cell>
          <cell r="E1581" t="str">
            <v>CID002312</v>
          </cell>
          <cell r="F1581" t="str">
            <v>RMI</v>
          </cell>
          <cell r="G1581" t="str">
            <v>Guangdong Jinding Gold Limited</v>
          </cell>
          <cell r="H1581" t="str">
            <v>CHINA</v>
          </cell>
          <cell r="I1581"/>
          <cell r="J1581" t="str">
            <v>Guangzhou</v>
          </cell>
          <cell r="K1581" t="str">
            <v>Guangdong Sheng</v>
          </cell>
          <cell r="L1581" t="str">
            <v>Listed by RMI</v>
          </cell>
        </row>
        <row r="1582">
          <cell r="B1582" t="str">
            <v>AVNET EMG FRANCE SILICA_20222023</v>
          </cell>
          <cell r="C1582" t="str">
            <v>CID000651 - Guoda Safina High-Tech Environmental Refinery Co., Ltd.</v>
          </cell>
          <cell r="D1582" t="str">
            <v>Gold</v>
          </cell>
          <cell r="E1582" t="str">
            <v>CID000651</v>
          </cell>
          <cell r="F1582" t="str">
            <v>RMI</v>
          </cell>
          <cell r="G1582" t="str">
            <v>Guoda Safina High-Tech Environmental Refinery Co., Ltd.</v>
          </cell>
          <cell r="H1582" t="str">
            <v>CHINA</v>
          </cell>
          <cell r="I1582"/>
          <cell r="J1582" t="str">
            <v>Zhaoyuan</v>
          </cell>
          <cell r="K1582" t="str">
            <v>Shandong Sheng</v>
          </cell>
          <cell r="L1582" t="str">
            <v>Listed by RMI</v>
          </cell>
        </row>
        <row r="1583">
          <cell r="B1583" t="str">
            <v>AVNET EMG FRANCE SILICA_20222023</v>
          </cell>
          <cell r="C1583" t="str">
            <v>CID000671 - Hangzhou Fuchunjiang Smelting Co., Ltd.</v>
          </cell>
          <cell r="D1583" t="str">
            <v>Gold</v>
          </cell>
          <cell r="E1583" t="str">
            <v>CID000671</v>
          </cell>
          <cell r="F1583" t="str">
            <v>RMI</v>
          </cell>
          <cell r="G1583" t="str">
            <v>Hangzhou Fuchunjiang Smelting Co., Ltd.</v>
          </cell>
          <cell r="H1583" t="str">
            <v>CHINA</v>
          </cell>
          <cell r="I1583"/>
          <cell r="J1583" t="str">
            <v>Fuyang</v>
          </cell>
          <cell r="K1583" t="str">
            <v>Zhejiang Sheng</v>
          </cell>
          <cell r="L1583" t="str">
            <v>Listed by RMI</v>
          </cell>
        </row>
        <row r="1584">
          <cell r="B1584" t="str">
            <v>AVNET EMG FRANCE SILICA_20222023</v>
          </cell>
          <cell r="C1584" t="str">
            <v>CID000689 - LT Metal Ltd.</v>
          </cell>
          <cell r="D1584" t="str">
            <v>Gold</v>
          </cell>
          <cell r="E1584" t="str">
            <v>CID000689</v>
          </cell>
          <cell r="F1584" t="str">
            <v>RMI</v>
          </cell>
          <cell r="G1584" t="str">
            <v>LT Metal Ltd.</v>
          </cell>
          <cell r="H1584" t="str">
            <v>KOREA, REPUBLIC OF</v>
          </cell>
          <cell r="I1584"/>
          <cell r="J1584" t="str">
            <v>Seo-gu</v>
          </cell>
          <cell r="K1584" t="str">
            <v>Incheon-gwangyeoksi</v>
          </cell>
          <cell r="L1584" t="str">
            <v>Conformant</v>
          </cell>
        </row>
        <row r="1585">
          <cell r="B1585" t="str">
            <v>AVNET EMG FRANCE SILICA_20222023</v>
          </cell>
          <cell r="C1585" t="str">
            <v>CID000694 - Heimerle + Meule GmbH</v>
          </cell>
          <cell r="D1585" t="str">
            <v>Gold</v>
          </cell>
          <cell r="E1585" t="str">
            <v>CID000694</v>
          </cell>
          <cell r="F1585" t="str">
            <v>RMI</v>
          </cell>
          <cell r="G1585" t="str">
            <v>Heimerle + Meule GmbH</v>
          </cell>
          <cell r="H1585" t="str">
            <v>GERMANY</v>
          </cell>
          <cell r="I1585"/>
          <cell r="J1585" t="str">
            <v>Pforzheim</v>
          </cell>
          <cell r="K1585" t="str">
            <v>Baden-Württemberg</v>
          </cell>
          <cell r="L1585" t="str">
            <v>Conformant</v>
          </cell>
        </row>
        <row r="1586">
          <cell r="B1586" t="str">
            <v>AVNET EMG FRANCE SILICA_20222023</v>
          </cell>
          <cell r="C1586" t="str">
            <v>CID000707 - Heraeus Metals Hong Kong Ltd.</v>
          </cell>
          <cell r="D1586" t="str">
            <v>Gold</v>
          </cell>
          <cell r="E1586" t="str">
            <v>CID000707</v>
          </cell>
          <cell r="F1586" t="str">
            <v>RMI</v>
          </cell>
          <cell r="G1586" t="str">
            <v>Heraeus Metals Hong Kong Ltd.</v>
          </cell>
          <cell r="H1586" t="str">
            <v>CHINA</v>
          </cell>
          <cell r="I1586"/>
          <cell r="J1586" t="str">
            <v>Fanling</v>
          </cell>
          <cell r="K1586" t="str">
            <v>Hong Kong SAR</v>
          </cell>
          <cell r="L1586" t="str">
            <v>Conformant</v>
          </cell>
        </row>
        <row r="1587">
          <cell r="B1587" t="str">
            <v>AVNET EMG FRANCE SILICA_20222023</v>
          </cell>
          <cell r="C1587" t="str">
            <v>CID000711 - Heraeus Germany GmbH Co. KG</v>
          </cell>
          <cell r="D1587" t="str">
            <v>Gold</v>
          </cell>
          <cell r="E1587" t="str">
            <v>CID000711</v>
          </cell>
          <cell r="F1587" t="str">
            <v>RMI</v>
          </cell>
          <cell r="G1587" t="str">
            <v>Heraeus Germany GmbH Co. KG</v>
          </cell>
          <cell r="H1587" t="str">
            <v>GERMANY</v>
          </cell>
          <cell r="I1587"/>
          <cell r="J1587" t="str">
            <v>Hanau</v>
          </cell>
          <cell r="K1587" t="str">
            <v>Hessen</v>
          </cell>
          <cell r="L1587" t="str">
            <v>Conformant</v>
          </cell>
        </row>
        <row r="1588">
          <cell r="B1588" t="str">
            <v>AVNET EMG FRANCE SILICA_20222023</v>
          </cell>
          <cell r="C1588" t="str">
            <v>CID000767 - Hunan Chenzhou Mining Co., Ltd.</v>
          </cell>
          <cell r="D1588" t="str">
            <v>Gold</v>
          </cell>
          <cell r="E1588" t="str">
            <v>CID000767</v>
          </cell>
          <cell r="F1588" t="str">
            <v>RMI</v>
          </cell>
          <cell r="G1588" t="str">
            <v>Hunan Chenzhou Mining Co., Ltd.</v>
          </cell>
          <cell r="H1588" t="str">
            <v>CHINA</v>
          </cell>
          <cell r="I1588"/>
          <cell r="J1588" t="str">
            <v>Yuanling</v>
          </cell>
          <cell r="K1588" t="str">
            <v>Hunan Sheng</v>
          </cell>
          <cell r="L1588" t="str">
            <v>Listed by RMI</v>
          </cell>
        </row>
        <row r="1589">
          <cell r="B1589" t="str">
            <v>AVNET EMG FRANCE SILICA_20222023</v>
          </cell>
          <cell r="C1589" t="str">
            <v>CID000766 - Hunan Chenzhou Mining Co., Ltd.</v>
          </cell>
          <cell r="D1589" t="str">
            <v>Tungsten</v>
          </cell>
          <cell r="E1589" t="str">
            <v>CID000766</v>
          </cell>
          <cell r="F1589" t="str">
            <v>RMI</v>
          </cell>
          <cell r="G1589" t="str">
            <v>Hunan Chenzhou Mining Co., Ltd.</v>
          </cell>
          <cell r="H1589" t="str">
            <v>CHINA</v>
          </cell>
          <cell r="I1589"/>
          <cell r="J1589" t="str">
            <v>Yuanling</v>
          </cell>
          <cell r="K1589" t="str">
            <v>Hunan Sheng</v>
          </cell>
          <cell r="L1589" t="str">
            <v>Conformant</v>
          </cell>
        </row>
        <row r="1590">
          <cell r="B1590" t="str">
            <v>AVNET EMG FRANCE SILICA_20222023</v>
          </cell>
          <cell r="C1590" t="str">
            <v>CID000778 - HwaSeong CJ CO., LTD.</v>
          </cell>
          <cell r="D1590" t="str">
            <v>Gold</v>
          </cell>
          <cell r="E1590" t="str">
            <v>CID000778</v>
          </cell>
          <cell r="F1590" t="str">
            <v>RMI</v>
          </cell>
          <cell r="G1590" t="str">
            <v>HwaSeong CJ CO., LTD.</v>
          </cell>
          <cell r="H1590" t="str">
            <v>KOREA, REPUBLIC OF</v>
          </cell>
          <cell r="I1590"/>
          <cell r="J1590" t="str">
            <v>Danwon</v>
          </cell>
          <cell r="K1590" t="str">
            <v>Gyeonggi-do</v>
          </cell>
          <cell r="L1590" t="str">
            <v>Listed by RMI</v>
          </cell>
        </row>
        <row r="1591">
          <cell r="B1591" t="str">
            <v>AVNET EMG FRANCE SILICA_20222023</v>
          </cell>
          <cell r="C1591" t="str">
            <v>CID000801 - Inner Mongolia Qiankun Gold and Silver Refinery Share Co., Ltd.</v>
          </cell>
          <cell r="D1591" t="str">
            <v>Gold</v>
          </cell>
          <cell r="E1591" t="str">
            <v>CID000801</v>
          </cell>
          <cell r="F1591" t="str">
            <v>RMI</v>
          </cell>
          <cell r="G1591" t="str">
            <v>Inner Mongolia Qiankun Gold and Silver Refinery Share Co., Ltd.</v>
          </cell>
          <cell r="H1591" t="str">
            <v>CHINA</v>
          </cell>
          <cell r="I1591"/>
          <cell r="J1591" t="str">
            <v>Hohhot</v>
          </cell>
          <cell r="K1591" t="str">
            <v>Nei Mongol Zizhiqu</v>
          </cell>
          <cell r="L1591" t="str">
            <v>Conformant</v>
          </cell>
        </row>
        <row r="1592">
          <cell r="B1592" t="str">
            <v>AVNET EMG FRANCE SILICA_20222023</v>
          </cell>
          <cell r="C1592" t="str">
            <v>CID000807 - Ishifuku Metal Industry Co., Ltd.</v>
          </cell>
          <cell r="D1592" t="str">
            <v>Gold</v>
          </cell>
          <cell r="E1592" t="str">
            <v>CID000807</v>
          </cell>
          <cell r="F1592" t="str">
            <v>RMI</v>
          </cell>
          <cell r="G1592" t="str">
            <v>Ishifuku Metal Industry Co., Ltd.</v>
          </cell>
          <cell r="H1592" t="str">
            <v>JAPAN</v>
          </cell>
          <cell r="I1592"/>
          <cell r="J1592" t="str">
            <v>Soka</v>
          </cell>
          <cell r="K1592" t="str">
            <v>Saitama</v>
          </cell>
          <cell r="L1592" t="str">
            <v>Conformant</v>
          </cell>
        </row>
        <row r="1593">
          <cell r="B1593" t="str">
            <v>AVNET EMG FRANCE SILICA_20222023</v>
          </cell>
          <cell r="C1593" t="str">
            <v>CID000814 - Istanbul Gold Refinery</v>
          </cell>
          <cell r="D1593" t="str">
            <v>Gold</v>
          </cell>
          <cell r="E1593" t="str">
            <v>CID000814</v>
          </cell>
          <cell r="F1593" t="str">
            <v>RMI</v>
          </cell>
          <cell r="G1593" t="str">
            <v>Istanbul Gold Refinery</v>
          </cell>
          <cell r="H1593" t="str">
            <v>TURKEY</v>
          </cell>
          <cell r="I1593"/>
          <cell r="J1593" t="str">
            <v>Kuyumcukent</v>
          </cell>
          <cell r="K1593" t="str">
            <v>İstanbul</v>
          </cell>
          <cell r="L1593" t="str">
            <v>Conformant</v>
          </cell>
        </row>
        <row r="1594">
          <cell r="B1594" t="str">
            <v>AVNET EMG FRANCE SILICA_20222023</v>
          </cell>
          <cell r="C1594" t="str">
            <v>CID002765 - Italpreziosi</v>
          </cell>
          <cell r="D1594" t="str">
            <v>Gold</v>
          </cell>
          <cell r="E1594" t="str">
            <v>CID002765</v>
          </cell>
          <cell r="F1594" t="str">
            <v>RMI</v>
          </cell>
          <cell r="G1594" t="str">
            <v>Italpreziosi</v>
          </cell>
          <cell r="H1594" t="str">
            <v>ITALY</v>
          </cell>
          <cell r="I1594"/>
          <cell r="J1594" t="str">
            <v>Arezzo</v>
          </cell>
          <cell r="K1594" t="str">
            <v>Toscana</v>
          </cell>
          <cell r="L1594" t="str">
            <v>Conformant</v>
          </cell>
        </row>
        <row r="1595">
          <cell r="B1595" t="str">
            <v>AVNET EMG FRANCE SILICA_20222023</v>
          </cell>
          <cell r="C1595" t="str">
            <v>CID000823 - Japan Mint</v>
          </cell>
          <cell r="D1595" t="str">
            <v>Gold</v>
          </cell>
          <cell r="E1595" t="str">
            <v>CID000823</v>
          </cell>
          <cell r="F1595" t="str">
            <v>RMI</v>
          </cell>
          <cell r="G1595" t="str">
            <v>Japan Mint</v>
          </cell>
          <cell r="H1595" t="str">
            <v>JAPAN</v>
          </cell>
          <cell r="I1595"/>
          <cell r="J1595" t="str">
            <v>Osaka</v>
          </cell>
          <cell r="K1595" t="str">
            <v>Osaka</v>
          </cell>
          <cell r="L1595" t="str">
            <v>Conformant</v>
          </cell>
        </row>
        <row r="1596">
          <cell r="B1596" t="str">
            <v>AVNET EMG FRANCE SILICA_20222023</v>
          </cell>
          <cell r="C1596" t="str">
            <v>CID000855 - Jiangxi Copper Co., Ltd.51</v>
          </cell>
          <cell r="D1596" t="str">
            <v>Gold</v>
          </cell>
          <cell r="E1596" t="str">
            <v>CID000855</v>
          </cell>
          <cell r="F1596" t="str">
            <v>RMI</v>
          </cell>
          <cell r="G1596" t="str">
            <v>Jiangxi Copper Co., Ltd.</v>
          </cell>
          <cell r="H1596" t="str">
            <v>CHINA</v>
          </cell>
          <cell r="I1596"/>
          <cell r="J1596" t="str">
            <v>Guixi City</v>
          </cell>
          <cell r="K1596" t="str">
            <v>Jiangxi Sheng</v>
          </cell>
          <cell r="L1596" t="str">
            <v>Conformant</v>
          </cell>
        </row>
        <row r="1597">
          <cell r="B1597" t="str">
            <v>AVNET EMG FRANCE SILICA_20222023</v>
          </cell>
          <cell r="C1597" t="str">
            <v>CID000927 - JSC Ekaterinburg Non-Ferrous Metal Processing Plant</v>
          </cell>
          <cell r="D1597" t="str">
            <v>Gold</v>
          </cell>
          <cell r="E1597" t="str">
            <v>CID000927</v>
          </cell>
          <cell r="F1597" t="str">
            <v>RMI</v>
          </cell>
          <cell r="G1597" t="str">
            <v>JSC Ekaterinburg Non-Ferrous Metal Processing Plant</v>
          </cell>
          <cell r="H1597" t="str">
            <v>RUSSIAN FEDERATION</v>
          </cell>
          <cell r="I1597"/>
          <cell r="J1597" t="str">
            <v>Verkhnyaya Pyshma</v>
          </cell>
          <cell r="K1597" t="str">
            <v>Sverdlovskaya oblast'</v>
          </cell>
          <cell r="L1597" t="str">
            <v>Listed by RMI</v>
          </cell>
        </row>
        <row r="1598">
          <cell r="B1598" t="str">
            <v>AVNET EMG FRANCE SILICA_20222023</v>
          </cell>
          <cell r="C1598" t="str">
            <v>CID000929 - JSC Uralelectromed</v>
          </cell>
          <cell r="D1598" t="str">
            <v>Gold</v>
          </cell>
          <cell r="E1598" t="str">
            <v>CID000929</v>
          </cell>
          <cell r="F1598" t="str">
            <v>RMI</v>
          </cell>
          <cell r="G1598" t="str">
            <v>JSC Uralelectromed</v>
          </cell>
          <cell r="H1598" t="str">
            <v>RUSSIAN FEDERATION</v>
          </cell>
          <cell r="I1598"/>
          <cell r="J1598" t="str">
            <v>Verkhnyaya Pyshma</v>
          </cell>
          <cell r="K1598" t="str">
            <v>Sverdlovskaya oblast'</v>
          </cell>
          <cell r="L1598" t="str">
            <v>Listed by RMI</v>
          </cell>
        </row>
        <row r="1599">
          <cell r="B1599" t="str">
            <v>AVNET EMG FRANCE SILICA_20222023</v>
          </cell>
          <cell r="C1599" t="str">
            <v>CID000937 - JX Nippon Mining &amp; Metals Co., Ltd.</v>
          </cell>
          <cell r="D1599" t="str">
            <v>Gold</v>
          </cell>
          <cell r="E1599" t="str">
            <v>CID000937</v>
          </cell>
          <cell r="F1599" t="str">
            <v>RMI</v>
          </cell>
          <cell r="G1599" t="str">
            <v>JX Nippon Mining &amp; Metals Co., Ltd.</v>
          </cell>
          <cell r="H1599" t="str">
            <v>JAPAN</v>
          </cell>
          <cell r="I1599"/>
          <cell r="J1599" t="str">
            <v>Ōita</v>
          </cell>
          <cell r="K1599" t="str">
            <v>Ôita</v>
          </cell>
          <cell r="L1599" t="str">
            <v>Conformant</v>
          </cell>
        </row>
        <row r="1600">
          <cell r="B1600" t="str">
            <v>AVNET EMG FRANCE SILICA_20222023</v>
          </cell>
          <cell r="C1600" t="str">
            <v>CID002563 - Kaloti Precious Metals</v>
          </cell>
          <cell r="D1600" t="str">
            <v>Gold</v>
          </cell>
          <cell r="E1600" t="str">
            <v>CID002563</v>
          </cell>
          <cell r="F1600" t="str">
            <v>RMI</v>
          </cell>
          <cell r="G1600" t="str">
            <v>Kaloti Precious Metals</v>
          </cell>
          <cell r="H1600" t="str">
            <v>UNITED ARAB EMIRATES</v>
          </cell>
          <cell r="I1600"/>
          <cell r="J1600" t="str">
            <v>Dubai</v>
          </cell>
          <cell r="K1600" t="str">
            <v>Dubayy</v>
          </cell>
          <cell r="L1600" t="str">
            <v>Listed by RMI</v>
          </cell>
        </row>
        <row r="1601">
          <cell r="B1601" t="str">
            <v>AVNET EMG FRANCE SILICA_20222023</v>
          </cell>
          <cell r="C1601" t="str">
            <v>CID000956 - Kazakhmys Smelting LLC</v>
          </cell>
          <cell r="D1601" t="str">
            <v>Gold</v>
          </cell>
          <cell r="E1601" t="str">
            <v>CID000956</v>
          </cell>
          <cell r="F1601" t="str">
            <v>RMI</v>
          </cell>
          <cell r="G1601" t="str">
            <v>Kazakhmys Smelting LLC</v>
          </cell>
          <cell r="H1601" t="str">
            <v>KAZAKHSTAN</v>
          </cell>
          <cell r="I1601"/>
          <cell r="J1601" t="str">
            <v>Balkhash</v>
          </cell>
          <cell r="K1601" t="str">
            <v>Qaraghandy oblysy</v>
          </cell>
          <cell r="L1601" t="str">
            <v>Listed by RMI</v>
          </cell>
        </row>
        <row r="1602">
          <cell r="B1602" t="str">
            <v>AVNET EMG FRANCE SILICA_20222023</v>
          </cell>
          <cell r="C1602" t="str">
            <v>CID000957 - Kazzinc</v>
          </cell>
          <cell r="D1602" t="str">
            <v>Gold</v>
          </cell>
          <cell r="E1602" t="str">
            <v>CID000957</v>
          </cell>
          <cell r="F1602" t="str">
            <v>RMI</v>
          </cell>
          <cell r="G1602" t="str">
            <v>Kazzinc</v>
          </cell>
          <cell r="H1602" t="str">
            <v>KAZAKHSTAN</v>
          </cell>
          <cell r="I1602"/>
          <cell r="J1602" t="str">
            <v>Ust-Kamenogorsk</v>
          </cell>
          <cell r="K1602" t="str">
            <v>Qaraghandy oblysy</v>
          </cell>
          <cell r="L1602" t="str">
            <v>Conformant</v>
          </cell>
        </row>
        <row r="1603">
          <cell r="B1603" t="str">
            <v>AVNET EMG FRANCE SILICA_20222023</v>
          </cell>
          <cell r="C1603" t="str">
            <v>CID000969 - Kennecott Utah Copper LLC</v>
          </cell>
          <cell r="D1603" t="str">
            <v>Gold</v>
          </cell>
          <cell r="E1603" t="str">
            <v>CID000969</v>
          </cell>
          <cell r="F1603" t="str">
            <v>RMI</v>
          </cell>
          <cell r="G1603" t="str">
            <v>Kennecott Utah Copper LLC</v>
          </cell>
          <cell r="H1603" t="str">
            <v>UNITED STATES OF AMERICA</v>
          </cell>
          <cell r="I1603"/>
          <cell r="J1603" t="str">
            <v>Magna</v>
          </cell>
          <cell r="K1603" t="str">
            <v>Utah</v>
          </cell>
          <cell r="L1603" t="str">
            <v>Conformant</v>
          </cell>
        </row>
        <row r="1604">
          <cell r="B1604" t="str">
            <v>AVNET EMG FRANCE SILICA_20222023</v>
          </cell>
          <cell r="C1604" t="str">
            <v>CID002511 - KGHM Polska Miedz Spolka Akcyjna</v>
          </cell>
          <cell r="D1604" t="str">
            <v>Gold</v>
          </cell>
          <cell r="E1604" t="str">
            <v>CID002511</v>
          </cell>
          <cell r="F1604" t="str">
            <v>RMI</v>
          </cell>
          <cell r="G1604" t="str">
            <v>KGHM Polska Miedz Spolka Akcyjna</v>
          </cell>
          <cell r="H1604" t="str">
            <v>POLAND</v>
          </cell>
          <cell r="I1604"/>
          <cell r="J1604" t="str">
            <v>Lubin</v>
          </cell>
          <cell r="K1604" t="str">
            <v>Dolnośląskie</v>
          </cell>
          <cell r="L1604" t="str">
            <v>Conformant</v>
          </cell>
        </row>
        <row r="1605">
          <cell r="B1605" t="str">
            <v>AVNET EMG FRANCE SILICA_20222023</v>
          </cell>
          <cell r="C1605" t="str">
            <v>CID000981 - Kojima Chemicals Co., Ltd.</v>
          </cell>
          <cell r="D1605" t="str">
            <v>Gold</v>
          </cell>
          <cell r="E1605" t="str">
            <v>CID000981</v>
          </cell>
          <cell r="F1605" t="str">
            <v>RMI</v>
          </cell>
          <cell r="G1605" t="str">
            <v>Kojima Chemicals Co., Ltd.</v>
          </cell>
          <cell r="H1605" t="str">
            <v>JAPAN</v>
          </cell>
          <cell r="I1605"/>
          <cell r="J1605" t="str">
            <v>Sayama</v>
          </cell>
          <cell r="K1605" t="str">
            <v>Saitama</v>
          </cell>
          <cell r="L1605" t="str">
            <v>Conformant</v>
          </cell>
        </row>
        <row r="1606">
          <cell r="B1606" t="str">
            <v>AVNET EMG FRANCE SILICA_20222023</v>
          </cell>
          <cell r="C1606" t="str">
            <v>CID002605 - Korea Zinc Co., Ltd.</v>
          </cell>
          <cell r="D1606" t="str">
            <v>Gold</v>
          </cell>
          <cell r="E1606" t="str">
            <v>CID002605</v>
          </cell>
          <cell r="F1606" t="str">
            <v>RMI</v>
          </cell>
          <cell r="G1606" t="str">
            <v>Korea Zinc Co., Ltd.</v>
          </cell>
          <cell r="H1606" t="str">
            <v>KOREA, REPUBLIC OF</v>
          </cell>
          <cell r="I1606"/>
          <cell r="J1606" t="str">
            <v>Gangnam</v>
          </cell>
          <cell r="K1606" t="str">
            <v>Seoul-teukbyeolsi</v>
          </cell>
          <cell r="L1606" t="str">
            <v>Conformant</v>
          </cell>
        </row>
        <row r="1607">
          <cell r="B1607" t="str">
            <v>AVNET EMG FRANCE SILICA_20222023</v>
          </cell>
          <cell r="C1607" t="str">
            <v>CID001029 - Kyrgyzaltyn JSC</v>
          </cell>
          <cell r="D1607" t="str">
            <v>Gold</v>
          </cell>
          <cell r="E1607" t="str">
            <v>CID001029</v>
          </cell>
          <cell r="F1607" t="str">
            <v>RMI</v>
          </cell>
          <cell r="G1607" t="str">
            <v>Kyrgyzaltyn JSC</v>
          </cell>
          <cell r="H1607" t="str">
            <v>KYRGYZSTAN</v>
          </cell>
          <cell r="I1607"/>
          <cell r="J1607" t="str">
            <v>Bishkek</v>
          </cell>
          <cell r="K1607" t="str">
            <v>Chüy</v>
          </cell>
          <cell r="L1607" t="str">
            <v>Listed by RMI</v>
          </cell>
        </row>
        <row r="1608">
          <cell r="B1608" t="str">
            <v>AVNET EMG FRANCE SILICA_20222023</v>
          </cell>
          <cell r="C1608" t="str">
            <v>CID002865 - Kyshtym Copper-Electrolytic Plant ZAO</v>
          </cell>
          <cell r="D1608" t="str">
            <v>Gold</v>
          </cell>
          <cell r="E1608" t="str">
            <v>CID002865</v>
          </cell>
          <cell r="F1608" t="str">
            <v>RMI</v>
          </cell>
          <cell r="G1608" t="str">
            <v>Kyshtym Copper-Electrolytic Plant ZAO</v>
          </cell>
          <cell r="H1608" t="str">
            <v>RUSSIAN FEDERATION</v>
          </cell>
          <cell r="I1608"/>
          <cell r="J1608" t="str">
            <v>Kyshtym</v>
          </cell>
          <cell r="K1608" t="str">
            <v>Chelyabinskaya oblast'</v>
          </cell>
          <cell r="L1608" t="str">
            <v>Removed</v>
          </cell>
        </row>
        <row r="1609">
          <cell r="B1609" t="str">
            <v>AVNET EMG FRANCE SILICA_20222023</v>
          </cell>
          <cell r="C1609" t="str">
            <v>CID001032 - L'azurde Company For Jewelry</v>
          </cell>
          <cell r="D1609" t="str">
            <v>Gold</v>
          </cell>
          <cell r="E1609" t="str">
            <v>CID001032</v>
          </cell>
          <cell r="F1609" t="str">
            <v>RMI</v>
          </cell>
          <cell r="G1609" t="str">
            <v>L'azurde Company For Jewelry</v>
          </cell>
          <cell r="H1609" t="str">
            <v>SAUDI ARABIA</v>
          </cell>
          <cell r="I1609"/>
          <cell r="J1609" t="str">
            <v>Riyadh</v>
          </cell>
          <cell r="K1609" t="str">
            <v>Ar Riyāḑ</v>
          </cell>
          <cell r="L1609" t="str">
            <v>Listed by RMI</v>
          </cell>
        </row>
        <row r="1610">
          <cell r="B1610" t="str">
            <v>AVNET EMG FRANCE SILICA_20222023</v>
          </cell>
          <cell r="C1610" t="str">
            <v>CID001056 - Lingbao Gold Co., Ltd.59</v>
          </cell>
          <cell r="D1610" t="str">
            <v>Gold</v>
          </cell>
          <cell r="E1610" t="str">
            <v>CID001056</v>
          </cell>
          <cell r="F1610" t="str">
            <v>RMI</v>
          </cell>
          <cell r="G1610" t="str">
            <v>Lingbao Gold Co., Ltd.</v>
          </cell>
          <cell r="H1610" t="str">
            <v>CHINA</v>
          </cell>
          <cell r="I1610"/>
          <cell r="J1610" t="str">
            <v>Lingbao</v>
          </cell>
          <cell r="K1610" t="str">
            <v>Henan Sheng</v>
          </cell>
          <cell r="L1610" t="str">
            <v>Listed by RMI</v>
          </cell>
        </row>
        <row r="1611">
          <cell r="B1611" t="str">
            <v>AVNET EMG FRANCE SILICA_20222023</v>
          </cell>
          <cell r="C1611" t="str">
            <v>CID001058 - Lingbao Jinyuan Tonghui Refinery Co., Ltd.</v>
          </cell>
          <cell r="D1611" t="str">
            <v>Gold</v>
          </cell>
          <cell r="E1611" t="str">
            <v>CID001058</v>
          </cell>
          <cell r="F1611" t="str">
            <v>RMI</v>
          </cell>
          <cell r="G1611" t="str">
            <v>Lingbao Jinyuan Tonghui Refinery Co., Ltd.</v>
          </cell>
          <cell r="H1611" t="str">
            <v>CHINA</v>
          </cell>
          <cell r="I1611"/>
          <cell r="J1611" t="str">
            <v>Lingbao</v>
          </cell>
          <cell r="K1611" t="str">
            <v>Henan Sheng</v>
          </cell>
          <cell r="L1611" t="str">
            <v>Listed by RMI</v>
          </cell>
        </row>
        <row r="1612">
          <cell r="B1612" t="str">
            <v>AVNET EMG FRANCE SILICA_20222023</v>
          </cell>
          <cell r="C1612" t="str">
            <v>CID002762 - L'Orfebre S.A.</v>
          </cell>
          <cell r="D1612" t="str">
            <v>Gold</v>
          </cell>
          <cell r="E1612" t="str">
            <v>CID002762</v>
          </cell>
          <cell r="F1612" t="str">
            <v>RMI</v>
          </cell>
          <cell r="G1612" t="str">
            <v>L'Orfebre S.A.</v>
          </cell>
          <cell r="H1612" t="str">
            <v>ANDORRA</v>
          </cell>
          <cell r="I1612"/>
          <cell r="J1612" t="str">
            <v>Andorra la Vella</v>
          </cell>
          <cell r="K1612" t="str">
            <v>Andorra la Vella</v>
          </cell>
          <cell r="L1612" t="str">
            <v>Conformant</v>
          </cell>
        </row>
        <row r="1613">
          <cell r="B1613" t="str">
            <v>AVNET EMG FRANCE SILICA_20222023</v>
          </cell>
          <cell r="C1613" t="str">
            <v>CID001078 - LS-NIKKO Copper Inc.</v>
          </cell>
          <cell r="D1613" t="str">
            <v>Gold</v>
          </cell>
          <cell r="E1613" t="str">
            <v>CID001078</v>
          </cell>
          <cell r="F1613" t="str">
            <v>RMI</v>
          </cell>
          <cell r="G1613" t="str">
            <v>LS-NIKKO Copper Inc.</v>
          </cell>
          <cell r="H1613" t="str">
            <v>KOREA, REPUBLIC OF</v>
          </cell>
          <cell r="I1613"/>
          <cell r="J1613" t="str">
            <v>Onsan-eup</v>
          </cell>
          <cell r="K1613" t="str">
            <v>Ulsan-gwangyeoksi</v>
          </cell>
          <cell r="L1613" t="str">
            <v>Conformant</v>
          </cell>
        </row>
        <row r="1614">
          <cell r="B1614" t="str">
            <v>AVNET EMG FRANCE SILICA_20222023</v>
          </cell>
          <cell r="C1614" t="str">
            <v>CID001093 - Luoyang Zijin Yinhui Gold Refinery Co., Ltd.</v>
          </cell>
          <cell r="D1614" t="str">
            <v>Gold</v>
          </cell>
          <cell r="E1614" t="str">
            <v>CID001093</v>
          </cell>
          <cell r="F1614" t="str">
            <v>RMI</v>
          </cell>
          <cell r="G1614" t="str">
            <v>Luoyang Zijin Yinhui Gold Refinery Co., Ltd.</v>
          </cell>
          <cell r="H1614" t="str">
            <v>CHINA</v>
          </cell>
          <cell r="I1614"/>
          <cell r="J1614" t="str">
            <v>Luoyang</v>
          </cell>
          <cell r="K1614" t="str">
            <v>Henan Sheng</v>
          </cell>
          <cell r="L1614" t="str">
            <v>Listed by RMI</v>
          </cell>
        </row>
        <row r="1615">
          <cell r="B1615" t="str">
            <v>AVNET EMG FRANCE SILICA_20222023</v>
          </cell>
          <cell r="C1615" t="str">
            <v>CID002606 - Marsam Metals</v>
          </cell>
          <cell r="D1615" t="str">
            <v>Gold</v>
          </cell>
          <cell r="E1615" t="str">
            <v>CID002606</v>
          </cell>
          <cell r="F1615" t="str">
            <v>RMI</v>
          </cell>
          <cell r="G1615" t="str">
            <v>Marsam Metals</v>
          </cell>
          <cell r="H1615" t="str">
            <v>BRAZIL</v>
          </cell>
          <cell r="I1615"/>
          <cell r="J1615" t="str">
            <v>Sao Paulo</v>
          </cell>
          <cell r="K1615" t="str">
            <v>São Paulo</v>
          </cell>
          <cell r="L1615" t="str">
            <v>Listed by RMI</v>
          </cell>
        </row>
        <row r="1616">
          <cell r="B1616" t="str">
            <v>AVNET EMG FRANCE SILICA_20222023</v>
          </cell>
          <cell r="C1616" t="str">
            <v>CID001113 - Materion</v>
          </cell>
          <cell r="D1616" t="str">
            <v>Gold</v>
          </cell>
          <cell r="E1616" t="str">
            <v>CID001113</v>
          </cell>
          <cell r="F1616" t="str">
            <v>RMI</v>
          </cell>
          <cell r="G1616" t="str">
            <v>Materion</v>
          </cell>
          <cell r="H1616" t="str">
            <v>UNITED STATES OF AMERICA</v>
          </cell>
          <cell r="I1616"/>
          <cell r="J1616" t="str">
            <v>Buffalo</v>
          </cell>
          <cell r="K1616" t="str">
            <v>New York</v>
          </cell>
          <cell r="L1616" t="str">
            <v>Conformant</v>
          </cell>
        </row>
        <row r="1617">
          <cell r="B1617" t="str">
            <v>AVNET EMG FRANCE SILICA_20222023</v>
          </cell>
          <cell r="C1617" t="str">
            <v>CID001119 - Matsuda Sangyo Co., Ltd.</v>
          </cell>
          <cell r="D1617" t="str">
            <v>Gold</v>
          </cell>
          <cell r="E1617" t="str">
            <v>CID001119</v>
          </cell>
          <cell r="F1617" t="str">
            <v>RMI</v>
          </cell>
          <cell r="G1617" t="str">
            <v>Matsuda Sangyo Co., Ltd.</v>
          </cell>
          <cell r="H1617" t="str">
            <v>JAPAN</v>
          </cell>
          <cell r="I1617"/>
          <cell r="J1617" t="str">
            <v>Iruma</v>
          </cell>
          <cell r="K1617" t="str">
            <v>Saitama</v>
          </cell>
          <cell r="L1617" t="str">
            <v>Conformant</v>
          </cell>
        </row>
        <row r="1618">
          <cell r="B1618" t="str">
            <v>AVNET EMG FRANCE SILICA_20222023</v>
          </cell>
          <cell r="C1618" t="str">
            <v>CID001149 - Metalor Technologies (Hong Kong) Ltd.</v>
          </cell>
          <cell r="D1618" t="str">
            <v>Gold</v>
          </cell>
          <cell r="E1618" t="str">
            <v>CID001149</v>
          </cell>
          <cell r="F1618" t="str">
            <v>RMI</v>
          </cell>
          <cell r="G1618" t="str">
            <v>Metalor Technologies (Hong Kong) Ltd.</v>
          </cell>
          <cell r="H1618" t="str">
            <v>CHINA</v>
          </cell>
          <cell r="I1618" t="str">
            <v>Unknown.</v>
          </cell>
          <cell r="J1618" t="str">
            <v>Kwai Chung</v>
          </cell>
          <cell r="K1618" t="str">
            <v>Hong Kong SAR</v>
          </cell>
          <cell r="L1618" t="str">
            <v>Conformant</v>
          </cell>
        </row>
        <row r="1619">
          <cell r="B1619" t="str">
            <v>AVNET EMG FRANCE SILICA_20222023</v>
          </cell>
          <cell r="C1619" t="str">
            <v>CID001152 - Metalor Technologies (Singapore) Pte., Ltd.</v>
          </cell>
          <cell r="D1619" t="str">
            <v>Gold</v>
          </cell>
          <cell r="E1619" t="str">
            <v>CID001152</v>
          </cell>
          <cell r="F1619" t="str">
            <v>RMI</v>
          </cell>
          <cell r="G1619" t="str">
            <v>Metalor Technologies (Singapore) Pte., Ltd.</v>
          </cell>
          <cell r="H1619" t="str">
            <v>SINGAPORE</v>
          </cell>
          <cell r="I1619"/>
          <cell r="J1619" t="str">
            <v>Singapore</v>
          </cell>
          <cell r="K1619" t="str">
            <v>South West</v>
          </cell>
          <cell r="L1619" t="str">
            <v>Conformant</v>
          </cell>
        </row>
        <row r="1620">
          <cell r="B1620" t="str">
            <v>AVNET EMG FRANCE SILICA_20222023</v>
          </cell>
          <cell r="C1620" t="str">
            <v>CID001147 - Metalor Technologies (Suzhou) Ltd.</v>
          </cell>
          <cell r="D1620" t="str">
            <v>Gold</v>
          </cell>
          <cell r="E1620" t="str">
            <v>CID001147</v>
          </cell>
          <cell r="F1620" t="str">
            <v>RMI</v>
          </cell>
          <cell r="G1620" t="str">
            <v>Metalor Technologies (Suzhou) Ltd.</v>
          </cell>
          <cell r="H1620" t="str">
            <v>CHINA</v>
          </cell>
          <cell r="I1620"/>
          <cell r="J1620" t="str">
            <v>Suzhou Industrial Park</v>
          </cell>
          <cell r="K1620" t="str">
            <v>Jiangsu Sheng</v>
          </cell>
          <cell r="L1620" t="str">
            <v>Conformant</v>
          </cell>
        </row>
        <row r="1621">
          <cell r="B1621" t="str">
            <v>AVNET EMG FRANCE SILICA_20222023</v>
          </cell>
          <cell r="C1621" t="str">
            <v>CID001153 - Metalor Technologies S.A.</v>
          </cell>
          <cell r="D1621" t="str">
            <v>Gold</v>
          </cell>
          <cell r="E1621" t="str">
            <v>CID001153</v>
          </cell>
          <cell r="F1621" t="str">
            <v>RMI</v>
          </cell>
          <cell r="G1621" t="str">
            <v>Metalor Technologies S.A.</v>
          </cell>
          <cell r="H1621" t="str">
            <v>SWITZERLAND</v>
          </cell>
          <cell r="I1621"/>
          <cell r="J1621" t="str">
            <v>Marin</v>
          </cell>
          <cell r="K1621" t="str">
            <v>Neuchâtel</v>
          </cell>
          <cell r="L1621" t="str">
            <v>Conformant</v>
          </cell>
        </row>
        <row r="1622">
          <cell r="B1622" t="str">
            <v>AVNET EMG FRANCE SILICA_20222023</v>
          </cell>
          <cell r="C1622" t="str">
            <v>CID001157 - Metalor USA Refining Corporation</v>
          </cell>
          <cell r="D1622" t="str">
            <v>Gold</v>
          </cell>
          <cell r="E1622" t="str">
            <v>CID001157</v>
          </cell>
          <cell r="F1622" t="str">
            <v>RMI</v>
          </cell>
          <cell r="G1622" t="str">
            <v>Metalor USA Refining Corporation</v>
          </cell>
          <cell r="H1622" t="str">
            <v>UNITED STATES OF AMERICA</v>
          </cell>
          <cell r="I1622"/>
          <cell r="J1622" t="str">
            <v>North Attleboro</v>
          </cell>
          <cell r="K1622" t="str">
            <v>Massachusetts</v>
          </cell>
          <cell r="L1622" t="str">
            <v>Conformant</v>
          </cell>
        </row>
        <row r="1623">
          <cell r="B1623" t="str">
            <v>AVNET EMG FRANCE SILICA_20222023</v>
          </cell>
          <cell r="C1623" t="str">
            <v>CID001161 - Metalurgica Met-Mex Penoles S.A. De C.V.65</v>
          </cell>
          <cell r="D1623" t="str">
            <v>Gold</v>
          </cell>
          <cell r="E1623" t="str">
            <v>CID001161</v>
          </cell>
          <cell r="F1623" t="str">
            <v>RMI</v>
          </cell>
          <cell r="G1623" t="str">
            <v>Metalurgica Met-Mex Penoles S.A. De C.V.</v>
          </cell>
          <cell r="H1623" t="str">
            <v>MEXICO</v>
          </cell>
          <cell r="I1623"/>
          <cell r="J1623" t="str">
            <v>Torreon</v>
          </cell>
          <cell r="K1623" t="str">
            <v>Coahuila de Zaragoza</v>
          </cell>
          <cell r="L1623" t="str">
            <v>Conformant</v>
          </cell>
        </row>
        <row r="1624">
          <cell r="B1624" t="str">
            <v>AVNET EMG FRANCE SILICA_20222023</v>
          </cell>
          <cell r="C1624" t="str">
            <v>CID001188 - Mitsubishi Materials Corporation</v>
          </cell>
          <cell r="D1624" t="str">
            <v>Gold</v>
          </cell>
          <cell r="E1624" t="str">
            <v>CID001188</v>
          </cell>
          <cell r="F1624" t="str">
            <v>RMI</v>
          </cell>
          <cell r="G1624" t="str">
            <v>Mitsubishi Materials Corporation</v>
          </cell>
          <cell r="H1624" t="str">
            <v>JAPAN</v>
          </cell>
          <cell r="I1624"/>
          <cell r="J1624" t="str">
            <v>Tokyo</v>
          </cell>
          <cell r="K1624" t="str">
            <v>Tokyo</v>
          </cell>
          <cell r="L1624" t="str">
            <v>Conformant</v>
          </cell>
        </row>
        <row r="1625">
          <cell r="B1625" t="str">
            <v>AVNET EMG FRANCE SILICA_20222023</v>
          </cell>
          <cell r="C1625" t="str">
            <v>CID001193 - Mitsui Mining and Smelting Co., Ltd.</v>
          </cell>
          <cell r="D1625" t="str">
            <v>Gold</v>
          </cell>
          <cell r="E1625" t="str">
            <v>CID001193</v>
          </cell>
          <cell r="F1625" t="str">
            <v>RMI</v>
          </cell>
          <cell r="G1625" t="str">
            <v>Mitsui Mining and Smelting Co., Ltd.</v>
          </cell>
          <cell r="H1625" t="str">
            <v>JAPAN</v>
          </cell>
          <cell r="I1625"/>
          <cell r="J1625" t="str">
            <v>Takehara</v>
          </cell>
          <cell r="K1625" t="str">
            <v>Hiroshima</v>
          </cell>
          <cell r="L1625" t="str">
            <v>Conformant</v>
          </cell>
        </row>
        <row r="1626">
          <cell r="B1626" t="str">
            <v>AVNET EMG FRANCE SILICA_20222023</v>
          </cell>
          <cell r="C1626" t="str">
            <v>CID002509 - MMTC-PAMP India Pvt., Ltd.</v>
          </cell>
          <cell r="D1626" t="str">
            <v>Gold</v>
          </cell>
          <cell r="E1626" t="str">
            <v>CID002509</v>
          </cell>
          <cell r="F1626" t="str">
            <v>RMI</v>
          </cell>
          <cell r="G1626" t="str">
            <v>MMTC-PAMP India Pvt., Ltd.</v>
          </cell>
          <cell r="H1626" t="str">
            <v>INDIA</v>
          </cell>
          <cell r="I1626"/>
          <cell r="J1626" t="str">
            <v>Mewat</v>
          </cell>
          <cell r="K1626" t="str">
            <v>Haryana</v>
          </cell>
          <cell r="L1626" t="str">
            <v>Conformant</v>
          </cell>
        </row>
        <row r="1627">
          <cell r="B1627" t="str">
            <v>AVNET EMG FRANCE SILICA_20222023</v>
          </cell>
          <cell r="C1627" t="str">
            <v>CID002857 - Modeltech Sdn Bhd</v>
          </cell>
          <cell r="D1627" t="str">
            <v>Gold</v>
          </cell>
          <cell r="E1627" t="str">
            <v>CID002857</v>
          </cell>
          <cell r="F1627" t="str">
            <v>RMI</v>
          </cell>
          <cell r="G1627" t="str">
            <v>Modeltech Sdn Bhd</v>
          </cell>
          <cell r="H1627" t="str">
            <v>MALAYSIA</v>
          </cell>
          <cell r="I1627"/>
          <cell r="J1627" t="str">
            <v>Kawasan Perindustrian Bukit Rambai</v>
          </cell>
          <cell r="K1627" t="str">
            <v>Melaka</v>
          </cell>
          <cell r="L1627" t="str">
            <v>Listed by RMI</v>
          </cell>
        </row>
        <row r="1628">
          <cell r="B1628" t="str">
            <v>AVNET EMG FRANCE SILICA_20222023</v>
          </cell>
          <cell r="C1628" t="str">
            <v>CID002282 - Morris and Watson</v>
          </cell>
          <cell r="D1628" t="str">
            <v>Gold</v>
          </cell>
          <cell r="E1628" t="str">
            <v>CID002282</v>
          </cell>
          <cell r="F1628" t="str">
            <v>RMI</v>
          </cell>
          <cell r="G1628" t="str">
            <v>Morris and Watson</v>
          </cell>
          <cell r="H1628" t="str">
            <v>NEW ZEALAND</v>
          </cell>
          <cell r="I1628"/>
          <cell r="J1628" t="str">
            <v>Onehunga</v>
          </cell>
          <cell r="K1628" t="str">
            <v>Auckland</v>
          </cell>
          <cell r="L1628" t="str">
            <v>Listed by RMI</v>
          </cell>
        </row>
        <row r="1629">
          <cell r="B1629" t="str">
            <v>AVNET EMG FRANCE SILICA_20222023</v>
          </cell>
          <cell r="C1629" t="str">
            <v>CID001204 - Moscow Special Alloys Processing Plant68</v>
          </cell>
          <cell r="D1629" t="str">
            <v>Gold</v>
          </cell>
          <cell r="E1629" t="str">
            <v>CID001204</v>
          </cell>
          <cell r="F1629" t="str">
            <v>RMI</v>
          </cell>
          <cell r="G1629" t="str">
            <v>Moscow Special Alloys Processing Plant</v>
          </cell>
          <cell r="H1629" t="str">
            <v>RUSSIAN FEDERATION</v>
          </cell>
          <cell r="I1629"/>
          <cell r="J1629" t="str">
            <v>Obrucheva</v>
          </cell>
          <cell r="K1629" t="str">
            <v>Moskva</v>
          </cell>
          <cell r="L1629" t="str">
            <v>Listed by RMI</v>
          </cell>
        </row>
        <row r="1630">
          <cell r="B1630" t="str">
            <v>AVNET EMG FRANCE SILICA_20222023</v>
          </cell>
          <cell r="C1630" t="str">
            <v>CID001220 - Nadir Metal Rafineri San. Ve Tic. A.S.</v>
          </cell>
          <cell r="D1630" t="str">
            <v>Gold</v>
          </cell>
          <cell r="E1630" t="str">
            <v>CID001220</v>
          </cell>
          <cell r="F1630" t="str">
            <v>RMI</v>
          </cell>
          <cell r="G1630" t="str">
            <v>Nadir Metal Rafineri San. Ve Tic. A.S.</v>
          </cell>
          <cell r="H1630" t="str">
            <v>TURKEY</v>
          </cell>
          <cell r="I1630"/>
          <cell r="J1630" t="str">
            <v>Bahçelievler</v>
          </cell>
          <cell r="K1630" t="str">
            <v>İstanbul</v>
          </cell>
          <cell r="L1630" t="str">
            <v>Conformant</v>
          </cell>
        </row>
        <row r="1631">
          <cell r="B1631" t="str">
            <v>AVNET EMG FRANCE SILICA_20222023</v>
          </cell>
          <cell r="C1631" t="str">
            <v>CID001236 - Navoi Mining and Metallurgical Combinat</v>
          </cell>
          <cell r="D1631" t="str">
            <v>Gold</v>
          </cell>
          <cell r="E1631" t="str">
            <v>CID001236</v>
          </cell>
          <cell r="F1631" t="str">
            <v>RMI</v>
          </cell>
          <cell r="G1631" t="str">
            <v>Navoi Mining and Metallurgical Combinat</v>
          </cell>
          <cell r="H1631" t="str">
            <v>UZBEKISTAN</v>
          </cell>
          <cell r="I1631"/>
          <cell r="J1631" t="str">
            <v>Navoi</v>
          </cell>
          <cell r="K1631" t="str">
            <v>Navoiy</v>
          </cell>
          <cell r="L1631" t="str">
            <v>Conformant</v>
          </cell>
        </row>
        <row r="1632">
          <cell r="B1632" t="str">
            <v>AVNET EMG FRANCE SILICA_20222023</v>
          </cell>
          <cell r="C1632" t="str">
            <v>CID001259 - Nihon Material Co., Ltd.</v>
          </cell>
          <cell r="D1632" t="str">
            <v>Gold</v>
          </cell>
          <cell r="E1632" t="str">
            <v>CID001259</v>
          </cell>
          <cell r="F1632" t="str">
            <v>RMI</v>
          </cell>
          <cell r="G1632" t="str">
            <v>Nihon Material Co., Ltd.</v>
          </cell>
          <cell r="H1632" t="str">
            <v>JAPAN</v>
          </cell>
          <cell r="I1632"/>
          <cell r="J1632" t="str">
            <v>Noda</v>
          </cell>
          <cell r="K1632" t="str">
            <v>Chiba</v>
          </cell>
          <cell r="L1632" t="str">
            <v>Conformant</v>
          </cell>
        </row>
        <row r="1633">
          <cell r="B1633" t="str">
            <v>AVNET EMG FRANCE SILICA_20222023</v>
          </cell>
          <cell r="C1633" t="str">
            <v>CID002779 - Ogussa Osterreichische Gold- und Silber-Scheideanstalt GmbH</v>
          </cell>
          <cell r="D1633" t="str">
            <v>Gold</v>
          </cell>
          <cell r="E1633" t="str">
            <v>CID002779</v>
          </cell>
          <cell r="F1633" t="str">
            <v>RMI</v>
          </cell>
          <cell r="G1633" t="str">
            <v>Ogussa Osterreichische Gold- und Silber-Scheideanstalt GmbH</v>
          </cell>
          <cell r="H1633" t="str">
            <v>AUSTRIA</v>
          </cell>
          <cell r="I1633"/>
          <cell r="J1633" t="str">
            <v>Vienna</v>
          </cell>
          <cell r="K1633" t="str">
            <v>Wien</v>
          </cell>
          <cell r="L1633" t="str">
            <v>Conformant</v>
          </cell>
        </row>
        <row r="1634">
          <cell r="B1634" t="str">
            <v>AVNET EMG FRANCE SILICA_20222023</v>
          </cell>
          <cell r="C1634" t="str">
            <v>CID001325 - Ohura Precious Metal Industry Co., Ltd.</v>
          </cell>
          <cell r="D1634" t="str">
            <v>Gold</v>
          </cell>
          <cell r="E1634" t="str">
            <v>CID001325</v>
          </cell>
          <cell r="F1634" t="str">
            <v>RMI</v>
          </cell>
          <cell r="G1634" t="str">
            <v>Ohura Precious Metal Industry Co., Ltd.</v>
          </cell>
          <cell r="H1634" t="str">
            <v>JAPAN</v>
          </cell>
          <cell r="I1634"/>
          <cell r="J1634" t="str">
            <v>Nara-shi</v>
          </cell>
          <cell r="K1634" t="str">
            <v>Nara</v>
          </cell>
          <cell r="L1634" t="str">
            <v>Conformant</v>
          </cell>
        </row>
        <row r="1635">
          <cell r="B1635" t="str">
            <v>AVNET EMG FRANCE SILICA_20222023</v>
          </cell>
          <cell r="C1635" t="str">
            <v>CID001326 - OJSC "The Gulidov Krasnoyarsk Non-Ferrous Metals Plant" (OJSC Krastsvetmet)</v>
          </cell>
          <cell r="D1635" t="str">
            <v>Gold</v>
          </cell>
          <cell r="E1635" t="str">
            <v>CID001326</v>
          </cell>
          <cell r="F1635" t="str">
            <v>RMI</v>
          </cell>
          <cell r="G1635" t="str">
            <v>OJSC "The Gulidov Krasnoyarsk Non-Ferrous Metals Plant" (OJSC Krastsvetmet)</v>
          </cell>
          <cell r="H1635" t="str">
            <v>RUSSIAN FEDERATION</v>
          </cell>
          <cell r="I1635"/>
          <cell r="J1635" t="str">
            <v>Krasnoyarsk</v>
          </cell>
          <cell r="K1635" t="str">
            <v>Krasnoyarskiy kray</v>
          </cell>
          <cell r="L1635" t="str">
            <v>Listed by RMI</v>
          </cell>
        </row>
        <row r="1636">
          <cell r="B1636" t="str">
            <v>AVNET EMG FRANCE SILICA_20222023</v>
          </cell>
          <cell r="C1636" t="str">
            <v>CID000493 - JSC Novosibirsk Refinery</v>
          </cell>
          <cell r="D1636" t="str">
            <v>Gold</v>
          </cell>
          <cell r="E1636" t="str">
            <v>CID000493</v>
          </cell>
          <cell r="F1636" t="str">
            <v>RMI</v>
          </cell>
          <cell r="G1636" t="str">
            <v>JSC Novosibirsk Refinery</v>
          </cell>
          <cell r="H1636" t="str">
            <v>RUSSIAN FEDERATION</v>
          </cell>
          <cell r="I1636"/>
          <cell r="J1636" t="str">
            <v>Novosibirsk</v>
          </cell>
          <cell r="K1636" t="str">
            <v>Novosibirskaya oblast'</v>
          </cell>
          <cell r="L1636" t="str">
            <v>Listed by RMI</v>
          </cell>
        </row>
        <row r="1637">
          <cell r="B1637" t="str">
            <v>AVNET EMG FRANCE SILICA_20222023</v>
          </cell>
          <cell r="C1637" t="str">
            <v>CID001352 - MKS PAMP SA97</v>
          </cell>
          <cell r="D1637" t="str">
            <v>Gold</v>
          </cell>
          <cell r="E1637" t="str">
            <v>CID001352</v>
          </cell>
          <cell r="F1637" t="str">
            <v>RMI</v>
          </cell>
          <cell r="G1637" t="str">
            <v>MKS PAMP SA</v>
          </cell>
          <cell r="H1637" t="str">
            <v>SWITZERLAND</v>
          </cell>
          <cell r="I1637"/>
          <cell r="J1637" t="str">
            <v>Geneva</v>
          </cell>
          <cell r="K1637" t="str">
            <v>Genève</v>
          </cell>
          <cell r="L1637" t="str">
            <v>Conformant</v>
          </cell>
        </row>
        <row r="1638">
          <cell r="B1638" t="str">
            <v>AVNET EMG FRANCE SILICA_20222023</v>
          </cell>
          <cell r="C1638" t="str">
            <v>CID002872 - Pease &amp; Curren</v>
          </cell>
          <cell r="D1638" t="str">
            <v>Gold</v>
          </cell>
          <cell r="E1638" t="str">
            <v>CID002872</v>
          </cell>
          <cell r="F1638" t="str">
            <v>RMI</v>
          </cell>
          <cell r="G1638" t="str">
            <v>Pease &amp; Curren</v>
          </cell>
          <cell r="H1638" t="str">
            <v>UNITED STATES OF AMERICA</v>
          </cell>
          <cell r="I1638"/>
          <cell r="J1638" t="str">
            <v>Warwick</v>
          </cell>
          <cell r="K1638" t="str">
            <v>Rhode Island</v>
          </cell>
          <cell r="L1638" t="str">
            <v>Listed by RMI</v>
          </cell>
        </row>
        <row r="1639">
          <cell r="B1639" t="str">
            <v>AVNET EMG FRANCE SILICA_20222023</v>
          </cell>
          <cell r="C1639" t="str">
            <v>CID001362 - Penglai Penggang Gold Industry Co., Ltd.</v>
          </cell>
          <cell r="D1639" t="str">
            <v>Gold</v>
          </cell>
          <cell r="E1639" t="str">
            <v>CID001362</v>
          </cell>
          <cell r="F1639" t="str">
            <v>RMI</v>
          </cell>
          <cell r="G1639" t="str">
            <v>Penglai Penggang Gold Industry Co., Ltd.</v>
          </cell>
          <cell r="H1639" t="str">
            <v>CHINA</v>
          </cell>
          <cell r="I1639"/>
          <cell r="J1639" t="str">
            <v>Penglai</v>
          </cell>
          <cell r="K1639" t="str">
            <v>Shandong Sheng</v>
          </cell>
          <cell r="L1639" t="str">
            <v>Listed by RMI</v>
          </cell>
        </row>
        <row r="1640">
          <cell r="B1640" t="str">
            <v>AVNET EMG FRANCE SILICA_20222023</v>
          </cell>
          <cell r="C1640" t="str">
            <v>CID002919 - Planta Recuperadora de Metales SpA</v>
          </cell>
          <cell r="D1640" t="str">
            <v>Gold</v>
          </cell>
          <cell r="E1640" t="str">
            <v>CID002919</v>
          </cell>
          <cell r="F1640" t="str">
            <v>RMI</v>
          </cell>
          <cell r="G1640" t="str">
            <v>Planta Recuperadora de Metales SpA</v>
          </cell>
          <cell r="H1640" t="str">
            <v>CHILE</v>
          </cell>
          <cell r="I1640"/>
          <cell r="J1640" t="str">
            <v>Mejillones</v>
          </cell>
          <cell r="K1640" t="str">
            <v>Antofagasta</v>
          </cell>
          <cell r="L1640" t="str">
            <v>Conformant</v>
          </cell>
        </row>
        <row r="1641">
          <cell r="B1641" t="str">
            <v>AVNET EMG FRANCE SILICA_20222023</v>
          </cell>
          <cell r="C1641" t="str">
            <v>CID001386 - Prioksky Plant of Non-Ferrous Metals</v>
          </cell>
          <cell r="D1641" t="str">
            <v>Gold</v>
          </cell>
          <cell r="E1641" t="str">
            <v>CID001386</v>
          </cell>
          <cell r="F1641" t="str">
            <v>RMI</v>
          </cell>
          <cell r="G1641" t="str">
            <v>Prioksky Plant of Non-Ferrous Metals</v>
          </cell>
          <cell r="H1641" t="str">
            <v>RUSSIAN FEDERATION</v>
          </cell>
          <cell r="I1641"/>
          <cell r="J1641" t="str">
            <v>Kasimov</v>
          </cell>
          <cell r="K1641" t="str">
            <v>Ryazanskaya oblast'</v>
          </cell>
          <cell r="L1641" t="str">
            <v>Listed by RMI</v>
          </cell>
        </row>
        <row r="1642">
          <cell r="B1642" t="str">
            <v>AVNET EMG FRANCE SILICA_20222023</v>
          </cell>
          <cell r="C1642" t="str">
            <v>CID001397 - PT Aneka Tambang (Persero) Tbk</v>
          </cell>
          <cell r="D1642" t="str">
            <v>Gold</v>
          </cell>
          <cell r="E1642" t="str">
            <v>CID001397</v>
          </cell>
          <cell r="F1642" t="str">
            <v>RMI</v>
          </cell>
          <cell r="G1642" t="str">
            <v>PT Aneka Tambang (Persero) Tbk</v>
          </cell>
          <cell r="H1642" t="str">
            <v>INDONESIA</v>
          </cell>
          <cell r="I1642"/>
          <cell r="J1642" t="str">
            <v>Jakarta</v>
          </cell>
          <cell r="K1642" t="str">
            <v>Jakarta Raya</v>
          </cell>
          <cell r="L1642" t="str">
            <v>Conformant</v>
          </cell>
        </row>
        <row r="1643">
          <cell r="B1643" t="str">
            <v>AVNET EMG FRANCE SILICA_20222023</v>
          </cell>
          <cell r="C1643" t="str">
            <v>CID001498 - PX Precinox S.A.</v>
          </cell>
          <cell r="D1643" t="str">
            <v>Gold</v>
          </cell>
          <cell r="E1643" t="str">
            <v>CID001498</v>
          </cell>
          <cell r="F1643" t="str">
            <v>RMI</v>
          </cell>
          <cell r="G1643" t="str">
            <v>PX Precinox S.A.</v>
          </cell>
          <cell r="H1643" t="str">
            <v>SWITZERLAND</v>
          </cell>
          <cell r="I1643"/>
          <cell r="J1643" t="str">
            <v>La Chaux-de-Fonds</v>
          </cell>
          <cell r="K1643" t="str">
            <v>Neuchâtel</v>
          </cell>
          <cell r="L1643" t="str">
            <v>Conformant</v>
          </cell>
        </row>
        <row r="1644">
          <cell r="B1644" t="str">
            <v>AVNET EMG FRANCE SILICA_20222023</v>
          </cell>
          <cell r="C1644" t="str">
            <v>CID001512 - Rand Refinery (Pty) Ltd.</v>
          </cell>
          <cell r="D1644" t="str">
            <v>Gold</v>
          </cell>
          <cell r="E1644" t="str">
            <v>CID001512</v>
          </cell>
          <cell r="F1644" t="str">
            <v>RMI</v>
          </cell>
          <cell r="G1644" t="str">
            <v>Rand Refinery (Pty) Ltd.</v>
          </cell>
          <cell r="H1644" t="str">
            <v>SOUTH AFRICA</v>
          </cell>
          <cell r="I1644"/>
          <cell r="J1644" t="str">
            <v>Germiston</v>
          </cell>
          <cell r="K1644" t="str">
            <v>Gauteng</v>
          </cell>
          <cell r="L1644" t="str">
            <v>Conformant</v>
          </cell>
        </row>
        <row r="1645">
          <cell r="B1645" t="str">
            <v>AVNET EMG FRANCE SILICA_20222023</v>
          </cell>
          <cell r="C1645" t="str">
            <v>CID002582 - REMONDIS PMR B.V.</v>
          </cell>
          <cell r="D1645" t="str">
            <v>Gold</v>
          </cell>
          <cell r="E1645" t="str">
            <v>CID002582</v>
          </cell>
          <cell r="F1645" t="str">
            <v>RMI</v>
          </cell>
          <cell r="G1645" t="str">
            <v>REMONDIS PMR B.V.</v>
          </cell>
          <cell r="H1645" t="str">
            <v>NETHERLANDS</v>
          </cell>
          <cell r="I1645"/>
          <cell r="J1645" t="str">
            <v>Moerdijk</v>
          </cell>
          <cell r="K1645" t="str">
            <v>Noord-Brabant</v>
          </cell>
          <cell r="L1645" t="str">
            <v>Conformant</v>
          </cell>
        </row>
        <row r="1646">
          <cell r="B1646" t="str">
            <v>AVNET EMG FRANCE SILICA_20222023</v>
          </cell>
          <cell r="C1646" t="str">
            <v>CID001534 - Royal Canadian Mint</v>
          </cell>
          <cell r="D1646" t="str">
            <v>Gold</v>
          </cell>
          <cell r="E1646" t="str">
            <v>CID001534</v>
          </cell>
          <cell r="F1646" t="str">
            <v>RMI</v>
          </cell>
          <cell r="G1646" t="str">
            <v>Royal Canadian Mint</v>
          </cell>
          <cell r="H1646" t="str">
            <v>CANADA</v>
          </cell>
          <cell r="I1646"/>
          <cell r="J1646" t="str">
            <v>Ottawa</v>
          </cell>
          <cell r="K1646" t="str">
            <v>Ontario</v>
          </cell>
          <cell r="L1646" t="str">
            <v>Conformant</v>
          </cell>
        </row>
        <row r="1647">
          <cell r="B1647" t="str">
            <v>AVNET EMG FRANCE SILICA_20222023</v>
          </cell>
          <cell r="C1647" t="str">
            <v>CID002761 - SAAMP</v>
          </cell>
          <cell r="D1647" t="str">
            <v>Gold</v>
          </cell>
          <cell r="E1647" t="str">
            <v>CID002761</v>
          </cell>
          <cell r="F1647" t="str">
            <v>RMI</v>
          </cell>
          <cell r="G1647" t="str">
            <v>SAAMP</v>
          </cell>
          <cell r="H1647" t="str">
            <v>FRANCE</v>
          </cell>
          <cell r="I1647"/>
          <cell r="J1647" t="str">
            <v>Paris</v>
          </cell>
          <cell r="K1647" t="str">
            <v>Île-de-France</v>
          </cell>
          <cell r="L1647" t="str">
            <v>Conformant</v>
          </cell>
        </row>
        <row r="1648">
          <cell r="B1648" t="str">
            <v>AVNET EMG FRANCE SILICA_20222023</v>
          </cell>
          <cell r="C1648" t="str">
            <v>CID001546 - Sabin Metal Corp.</v>
          </cell>
          <cell r="D1648" t="str">
            <v>Gold</v>
          </cell>
          <cell r="E1648" t="str">
            <v>CID001546</v>
          </cell>
          <cell r="F1648" t="str">
            <v>RMI</v>
          </cell>
          <cell r="G1648" t="str">
            <v>Sabin Metal Corp.</v>
          </cell>
          <cell r="H1648" t="str">
            <v>UNITED STATES OF AMERICA</v>
          </cell>
          <cell r="I1648"/>
          <cell r="J1648" t="str">
            <v>Williston</v>
          </cell>
          <cell r="K1648" t="str">
            <v>North Dakota</v>
          </cell>
          <cell r="L1648" t="str">
            <v>Listed by RMI</v>
          </cell>
        </row>
        <row r="1649">
          <cell r="B1649" t="str">
            <v>AVNET EMG FRANCE SILICA_20222023</v>
          </cell>
          <cell r="C1649" t="str">
            <v>CID002973 - Safimet S.p.A</v>
          </cell>
          <cell r="D1649" t="str">
            <v>Gold</v>
          </cell>
          <cell r="E1649" t="str">
            <v>CID002973</v>
          </cell>
          <cell r="F1649" t="str">
            <v>RMI</v>
          </cell>
          <cell r="G1649" t="str">
            <v>Safimet S.p.A</v>
          </cell>
          <cell r="H1649" t="str">
            <v>ITALY</v>
          </cell>
          <cell r="I1649"/>
          <cell r="J1649" t="str">
            <v>Arezzo</v>
          </cell>
          <cell r="K1649" t="str">
            <v>Toscana</v>
          </cell>
          <cell r="L1649" t="str">
            <v>Listed by RMI</v>
          </cell>
        </row>
        <row r="1650">
          <cell r="B1650" t="str">
            <v>AVNET EMG FRANCE SILICA_20222023</v>
          </cell>
          <cell r="C1650" t="str">
            <v>CID002290 - SAFINA A.S.</v>
          </cell>
          <cell r="D1650" t="str">
            <v>Gold</v>
          </cell>
          <cell r="E1650" t="str">
            <v>CID002290</v>
          </cell>
          <cell r="F1650" t="str">
            <v>RMI</v>
          </cell>
          <cell r="G1650" t="str">
            <v>SAFINA A.S.</v>
          </cell>
          <cell r="H1650" t="str">
            <v>CZECHIA</v>
          </cell>
          <cell r="I1650"/>
          <cell r="J1650" t="str">
            <v>Vestec</v>
          </cell>
          <cell r="K1650" t="str">
            <v>Praha-západ</v>
          </cell>
          <cell r="L1650" t="str">
            <v>Conformant</v>
          </cell>
        </row>
        <row r="1651">
          <cell r="B1651" t="str">
            <v>AVNET EMG FRANCE SILICA_20222023</v>
          </cell>
          <cell r="C1651" t="str">
            <v>CID002853 - Sai Refinery</v>
          </cell>
          <cell r="D1651" t="str">
            <v>Gold</v>
          </cell>
          <cell r="E1651" t="str">
            <v>CID002853</v>
          </cell>
          <cell r="F1651" t="str">
            <v>RMI</v>
          </cell>
          <cell r="G1651" t="str">
            <v>Sai Refinery</v>
          </cell>
          <cell r="H1651" t="str">
            <v>INDIA</v>
          </cell>
          <cell r="I1651"/>
          <cell r="J1651" t="str">
            <v>Parwanoo</v>
          </cell>
          <cell r="K1651" t="str">
            <v>Himachal Pradesh</v>
          </cell>
          <cell r="L1651" t="str">
            <v>Listed by RMI</v>
          </cell>
        </row>
        <row r="1652">
          <cell r="B1652" t="str">
            <v>AVNET EMG FRANCE SILICA_20222023</v>
          </cell>
          <cell r="C1652" t="str">
            <v>CID001555 - Samduck Precious Metals71</v>
          </cell>
          <cell r="D1652" t="str">
            <v>Gold</v>
          </cell>
          <cell r="E1652" t="str">
            <v>CID001555</v>
          </cell>
          <cell r="F1652" t="str">
            <v>RMI</v>
          </cell>
          <cell r="G1652" t="str">
            <v>Samduck Precious Metals</v>
          </cell>
          <cell r="H1652" t="str">
            <v>KOREA, REPUBLIC OF</v>
          </cell>
          <cell r="I1652"/>
          <cell r="J1652" t="str">
            <v>Namdong</v>
          </cell>
          <cell r="K1652" t="str">
            <v>Incheon-gwangyeoksi</v>
          </cell>
          <cell r="L1652" t="str">
            <v>Listed by RMI</v>
          </cell>
        </row>
        <row r="1653">
          <cell r="B1653" t="str">
            <v>AVNET EMG FRANCE SILICA_20222023</v>
          </cell>
          <cell r="C1653" t="str">
            <v>CID001562 - Samwon Metals Corp.</v>
          </cell>
          <cell r="D1653" t="str">
            <v>Gold</v>
          </cell>
          <cell r="E1653" t="str">
            <v>CID001562</v>
          </cell>
          <cell r="F1653" t="str">
            <v>RMI</v>
          </cell>
          <cell r="G1653" t="str">
            <v>Samwon Metals Corp.</v>
          </cell>
          <cell r="H1653" t="str">
            <v>KOREA, REPUBLIC OF</v>
          </cell>
          <cell r="I1653"/>
          <cell r="J1653" t="str">
            <v>Changwon</v>
          </cell>
          <cell r="K1653" t="str">
            <v>Gyeongsangnam-do</v>
          </cell>
          <cell r="L1653" t="str">
            <v>Listed by RMI</v>
          </cell>
        </row>
        <row r="1654">
          <cell r="B1654" t="str">
            <v>AVNET EMG FRANCE SILICA_20222023</v>
          </cell>
          <cell r="C1654" t="str">
            <v>CID001585 - SEMPSA Joyeria Plateria S.A.</v>
          </cell>
          <cell r="D1654" t="str">
            <v>Gold</v>
          </cell>
          <cell r="E1654" t="str">
            <v>CID001585</v>
          </cell>
          <cell r="F1654" t="str">
            <v>RMI</v>
          </cell>
          <cell r="G1654" t="str">
            <v>SEMPSA Joyeria Plateria S.A.</v>
          </cell>
          <cell r="H1654" t="str">
            <v>SPAIN</v>
          </cell>
          <cell r="I1654" t="str">
            <v>Avenida Democratia</v>
          </cell>
          <cell r="J1654" t="str">
            <v>Madrid</v>
          </cell>
          <cell r="K1654" t="str">
            <v>Comunidad de Madrid</v>
          </cell>
          <cell r="L1654" t="str">
            <v>Conformant</v>
          </cell>
        </row>
        <row r="1655">
          <cell r="B1655" t="str">
            <v>AVNET EMG FRANCE SILICA_20222023</v>
          </cell>
          <cell r="C1655" t="str">
            <v>CID001619 - Shandong Tiancheng Biological Gold Industrial Co., Ltd.74</v>
          </cell>
          <cell r="D1655" t="str">
            <v>Gold</v>
          </cell>
          <cell r="E1655" t="str">
            <v>CID001619</v>
          </cell>
          <cell r="F1655" t="str">
            <v>RMI</v>
          </cell>
          <cell r="G1655" t="str">
            <v>Shandong Tiancheng Biological Gold Industrial Co., Ltd.</v>
          </cell>
          <cell r="H1655" t="str">
            <v>CHINA</v>
          </cell>
          <cell r="I1655"/>
          <cell r="J1655" t="str">
            <v>Laizhou</v>
          </cell>
          <cell r="K1655" t="str">
            <v>Shandong Sheng</v>
          </cell>
          <cell r="L1655" t="str">
            <v>Listed by RMI</v>
          </cell>
        </row>
        <row r="1656">
          <cell r="B1656" t="str">
            <v>AVNET EMG FRANCE SILICA_20222023</v>
          </cell>
          <cell r="C1656" t="str">
            <v>CID001622 - Shandong Zhaojin Gold &amp; Silver Refinery Co., Ltd.</v>
          </cell>
          <cell r="D1656" t="str">
            <v>Gold</v>
          </cell>
          <cell r="E1656" t="str">
            <v>CID001622</v>
          </cell>
          <cell r="F1656" t="str">
            <v>RMI</v>
          </cell>
          <cell r="G1656" t="str">
            <v>Shandong Zhaojin Gold &amp; Silver Refinery Co., Ltd.</v>
          </cell>
          <cell r="H1656" t="str">
            <v>CHINA</v>
          </cell>
          <cell r="I1656"/>
          <cell r="J1656" t="str">
            <v>Zhaoyuan</v>
          </cell>
          <cell r="K1656" t="str">
            <v>Shandong Sheng</v>
          </cell>
          <cell r="L1656" t="str">
            <v>Conformant</v>
          </cell>
        </row>
        <row r="1657">
          <cell r="B1657" t="str">
            <v>AVNET EMG FRANCE SILICA_20222023</v>
          </cell>
          <cell r="C1657" t="str">
            <v>CID001736 - Sichuan Tianze Precious Metals Co., Ltd.</v>
          </cell>
          <cell r="D1657" t="str">
            <v>Gold</v>
          </cell>
          <cell r="E1657" t="str">
            <v>CID001736</v>
          </cell>
          <cell r="F1657" t="str">
            <v>RMI</v>
          </cell>
          <cell r="G1657" t="str">
            <v>Sichuan Tianze Precious Metals Co., Ltd.</v>
          </cell>
          <cell r="H1657" t="str">
            <v>CHINA</v>
          </cell>
          <cell r="I1657"/>
          <cell r="J1657" t="str">
            <v>Chengdu</v>
          </cell>
          <cell r="K1657" t="str">
            <v>Sichuan Sheng</v>
          </cell>
          <cell r="L1657" t="str">
            <v>Conformant</v>
          </cell>
        </row>
        <row r="1658">
          <cell r="B1658" t="str">
            <v>AVNET EMG FRANCE SILICA_20222023</v>
          </cell>
          <cell r="C1658" t="str">
            <v>CID002516 - Singway Technology Co., Ltd.</v>
          </cell>
          <cell r="D1658" t="str">
            <v>Gold</v>
          </cell>
          <cell r="E1658" t="str">
            <v>CID002516</v>
          </cell>
          <cell r="F1658" t="str">
            <v>RMI</v>
          </cell>
          <cell r="G1658" t="str">
            <v>Singway Technology Co., Ltd.</v>
          </cell>
          <cell r="H1658" t="str">
            <v>TAIWAN, PROVINCE OF CHINA</v>
          </cell>
          <cell r="I1658"/>
          <cell r="J1658" t="str">
            <v>Dayuan</v>
          </cell>
          <cell r="K1658" t="str">
            <v>Taoyuan</v>
          </cell>
          <cell r="L1658" t="str">
            <v>Listed by RMI</v>
          </cell>
        </row>
        <row r="1659">
          <cell r="B1659" t="str">
            <v>AVNET EMG FRANCE SILICA_20222023</v>
          </cell>
          <cell r="C1659" t="str">
            <v>CID001756 - SOE Shyolkovsky Factory of Secondary Precious Metals</v>
          </cell>
          <cell r="D1659" t="str">
            <v>Gold</v>
          </cell>
          <cell r="E1659" t="str">
            <v>CID001756</v>
          </cell>
          <cell r="F1659" t="str">
            <v>RMI</v>
          </cell>
          <cell r="G1659" t="str">
            <v>SOE Shyolkovsky Factory of Secondary Precious Metals</v>
          </cell>
          <cell r="H1659" t="str">
            <v>RUSSIAN FEDERATION</v>
          </cell>
          <cell r="I1659"/>
          <cell r="J1659" t="str">
            <v>Shyolkovo</v>
          </cell>
          <cell r="K1659" t="str">
            <v>Moskovskaja oblast'</v>
          </cell>
          <cell r="L1659" t="str">
            <v>Listed by RMI</v>
          </cell>
        </row>
        <row r="1660">
          <cell r="B1660" t="str">
            <v>AVNET EMG FRANCE SILICA_20222023</v>
          </cell>
          <cell r="C1660" t="str">
            <v>CID001761 - Solar Applied Materials Technology Corp.</v>
          </cell>
          <cell r="D1660" t="str">
            <v>Gold</v>
          </cell>
          <cell r="E1660" t="str">
            <v>CID001761</v>
          </cell>
          <cell r="F1660" t="str">
            <v>RMI</v>
          </cell>
          <cell r="G1660" t="str">
            <v>Solar Applied Materials Technology Corp.</v>
          </cell>
          <cell r="H1660" t="str">
            <v>TAIWAN, PROVINCE OF CHINA</v>
          </cell>
          <cell r="I1660"/>
          <cell r="J1660" t="str">
            <v>Tainan City</v>
          </cell>
          <cell r="K1660" t="str">
            <v>Tainan</v>
          </cell>
          <cell r="L1660" t="str">
            <v>Conformant</v>
          </cell>
        </row>
        <row r="1661">
          <cell r="B1661" t="str">
            <v>AVNET EMG FRANCE SILICA_20222023</v>
          </cell>
          <cell r="C1661" t="str">
            <v>CID003153 - State Research Institute Center for Physical Sciences and Technology</v>
          </cell>
          <cell r="D1661" t="str">
            <v>Gold</v>
          </cell>
          <cell r="E1661" t="str">
            <v>CID003153</v>
          </cell>
          <cell r="F1661" t="str">
            <v>RMI</v>
          </cell>
          <cell r="G1661" t="str">
            <v>State Research Institute Center for Physical Sciences and Technology</v>
          </cell>
          <cell r="H1661" t="str">
            <v>LITHUANIA</v>
          </cell>
          <cell r="I1661"/>
          <cell r="J1661" t="str">
            <v>Vilnius</v>
          </cell>
          <cell r="K1661" t="str">
            <v>Vilnius</v>
          </cell>
          <cell r="L1661" t="str">
            <v>Listed by RMI</v>
          </cell>
        </row>
        <row r="1662">
          <cell r="B1662" t="str">
            <v>AVNET EMG FRANCE SILICA_20222023</v>
          </cell>
          <cell r="C1662" t="str">
            <v>CID002567 - Sudan Gold Refinery</v>
          </cell>
          <cell r="D1662" t="str">
            <v>Gold</v>
          </cell>
          <cell r="E1662" t="str">
            <v>CID002567</v>
          </cell>
          <cell r="F1662" t="str">
            <v>RMI</v>
          </cell>
          <cell r="G1662" t="str">
            <v>Sudan Gold Refinery</v>
          </cell>
          <cell r="H1662" t="str">
            <v>SUDAN</v>
          </cell>
          <cell r="I1662"/>
          <cell r="J1662" t="str">
            <v>Khartoum</v>
          </cell>
          <cell r="K1662" t="str">
            <v>Khartoum</v>
          </cell>
          <cell r="L1662" t="str">
            <v>Listed by RMI</v>
          </cell>
        </row>
        <row r="1663">
          <cell r="B1663" t="str">
            <v>AVNET EMG FRANCE SILICA_20222023</v>
          </cell>
          <cell r="C1663" t="str">
            <v>CID001798 - Sumitomo Metal Mining Co., Ltd.88</v>
          </cell>
          <cell r="D1663" t="str">
            <v>Gold</v>
          </cell>
          <cell r="E1663" t="str">
            <v>CID001798</v>
          </cell>
          <cell r="F1663" t="str">
            <v>RMI</v>
          </cell>
          <cell r="G1663" t="str">
            <v>Sumitomo Metal Mining Co., Ltd.</v>
          </cell>
          <cell r="H1663" t="str">
            <v>JAPAN</v>
          </cell>
          <cell r="I1663"/>
          <cell r="J1663" t="str">
            <v>Saijo</v>
          </cell>
          <cell r="K1663" t="str">
            <v>Wehime</v>
          </cell>
          <cell r="L1663" t="str">
            <v>Conformant</v>
          </cell>
        </row>
        <row r="1664">
          <cell r="B1664" t="str">
            <v>AVNET EMG FRANCE SILICA_20222023</v>
          </cell>
          <cell r="C1664" t="str">
            <v>CID002580 - T.C.A S.p.A</v>
          </cell>
          <cell r="D1664" t="str">
            <v>Gold</v>
          </cell>
          <cell r="E1664" t="str">
            <v>CID002580</v>
          </cell>
          <cell r="F1664" t="str">
            <v>RMI</v>
          </cell>
          <cell r="G1664" t="str">
            <v>T.C.A S.p.A</v>
          </cell>
          <cell r="H1664" t="str">
            <v>ITALY</v>
          </cell>
          <cell r="I1664"/>
          <cell r="J1664" t="str">
            <v>Capolona</v>
          </cell>
          <cell r="K1664" t="str">
            <v>Toscana</v>
          </cell>
          <cell r="L1664" t="str">
            <v>Conformant</v>
          </cell>
        </row>
        <row r="1665">
          <cell r="B1665" t="str">
            <v>AVNET EMG FRANCE SILICA_20222023</v>
          </cell>
          <cell r="C1665" t="str">
            <v>CID001875 - Tanaka Kikinzoku Kogyo K.K.96</v>
          </cell>
          <cell r="D1665" t="str">
            <v>Gold</v>
          </cell>
          <cell r="E1665" t="str">
            <v>CID001875</v>
          </cell>
          <cell r="F1665" t="str">
            <v>RMI</v>
          </cell>
          <cell r="G1665" t="str">
            <v>Tanaka Kikinzoku Kogyo K.K.</v>
          </cell>
          <cell r="H1665" t="str">
            <v>JAPAN</v>
          </cell>
          <cell r="I1665" t="str">
            <v>nagatoro2-14</v>
          </cell>
          <cell r="J1665" t="str">
            <v>Hiratsuka</v>
          </cell>
          <cell r="K1665" t="str">
            <v>Kanagawa</v>
          </cell>
          <cell r="L1665" t="str">
            <v>Conformant</v>
          </cell>
        </row>
        <row r="1666">
          <cell r="B1666" t="str">
            <v>AVNET EMG FRANCE SILICA_20222023</v>
          </cell>
          <cell r="C1666" t="str">
            <v>CID001916 - Shandong Gold Smelting Co., Ltd.</v>
          </cell>
          <cell r="D1666" t="str">
            <v>Gold</v>
          </cell>
          <cell r="E1666" t="str">
            <v>CID001916</v>
          </cell>
          <cell r="F1666" t="str">
            <v>RMI</v>
          </cell>
          <cell r="G1666" t="str">
            <v>Shandong Gold Smelting Co., Ltd.</v>
          </cell>
          <cell r="H1666" t="str">
            <v>CHINA</v>
          </cell>
          <cell r="I1666"/>
          <cell r="J1666" t="str">
            <v>Laizhou</v>
          </cell>
          <cell r="K1666" t="str">
            <v>Shandong Sheng</v>
          </cell>
          <cell r="L1666" t="str">
            <v>Conformant</v>
          </cell>
        </row>
        <row r="1667">
          <cell r="B1667" t="str">
            <v>AVNET EMG FRANCE SILICA_20222023</v>
          </cell>
          <cell r="C1667" t="str">
            <v>CID001938 - Tokuriki Honten Co., Ltd.</v>
          </cell>
          <cell r="D1667" t="str">
            <v>Gold</v>
          </cell>
          <cell r="E1667" t="str">
            <v>CID001938</v>
          </cell>
          <cell r="F1667" t="str">
            <v>RMI</v>
          </cell>
          <cell r="G1667" t="str">
            <v>Tokuriki Honten Co., Ltd.</v>
          </cell>
          <cell r="H1667" t="str">
            <v>JAPAN</v>
          </cell>
          <cell r="I1667"/>
          <cell r="J1667" t="str">
            <v>Kuki</v>
          </cell>
          <cell r="K1667" t="str">
            <v>Saitama</v>
          </cell>
          <cell r="L1667" t="str">
            <v>Conformant</v>
          </cell>
        </row>
        <row r="1668">
          <cell r="B1668" t="str">
            <v>AVNET EMG FRANCE SILICA_20222023</v>
          </cell>
          <cell r="C1668" t="str">
            <v>CID001947 - Tongling Nonferrous Metals Group Co., Ltd.102</v>
          </cell>
          <cell r="D1668" t="str">
            <v>Gold</v>
          </cell>
          <cell r="E1668" t="str">
            <v>CID001947</v>
          </cell>
          <cell r="F1668" t="str">
            <v>RMI</v>
          </cell>
          <cell r="G1668" t="str">
            <v>Tongling Nonferrous Metals Group Co., Ltd.</v>
          </cell>
          <cell r="H1668" t="str">
            <v>CHINA</v>
          </cell>
          <cell r="I1668"/>
          <cell r="J1668" t="str">
            <v>Tongling</v>
          </cell>
          <cell r="K1668" t="str">
            <v>Anhui Sheng</v>
          </cell>
          <cell r="L1668" t="str">
            <v>Listed by RMI</v>
          </cell>
        </row>
        <row r="1669">
          <cell r="B1669" t="str">
            <v>AVNET EMG FRANCE SILICA_20222023</v>
          </cell>
          <cell r="C1669" t="str">
            <v>CID002587 - Industrial Refining Company</v>
          </cell>
          <cell r="D1669" t="str">
            <v>Gold</v>
          </cell>
          <cell r="E1669" t="str">
            <v>CID002587</v>
          </cell>
          <cell r="F1669" t="str">
            <v>RMI</v>
          </cell>
          <cell r="G1669" t="str">
            <v>Industrial Refining Company</v>
          </cell>
          <cell r="H1669" t="str">
            <v>BELGIUM</v>
          </cell>
          <cell r="I1669"/>
          <cell r="J1669" t="str">
            <v>Antwerp</v>
          </cell>
          <cell r="K1669" t="str">
            <v>Antwerpen</v>
          </cell>
          <cell r="L1669" t="str">
            <v>Listed by RMI</v>
          </cell>
        </row>
        <row r="1670">
          <cell r="B1670" t="str">
            <v>AVNET EMG FRANCE SILICA_20222023</v>
          </cell>
          <cell r="C1670" t="str">
            <v>CID002615 - TOO Tau-Ken-Altyn</v>
          </cell>
          <cell r="D1670" t="str">
            <v>Gold</v>
          </cell>
          <cell r="E1670" t="str">
            <v>CID002615</v>
          </cell>
          <cell r="F1670" t="str">
            <v>RMI</v>
          </cell>
          <cell r="G1670" t="str">
            <v>TOO Tau-Ken-Altyn</v>
          </cell>
          <cell r="H1670" t="str">
            <v>KAZAKHSTAN</v>
          </cell>
          <cell r="I1670"/>
          <cell r="J1670" t="str">
            <v>Astana</v>
          </cell>
          <cell r="K1670" t="str">
            <v>Almaty</v>
          </cell>
          <cell r="L1670" t="str">
            <v>Conformant</v>
          </cell>
        </row>
        <row r="1671">
          <cell r="B1671" t="str">
            <v>AVNET EMG FRANCE SILICA_20222023</v>
          </cell>
          <cell r="C1671" t="str">
            <v>CID001955 - Torecom</v>
          </cell>
          <cell r="D1671" t="str">
            <v>Gold</v>
          </cell>
          <cell r="E1671" t="str">
            <v>CID001955</v>
          </cell>
          <cell r="F1671" t="str">
            <v>RMI</v>
          </cell>
          <cell r="G1671" t="str">
            <v>Torecom</v>
          </cell>
          <cell r="H1671" t="str">
            <v>KOREA, REPUBLIC OF</v>
          </cell>
          <cell r="I1671"/>
          <cell r="J1671" t="str">
            <v>Asan</v>
          </cell>
          <cell r="K1671" t="str">
            <v>Chungcheongnam-do</v>
          </cell>
          <cell r="L1671" t="str">
            <v>Conformant</v>
          </cell>
        </row>
        <row r="1672">
          <cell r="B1672" t="str">
            <v>AVNET EMG FRANCE SILICA_20222023</v>
          </cell>
          <cell r="C1672" t="str">
            <v>CID002314 - Umicore Precious Metals Thailand</v>
          </cell>
          <cell r="D1672" t="str">
            <v>Gold</v>
          </cell>
          <cell r="E1672" t="str">
            <v>CID002314</v>
          </cell>
          <cell r="F1672" t="str">
            <v>RMI</v>
          </cell>
          <cell r="G1672" t="str">
            <v>Umicore Precious Metals Thailand</v>
          </cell>
          <cell r="H1672" t="str">
            <v>THAILAND</v>
          </cell>
          <cell r="I1672"/>
          <cell r="J1672" t="str">
            <v>Khwaeng Dok Mai</v>
          </cell>
          <cell r="K1672" t="str">
            <v>Krung Thep Maha Nakhon</v>
          </cell>
          <cell r="L1672" t="str">
            <v>Conformant</v>
          </cell>
        </row>
        <row r="1673">
          <cell r="B1673" t="str">
            <v>AVNET EMG FRANCE SILICA_20222023</v>
          </cell>
          <cell r="C1673" t="str">
            <v>CID001980 - Umicore S.A. Business Unit Precious Metals Refining104</v>
          </cell>
          <cell r="D1673" t="str">
            <v>Gold</v>
          </cell>
          <cell r="E1673" t="str">
            <v>CID001980</v>
          </cell>
          <cell r="F1673" t="str">
            <v>RMI</v>
          </cell>
          <cell r="G1673" t="str">
            <v>Umicore S.A. Business Unit Precious Metals Refining</v>
          </cell>
          <cell r="H1673" t="str">
            <v>BELGIUM</v>
          </cell>
          <cell r="I1673" t="str">
            <v>Adolf Greinerstraat 14</v>
          </cell>
          <cell r="J1673" t="str">
            <v>Hoboken</v>
          </cell>
          <cell r="K1673" t="str">
            <v>Antwerpen</v>
          </cell>
          <cell r="L1673" t="str">
            <v>Conformant</v>
          </cell>
        </row>
        <row r="1674">
          <cell r="B1674" t="str">
            <v>AVNET EMG FRANCE SILICA_20222023</v>
          </cell>
          <cell r="C1674" t="str">
            <v>CID001993 - United Precious Metal Refining, Inc.</v>
          </cell>
          <cell r="D1674" t="str">
            <v>Gold</v>
          </cell>
          <cell r="E1674" t="str">
            <v>CID001993</v>
          </cell>
          <cell r="F1674" t="str">
            <v>RMI</v>
          </cell>
          <cell r="G1674" t="str">
            <v>United Precious Metal Refining, Inc.</v>
          </cell>
          <cell r="H1674" t="str">
            <v>UNITED STATES OF AMERICA</v>
          </cell>
          <cell r="I1674"/>
          <cell r="J1674" t="str">
            <v>Alden</v>
          </cell>
          <cell r="K1674" t="str">
            <v>New York</v>
          </cell>
          <cell r="L1674" t="str">
            <v>Conformant</v>
          </cell>
        </row>
        <row r="1675">
          <cell r="B1675" t="str">
            <v>AVNET EMG FRANCE SILICA_20222023</v>
          </cell>
          <cell r="C1675" t="str">
            <v>CID002003 - Valcambi S.A.</v>
          </cell>
          <cell r="D1675" t="str">
            <v>Gold</v>
          </cell>
          <cell r="E1675" t="str">
            <v>CID002003</v>
          </cell>
          <cell r="F1675" t="str">
            <v>RMI</v>
          </cell>
          <cell r="G1675" t="str">
            <v>Valcambi S.A.</v>
          </cell>
          <cell r="H1675" t="str">
            <v>SWITZERLAND</v>
          </cell>
          <cell r="I1675"/>
          <cell r="J1675" t="str">
            <v>Balerna</v>
          </cell>
          <cell r="K1675" t="str">
            <v>Ticino</v>
          </cell>
          <cell r="L1675" t="str">
            <v>Conformant</v>
          </cell>
        </row>
        <row r="1676">
          <cell r="B1676" t="str">
            <v>AVNET EMG FRANCE SILICA_20222023</v>
          </cell>
          <cell r="C1676" t="str">
            <v>CID002030 - Western Australian Mint (T/a The Perth Mint)109</v>
          </cell>
          <cell r="D1676" t="str">
            <v>Gold</v>
          </cell>
          <cell r="E1676" t="str">
            <v>CID002030</v>
          </cell>
          <cell r="F1676" t="str">
            <v>RMI</v>
          </cell>
          <cell r="G1676" t="str">
            <v>Western Australian Mint (T/a The Perth Mint)</v>
          </cell>
          <cell r="H1676" t="str">
            <v>AUSTRALIA</v>
          </cell>
          <cell r="I1676" t="str">
            <v>Nondisclosure</v>
          </cell>
          <cell r="J1676" t="str">
            <v>Newburn</v>
          </cell>
          <cell r="K1676" t="str">
            <v>Western Australia</v>
          </cell>
          <cell r="L1676" t="str">
            <v>Conformant</v>
          </cell>
        </row>
        <row r="1677">
          <cell r="B1677" t="str">
            <v>AVNET EMG FRANCE SILICA_20222023</v>
          </cell>
          <cell r="C1677" t="str">
            <v>CID002778 - WIELAND Edelmetalle GmbH</v>
          </cell>
          <cell r="D1677" t="str">
            <v>Gold</v>
          </cell>
          <cell r="E1677" t="str">
            <v>CID002778</v>
          </cell>
          <cell r="F1677" t="str">
            <v>RMI</v>
          </cell>
          <cell r="G1677" t="str">
            <v>WIELAND Edelmetalle GmbH</v>
          </cell>
          <cell r="H1677" t="str">
            <v>GERMANY</v>
          </cell>
          <cell r="I1677"/>
          <cell r="J1677" t="str">
            <v>Pforzeim</v>
          </cell>
          <cell r="K1677" t="str">
            <v>Baden-Wurttemberg</v>
          </cell>
          <cell r="L1677" t="str">
            <v>Conformant</v>
          </cell>
        </row>
        <row r="1678">
          <cell r="B1678" t="str">
            <v>AVNET EMG FRANCE SILICA_20222023</v>
          </cell>
          <cell r="C1678" t="str">
            <v>CID002129 - Yokohama Metal Co., Ltd.</v>
          </cell>
          <cell r="D1678" t="str">
            <v>Gold</v>
          </cell>
          <cell r="E1678" t="str">
            <v>CID002129</v>
          </cell>
          <cell r="F1678" t="str">
            <v>RMI</v>
          </cell>
          <cell r="G1678" t="str">
            <v>Yokohama Metal Co., Ltd.</v>
          </cell>
          <cell r="H1678" t="str">
            <v>JAPAN</v>
          </cell>
          <cell r="I1678"/>
          <cell r="J1678" t="str">
            <v>Sagamihara</v>
          </cell>
          <cell r="K1678" t="str">
            <v>Kanagawa</v>
          </cell>
          <cell r="L1678" t="str">
            <v>Conformant</v>
          </cell>
        </row>
        <row r="1679">
          <cell r="B1679" t="str">
            <v>AVNET EMG FRANCE SILICA_20222023</v>
          </cell>
          <cell r="C1679" t="str">
            <v>CID000197 - Yunnan Copper Industry Co., Ltd.111</v>
          </cell>
          <cell r="D1679" t="str">
            <v>Gold</v>
          </cell>
          <cell r="E1679" t="str">
            <v>CID000197</v>
          </cell>
          <cell r="F1679" t="str">
            <v>RMI</v>
          </cell>
          <cell r="G1679" t="str">
            <v>Yunnan Copper Industry Co., Ltd.</v>
          </cell>
          <cell r="H1679" t="str">
            <v>CHINA</v>
          </cell>
          <cell r="I1679"/>
          <cell r="J1679" t="str">
            <v>Kunming</v>
          </cell>
          <cell r="K1679" t="str">
            <v>Yunnan Sheng</v>
          </cell>
          <cell r="L1679" t="str">
            <v>Listed by RMI</v>
          </cell>
        </row>
        <row r="1680">
          <cell r="B1680" t="str">
            <v>AVNET EMG FRANCE SILICA_20222023</v>
          </cell>
          <cell r="C1680" t="str">
            <v>CID002224 - Zhongyuan Gold Smelter of Zhongjin Gold Corporation116</v>
          </cell>
          <cell r="D1680" t="str">
            <v>Gold</v>
          </cell>
          <cell r="E1680" t="str">
            <v>CID002224</v>
          </cell>
          <cell r="F1680" t="str">
            <v>RMI</v>
          </cell>
          <cell r="G1680" t="str">
            <v>Zhongyuan Gold Smelter of Zhongjin Gold Corporation</v>
          </cell>
          <cell r="H1680" t="str">
            <v>CHINA</v>
          </cell>
          <cell r="I1680"/>
          <cell r="J1680" t="str">
            <v>Sanmenxia</v>
          </cell>
          <cell r="K1680" t="str">
            <v>Henan Sheng</v>
          </cell>
          <cell r="L1680" t="str">
            <v>Conformant</v>
          </cell>
        </row>
        <row r="1681">
          <cell r="B1681" t="str">
            <v>AVNET EMG FRANCE SILICA_20222023</v>
          </cell>
          <cell r="C1681" t="str">
            <v>CID000292 - Alpha117</v>
          </cell>
          <cell r="D1681" t="str">
            <v>Tin</v>
          </cell>
          <cell r="E1681" t="str">
            <v>CID000292</v>
          </cell>
          <cell r="F1681" t="str">
            <v>RMI</v>
          </cell>
          <cell r="G1681" t="str">
            <v>Alpha</v>
          </cell>
          <cell r="H1681" t="str">
            <v>UNITED STATES OF AMERICA</v>
          </cell>
          <cell r="I1681"/>
          <cell r="J1681" t="str">
            <v>Altoona</v>
          </cell>
          <cell r="K1681" t="str">
            <v>Pennsylvania</v>
          </cell>
          <cell r="L1681" t="str">
            <v>Conformant</v>
          </cell>
        </row>
        <row r="1682">
          <cell r="B1682" t="str">
            <v>AVNET EMG FRANCE SILICA_20222023</v>
          </cell>
          <cell r="C1682" t="str">
            <v>CID002703 - An Vinh Joint Stock Mineral Processing Company</v>
          </cell>
          <cell r="D1682" t="str">
            <v>Tin</v>
          </cell>
          <cell r="E1682" t="str">
            <v>CID002703</v>
          </cell>
          <cell r="F1682" t="str">
            <v>RMI</v>
          </cell>
          <cell r="G1682" t="str">
            <v>An Vinh Joint Stock Mineral Processing Company</v>
          </cell>
          <cell r="H1682" t="str">
            <v>VIET NAM</v>
          </cell>
          <cell r="I1682"/>
          <cell r="J1682" t="str">
            <v>Quy Hop</v>
          </cell>
          <cell r="K1682" t="str">
            <v>Nghệ An</v>
          </cell>
          <cell r="L1682" t="str">
            <v>Listed by RMI</v>
          </cell>
        </row>
        <row r="1683">
          <cell r="B1683" t="str">
            <v>AVNET EMG FRANCE SILICA_20222023</v>
          </cell>
          <cell r="C1683" t="str">
            <v>CID000228 - Chenzhou Yunxiang Mining and Metallurgy Co., Ltd.124</v>
          </cell>
          <cell r="D1683" t="str">
            <v>Tin</v>
          </cell>
          <cell r="E1683" t="str">
            <v>CID000228</v>
          </cell>
          <cell r="F1683" t="str">
            <v>RMI</v>
          </cell>
          <cell r="G1683" t="str">
            <v>Chenzhou Yunxiang Mining and Metallurgy Co., Ltd.</v>
          </cell>
          <cell r="H1683" t="str">
            <v>CHINA</v>
          </cell>
          <cell r="I1683"/>
          <cell r="J1683" t="str">
            <v>Chenzhou</v>
          </cell>
          <cell r="K1683" t="str">
            <v>Hunan Sheng</v>
          </cell>
          <cell r="L1683" t="str">
            <v>Conformant</v>
          </cell>
        </row>
        <row r="1684">
          <cell r="B1684" t="str">
            <v>AVNET EMG FRANCE SILICA_20222023</v>
          </cell>
          <cell r="C1684" t="str">
            <v>CID001070 - China Tin Group Co., Ltd.125</v>
          </cell>
          <cell r="D1684" t="str">
            <v>Tin</v>
          </cell>
          <cell r="E1684" t="str">
            <v>CID001070</v>
          </cell>
          <cell r="F1684" t="str">
            <v>RMI</v>
          </cell>
          <cell r="G1684" t="str">
            <v>China Tin Group Co., Ltd.</v>
          </cell>
          <cell r="H1684" t="str">
            <v>CHINA</v>
          </cell>
          <cell r="I1684"/>
          <cell r="J1684" t="str">
            <v>Laibin</v>
          </cell>
          <cell r="K1684" t="str">
            <v>Guangxi Zhuangzu Zizhiqu</v>
          </cell>
          <cell r="L1684" t="str">
            <v>Conformant</v>
          </cell>
        </row>
        <row r="1685">
          <cell r="B1685" t="str">
            <v>AVNET EMG FRANCE SILICA_20222023</v>
          </cell>
          <cell r="C1685" t="str">
            <v>CID002570 - CV Ayi Jaya</v>
          </cell>
          <cell r="D1685" t="str">
            <v>Tin</v>
          </cell>
          <cell r="E1685" t="str">
            <v>CID002570</v>
          </cell>
          <cell r="F1685" t="str">
            <v>RMI</v>
          </cell>
          <cell r="G1685" t="str">
            <v>CV Ayi Jaya</v>
          </cell>
          <cell r="H1685" t="str">
            <v>INDONESIA</v>
          </cell>
          <cell r="I1685"/>
          <cell r="J1685" t="str">
            <v>Sungailiat</v>
          </cell>
          <cell r="K1685" t="str">
            <v>Kepulauan Bangka Belitung</v>
          </cell>
          <cell r="L1685" t="str">
            <v>Conformant</v>
          </cell>
        </row>
        <row r="1686">
          <cell r="B1686" t="str">
            <v>AVNET EMG FRANCE SILICA_20222023</v>
          </cell>
          <cell r="C1686" t="str">
            <v>CID002455 - CV Venus Inti Perkasa</v>
          </cell>
          <cell r="D1686" t="str">
            <v>Tin</v>
          </cell>
          <cell r="E1686" t="str">
            <v>CID002455</v>
          </cell>
          <cell r="F1686" t="str">
            <v>RMI</v>
          </cell>
          <cell r="G1686" t="str">
            <v>CV Venus Inti Perkasa</v>
          </cell>
          <cell r="H1686" t="str">
            <v>INDONESIA</v>
          </cell>
          <cell r="I1686"/>
          <cell r="J1686" t="str">
            <v>Pangkal Pinang</v>
          </cell>
          <cell r="K1686" t="str">
            <v>Kepulauan Bangka Belitung</v>
          </cell>
          <cell r="L1686" t="str">
            <v>Conformant</v>
          </cell>
        </row>
        <row r="1687">
          <cell r="B1687" t="str">
            <v>AVNET EMG FRANCE SILICA_20222023</v>
          </cell>
          <cell r="C1687" t="str">
            <v>CID000402 - Dowa</v>
          </cell>
          <cell r="D1687" t="str">
            <v>Tin</v>
          </cell>
          <cell r="E1687" t="str">
            <v>CID000402</v>
          </cell>
          <cell r="F1687" t="str">
            <v>RMI</v>
          </cell>
          <cell r="G1687" t="str">
            <v>Dowa</v>
          </cell>
          <cell r="H1687" t="str">
            <v>JAPAN</v>
          </cell>
          <cell r="I1687"/>
          <cell r="J1687" t="str">
            <v>Kosaka</v>
          </cell>
          <cell r="K1687" t="str">
            <v>Akita</v>
          </cell>
          <cell r="L1687" t="str">
            <v>Conformant</v>
          </cell>
        </row>
        <row r="1688">
          <cell r="B1688" t="str">
            <v>AVNET EMG FRANCE SILICA_20222023</v>
          </cell>
          <cell r="C1688" t="str">
            <v>CID002572 - Electro-Mechanical Facility of the Cao Bang Minerals &amp; Metallurgy Joint Stock Company</v>
          </cell>
          <cell r="D1688" t="str">
            <v>Tin</v>
          </cell>
          <cell r="E1688" t="str">
            <v>CID002572</v>
          </cell>
          <cell r="F1688" t="str">
            <v>RMI</v>
          </cell>
          <cell r="G1688" t="str">
            <v>Electro-Mechanical Facility of the Cao Bang Minerals &amp; Metallurgy Joint Stock Company</v>
          </cell>
          <cell r="H1688" t="str">
            <v>VIET NAM</v>
          </cell>
          <cell r="I1688"/>
          <cell r="J1688" t="str">
            <v>Tinh Tuc</v>
          </cell>
          <cell r="K1688" t="str">
            <v>Cao Bằng</v>
          </cell>
          <cell r="L1688" t="str">
            <v>Listed by RMI</v>
          </cell>
        </row>
        <row r="1689">
          <cell r="B1689" t="str">
            <v>AVNET EMG FRANCE SILICA_20222023</v>
          </cell>
          <cell r="C1689" t="str">
            <v>CID000438 - EM Vinto</v>
          </cell>
          <cell r="D1689" t="str">
            <v>Tin</v>
          </cell>
          <cell r="E1689" t="str">
            <v>CID000438</v>
          </cell>
          <cell r="F1689" t="str">
            <v>RMI</v>
          </cell>
          <cell r="G1689" t="str">
            <v>EM Vinto</v>
          </cell>
          <cell r="H1689" t="str">
            <v>BOLIVIA (PLURINATIONAL STATE OF)</v>
          </cell>
          <cell r="I1689" t="str">
            <v>Unknown.</v>
          </cell>
          <cell r="J1689" t="str">
            <v>Oruro</v>
          </cell>
          <cell r="K1689" t="str">
            <v>Oruro</v>
          </cell>
          <cell r="L1689" t="str">
            <v>Conformant</v>
          </cell>
        </row>
        <row r="1690">
          <cell r="B1690" t="str">
            <v>AVNET EMG FRANCE SILICA_20222023</v>
          </cell>
          <cell r="C1690" t="str">
            <v>CID000448 - Estanho de Rondonia S.A.</v>
          </cell>
          <cell r="D1690" t="str">
            <v>Tin</v>
          </cell>
          <cell r="E1690" t="str">
            <v>CID000448</v>
          </cell>
          <cell r="F1690" t="str">
            <v>RMI</v>
          </cell>
          <cell r="G1690" t="str">
            <v>Estanho de Rondonia S.A.</v>
          </cell>
          <cell r="H1690" t="str">
            <v>BRAZIL</v>
          </cell>
          <cell r="I1690"/>
          <cell r="J1690" t="str">
            <v>Ariquemes</v>
          </cell>
          <cell r="K1690" t="str">
            <v>Rondônia</v>
          </cell>
          <cell r="L1690" t="str">
            <v>Conformant</v>
          </cell>
        </row>
        <row r="1691">
          <cell r="B1691" t="str">
            <v>AVNET EMG FRANCE SILICA_20222023</v>
          </cell>
          <cell r="C1691" t="str">
            <v>CID000468 - Fenix Metals</v>
          </cell>
          <cell r="D1691" t="str">
            <v>Tin</v>
          </cell>
          <cell r="E1691" t="str">
            <v>CID000468</v>
          </cell>
          <cell r="F1691" t="str">
            <v>RMI</v>
          </cell>
          <cell r="G1691" t="str">
            <v>Fenix Metals</v>
          </cell>
          <cell r="H1691" t="str">
            <v>POLAND</v>
          </cell>
          <cell r="I1691"/>
          <cell r="J1691" t="str">
            <v>Chmielów</v>
          </cell>
          <cell r="K1691" t="str">
            <v>Podkarpackie</v>
          </cell>
          <cell r="L1691" t="str">
            <v>Conformant</v>
          </cell>
        </row>
        <row r="1692">
          <cell r="B1692" t="str">
            <v>AVNET EMG FRANCE SILICA_20222023</v>
          </cell>
          <cell r="C1692" t="str">
            <v>CID000942 - Gejiu Kai Meng Industry and Trade LLC</v>
          </cell>
          <cell r="D1692" t="str">
            <v>Tin</v>
          </cell>
          <cell r="E1692" t="str">
            <v>CID000942</v>
          </cell>
          <cell r="F1692" t="str">
            <v>RMI</v>
          </cell>
          <cell r="G1692" t="str">
            <v>Gejiu Kai Meng Industry and Trade LLC</v>
          </cell>
          <cell r="H1692" t="str">
            <v>CHINA</v>
          </cell>
          <cell r="I1692"/>
          <cell r="J1692" t="str">
            <v>Gejiu</v>
          </cell>
          <cell r="K1692" t="str">
            <v>Yunnan Sheng</v>
          </cell>
          <cell r="L1692" t="str">
            <v>Listed by RMI</v>
          </cell>
        </row>
        <row r="1693">
          <cell r="B1693" t="str">
            <v>AVNET EMG FRANCE SILICA_20222023</v>
          </cell>
          <cell r="C1693" t="str">
            <v>CID000538 - Gejiu Non-Ferrous Metal Processing Co., Ltd.</v>
          </cell>
          <cell r="D1693" t="str">
            <v>Tin</v>
          </cell>
          <cell r="E1693" t="str">
            <v>CID000538</v>
          </cell>
          <cell r="F1693" t="str">
            <v>RMI</v>
          </cell>
          <cell r="G1693" t="str">
            <v>Gejiu Non-Ferrous Metal Processing Co., Ltd.</v>
          </cell>
          <cell r="H1693" t="str">
            <v>CHINA</v>
          </cell>
          <cell r="I1693" t="str">
            <v>Jijie</v>
          </cell>
          <cell r="J1693" t="str">
            <v>Gejiu</v>
          </cell>
          <cell r="K1693" t="str">
            <v>Yunnan Sheng</v>
          </cell>
          <cell r="L1693" t="str">
            <v>Conformant</v>
          </cell>
        </row>
        <row r="1694">
          <cell r="B1694" t="str">
            <v>AVNET EMG FRANCE SILICA_20222023</v>
          </cell>
          <cell r="C1694" t="str">
            <v>CID001908 - Gejiu Yunxin Nonferrous Electrolysis Co., Ltd.</v>
          </cell>
          <cell r="D1694" t="str">
            <v>Tin</v>
          </cell>
          <cell r="E1694" t="str">
            <v>CID001908</v>
          </cell>
          <cell r="F1694" t="str">
            <v>RMI</v>
          </cell>
          <cell r="G1694" t="str">
            <v>Gejiu Yunxin Nonferrous Electrolysis Co., Ltd.</v>
          </cell>
          <cell r="H1694" t="str">
            <v>CHINA</v>
          </cell>
          <cell r="I1694"/>
          <cell r="J1694" t="str">
            <v>Gejiu</v>
          </cell>
          <cell r="K1694" t="str">
            <v>Yunnan Sheng</v>
          </cell>
          <cell r="L1694" t="str">
            <v>Listed by RMI</v>
          </cell>
        </row>
        <row r="1695">
          <cell r="B1695" t="str">
            <v>AVNET EMG FRANCE SILICA_20222023</v>
          </cell>
          <cell r="C1695" t="str">
            <v>CID000555 - Gejiu Zili Mining And Metallurgy Co., Ltd.146</v>
          </cell>
          <cell r="D1695" t="str">
            <v>Tin</v>
          </cell>
          <cell r="E1695" t="str">
            <v>CID000555</v>
          </cell>
          <cell r="F1695" t="str">
            <v>RMI</v>
          </cell>
          <cell r="G1695" t="str">
            <v>Gejiu Zili Mining And Metallurgy Co., Ltd.</v>
          </cell>
          <cell r="H1695" t="str">
            <v>CHINA</v>
          </cell>
          <cell r="I1695"/>
          <cell r="J1695" t="str">
            <v>Gejiu</v>
          </cell>
          <cell r="K1695" t="str">
            <v>Yunnan Sheng</v>
          </cell>
          <cell r="L1695" t="str">
            <v>Listed by RMI</v>
          </cell>
        </row>
        <row r="1696">
          <cell r="B1696" t="str">
            <v>AVNET EMG FRANCE SILICA_20222023</v>
          </cell>
          <cell r="C1696" t="str">
            <v>CID003116 - Guangdong Hanhe Non-Ferrous Metal Co., Ltd.</v>
          </cell>
          <cell r="D1696" t="str">
            <v>Tin</v>
          </cell>
          <cell r="E1696" t="str">
            <v>CID003116</v>
          </cell>
          <cell r="F1696" t="str">
            <v>RMI</v>
          </cell>
          <cell r="G1696" t="str">
            <v>Guangdong Hanhe Non-Ferrous Metal Co., Ltd.</v>
          </cell>
          <cell r="H1696" t="str">
            <v>CHINA</v>
          </cell>
          <cell r="I1696"/>
          <cell r="J1696" t="str">
            <v>Chaozhou</v>
          </cell>
          <cell r="K1696" t="str">
            <v>Guangdong Sheng</v>
          </cell>
          <cell r="L1696" t="str">
            <v>Conformant</v>
          </cell>
        </row>
        <row r="1697">
          <cell r="B1697" t="str">
            <v>AVNET EMG FRANCE SILICA_20222023</v>
          </cell>
          <cell r="C1697" t="str">
            <v>CID002468 - Magnu's Minerais Metais e Ligas Ltda.</v>
          </cell>
          <cell r="D1697" t="str">
            <v>Tin</v>
          </cell>
          <cell r="E1697" t="str">
            <v>CID002468</v>
          </cell>
          <cell r="F1697" t="str">
            <v>RMI</v>
          </cell>
          <cell r="G1697" t="str">
            <v>Magnu's Minerais Metais e Ligas Ltda.</v>
          </cell>
          <cell r="H1697" t="str">
            <v>BRAZIL</v>
          </cell>
          <cell r="I1697"/>
          <cell r="J1697" t="str">
            <v>São João del Rei</v>
          </cell>
          <cell r="K1697" t="str">
            <v>Minas Gerais</v>
          </cell>
          <cell r="L1697" t="str">
            <v>Conformant</v>
          </cell>
        </row>
        <row r="1698">
          <cell r="B1698" t="str">
            <v>AVNET EMG FRANCE SILICA_20222023</v>
          </cell>
          <cell r="C1698" t="str">
            <v>CID001105 - Malaysia Smelting Corporation (MSC)</v>
          </cell>
          <cell r="D1698" t="str">
            <v>Tin</v>
          </cell>
          <cell r="E1698" t="str">
            <v>CID001105</v>
          </cell>
          <cell r="F1698" t="str">
            <v>RMI</v>
          </cell>
          <cell r="G1698" t="str">
            <v>Malaysia Smelting Corporation (MSC)</v>
          </cell>
          <cell r="H1698" t="str">
            <v>MALAYSIA</v>
          </cell>
          <cell r="I1698" t="str">
            <v>27, Jialan Pantai</v>
          </cell>
          <cell r="J1698" t="str">
            <v>Butterworth</v>
          </cell>
          <cell r="K1698" t="str">
            <v>Pulau Pinang</v>
          </cell>
          <cell r="L1698" t="str">
            <v>Conformant</v>
          </cell>
        </row>
        <row r="1699">
          <cell r="B1699" t="str">
            <v>AVNET EMG FRANCE SILICA_20222023</v>
          </cell>
          <cell r="C1699" t="str">
            <v>CID002500 - Melt Metais e Ligas S.A.</v>
          </cell>
          <cell r="D1699" t="str">
            <v>Tin</v>
          </cell>
          <cell r="E1699" t="str">
            <v>CID002500</v>
          </cell>
          <cell r="F1699" t="str">
            <v>RMI</v>
          </cell>
          <cell r="G1699" t="str">
            <v>Melt Metais e Ligas S.A.</v>
          </cell>
          <cell r="H1699" t="str">
            <v>BRAZIL</v>
          </cell>
          <cell r="I1699"/>
          <cell r="J1699" t="str">
            <v>Ariquemes</v>
          </cell>
          <cell r="K1699" t="str">
            <v>Rondônia</v>
          </cell>
          <cell r="L1699" t="str">
            <v>Listed by RMI</v>
          </cell>
        </row>
        <row r="1700">
          <cell r="B1700" t="str">
            <v>AVNET EMG FRANCE SILICA_20222023</v>
          </cell>
          <cell r="C1700" t="str">
            <v>CID001142 - Metallic Resources, Inc.</v>
          </cell>
          <cell r="D1700" t="str">
            <v>Tin</v>
          </cell>
          <cell r="E1700" t="str">
            <v>CID001142</v>
          </cell>
          <cell r="F1700" t="str">
            <v>RMI</v>
          </cell>
          <cell r="G1700" t="str">
            <v>Metallic Resources, Inc.</v>
          </cell>
          <cell r="H1700" t="str">
            <v>UNITED STATES OF AMERICA</v>
          </cell>
          <cell r="I1700"/>
          <cell r="J1700" t="str">
            <v>Twinsburg</v>
          </cell>
          <cell r="K1700" t="str">
            <v>Ohio</v>
          </cell>
          <cell r="L1700" t="str">
            <v>Conformant</v>
          </cell>
        </row>
        <row r="1701">
          <cell r="B1701" t="str">
            <v>AVNET EMG FRANCE SILICA_20222023</v>
          </cell>
          <cell r="C1701" t="str">
            <v>CID001182 - Minsur</v>
          </cell>
          <cell r="D1701" t="str">
            <v>Tin</v>
          </cell>
          <cell r="E1701" t="str">
            <v>CID001182</v>
          </cell>
          <cell r="F1701" t="str">
            <v>RMI</v>
          </cell>
          <cell r="G1701" t="str">
            <v>Minsur</v>
          </cell>
          <cell r="H1701" t="str">
            <v>PERU</v>
          </cell>
          <cell r="I1701" t="str">
            <v>222 Bloomingdale Road, Suite 101</v>
          </cell>
          <cell r="J1701" t="str">
            <v>Paracas</v>
          </cell>
          <cell r="K1701" t="str">
            <v>Ika</v>
          </cell>
          <cell r="L1701" t="str">
            <v>Conformant</v>
          </cell>
        </row>
        <row r="1702">
          <cell r="B1702" t="str">
            <v>AVNET EMG FRANCE SILICA_20222023</v>
          </cell>
          <cell r="C1702" t="str">
            <v>CID002573 - Nghe Tinh Non-Ferrous Metals Joint Stock Company</v>
          </cell>
          <cell r="D1702" t="str">
            <v>Tin</v>
          </cell>
          <cell r="E1702" t="str">
            <v>CID002573</v>
          </cell>
          <cell r="F1702" t="str">
            <v>RMI</v>
          </cell>
          <cell r="G1702" t="str">
            <v>Nghe Tinh Non-Ferrous Metals Joint Stock Company</v>
          </cell>
          <cell r="H1702" t="str">
            <v>VIET NAM</v>
          </cell>
          <cell r="I1702"/>
          <cell r="J1702" t="str">
            <v>Quy Hop</v>
          </cell>
          <cell r="K1702" t="str">
            <v>Nghệ An</v>
          </cell>
          <cell r="L1702" t="str">
            <v>Listed by RMI</v>
          </cell>
        </row>
        <row r="1703">
          <cell r="B1703" t="str">
            <v>AVNET EMG FRANCE SILICA_20222023</v>
          </cell>
          <cell r="C1703" t="str">
            <v>CID001314 - O.M. Manufacturing (Thailand) Co., Ltd.</v>
          </cell>
          <cell r="D1703" t="str">
            <v>Tin</v>
          </cell>
          <cell r="E1703" t="str">
            <v>CID001314</v>
          </cell>
          <cell r="F1703" t="str">
            <v>RMI</v>
          </cell>
          <cell r="G1703" t="str">
            <v>O.M. Manufacturing (Thailand) Co., Ltd.</v>
          </cell>
          <cell r="H1703" t="str">
            <v>THAILAND</v>
          </cell>
          <cell r="I1703"/>
          <cell r="J1703" t="str">
            <v>Sriracha</v>
          </cell>
          <cell r="K1703" t="str">
            <v>Chon Buri</v>
          </cell>
          <cell r="L1703" t="str">
            <v>Conformant</v>
          </cell>
        </row>
        <row r="1704">
          <cell r="B1704" t="str">
            <v>AVNET EMG FRANCE SILICA_20222023</v>
          </cell>
          <cell r="C1704" t="str">
            <v>CID002517 - O.M. Manufacturing Philippines, Inc.</v>
          </cell>
          <cell r="D1704" t="str">
            <v>Tin</v>
          </cell>
          <cell r="E1704" t="str">
            <v>CID002517</v>
          </cell>
          <cell r="F1704" t="str">
            <v>RMI</v>
          </cell>
          <cell r="G1704" t="str">
            <v>O.M. Manufacturing Philippines, Inc.</v>
          </cell>
          <cell r="H1704" t="str">
            <v>PHILIPPINES</v>
          </cell>
          <cell r="I1704"/>
          <cell r="J1704" t="str">
            <v>Rosario</v>
          </cell>
          <cell r="K1704" t="str">
            <v>Cavite</v>
          </cell>
          <cell r="L1704" t="str">
            <v>Conformant</v>
          </cell>
        </row>
        <row r="1705">
          <cell r="B1705" t="str">
            <v>AVNET EMG FRANCE SILICA_20222023</v>
          </cell>
          <cell r="C1705" t="str">
            <v>CID001337 - Operaciones Metalurgicas S.A.</v>
          </cell>
          <cell r="D1705" t="str">
            <v>Tin</v>
          </cell>
          <cell r="E1705" t="str">
            <v>CID001337</v>
          </cell>
          <cell r="F1705" t="str">
            <v>RMI</v>
          </cell>
          <cell r="G1705" t="str">
            <v>Operaciones Metalurgicas S.A.</v>
          </cell>
          <cell r="H1705" t="str">
            <v>BOLIVIA (PLURINATIONAL STATE OF)</v>
          </cell>
          <cell r="I1705" t="str">
            <v>Nondisclosure</v>
          </cell>
          <cell r="J1705" t="str">
            <v>Oruro</v>
          </cell>
          <cell r="K1705" t="str">
            <v>Oruro</v>
          </cell>
          <cell r="L1705" t="str">
            <v>Conformant</v>
          </cell>
        </row>
        <row r="1706">
          <cell r="B1706" t="str">
            <v>AVNET EMG FRANCE SILICA_20222023</v>
          </cell>
          <cell r="C1706" t="str">
            <v>CID000309 - PT Aries Kencana Sejahtera155</v>
          </cell>
          <cell r="D1706" t="str">
            <v>Tin</v>
          </cell>
          <cell r="E1706" t="str">
            <v>CID000309</v>
          </cell>
          <cell r="F1706" t="str">
            <v>RMI</v>
          </cell>
          <cell r="G1706" t="str">
            <v>PT Aries Kencana Sejahtera</v>
          </cell>
          <cell r="H1706" t="str">
            <v>INDONESIA</v>
          </cell>
          <cell r="I1706"/>
          <cell r="J1706" t="str">
            <v>Pemali</v>
          </cell>
          <cell r="K1706" t="str">
            <v>Kepulauan Bangka Belitung</v>
          </cell>
          <cell r="L1706" t="str">
            <v>Conformant</v>
          </cell>
        </row>
        <row r="1707">
          <cell r="B1707" t="str">
            <v>AVNET EMG FRANCE SILICA_20222023</v>
          </cell>
          <cell r="C1707" t="str">
            <v>CID001399 - PT Artha Cipta Langgeng</v>
          </cell>
          <cell r="D1707" t="str">
            <v>Tin</v>
          </cell>
          <cell r="E1707" t="str">
            <v>CID001399</v>
          </cell>
          <cell r="F1707" t="str">
            <v>RMI</v>
          </cell>
          <cell r="G1707" t="str">
            <v>PT Artha Cipta Langgeng</v>
          </cell>
          <cell r="H1707" t="str">
            <v>INDONESIA</v>
          </cell>
          <cell r="I1707"/>
          <cell r="J1707" t="str">
            <v>Sungailiat</v>
          </cell>
          <cell r="K1707" t="str">
            <v>Kepulauan Bangka Belitung</v>
          </cell>
          <cell r="L1707" t="str">
            <v>Conformant</v>
          </cell>
        </row>
        <row r="1708">
          <cell r="B1708" t="str">
            <v>AVNET EMG FRANCE SILICA_20222023</v>
          </cell>
          <cell r="C1708" t="str">
            <v>CID002503 - PT ATD Makmur Mandiri Jaya</v>
          </cell>
          <cell r="D1708" t="str">
            <v>Tin</v>
          </cell>
          <cell r="E1708" t="str">
            <v>CID002503</v>
          </cell>
          <cell r="F1708" t="str">
            <v>RMI</v>
          </cell>
          <cell r="G1708" t="str">
            <v>PT ATD Makmur Mandiri Jaya</v>
          </cell>
          <cell r="H1708" t="str">
            <v>INDONESIA</v>
          </cell>
          <cell r="I1708"/>
          <cell r="J1708" t="str">
            <v>Sungailiat</v>
          </cell>
          <cell r="K1708" t="str">
            <v>Kepulauan Bangka Belitung</v>
          </cell>
          <cell r="L1708" t="str">
            <v>Conformant</v>
          </cell>
        </row>
        <row r="1709">
          <cell r="B1709" t="str">
            <v>AVNET EMG FRANCE SILICA_20222023</v>
          </cell>
          <cell r="C1709" t="str">
            <v>CID001402 - PT Babel Inti Perkasa</v>
          </cell>
          <cell r="D1709" t="str">
            <v>Tin</v>
          </cell>
          <cell r="E1709" t="str">
            <v>CID001402</v>
          </cell>
          <cell r="F1709" t="str">
            <v>RMI</v>
          </cell>
          <cell r="G1709" t="str">
            <v>PT Babel Inti Perkasa</v>
          </cell>
          <cell r="H1709" t="str">
            <v>INDONESIA</v>
          </cell>
          <cell r="I1709"/>
          <cell r="J1709" t="str">
            <v>Lintang</v>
          </cell>
          <cell r="K1709" t="str">
            <v>Kepulauan Bangka Belitung</v>
          </cell>
          <cell r="L1709" t="str">
            <v>Conformant</v>
          </cell>
        </row>
        <row r="1710">
          <cell r="B1710" t="str">
            <v>AVNET EMG FRANCE SILICA_20222023</v>
          </cell>
          <cell r="C1710" t="str">
            <v>CID002776 - PT Bangka Prima Tin</v>
          </cell>
          <cell r="D1710" t="str">
            <v>Tin</v>
          </cell>
          <cell r="E1710" t="str">
            <v>CID002776</v>
          </cell>
          <cell r="F1710" t="str">
            <v>RMI</v>
          </cell>
          <cell r="G1710" t="str">
            <v>PT Bangka Prima Tin</v>
          </cell>
          <cell r="H1710" t="str">
            <v>INDONESIA</v>
          </cell>
          <cell r="I1710"/>
          <cell r="J1710" t="str">
            <v>Pangkalan Baru</v>
          </cell>
          <cell r="K1710" t="str">
            <v>Kepulauan Bangka Belitung</v>
          </cell>
          <cell r="L1710" t="str">
            <v>Conformant</v>
          </cell>
        </row>
        <row r="1711">
          <cell r="B1711" t="str">
            <v>AVNET EMG FRANCE SILICA_20222023</v>
          </cell>
          <cell r="C1711" t="str">
            <v>CID001419 - PT Bangka Tin Industry</v>
          </cell>
          <cell r="D1711" t="str">
            <v>Tin</v>
          </cell>
          <cell r="E1711" t="str">
            <v>CID001419</v>
          </cell>
          <cell r="F1711" t="str">
            <v>RMI</v>
          </cell>
          <cell r="G1711" t="str">
            <v>PT Bangka Tin Industry</v>
          </cell>
          <cell r="H1711" t="str">
            <v>INDONESIA</v>
          </cell>
          <cell r="I1711"/>
          <cell r="J1711" t="str">
            <v>Sungailiat</v>
          </cell>
          <cell r="K1711" t="str">
            <v>Kepulauan Bangka Belitung</v>
          </cell>
          <cell r="L1711" t="str">
            <v>Removed</v>
          </cell>
        </row>
        <row r="1712">
          <cell r="B1712" t="str">
            <v>AVNET EMG FRANCE SILICA_20222023</v>
          </cell>
          <cell r="C1712" t="str">
            <v>CID001421 - PT Belitung Industri Sejahtera</v>
          </cell>
          <cell r="D1712" t="str">
            <v>Tin</v>
          </cell>
          <cell r="E1712" t="str">
            <v>CID001421</v>
          </cell>
          <cell r="F1712" t="str">
            <v>RMI</v>
          </cell>
          <cell r="G1712" t="str">
            <v>PT Belitung Industri Sejahtera</v>
          </cell>
          <cell r="H1712" t="str">
            <v>INDONESIA</v>
          </cell>
          <cell r="I1712"/>
          <cell r="J1712" t="str">
            <v>Belitung</v>
          </cell>
          <cell r="K1712" t="str">
            <v>Kepulauan Bangka Belitung</v>
          </cell>
          <cell r="L1712" t="str">
            <v>Active</v>
          </cell>
        </row>
        <row r="1713">
          <cell r="B1713" t="str">
            <v>AVNET EMG FRANCE SILICA_20222023</v>
          </cell>
          <cell r="C1713" t="str">
            <v>CID001428 - PT Bukit Timah156</v>
          </cell>
          <cell r="D1713" t="str">
            <v>Tin</v>
          </cell>
          <cell r="E1713" t="str">
            <v>CID001428</v>
          </cell>
          <cell r="F1713" t="str">
            <v>RMI</v>
          </cell>
          <cell r="G1713" t="str">
            <v>PT Bukit Timah</v>
          </cell>
          <cell r="H1713" t="str">
            <v>INDONESIA</v>
          </cell>
          <cell r="I1713" t="str">
            <v>Nondisclosure</v>
          </cell>
          <cell r="J1713" t="str">
            <v>Pangkal Pinang</v>
          </cell>
          <cell r="K1713" t="str">
            <v>Kepulauan Bangka Belitung</v>
          </cell>
          <cell r="L1713" t="str">
            <v>Conformant</v>
          </cell>
        </row>
        <row r="1714">
          <cell r="B1714" t="str">
            <v>AVNET EMG FRANCE SILICA_20222023</v>
          </cell>
          <cell r="C1714" t="str">
            <v>CID002696 - PT Cipta Persada Mulia</v>
          </cell>
          <cell r="D1714" t="str">
            <v>Tin</v>
          </cell>
          <cell r="E1714" t="str">
            <v>CID002696</v>
          </cell>
          <cell r="F1714" t="str">
            <v>RMI</v>
          </cell>
          <cell r="G1714" t="str">
            <v>PT Cipta Persada Mulia</v>
          </cell>
          <cell r="H1714" t="str">
            <v>INDONESIA</v>
          </cell>
          <cell r="I1714"/>
          <cell r="J1714" t="str">
            <v>Batam</v>
          </cell>
          <cell r="K1714" t="str">
            <v>Kepulauan Riau</v>
          </cell>
          <cell r="L1714" t="str">
            <v>Conformant</v>
          </cell>
        </row>
        <row r="1715">
          <cell r="B1715" t="str">
            <v>AVNET EMG FRANCE SILICA_20222023</v>
          </cell>
          <cell r="C1715" t="str">
            <v>CID002835 - PT Menara Cipta Mulia</v>
          </cell>
          <cell r="D1715" t="str">
            <v>Tin</v>
          </cell>
          <cell r="E1715" t="str">
            <v>CID002835</v>
          </cell>
          <cell r="F1715" t="str">
            <v>RMI</v>
          </cell>
          <cell r="G1715" t="str">
            <v>PT Menara Cipta Mulia</v>
          </cell>
          <cell r="H1715" t="str">
            <v>INDONESIA</v>
          </cell>
          <cell r="I1715"/>
          <cell r="J1715" t="str">
            <v>Mentawak</v>
          </cell>
          <cell r="K1715" t="str">
            <v>Kepulauan Bangka Belitung</v>
          </cell>
          <cell r="L1715" t="str">
            <v>Conformant</v>
          </cell>
        </row>
        <row r="1716">
          <cell r="B1716" t="str">
            <v>AVNET EMG FRANCE SILICA_20222023</v>
          </cell>
          <cell r="C1716" t="str">
            <v>CID001453 - PT Mitra Stania Prima</v>
          </cell>
          <cell r="D1716" t="str">
            <v>Tin</v>
          </cell>
          <cell r="E1716" t="str">
            <v>CID001453</v>
          </cell>
          <cell r="F1716" t="str">
            <v>RMI</v>
          </cell>
          <cell r="G1716" t="str">
            <v>PT Mitra Stania Prima</v>
          </cell>
          <cell r="H1716" t="str">
            <v>INDONESIA</v>
          </cell>
          <cell r="I1716"/>
          <cell r="J1716" t="str">
            <v>Sungailiat</v>
          </cell>
          <cell r="K1716" t="str">
            <v>Kepulauan Bangka Belitung</v>
          </cell>
          <cell r="L1716" t="str">
            <v>Conformant</v>
          </cell>
        </row>
        <row r="1717">
          <cell r="B1717" t="str">
            <v>AVNET EMG FRANCE SILICA_20222023</v>
          </cell>
          <cell r="C1717" t="str">
            <v>CID001457 - PT Panca Mega Persada</v>
          </cell>
          <cell r="D1717" t="str">
            <v>Tin</v>
          </cell>
          <cell r="E1717" t="str">
            <v>CID001457</v>
          </cell>
          <cell r="F1717" t="str">
            <v>RMI</v>
          </cell>
          <cell r="G1717" t="str">
            <v>PT Panca Mega Persada</v>
          </cell>
          <cell r="H1717" t="str">
            <v>INDONESIA</v>
          </cell>
          <cell r="I1717"/>
          <cell r="J1717" t="str">
            <v>Sungailiat</v>
          </cell>
          <cell r="K1717" t="str">
            <v>Kepulauan Bangka Belitung</v>
          </cell>
          <cell r="L1717" t="str">
            <v>Listed by RMI</v>
          </cell>
        </row>
        <row r="1718">
          <cell r="B1718" t="str">
            <v>AVNET EMG FRANCE SILICA_20222023</v>
          </cell>
          <cell r="C1718" t="str">
            <v>CID001458 - PT Prima Timah Utama</v>
          </cell>
          <cell r="D1718" t="str">
            <v>Tin</v>
          </cell>
          <cell r="E1718" t="str">
            <v>CID001458</v>
          </cell>
          <cell r="F1718" t="str">
            <v>RMI</v>
          </cell>
          <cell r="G1718" t="str">
            <v>PT Prima Timah Utama</v>
          </cell>
          <cell r="H1718" t="str">
            <v>INDONESIA</v>
          </cell>
          <cell r="I1718"/>
          <cell r="J1718" t="str">
            <v>Pangkal Pinang</v>
          </cell>
          <cell r="K1718" t="str">
            <v>Kepulauan Bangka Belitung</v>
          </cell>
          <cell r="L1718" t="str">
            <v>Conformant</v>
          </cell>
        </row>
        <row r="1719">
          <cell r="B1719" t="str">
            <v>AVNET EMG FRANCE SILICA_20222023</v>
          </cell>
          <cell r="C1719" t="str">
            <v>CID001460 - PT Refined Bangka Tin</v>
          </cell>
          <cell r="D1719" t="str">
            <v>Tin</v>
          </cell>
          <cell r="E1719" t="str">
            <v>CID001460</v>
          </cell>
          <cell r="F1719" t="str">
            <v>RMI</v>
          </cell>
          <cell r="G1719" t="str">
            <v>PT Refined Bangka Tin</v>
          </cell>
          <cell r="H1719" t="str">
            <v>INDONESIA</v>
          </cell>
          <cell r="I1719"/>
          <cell r="J1719" t="str">
            <v>Sungailiat</v>
          </cell>
          <cell r="K1719" t="str">
            <v>Kepulauan Bangka Belitung</v>
          </cell>
          <cell r="L1719" t="str">
            <v>Conformant</v>
          </cell>
        </row>
        <row r="1720">
          <cell r="B1720" t="str">
            <v>AVNET EMG FRANCE SILICA_20222023</v>
          </cell>
          <cell r="C1720" t="str">
            <v>CID001463 - PT Sariwiguna Binasentosa</v>
          </cell>
          <cell r="D1720" t="str">
            <v>Tin</v>
          </cell>
          <cell r="E1720" t="str">
            <v>CID001463</v>
          </cell>
          <cell r="F1720" t="str">
            <v>RMI</v>
          </cell>
          <cell r="G1720" t="str">
            <v>PT Sariwiguna Binasentosa</v>
          </cell>
          <cell r="H1720" t="str">
            <v>INDONESIA</v>
          </cell>
          <cell r="I1720"/>
          <cell r="J1720" t="str">
            <v>Pangkal Pinang</v>
          </cell>
          <cell r="K1720" t="str">
            <v>Kepulauan Bangka Belitung</v>
          </cell>
          <cell r="L1720" t="str">
            <v>Conformant</v>
          </cell>
        </row>
        <row r="1721">
          <cell r="B1721" t="str">
            <v>AVNET EMG FRANCE SILICA_20222023</v>
          </cell>
          <cell r="C1721" t="str">
            <v>CID001468 - PT Stanindo Inti Perkasa</v>
          </cell>
          <cell r="D1721" t="str">
            <v>Tin</v>
          </cell>
          <cell r="E1721" t="str">
            <v>CID001468</v>
          </cell>
          <cell r="F1721" t="str">
            <v>RMI</v>
          </cell>
          <cell r="G1721" t="str">
            <v>PT Stanindo Inti Perkasa</v>
          </cell>
          <cell r="H1721" t="str">
            <v>INDONESIA</v>
          </cell>
          <cell r="I1721"/>
          <cell r="J1721" t="str">
            <v>Pangkal Pinang</v>
          </cell>
          <cell r="K1721" t="str">
            <v>Kepulauan Bangka Belitung</v>
          </cell>
          <cell r="L1721" t="str">
            <v>Conformant</v>
          </cell>
        </row>
        <row r="1722">
          <cell r="B1722" t="str">
            <v>AVNET EMG FRANCE SILICA_20222023</v>
          </cell>
          <cell r="C1722" t="str">
            <v>CID002816 - PT Sukses Inti Makmur</v>
          </cell>
          <cell r="D1722" t="str">
            <v>Tin</v>
          </cell>
          <cell r="E1722" t="str">
            <v>CID002816</v>
          </cell>
          <cell r="F1722" t="str">
            <v>RMI</v>
          </cell>
          <cell r="G1722" t="str">
            <v>PT Sukses Inti Makmur</v>
          </cell>
          <cell r="H1722" t="str">
            <v>INDONESIA</v>
          </cell>
          <cell r="I1722"/>
          <cell r="J1722" t="str">
            <v>Belitung</v>
          </cell>
          <cell r="K1722" t="str">
            <v>Kepulauan Bangka Belitung</v>
          </cell>
          <cell r="L1722" t="str">
            <v>Conformant</v>
          </cell>
        </row>
        <row r="1723">
          <cell r="B1723" t="str">
            <v>AVNET EMG FRANCE SILICA_20222023</v>
          </cell>
          <cell r="C1723" t="str">
            <v>CID001477 - PT Timah Tbk Kundur</v>
          </cell>
          <cell r="D1723" t="str">
            <v>Tin</v>
          </cell>
          <cell r="E1723" t="str">
            <v>CID001477</v>
          </cell>
          <cell r="F1723" t="str">
            <v>RMI</v>
          </cell>
          <cell r="G1723" t="str">
            <v>PT Timah Tbk Kundur</v>
          </cell>
          <cell r="H1723" t="str">
            <v>INDONESIA</v>
          </cell>
          <cell r="I1723" t="str">
            <v>Unknown.</v>
          </cell>
          <cell r="J1723" t="str">
            <v>Kundur</v>
          </cell>
          <cell r="K1723" t="str">
            <v>Riau</v>
          </cell>
          <cell r="L1723" t="str">
            <v>Conformant</v>
          </cell>
        </row>
        <row r="1724">
          <cell r="B1724" t="str">
            <v>AVNET EMG FRANCE SILICA_20222023</v>
          </cell>
          <cell r="C1724" t="str">
            <v>CID001482 - PT Timah Tbk Mentok</v>
          </cell>
          <cell r="D1724" t="str">
            <v>Tin</v>
          </cell>
          <cell r="E1724" t="str">
            <v>CID001482</v>
          </cell>
          <cell r="F1724" t="str">
            <v>RMI</v>
          </cell>
          <cell r="G1724" t="str">
            <v>PT Timah Tbk Mentok</v>
          </cell>
          <cell r="H1724" t="str">
            <v>INDONESIA</v>
          </cell>
          <cell r="I1724" t="str">
            <v>Unknown.</v>
          </cell>
          <cell r="J1724" t="str">
            <v>Mentok</v>
          </cell>
          <cell r="K1724" t="str">
            <v>Kepulauan Bangka Belitung</v>
          </cell>
          <cell r="L1724" t="str">
            <v>Conformant</v>
          </cell>
        </row>
        <row r="1725">
          <cell r="B1725" t="str">
            <v>AVNET EMG FRANCE SILICA_20222023</v>
          </cell>
          <cell r="C1725" t="str">
            <v>CID001490 - PT Tinindo Inter Nusa</v>
          </cell>
          <cell r="D1725" t="str">
            <v>Tin</v>
          </cell>
          <cell r="E1725" t="str">
            <v>CID001490</v>
          </cell>
          <cell r="F1725" t="str">
            <v>RMI</v>
          </cell>
          <cell r="G1725" t="str">
            <v>PT Tinindo Inter Nusa</v>
          </cell>
          <cell r="H1725" t="str">
            <v>INDONESIA</v>
          </cell>
          <cell r="I1725"/>
          <cell r="J1725" t="str">
            <v>Pangkal Pinang</v>
          </cell>
          <cell r="K1725" t="str">
            <v>Kepulauan Bangka Belitung</v>
          </cell>
          <cell r="L1725" t="str">
            <v>Listed by RMI</v>
          </cell>
        </row>
        <row r="1726">
          <cell r="B1726" t="str">
            <v>AVNET EMG FRANCE SILICA_20222023</v>
          </cell>
          <cell r="C1726" t="str">
            <v>CID001493 - PT Tommy Utama</v>
          </cell>
          <cell r="D1726" t="str">
            <v>Tin</v>
          </cell>
          <cell r="E1726" t="str">
            <v>CID001493</v>
          </cell>
          <cell r="F1726" t="str">
            <v>RMI</v>
          </cell>
          <cell r="G1726" t="str">
            <v>PT Tommy Utama</v>
          </cell>
          <cell r="H1726" t="str">
            <v>INDONESIA</v>
          </cell>
          <cell r="I1726"/>
          <cell r="J1726" t="str">
            <v>Gantung</v>
          </cell>
          <cell r="K1726" t="str">
            <v>Kepulauan Bangka Belitung</v>
          </cell>
          <cell r="L1726" t="str">
            <v>Conformant</v>
          </cell>
        </row>
        <row r="1727">
          <cell r="B1727" t="str">
            <v>AVNET EMG FRANCE SILICA_20222023</v>
          </cell>
          <cell r="C1727" t="str">
            <v>CID001539 - Rui Da Hung</v>
          </cell>
          <cell r="D1727" t="str">
            <v>Tin</v>
          </cell>
          <cell r="E1727" t="str">
            <v>CID001539</v>
          </cell>
          <cell r="F1727" t="str">
            <v>RMI</v>
          </cell>
          <cell r="G1727" t="str">
            <v>Rui Da Hung</v>
          </cell>
          <cell r="H1727" t="str">
            <v>TAIWAN, PROVINCE OF CHINA</v>
          </cell>
          <cell r="I1727"/>
          <cell r="J1727" t="str">
            <v>Taoyuan</v>
          </cell>
          <cell r="K1727" t="str">
            <v>Taoyuan</v>
          </cell>
          <cell r="L1727" t="str">
            <v>Conformant</v>
          </cell>
        </row>
        <row r="1728">
          <cell r="B1728" t="str">
            <v>AVNET EMG FRANCE SILICA_20222023</v>
          </cell>
          <cell r="C1728" t="str">
            <v>CID002756 - Super Ligas</v>
          </cell>
          <cell r="D1728" t="str">
            <v>Tin</v>
          </cell>
          <cell r="E1728" t="str">
            <v>CID002756</v>
          </cell>
          <cell r="F1728" t="str">
            <v>RMI</v>
          </cell>
          <cell r="G1728" t="str">
            <v>Super Ligas</v>
          </cell>
          <cell r="H1728" t="str">
            <v>BRAZIL</v>
          </cell>
          <cell r="I1728"/>
          <cell r="J1728" t="str">
            <v>Piracicaba</v>
          </cell>
          <cell r="K1728" t="str">
            <v>São Paulo</v>
          </cell>
          <cell r="L1728" t="str">
            <v>Active</v>
          </cell>
        </row>
        <row r="1729">
          <cell r="B1729" t="str">
            <v>AVNET EMG FRANCE SILICA_20222023</v>
          </cell>
          <cell r="C1729" t="str">
            <v>CID001898 - Thaisarco</v>
          </cell>
          <cell r="D1729" t="str">
            <v>Tin</v>
          </cell>
          <cell r="E1729" t="str">
            <v>CID001898</v>
          </cell>
          <cell r="F1729" t="str">
            <v>RMI</v>
          </cell>
          <cell r="G1729" t="str">
            <v>Thaisarco</v>
          </cell>
          <cell r="H1729" t="str">
            <v>THAILAND</v>
          </cell>
          <cell r="I1729" t="str">
            <v>80 Moo 8, Sakdidej Road</v>
          </cell>
          <cell r="J1729" t="str">
            <v>Amphur Muang</v>
          </cell>
          <cell r="K1729" t="str">
            <v>Phuket</v>
          </cell>
          <cell r="L1729" t="str">
            <v>Conformant</v>
          </cell>
        </row>
        <row r="1730">
          <cell r="B1730" t="str">
            <v>AVNET EMG FRANCE SILICA_20222023</v>
          </cell>
          <cell r="C1730" t="str">
            <v>CID002574 - Tuyen Quang Non-Ferrous Metals Joint Stock Company</v>
          </cell>
          <cell r="D1730" t="str">
            <v>Tin</v>
          </cell>
          <cell r="E1730" t="str">
            <v>CID002574</v>
          </cell>
          <cell r="F1730" t="str">
            <v>RMI</v>
          </cell>
          <cell r="G1730" t="str">
            <v>Tuyen Quang Non-Ferrous Metals Joint Stock Company</v>
          </cell>
          <cell r="H1730" t="str">
            <v>VIET NAM</v>
          </cell>
          <cell r="I1730"/>
          <cell r="J1730" t="str">
            <v>Tan Quang</v>
          </cell>
          <cell r="K1730" t="str">
            <v>Tuyên Quang</v>
          </cell>
          <cell r="L1730" t="str">
            <v>Listed by RMI</v>
          </cell>
        </row>
        <row r="1731">
          <cell r="B1731" t="str">
            <v>AVNET EMG FRANCE SILICA_20222023</v>
          </cell>
          <cell r="C1731" t="str">
            <v>CID002015 - VQB Mineral and Trading Group JSC</v>
          </cell>
          <cell r="D1731" t="str">
            <v>Tin</v>
          </cell>
          <cell r="E1731" t="str">
            <v>CID002015</v>
          </cell>
          <cell r="F1731" t="str">
            <v>RMI</v>
          </cell>
          <cell r="G1731" t="str">
            <v>VQB Mineral and Trading Group JSC</v>
          </cell>
          <cell r="H1731" t="str">
            <v>VIET NAM</v>
          </cell>
          <cell r="I1731"/>
          <cell r="J1731" t="str">
            <v>Hanoi</v>
          </cell>
          <cell r="K1731" t="str">
            <v>Ha Noi</v>
          </cell>
          <cell r="L1731" t="str">
            <v>Listed by RMI</v>
          </cell>
        </row>
        <row r="1732">
          <cell r="B1732" t="str">
            <v>AVNET EMG FRANCE SILICA_20222023</v>
          </cell>
          <cell r="C1732" t="str">
            <v>CID002036 - White Solder Metalurgia e Mineracao Ltda.</v>
          </cell>
          <cell r="D1732" t="str">
            <v>Tin</v>
          </cell>
          <cell r="E1732" t="str">
            <v>CID002036</v>
          </cell>
          <cell r="F1732" t="str">
            <v>RMI</v>
          </cell>
          <cell r="G1732" t="str">
            <v>White Solder Metalurgia e Mineracao Ltda.</v>
          </cell>
          <cell r="H1732" t="str">
            <v>BRAZIL</v>
          </cell>
          <cell r="I1732" t="str">
            <v>Rodovia 421, Km 1,1 no 917 CEP 76877-073/Cx Postal: 433</v>
          </cell>
          <cell r="J1732" t="str">
            <v>Ariquemes</v>
          </cell>
          <cell r="K1732" t="str">
            <v>Rondônia</v>
          </cell>
          <cell r="L1732" t="str">
            <v>Conformant</v>
          </cell>
        </row>
        <row r="1733">
          <cell r="B1733" t="str">
            <v>AVNET EMG FRANCE SILICA_20222023</v>
          </cell>
          <cell r="C1733" t="str">
            <v>CID002158 - Yunnan Chengfeng Non-ferrous Metals Co., Ltd.165</v>
          </cell>
          <cell r="D1733" t="str">
            <v>Tin</v>
          </cell>
          <cell r="E1733" t="str">
            <v>CID002158</v>
          </cell>
          <cell r="F1733" t="str">
            <v>RMI</v>
          </cell>
          <cell r="G1733" t="str">
            <v>Yunnan Chengfeng Non-ferrous Metals Co., Ltd.</v>
          </cell>
          <cell r="H1733" t="str">
            <v>CHINA</v>
          </cell>
          <cell r="I1733" t="str">
            <v>Unknown.</v>
          </cell>
          <cell r="J1733" t="str">
            <v>Gejiu</v>
          </cell>
          <cell r="K1733" t="str">
            <v>Yunnan Sheng</v>
          </cell>
          <cell r="L1733" t="str">
            <v>Conformant</v>
          </cell>
        </row>
        <row r="1734">
          <cell r="B1734" t="str">
            <v>AVNET EMG FRANCE SILICA_20222023</v>
          </cell>
          <cell r="C1734" t="str">
            <v>CID002180 - Tin Smelting Branch of Yunnan Tin Co., Ltd.</v>
          </cell>
          <cell r="D1734" t="str">
            <v>Tin</v>
          </cell>
          <cell r="E1734" t="str">
            <v>CID002180</v>
          </cell>
          <cell r="F1734" t="str">
            <v>RMI</v>
          </cell>
          <cell r="G1734" t="str">
            <v>Tin Smelting Branch of Yunnan Tin Co., Ltd.</v>
          </cell>
          <cell r="H1734" t="str">
            <v>CHINA</v>
          </cell>
          <cell r="I1734" t="str">
            <v>Unknown.</v>
          </cell>
          <cell r="J1734" t="str">
            <v>Gejiu</v>
          </cell>
          <cell r="K1734" t="str">
            <v>Yunnan Sheng</v>
          </cell>
          <cell r="L1734" t="str">
            <v>Conformant</v>
          </cell>
        </row>
        <row r="1735">
          <cell r="B1735" t="str">
            <v>AVNET EMG FRANCE SILICA_20222023</v>
          </cell>
          <cell r="C1735" t="str">
            <v>CID000004 - A.L.M.T. Corp.</v>
          </cell>
          <cell r="D1735" t="str">
            <v>Tungsten</v>
          </cell>
          <cell r="E1735" t="str">
            <v>CID000004</v>
          </cell>
          <cell r="F1735" t="str">
            <v>RMI</v>
          </cell>
          <cell r="G1735" t="str">
            <v>A.L.M.T. Corp.</v>
          </cell>
          <cell r="H1735" t="str">
            <v>JAPAN</v>
          </cell>
          <cell r="I1735"/>
          <cell r="J1735" t="str">
            <v>Toyama City</v>
          </cell>
          <cell r="K1735" t="str">
            <v>Toyama</v>
          </cell>
          <cell r="L1735" t="str">
            <v>Conformant</v>
          </cell>
        </row>
        <row r="1736">
          <cell r="B1736" t="str">
            <v>AVNET EMG FRANCE SILICA_20222023</v>
          </cell>
          <cell r="C1736" t="str">
            <v>CID002833 - ACL Metais Eireli</v>
          </cell>
          <cell r="D1736" t="str">
            <v>Tungsten</v>
          </cell>
          <cell r="E1736" t="str">
            <v>CID002833</v>
          </cell>
          <cell r="F1736" t="str">
            <v>RMI</v>
          </cell>
          <cell r="G1736" t="str">
            <v>ACL Metais Eireli</v>
          </cell>
          <cell r="H1736" t="str">
            <v>BRAZIL</v>
          </cell>
          <cell r="I1736"/>
          <cell r="J1736" t="str">
            <v>Araçariguama</v>
          </cell>
          <cell r="K1736" t="str">
            <v>São Paulo</v>
          </cell>
          <cell r="L1736" t="str">
            <v>Listed by RMI</v>
          </cell>
        </row>
        <row r="1737">
          <cell r="B1737" t="str">
            <v>AVNET EMG FRANCE SILICA_20222023</v>
          </cell>
          <cell r="C1737" t="str">
            <v>CID002502 - Asia Tungsten Products Vietnam Ltd.</v>
          </cell>
          <cell r="D1737" t="str">
            <v>Tungsten</v>
          </cell>
          <cell r="E1737" t="str">
            <v>CID002502</v>
          </cell>
          <cell r="F1737" t="str">
            <v>RMI</v>
          </cell>
          <cell r="G1737" t="str">
            <v>Asia Tungsten Products Vietnam Ltd.</v>
          </cell>
          <cell r="H1737" t="str">
            <v>VIET NAM</v>
          </cell>
          <cell r="I1737"/>
          <cell r="J1737" t="str">
            <v>Vinh Bao District</v>
          </cell>
          <cell r="K1737" t="str">
            <v>Hai Phong</v>
          </cell>
          <cell r="L1737" t="str">
            <v>Removed</v>
          </cell>
        </row>
        <row r="1738">
          <cell r="B1738" t="str">
            <v>AVNET EMG FRANCE SILICA_20222023</v>
          </cell>
          <cell r="C1738" t="str">
            <v>CID002513 - Hunan Shizhuyuan Nonferrous Metals Co., Ltd. Chenzhou Tungsten Products Branch</v>
          </cell>
          <cell r="D1738" t="str">
            <v>Tungsten</v>
          </cell>
          <cell r="E1738" t="str">
            <v>CID002513</v>
          </cell>
          <cell r="F1738" t="str">
            <v>RMI</v>
          </cell>
          <cell r="G1738" t="str">
            <v>Hunan Shizhuyuan Nonferrous Metals Co., Ltd. Chenzhou Tungsten Products Branch</v>
          </cell>
          <cell r="H1738" t="str">
            <v>CHINA</v>
          </cell>
          <cell r="I1738"/>
          <cell r="J1738" t="str">
            <v>Chenzhou</v>
          </cell>
          <cell r="K1738" t="str">
            <v>Hunan Sheng</v>
          </cell>
          <cell r="L1738" t="str">
            <v>Conformant</v>
          </cell>
        </row>
        <row r="1739">
          <cell r="B1739" t="str">
            <v>AVNET EMG FRANCE SILICA_20222023</v>
          </cell>
          <cell r="C1739" t="str">
            <v>CID000258 - Chongyi Zhangyuan Tungsten Co., Ltd.</v>
          </cell>
          <cell r="D1739" t="str">
            <v>Tungsten</v>
          </cell>
          <cell r="E1739" t="str">
            <v>CID000258</v>
          </cell>
          <cell r="F1739" t="str">
            <v>RMI</v>
          </cell>
          <cell r="G1739" t="str">
            <v>Chongyi Zhangyuan Tungsten Co., Ltd.</v>
          </cell>
          <cell r="H1739" t="str">
            <v>CHINA</v>
          </cell>
          <cell r="I1739"/>
          <cell r="J1739" t="str">
            <v>Ganzhou</v>
          </cell>
          <cell r="K1739" t="str">
            <v>Jiangxi Sheng</v>
          </cell>
          <cell r="L1739" t="str">
            <v>Conformant</v>
          </cell>
        </row>
        <row r="1740">
          <cell r="B1740" t="str">
            <v>AVNET EMG FRANCE SILICA_20222023</v>
          </cell>
          <cell r="C1740" t="str">
            <v>CID000875 - Ganzhou Huaxing Tungsten Products Co., Ltd.177</v>
          </cell>
          <cell r="D1740" t="str">
            <v>Tungsten</v>
          </cell>
          <cell r="E1740" t="str">
            <v>CID000875</v>
          </cell>
          <cell r="F1740" t="str">
            <v>RMI</v>
          </cell>
          <cell r="G1740" t="str">
            <v>Ganzhou Huaxing Tungsten Products Co., Ltd.</v>
          </cell>
          <cell r="H1740" t="str">
            <v>CHINA</v>
          </cell>
          <cell r="I1740"/>
          <cell r="J1740" t="str">
            <v>Ganzhou</v>
          </cell>
          <cell r="K1740" t="str">
            <v>Jiangxi Sheng</v>
          </cell>
          <cell r="L1740" t="str">
            <v>Conformant</v>
          </cell>
        </row>
        <row r="1741">
          <cell r="B1741" t="str">
            <v>AVNET EMG FRANCE SILICA_20222023</v>
          </cell>
          <cell r="C1741" t="str">
            <v>CID002315 - Ganzhou Jiangwu Ferrotungsten Co., Ltd.</v>
          </cell>
          <cell r="D1741" t="str">
            <v>Tungsten</v>
          </cell>
          <cell r="E1741" t="str">
            <v>CID002315</v>
          </cell>
          <cell r="F1741" t="str">
            <v>RMI</v>
          </cell>
          <cell r="G1741" t="str">
            <v>Ganzhou Jiangwu Ferrotungsten Co., Ltd.</v>
          </cell>
          <cell r="H1741" t="str">
            <v>CHINA</v>
          </cell>
          <cell r="I1741"/>
          <cell r="J1741" t="str">
            <v>Ganzhou</v>
          </cell>
          <cell r="K1741" t="str">
            <v>Jiangxi Sheng</v>
          </cell>
          <cell r="L1741" t="str">
            <v>Conformant</v>
          </cell>
        </row>
        <row r="1742">
          <cell r="B1742" t="str">
            <v>AVNET EMG FRANCE SILICA_20222023</v>
          </cell>
          <cell r="C1742" t="str">
            <v>CID002494 - Ganzhou Seadragon W &amp; Mo Co., Ltd.</v>
          </cell>
          <cell r="D1742" t="str">
            <v>Tungsten</v>
          </cell>
          <cell r="E1742" t="str">
            <v>CID002494</v>
          </cell>
          <cell r="F1742" t="str">
            <v>RMI</v>
          </cell>
          <cell r="G1742" t="str">
            <v>Ganzhou Seadragon W &amp; Mo Co., Ltd.</v>
          </cell>
          <cell r="H1742" t="str">
            <v>CHINA</v>
          </cell>
          <cell r="I1742"/>
          <cell r="J1742" t="str">
            <v>Ganzhou</v>
          </cell>
          <cell r="K1742" t="str">
            <v>Jiangxi Sheng</v>
          </cell>
          <cell r="L1742" t="str">
            <v>Conformant</v>
          </cell>
        </row>
        <row r="1743">
          <cell r="B1743" t="str">
            <v>AVNET EMG FRANCE SILICA_20222023</v>
          </cell>
          <cell r="C1743" t="str">
            <v>CID000568 - Global Tungsten &amp; Powders Corp.</v>
          </cell>
          <cell r="D1743" t="str">
            <v>Tungsten</v>
          </cell>
          <cell r="E1743" t="str">
            <v>CID000568</v>
          </cell>
          <cell r="F1743" t="str">
            <v>RMI</v>
          </cell>
          <cell r="G1743" t="str">
            <v>Global Tungsten &amp; Powders Corp.</v>
          </cell>
          <cell r="H1743" t="str">
            <v>UNITED STATES OF AMERICA</v>
          </cell>
          <cell r="I1743"/>
          <cell r="J1743" t="str">
            <v>Towanda</v>
          </cell>
          <cell r="K1743" t="str">
            <v>Pennsylvania</v>
          </cell>
          <cell r="L1743" t="str">
            <v>Conformant</v>
          </cell>
        </row>
        <row r="1744">
          <cell r="B1744" t="str">
            <v>AVNET EMG FRANCE SILICA_20222023</v>
          </cell>
          <cell r="C1744" t="str">
            <v>CID000218 - Guangdong Xianglu Tungsten Co., Ltd.181</v>
          </cell>
          <cell r="D1744" t="str">
            <v>Tungsten</v>
          </cell>
          <cell r="E1744" t="str">
            <v>CID000218</v>
          </cell>
          <cell r="F1744" t="str">
            <v>RMI</v>
          </cell>
          <cell r="G1744" t="str">
            <v>Guangdong Xianglu Tungsten Co., Ltd.</v>
          </cell>
          <cell r="H1744" t="str">
            <v>CHINA</v>
          </cell>
          <cell r="I1744"/>
          <cell r="J1744" t="str">
            <v>Chaozhou</v>
          </cell>
          <cell r="K1744" t="str">
            <v>Guangdong Sheng</v>
          </cell>
          <cell r="L1744" t="str">
            <v>Conformant</v>
          </cell>
        </row>
        <row r="1745">
          <cell r="B1745" t="str">
            <v>AVNET EMG FRANCE SILICA_20222023</v>
          </cell>
          <cell r="C1745" t="str">
            <v>CID002541 - H.C. Starck Tungsten GmbH</v>
          </cell>
          <cell r="D1745" t="str">
            <v>Tungsten</v>
          </cell>
          <cell r="E1745" t="str">
            <v>CID002541</v>
          </cell>
          <cell r="F1745" t="str">
            <v>RMI</v>
          </cell>
          <cell r="G1745" t="str">
            <v>H.C. Starck Tungsten GmbH</v>
          </cell>
          <cell r="H1745" t="str">
            <v>GERMANY</v>
          </cell>
          <cell r="I1745"/>
          <cell r="J1745" t="str">
            <v>Goslar</v>
          </cell>
          <cell r="K1745" t="str">
            <v>Niedersachsen</v>
          </cell>
          <cell r="L1745" t="str">
            <v>Conformant</v>
          </cell>
        </row>
        <row r="1746">
          <cell r="B1746" t="str">
            <v>AVNET EMG FRANCE SILICA_20222023</v>
          </cell>
          <cell r="C1746" t="str">
            <v>CID000769 - Hunan Jintai New Material Co., Ltd.96</v>
          </cell>
          <cell r="D1746" t="str">
            <v>Tungsten</v>
          </cell>
          <cell r="E1746" t="str">
            <v>CID000769</v>
          </cell>
          <cell r="F1746" t="str">
            <v>RMI</v>
          </cell>
          <cell r="G1746" t="str">
            <v>Hunan Jintai New Material Co., Ltd.</v>
          </cell>
          <cell r="H1746" t="str">
            <v>CHINA</v>
          </cell>
          <cell r="I1746"/>
          <cell r="J1746" t="str">
            <v>Hengyang</v>
          </cell>
          <cell r="K1746" t="str">
            <v>Hunan Sheng</v>
          </cell>
          <cell r="L1746" t="str">
            <v>Conformant</v>
          </cell>
        </row>
        <row r="1747">
          <cell r="B1747" t="str">
            <v>AVNET EMG FRANCE SILICA_20222023</v>
          </cell>
          <cell r="C1747" t="str">
            <v>CID002649 - Hydrometallurg, JSC</v>
          </cell>
          <cell r="D1747" t="str">
            <v>Tungsten</v>
          </cell>
          <cell r="E1747" t="str">
            <v>CID002649</v>
          </cell>
          <cell r="F1747" t="str">
            <v>RMI</v>
          </cell>
          <cell r="G1747" t="str">
            <v>Hydrometallurg, JSC</v>
          </cell>
          <cell r="H1747" t="str">
            <v>RUSSIAN FEDERATION</v>
          </cell>
          <cell r="I1747"/>
          <cell r="J1747" t="str">
            <v>Nalchik</v>
          </cell>
          <cell r="K1747" t="str">
            <v>Kabardino-Balkarskaya Respublika</v>
          </cell>
          <cell r="L1747" t="str">
            <v>Listed by RMI</v>
          </cell>
        </row>
        <row r="1748">
          <cell r="B1748" t="str">
            <v>AVNET EMG FRANCE SILICA_20222023</v>
          </cell>
          <cell r="C1748" t="str">
            <v>CID000825 - Japan New Metals Co., Ltd.</v>
          </cell>
          <cell r="D1748" t="str">
            <v>Tungsten</v>
          </cell>
          <cell r="E1748" t="str">
            <v>CID000825</v>
          </cell>
          <cell r="F1748" t="str">
            <v>RMI</v>
          </cell>
          <cell r="G1748" t="str">
            <v>Japan New Metals Co., Ltd.</v>
          </cell>
          <cell r="H1748" t="str">
            <v>JAPAN</v>
          </cell>
          <cell r="I1748"/>
          <cell r="J1748" t="str">
            <v>Akita City</v>
          </cell>
          <cell r="K1748" t="str">
            <v>Akita</v>
          </cell>
          <cell r="L1748" t="str">
            <v>Conformant</v>
          </cell>
        </row>
        <row r="1749">
          <cell r="B1749" t="str">
            <v>AVNET EMG FRANCE SILICA_20222023</v>
          </cell>
          <cell r="C1749" t="str">
            <v>CID002551 - Jiangwu H.C. Starck Tungsten Products Co., Ltd.</v>
          </cell>
          <cell r="D1749" t="str">
            <v>Tungsten</v>
          </cell>
          <cell r="E1749" t="str">
            <v>CID002551</v>
          </cell>
          <cell r="F1749" t="str">
            <v>RMI</v>
          </cell>
          <cell r="G1749" t="str">
            <v>Jiangwu H.C. Starck Tungsten Products Co., Ltd.</v>
          </cell>
          <cell r="H1749" t="str">
            <v>CHINA</v>
          </cell>
          <cell r="I1749"/>
          <cell r="J1749" t="str">
            <v>Ganzhou</v>
          </cell>
          <cell r="K1749" t="str">
            <v>Jiangxi Sheng</v>
          </cell>
          <cell r="L1749" t="str">
            <v>Conformant</v>
          </cell>
        </row>
        <row r="1750">
          <cell r="B1750" t="str">
            <v>AVNET EMG FRANCE SILICA_20222023</v>
          </cell>
          <cell r="C1750" t="str">
            <v>CID002321 - Jiangxi Gan Bei Tungsten Co., Ltd.</v>
          </cell>
          <cell r="D1750" t="str">
            <v>Tungsten</v>
          </cell>
          <cell r="E1750" t="str">
            <v>CID002321</v>
          </cell>
          <cell r="F1750" t="str">
            <v>RMI</v>
          </cell>
          <cell r="G1750" t="str">
            <v>Jiangxi Gan Bei Tungsten Co., Ltd.</v>
          </cell>
          <cell r="H1750" t="str">
            <v>CHINA</v>
          </cell>
          <cell r="I1750"/>
          <cell r="J1750" t="str">
            <v>Xiushui</v>
          </cell>
          <cell r="K1750" t="str">
            <v>Jiangxi Sheng</v>
          </cell>
          <cell r="L1750" t="str">
            <v>Conformant</v>
          </cell>
        </row>
        <row r="1751">
          <cell r="B1751" t="str">
            <v>AVNET EMG FRANCE SILICA_20222023</v>
          </cell>
          <cell r="C1751" t="str">
            <v>CID002313 - Jiangxi Minmetals Gao'an Non-ferrous Metals Co., Ltd.</v>
          </cell>
          <cell r="D1751" t="str">
            <v>Tungsten</v>
          </cell>
          <cell r="E1751" t="str">
            <v>CID002313</v>
          </cell>
          <cell r="F1751" t="str">
            <v>RMI</v>
          </cell>
          <cell r="G1751" t="str">
            <v>Jiangxi Minmetals Gao'an Non-ferrous Metals Co., Ltd.</v>
          </cell>
          <cell r="H1751" t="str">
            <v>CHINA</v>
          </cell>
          <cell r="I1751"/>
          <cell r="J1751" t="str">
            <v>Gao'an</v>
          </cell>
          <cell r="K1751" t="str">
            <v>Jiangxi Sheng</v>
          </cell>
          <cell r="L1751" t="str">
            <v>Listed by RMI</v>
          </cell>
        </row>
        <row r="1752">
          <cell r="B1752" t="str">
            <v>AVNET EMG FRANCE SILICA_20222023</v>
          </cell>
          <cell r="C1752" t="str">
            <v>CID002318 - Jiangxi Tonggu Non-ferrous Metallurgical &amp; Chemical Co., Ltd.</v>
          </cell>
          <cell r="D1752" t="str">
            <v>Tungsten</v>
          </cell>
          <cell r="E1752" t="str">
            <v>CID002318</v>
          </cell>
          <cell r="F1752" t="str">
            <v>RMI</v>
          </cell>
          <cell r="G1752" t="str">
            <v>Jiangxi Tonggu Non-ferrous Metallurgical &amp; Chemical Co., Ltd.</v>
          </cell>
          <cell r="H1752" t="str">
            <v>CHINA</v>
          </cell>
          <cell r="I1752"/>
          <cell r="J1752" t="str">
            <v>Tonggu</v>
          </cell>
          <cell r="K1752" t="str">
            <v>Jiangxi Sheng</v>
          </cell>
          <cell r="L1752" t="str">
            <v>Conformant</v>
          </cell>
        </row>
        <row r="1753">
          <cell r="B1753" t="str">
            <v>AVNET EMG FRANCE SILICA_20222023</v>
          </cell>
          <cell r="C1753" t="str">
            <v>CID002317 - Jiangxi Xinsheng Tungsten Industry Co., Ltd.</v>
          </cell>
          <cell r="D1753" t="str">
            <v>Tungsten</v>
          </cell>
          <cell r="E1753" t="str">
            <v>CID002317</v>
          </cell>
          <cell r="F1753" t="str">
            <v>RMI</v>
          </cell>
          <cell r="G1753" t="str">
            <v>Jiangxi Xinsheng Tungsten Industry Co., Ltd.</v>
          </cell>
          <cell r="H1753" t="str">
            <v>CHINA</v>
          </cell>
          <cell r="I1753"/>
          <cell r="J1753" t="str">
            <v>Ganzhou</v>
          </cell>
          <cell r="K1753" t="str">
            <v>Jiangxi Sheng</v>
          </cell>
          <cell r="L1753" t="str">
            <v>Conformant</v>
          </cell>
        </row>
        <row r="1754">
          <cell r="B1754" t="str">
            <v>AVNET EMG FRANCE SILICA_20222023</v>
          </cell>
          <cell r="C1754" t="str">
            <v>CID002316 - Jiangxi Yaosheng Tungsten Co., Ltd.</v>
          </cell>
          <cell r="D1754" t="str">
            <v>Tungsten</v>
          </cell>
          <cell r="E1754" t="str">
            <v>CID002316</v>
          </cell>
          <cell r="F1754" t="str">
            <v>RMI</v>
          </cell>
          <cell r="G1754" t="str">
            <v>Jiangxi Yaosheng Tungsten Co., Ltd.</v>
          </cell>
          <cell r="H1754" t="str">
            <v>CHINA</v>
          </cell>
          <cell r="I1754"/>
          <cell r="J1754" t="str">
            <v>Ganzhou</v>
          </cell>
          <cell r="K1754" t="str">
            <v>Jiangxi Sheng</v>
          </cell>
          <cell r="L1754" t="str">
            <v>Conformant</v>
          </cell>
        </row>
        <row r="1755">
          <cell r="B1755" t="str">
            <v>AVNET EMG FRANCE SILICA_20222023</v>
          </cell>
          <cell r="C1755" t="str">
            <v>CID000966 - Kennametal Fallon</v>
          </cell>
          <cell r="D1755" t="str">
            <v>Tungsten</v>
          </cell>
          <cell r="E1755" t="str">
            <v>CID000966</v>
          </cell>
          <cell r="F1755" t="str">
            <v>RMI</v>
          </cell>
          <cell r="G1755" t="str">
            <v>Kennametal Fallon</v>
          </cell>
          <cell r="H1755" t="str">
            <v>UNITED STATES OF AMERICA</v>
          </cell>
          <cell r="I1755"/>
          <cell r="J1755" t="str">
            <v>Fallon</v>
          </cell>
          <cell r="K1755" t="str">
            <v>Nevada</v>
          </cell>
          <cell r="L1755" t="str">
            <v>Conformant</v>
          </cell>
        </row>
        <row r="1756">
          <cell r="B1756" t="str">
            <v>AVNET EMG FRANCE SILICA_20222023</v>
          </cell>
          <cell r="C1756" t="str">
            <v>CID000105 - Kennametal Huntsville184</v>
          </cell>
          <cell r="D1756" t="str">
            <v>Tungsten</v>
          </cell>
          <cell r="E1756" t="str">
            <v>CID000105</v>
          </cell>
          <cell r="F1756" t="str">
            <v>RMI</v>
          </cell>
          <cell r="G1756" t="str">
            <v>Kennametal Huntsville</v>
          </cell>
          <cell r="H1756" t="str">
            <v>UNITED STATES OF AMERICA</v>
          </cell>
          <cell r="I1756"/>
          <cell r="J1756" t="str">
            <v>Huntsville</v>
          </cell>
          <cell r="K1756" t="str">
            <v>Alabama</v>
          </cell>
          <cell r="L1756" t="str">
            <v>Conformant</v>
          </cell>
        </row>
        <row r="1757">
          <cell r="B1757" t="str">
            <v>AVNET EMG FRANCE SILICA_20222023</v>
          </cell>
          <cell r="C1757" t="str">
            <v>CID002319 - Malipo Haiyu Tungsten Co., Ltd.</v>
          </cell>
          <cell r="D1757" t="str">
            <v>Tungsten</v>
          </cell>
          <cell r="E1757" t="str">
            <v>CID002319</v>
          </cell>
          <cell r="F1757" t="str">
            <v>RMI</v>
          </cell>
          <cell r="G1757" t="str">
            <v>Malipo Haiyu Tungsten Co., Ltd.</v>
          </cell>
          <cell r="H1757" t="str">
            <v>CHINA</v>
          </cell>
          <cell r="I1757"/>
          <cell r="J1757" t="str">
            <v>Nanfeng Xiaozhai</v>
          </cell>
          <cell r="K1757" t="str">
            <v>Yunnan Sheng</v>
          </cell>
          <cell r="L1757" t="str">
            <v>Conformant</v>
          </cell>
        </row>
        <row r="1758">
          <cell r="B1758" t="str">
            <v>AVNET EMG FRANCE SILICA_20222023</v>
          </cell>
          <cell r="C1758" t="str">
            <v>CID002845 - Moliren Ltd.</v>
          </cell>
          <cell r="D1758" t="str">
            <v>Tungsten</v>
          </cell>
          <cell r="E1758" t="str">
            <v>CID002845</v>
          </cell>
          <cell r="F1758" t="str">
            <v>RMI</v>
          </cell>
          <cell r="G1758" t="str">
            <v>Moliren Ltd.</v>
          </cell>
          <cell r="H1758" t="str">
            <v>RUSSIAN FEDERATION</v>
          </cell>
          <cell r="I1758"/>
          <cell r="J1758" t="str">
            <v>Roshal</v>
          </cell>
          <cell r="K1758" t="str">
            <v>Moskovskaja oblast'</v>
          </cell>
          <cell r="L1758" t="str">
            <v>Listed by RMI</v>
          </cell>
        </row>
        <row r="1759">
          <cell r="B1759" t="str">
            <v>AVNET EMG FRANCE SILICA_20222023</v>
          </cell>
          <cell r="C1759" t="str">
            <v>CID002589 - Niagara Refining LLC</v>
          </cell>
          <cell r="D1759" t="str">
            <v>Tungsten</v>
          </cell>
          <cell r="E1759" t="str">
            <v>CID002589</v>
          </cell>
          <cell r="F1759" t="str">
            <v>RMI</v>
          </cell>
          <cell r="G1759" t="str">
            <v>Niagara Refining LLC</v>
          </cell>
          <cell r="H1759" t="str">
            <v>UNITED STATES OF AMERICA</v>
          </cell>
          <cell r="I1759"/>
          <cell r="J1759" t="str">
            <v>Depew</v>
          </cell>
          <cell r="K1759" t="str">
            <v>New York</v>
          </cell>
          <cell r="L1759" t="str">
            <v>Conformant</v>
          </cell>
        </row>
        <row r="1760">
          <cell r="B1760" t="str">
            <v>AVNET EMG FRANCE SILICA_20222023</v>
          </cell>
          <cell r="C1760" t="str">
            <v>CID002543 - Masan High-Tech Materials</v>
          </cell>
          <cell r="D1760" t="str">
            <v>Tungsten</v>
          </cell>
          <cell r="E1760" t="str">
            <v>CID002543</v>
          </cell>
          <cell r="F1760" t="str">
            <v>RMI</v>
          </cell>
          <cell r="G1760" t="str">
            <v>Masan High-Tech Materials</v>
          </cell>
          <cell r="H1760" t="str">
            <v>VIET NAM</v>
          </cell>
          <cell r="I1760"/>
          <cell r="J1760" t="str">
            <v>Dai Tu</v>
          </cell>
          <cell r="K1760" t="str">
            <v>Thái Nguyên</v>
          </cell>
          <cell r="L1760" t="str">
            <v>Conformant</v>
          </cell>
        </row>
        <row r="1761">
          <cell r="B1761" t="str">
            <v>AVNET EMG FRANCE SILICA_20222023</v>
          </cell>
          <cell r="C1761" t="str">
            <v>CID002827 - Philippine Chuangxin Industrial Co., Inc.</v>
          </cell>
          <cell r="D1761" t="str">
            <v>Tungsten</v>
          </cell>
          <cell r="E1761" t="str">
            <v>CID002827</v>
          </cell>
          <cell r="F1761" t="str">
            <v>RMI</v>
          </cell>
          <cell r="G1761" t="str">
            <v>Philippine Chuangxin Industrial Co., Inc.</v>
          </cell>
          <cell r="H1761" t="str">
            <v>PHILIPPINES</v>
          </cell>
          <cell r="I1761"/>
          <cell r="J1761" t="str">
            <v>Marilao</v>
          </cell>
          <cell r="K1761" t="str">
            <v>Bulacan</v>
          </cell>
          <cell r="L1761" t="str">
            <v>Conformant</v>
          </cell>
        </row>
        <row r="1762">
          <cell r="B1762" t="str">
            <v>AVNET EMG FRANCE SILICA_20222023</v>
          </cell>
          <cell r="C1762" t="str">
            <v>CID002724 - Unecha Refractory metals plant</v>
          </cell>
          <cell r="D1762" t="str">
            <v>Tungsten</v>
          </cell>
          <cell r="E1762" t="str">
            <v>CID002724</v>
          </cell>
          <cell r="F1762" t="str">
            <v>RMI</v>
          </cell>
          <cell r="G1762" t="str">
            <v>Unecha Refractory metals plant</v>
          </cell>
          <cell r="H1762" t="str">
            <v>RUSSIAN FEDERATION</v>
          </cell>
          <cell r="I1762"/>
          <cell r="J1762" t="str">
            <v>Unecha</v>
          </cell>
          <cell r="K1762" t="str">
            <v>Bryanskaya oblast'</v>
          </cell>
          <cell r="L1762" t="str">
            <v>Listed by RMI</v>
          </cell>
        </row>
        <row r="1763">
          <cell r="B1763" t="str">
            <v>AVNET EMG FRANCE SILICA_20222023</v>
          </cell>
          <cell r="C1763" t="str">
            <v>CID002044 - Wolfram Bergbau und Hutten AG187</v>
          </cell>
          <cell r="D1763" t="str">
            <v>Tungsten</v>
          </cell>
          <cell r="E1763" t="str">
            <v>CID002044</v>
          </cell>
          <cell r="F1763" t="str">
            <v>RMI</v>
          </cell>
          <cell r="G1763" t="str">
            <v>Wolfram Bergbau und Hutten AG</v>
          </cell>
          <cell r="H1763" t="str">
            <v>AUSTRIA</v>
          </cell>
          <cell r="I1763"/>
          <cell r="J1763"/>
          <cell r="K1763"/>
          <cell r="L1763" t="str">
            <v>Conformant</v>
          </cell>
        </row>
        <row r="1764">
          <cell r="B1764" t="str">
            <v>AVNET EMG FRANCE SILICA_20222023</v>
          </cell>
          <cell r="C1764" t="str">
            <v>CID002320 - Xiamen Tungsten (H.C.) Co., Ltd.188</v>
          </cell>
          <cell r="D1764" t="str">
            <v>Tungsten</v>
          </cell>
          <cell r="E1764" t="str">
            <v>CID002320</v>
          </cell>
          <cell r="F1764" t="str">
            <v>RMI</v>
          </cell>
          <cell r="G1764" t="str">
            <v>Xiamen Tungsten (H.C.) Co., Ltd.</v>
          </cell>
          <cell r="H1764" t="str">
            <v>CHINA</v>
          </cell>
          <cell r="I1764"/>
          <cell r="J1764"/>
          <cell r="K1764"/>
          <cell r="L1764" t="str">
            <v>Conformant</v>
          </cell>
        </row>
        <row r="1765">
          <cell r="B1765" t="str">
            <v>AVNET EMG FRANCE SILICA_20222023</v>
          </cell>
          <cell r="C1765" t="str">
            <v>CID002082 - Xiamen Tungsten Co., Ltd.</v>
          </cell>
          <cell r="D1765" t="str">
            <v>Tungsten</v>
          </cell>
          <cell r="E1765" t="str">
            <v>CID002082</v>
          </cell>
          <cell r="F1765" t="str">
            <v>RMI</v>
          </cell>
          <cell r="G1765" t="str">
            <v>Xiamen Tungsten Co., Ltd.</v>
          </cell>
          <cell r="H1765" t="str">
            <v>CHINA</v>
          </cell>
          <cell r="I1765"/>
          <cell r="J1765"/>
          <cell r="K1765"/>
          <cell r="L1765" t="str">
            <v>Conformant</v>
          </cell>
        </row>
        <row r="1766">
          <cell r="B1766" t="str">
            <v>AVNET EMG FRANCE SILICA_20222023</v>
          </cell>
          <cell r="C1766" t="str">
            <v>CID000313 - PT Premium Tin Indonesia</v>
          </cell>
          <cell r="D1766" t="str">
            <v>Tin</v>
          </cell>
          <cell r="E1766" t="str">
            <v>CID000313</v>
          </cell>
          <cell r="F1766" t="str">
            <v>RMI</v>
          </cell>
          <cell r="G1766" t="str">
            <v>PT Premium Tin Indonesia</v>
          </cell>
          <cell r="H1766" t="str">
            <v>INDONESIA</v>
          </cell>
          <cell r="I1766" t="str">
            <v>Jl. Polwan No 20 Kel. Dul Kec. Pangkalan Baru Kabupaten Bangka Tengah Provinsi Kep. Kepulauan Bangka Belitung</v>
          </cell>
          <cell r="J1766" t="str">
            <v>Pangkalan Baru</v>
          </cell>
          <cell r="K1766" t="str">
            <v>Kepulauan Bangka Belitung</v>
          </cell>
          <cell r="L1766" t="str">
            <v>Conformant</v>
          </cell>
        </row>
        <row r="1767">
          <cell r="B1767" t="str">
            <v>AVNET EMG FRANCE SILICA_20222023</v>
          </cell>
          <cell r="C1767" t="str">
            <v>CID000522 - Refinery of Seemine Gold Co., Ltd.</v>
          </cell>
          <cell r="D1767" t="str">
            <v>Gold</v>
          </cell>
          <cell r="E1767" t="str">
            <v>CID000522</v>
          </cell>
          <cell r="F1767" t="str">
            <v>RMI</v>
          </cell>
          <cell r="G1767" t="str">
            <v>Refinery of Seemine Gold Co., Ltd.</v>
          </cell>
          <cell r="H1767" t="str">
            <v>CHINA</v>
          </cell>
          <cell r="I1767"/>
          <cell r="J1767" t="str">
            <v>Lanzhou</v>
          </cell>
          <cell r="K1767" t="str">
            <v>Gansu Sheng</v>
          </cell>
          <cell r="L1767" t="str">
            <v>Listed by RMI</v>
          </cell>
        </row>
        <row r="1768">
          <cell r="B1768" t="str">
            <v>AVNET EMG FRANCE SILICA_20222023</v>
          </cell>
          <cell r="C1768" t="str">
            <v>CID001231 - Jiangxi New Nanshan Technology Ltd.</v>
          </cell>
          <cell r="D1768" t="str">
            <v>Tin</v>
          </cell>
          <cell r="E1768" t="str">
            <v>CID001231</v>
          </cell>
          <cell r="F1768" t="str">
            <v>RMI</v>
          </cell>
          <cell r="G1768" t="str">
            <v>Jiangxi New Nanshan Technology Ltd.</v>
          </cell>
          <cell r="H1768" t="str">
            <v>CHINA</v>
          </cell>
          <cell r="I1768" t="str">
            <v>Nan Kang Industrial Park, Ganzhou, Jiangxi Province, China, 341413</v>
          </cell>
          <cell r="J1768" t="str">
            <v>Ganzhou</v>
          </cell>
          <cell r="K1768" t="str">
            <v>Jiangxi Sheng</v>
          </cell>
          <cell r="L1768" t="str">
            <v>Conformant</v>
          </cell>
        </row>
        <row r="1769">
          <cell r="B1769" t="str">
            <v>AVNET EMG FRANCE SILICA_20222023</v>
          </cell>
          <cell r="C1769" t="str">
            <v>CID001305 - Novosibirsk Tin Combine</v>
          </cell>
          <cell r="D1769" t="str">
            <v>Tin</v>
          </cell>
          <cell r="E1769" t="str">
            <v>CID001305</v>
          </cell>
          <cell r="F1769" t="str">
            <v>RMI</v>
          </cell>
          <cell r="G1769" t="str">
            <v>Novosibirsk Tin Combine</v>
          </cell>
          <cell r="H1769" t="str">
            <v>RUSSIAN FEDERATION</v>
          </cell>
          <cell r="I1769"/>
          <cell r="J1769" t="str">
            <v>Novosibirsk</v>
          </cell>
          <cell r="K1769" t="str">
            <v>Novosibirskaya oblast'</v>
          </cell>
          <cell r="L1769" t="str">
            <v>Listed by RMI</v>
          </cell>
        </row>
        <row r="1770">
          <cell r="B1770" t="str">
            <v>AVNET EMG FRANCE SILICA_20222023</v>
          </cell>
          <cell r="C1770" t="str">
            <v>CID001486 - PT Timah Nusantara</v>
          </cell>
          <cell r="D1770" t="str">
            <v>Tin</v>
          </cell>
          <cell r="E1770" t="str">
            <v>CID001486</v>
          </cell>
          <cell r="F1770" t="str">
            <v>RMI</v>
          </cell>
          <cell r="G1770" t="str">
            <v>PT Timah Nusantara</v>
          </cell>
          <cell r="H1770" t="str">
            <v>INDONESIA</v>
          </cell>
          <cell r="I1770"/>
          <cell r="J1770" t="str">
            <v>Tempilang</v>
          </cell>
          <cell r="K1770" t="str">
            <v>Kepulauan Bangka Belitung</v>
          </cell>
          <cell r="L1770" t="str">
            <v>Active</v>
          </cell>
        </row>
        <row r="1771">
          <cell r="B1771" t="str">
            <v>AVNET EMG FRANCE SILICA_20222023</v>
          </cell>
          <cell r="C1771" t="str">
            <v>CID001522 - Yanling Jincheng Tantalum &amp; Niobium Co., Ltd.</v>
          </cell>
          <cell r="D1771" t="str">
            <v>Tantalum</v>
          </cell>
          <cell r="E1771" t="str">
            <v>CID001522</v>
          </cell>
          <cell r="F1771" t="str">
            <v>RMI</v>
          </cell>
          <cell r="G1771" t="str">
            <v>Yanling Jincheng Tantalum &amp; Niobium Co., Ltd.</v>
          </cell>
          <cell r="H1771" t="str">
            <v>CHINA</v>
          </cell>
          <cell r="I1771"/>
          <cell r="J1771" t="str">
            <v>Zhuzhou</v>
          </cell>
          <cell r="K1771" t="str">
            <v>Hunan Sheng</v>
          </cell>
          <cell r="L1771" t="str">
            <v>Conformant</v>
          </cell>
        </row>
        <row r="1772">
          <cell r="B1772" t="str">
            <v>AVNET EMG FRANCE SILICA_20222023</v>
          </cell>
          <cell r="C1772" t="str">
            <v>CID002100 - Yamakin Co., Ltd.</v>
          </cell>
          <cell r="D1772" t="str">
            <v>Gold</v>
          </cell>
          <cell r="E1772" t="str">
            <v>CID002100</v>
          </cell>
          <cell r="F1772" t="str">
            <v>RMI</v>
          </cell>
          <cell r="G1772" t="str">
            <v>Yamakin Co., Ltd.</v>
          </cell>
          <cell r="H1772" t="str">
            <v>JAPAN</v>
          </cell>
          <cell r="I1772"/>
          <cell r="J1772" t="str">
            <v>Konan</v>
          </cell>
          <cell r="K1772" t="str">
            <v>Kochi</v>
          </cell>
          <cell r="L1772" t="str">
            <v>Conformant</v>
          </cell>
        </row>
        <row r="1773">
          <cell r="B1773" t="str">
            <v>AVNET EMG FRANCE SILICA_20222023</v>
          </cell>
          <cell r="C1773" t="str">
            <v>CID002478 - PT Tirus Putra Mandiri</v>
          </cell>
          <cell r="D1773" t="str">
            <v>Tin</v>
          </cell>
          <cell r="E1773" t="str">
            <v>CID002478</v>
          </cell>
          <cell r="F1773" t="str">
            <v>RMI</v>
          </cell>
          <cell r="G1773" t="str">
            <v>PT Tirus Putra Mandiri</v>
          </cell>
          <cell r="H1773" t="str">
            <v>INDONESIA</v>
          </cell>
          <cell r="I1773"/>
          <cell r="J1773" t="str">
            <v>Bogor</v>
          </cell>
          <cell r="K1773" t="str">
            <v>Jawa Barat</v>
          </cell>
          <cell r="L1773" t="str">
            <v>Listed by RMI</v>
          </cell>
        </row>
        <row r="1774">
          <cell r="B1774" t="str">
            <v>AVNET EMG FRANCE SILICA_20222023</v>
          </cell>
          <cell r="C1774" t="str">
            <v>CID002645 - Ganzhou Haichuang Tungsten Co., Ltd.</v>
          </cell>
          <cell r="D1774" t="str">
            <v>Tungsten</v>
          </cell>
          <cell r="E1774" t="str">
            <v>CID002645</v>
          </cell>
          <cell r="F1774" t="str">
            <v>RMI</v>
          </cell>
          <cell r="G1774" t="str">
            <v>Ganzhou Haichuang Tungsten Co., Ltd.</v>
          </cell>
          <cell r="H1774" t="str">
            <v>CHINA</v>
          </cell>
          <cell r="I1774"/>
          <cell r="J1774" t="str">
            <v>Ganzhou</v>
          </cell>
          <cell r="K1774" t="str">
            <v>Jiangxi Sheng</v>
          </cell>
          <cell r="L1774" t="str">
            <v>Conformant</v>
          </cell>
        </row>
        <row r="1775">
          <cell r="B1775" t="str">
            <v>AVNET EMG FRANCE SILICA_20222023</v>
          </cell>
          <cell r="C1775" t="str">
            <v>CID002773 - Aurubis Beerse99</v>
          </cell>
          <cell r="D1775" t="str">
            <v>Tin</v>
          </cell>
          <cell r="E1775" t="str">
            <v>CID002773</v>
          </cell>
          <cell r="F1775" t="str">
            <v>RMI</v>
          </cell>
          <cell r="G1775" t="str">
            <v>Aurubis Beerse</v>
          </cell>
          <cell r="H1775" t="str">
            <v>BELGIUM</v>
          </cell>
          <cell r="I1775"/>
          <cell r="J1775" t="str">
            <v>Beerse</v>
          </cell>
          <cell r="K1775" t="str">
            <v>Antwerpen</v>
          </cell>
          <cell r="L1775" t="str">
            <v>Conformant</v>
          </cell>
        </row>
        <row r="1776">
          <cell r="B1776" t="str">
            <v>AVNET EMG FRANCE SILICA_20222023</v>
          </cell>
          <cell r="C1776" t="str">
            <v>CID002774 - Aurubis Berango100</v>
          </cell>
          <cell r="D1776" t="str">
            <v>Tin</v>
          </cell>
          <cell r="E1776" t="str">
            <v>CID002774</v>
          </cell>
          <cell r="F1776" t="str">
            <v>RMI</v>
          </cell>
          <cell r="G1776" t="str">
            <v>Aurubis Berango</v>
          </cell>
          <cell r="H1776" t="str">
            <v>SPAIN</v>
          </cell>
          <cell r="I1776"/>
          <cell r="J1776" t="str">
            <v>Berango</v>
          </cell>
          <cell r="K1776" t="str">
            <v>Bizkaia</v>
          </cell>
          <cell r="L1776" t="str">
            <v>Conformant</v>
          </cell>
        </row>
        <row r="1777">
          <cell r="B1777" t="str">
            <v>AVNET EMG FRANCE SILICA_20222023</v>
          </cell>
          <cell r="C1777" t="str">
            <v>CID002918 - SungEel HiMetal Co., Ltd.</v>
          </cell>
          <cell r="D1777" t="str">
            <v>Gold</v>
          </cell>
          <cell r="E1777" t="str">
            <v>CID002918</v>
          </cell>
          <cell r="F1777" t="str">
            <v>RMI</v>
          </cell>
          <cell r="G1777" t="str">
            <v>SungEel HiMetal Co., Ltd.</v>
          </cell>
          <cell r="H1777" t="str">
            <v>KOREA, REPUBLIC OF</v>
          </cell>
          <cell r="I1777"/>
          <cell r="J1777" t="str">
            <v>Gunsan-si</v>
          </cell>
          <cell r="K1777" t="str">
            <v>Jeollabuk-do</v>
          </cell>
          <cell r="L1777" t="str">
            <v>Conformant</v>
          </cell>
        </row>
        <row r="1778">
          <cell r="B1778" t="str">
            <v>AVNET EMG FRANCE SILICA_20222023</v>
          </cell>
          <cell r="C1778" t="str">
            <v>CID003185 - African Gold Refinery</v>
          </cell>
          <cell r="D1778" t="str">
            <v>Gold</v>
          </cell>
          <cell r="E1778" t="str">
            <v>CID003185</v>
          </cell>
          <cell r="F1778" t="str">
            <v>RMI</v>
          </cell>
          <cell r="G1778" t="str">
            <v>African Gold Refinery</v>
          </cell>
          <cell r="H1778" t="str">
            <v>UGANDA</v>
          </cell>
          <cell r="I1778"/>
          <cell r="J1778" t="str">
            <v>Entebbe</v>
          </cell>
          <cell r="K1778" t="str">
            <v>Wakiso</v>
          </cell>
          <cell r="L1778" t="str">
            <v>Listed by RMI</v>
          </cell>
        </row>
        <row r="1779">
          <cell r="B1779" t="str">
            <v>AVNET EMG FRANCE SILICA_20222023</v>
          </cell>
          <cell r="C1779" t="str">
            <v>CID003189 - NH Recytech Company</v>
          </cell>
          <cell r="D1779" t="str">
            <v>Gold</v>
          </cell>
          <cell r="E1779" t="str">
            <v>CID003189</v>
          </cell>
          <cell r="F1779" t="str">
            <v>RMI</v>
          </cell>
          <cell r="G1779" t="str">
            <v>NH Recytech Company</v>
          </cell>
          <cell r="H1779" t="str">
            <v>KOREA, REPUBLIC OF</v>
          </cell>
          <cell r="I1779"/>
          <cell r="J1779" t="str">
            <v>Pyeongtaek-si</v>
          </cell>
          <cell r="K1779" t="str">
            <v>Gyeonggi-do</v>
          </cell>
          <cell r="L1779" t="str">
            <v>Conformant</v>
          </cell>
        </row>
        <row r="1780">
          <cell r="B1780" t="str">
            <v>AVNET EMG FRANCE SILICA_20222023</v>
          </cell>
          <cell r="C1780" t="str">
            <v>CID003190 - Chifeng Dajingzi Tin Industry Co., Ltd.</v>
          </cell>
          <cell r="D1780" t="str">
            <v>Tin</v>
          </cell>
          <cell r="E1780" t="str">
            <v>CID003190</v>
          </cell>
          <cell r="F1780" t="str">
            <v>RMI</v>
          </cell>
          <cell r="G1780" t="str">
            <v>Chifeng Dajingzi Tin Industry Co., Ltd.</v>
          </cell>
          <cell r="H1780" t="str">
            <v>CHINA</v>
          </cell>
          <cell r="I1780"/>
          <cell r="J1780" t="str">
            <v>Chifeng</v>
          </cell>
          <cell r="K1780" t="str">
            <v>Nei Mongol Zizhiqu</v>
          </cell>
          <cell r="L1780" t="str">
            <v>Conformant</v>
          </cell>
        </row>
        <row r="1781">
          <cell r="B1781" t="str">
            <v>AVNET EMG FRANCE SILICA_20222023</v>
          </cell>
          <cell r="C1781" t="str">
            <v>CID003205 - PT Bangka Serumpun</v>
          </cell>
          <cell r="D1781" t="str">
            <v>Tin</v>
          </cell>
          <cell r="E1781" t="str">
            <v>CID003205</v>
          </cell>
          <cell r="F1781" t="str">
            <v>RMI</v>
          </cell>
          <cell r="G1781" t="str">
            <v>PT Bangka Serumpun</v>
          </cell>
          <cell r="H1781" t="str">
            <v>INDONESIA</v>
          </cell>
          <cell r="I1781"/>
          <cell r="J1781" t="str">
            <v>Pangkalpinang</v>
          </cell>
          <cell r="K1781" t="str">
            <v>Kepulauan Bangka Belitung</v>
          </cell>
          <cell r="L1781" t="str">
            <v>Conformant</v>
          </cell>
        </row>
        <row r="1782">
          <cell r="B1782" t="str">
            <v>AVNET EMG FRANCE SILICA_20222023</v>
          </cell>
          <cell r="C1782" t="str">
            <v>CID003208 - Pongpipat Company Limited</v>
          </cell>
          <cell r="D1782" t="str">
            <v>Tin</v>
          </cell>
          <cell r="E1782" t="str">
            <v>CID003208</v>
          </cell>
          <cell r="F1782" t="str">
            <v>RMI</v>
          </cell>
          <cell r="G1782" t="str">
            <v>Pongpipat Company Limited</v>
          </cell>
          <cell r="H1782" t="str">
            <v>MYANMAR</v>
          </cell>
          <cell r="I1782"/>
          <cell r="J1782" t="str">
            <v>Yangon</v>
          </cell>
          <cell r="K1782" t="str">
            <v>Yangon</v>
          </cell>
          <cell r="L1782" t="str">
            <v>Listed by RMI</v>
          </cell>
        </row>
        <row r="1783">
          <cell r="B1783" t="str">
            <v>AVNET EMG FRANCE SILICA_20222023</v>
          </cell>
          <cell r="C1783" t="str">
            <v>CID003325 - Tin Technology &amp; Refining</v>
          </cell>
          <cell r="D1783" t="str">
            <v>Tin</v>
          </cell>
          <cell r="E1783" t="str">
            <v>CID003325</v>
          </cell>
          <cell r="F1783" t="str">
            <v>RMI</v>
          </cell>
          <cell r="G1783" t="str">
            <v>Tin Technology &amp; Refining</v>
          </cell>
          <cell r="H1783" t="str">
            <v>UNITED STATES OF AMERICA</v>
          </cell>
          <cell r="I1783"/>
          <cell r="J1783" t="str">
            <v>West Chester</v>
          </cell>
          <cell r="K1783" t="str">
            <v>Pennsylvania</v>
          </cell>
          <cell r="L1783" t="str">
            <v>Conformant</v>
          </cell>
        </row>
        <row r="1784">
          <cell r="B1784" t="str">
            <v>AVNET EMG FRANCE SILICA_20222023</v>
          </cell>
          <cell r="C1784" t="str">
            <v>CID001406 - PT Babel Surya Alam Lestari</v>
          </cell>
          <cell r="D1784" t="str">
            <v>Tin</v>
          </cell>
          <cell r="E1784" t="str">
            <v>CID001406</v>
          </cell>
          <cell r="F1784" t="str">
            <v>RMI</v>
          </cell>
          <cell r="G1784" t="str">
            <v>PT Babel Surya Alam Lestari</v>
          </cell>
          <cell r="H1784" t="str">
            <v>INDONESIA</v>
          </cell>
          <cell r="I1784"/>
          <cell r="J1784" t="str">
            <v>Badau</v>
          </cell>
          <cell r="K1784" t="str">
            <v>Kepulauan Bangka Belitung</v>
          </cell>
          <cell r="L1784" t="str">
            <v>Conformant</v>
          </cell>
        </row>
        <row r="1785">
          <cell r="B1785" t="str">
            <v>AVNET EMG FRANCE SILICA_20222023</v>
          </cell>
          <cell r="C1785" t="str">
            <v>CID002763 - 8853 S.p.A.</v>
          </cell>
          <cell r="D1785" t="str">
            <v>Gold</v>
          </cell>
          <cell r="E1785" t="str">
            <v>CID002763</v>
          </cell>
          <cell r="F1785" t="str">
            <v>RMI</v>
          </cell>
          <cell r="G1785" t="str">
            <v>8853 S.p.A.</v>
          </cell>
          <cell r="H1785" t="str">
            <v>ITALY</v>
          </cell>
          <cell r="I1785"/>
          <cell r="J1785" t="str">
            <v>Pero</v>
          </cell>
          <cell r="K1785" t="str">
            <v>Lombardia</v>
          </cell>
          <cell r="L1785" t="str">
            <v>Listed by RMI</v>
          </cell>
        </row>
        <row r="1786">
          <cell r="B1786" t="str">
            <v>AVNET EMG FRANCE SILICA_20222023</v>
          </cell>
          <cell r="C1786" t="str">
            <v>CID000773 - Hunan Guiyang yinxing Nonferrous Smelting Co., Ltd.</v>
          </cell>
          <cell r="D1786" t="str">
            <v>Gold</v>
          </cell>
          <cell r="E1786" t="str">
            <v>CID000773</v>
          </cell>
          <cell r="F1786" t="str">
            <v>RMI</v>
          </cell>
          <cell r="G1786" t="str">
            <v>Hunan Guiyang yinxing Nonferrous Smelting Co., Ltd.</v>
          </cell>
          <cell r="H1786" t="str">
            <v>CHINA</v>
          </cell>
          <cell r="I1786"/>
          <cell r="J1786" t="str">
            <v>Chenzhou</v>
          </cell>
          <cell r="K1786" t="str">
            <v>Hunan Sheng</v>
          </cell>
          <cell r="L1786" t="str">
            <v>Listed by RMI</v>
          </cell>
        </row>
        <row r="1787">
          <cell r="B1787" t="str">
            <v>AVNET EMG FRANCE SILICA_20222023</v>
          </cell>
          <cell r="C1787" t="str">
            <v>CID003324 - QG Refining, LLC</v>
          </cell>
          <cell r="D1787" t="str">
            <v>Gold</v>
          </cell>
          <cell r="E1787" t="str">
            <v>CID003324</v>
          </cell>
          <cell r="F1787" t="str">
            <v>RMI</v>
          </cell>
          <cell r="G1787" t="str">
            <v>QG Refining, LLC</v>
          </cell>
          <cell r="H1787" t="str">
            <v>UNITED STATES OF AMERICA</v>
          </cell>
          <cell r="I1787"/>
          <cell r="J1787" t="str">
            <v>Fairfield</v>
          </cell>
          <cell r="K1787" t="str">
            <v>Ohio</v>
          </cell>
          <cell r="L1787" t="str">
            <v>Listed by RMI</v>
          </cell>
        </row>
        <row r="1788">
          <cell r="B1788" t="str">
            <v>AVNET EMG FRANCE SILICA_20222023</v>
          </cell>
          <cell r="C1788" t="str">
            <v>CID002525 - Shandong Humon Smelting Co., Ltd.</v>
          </cell>
          <cell r="D1788" t="str">
            <v>Gold</v>
          </cell>
          <cell r="E1788" t="str">
            <v>CID002525</v>
          </cell>
          <cell r="F1788" t="str">
            <v>RMI</v>
          </cell>
          <cell r="G1788" t="str">
            <v>Shandong Humon Smelting Co., Ltd.</v>
          </cell>
          <cell r="H1788" t="str">
            <v>CHINA</v>
          </cell>
          <cell r="I1788"/>
          <cell r="J1788" t="str">
            <v>Laizhou</v>
          </cell>
          <cell r="K1788" t="str">
            <v>Shandong Sheng</v>
          </cell>
          <cell r="L1788" t="str">
            <v>Listed by RMI</v>
          </cell>
        </row>
        <row r="1789">
          <cell r="B1789" t="str">
            <v>AVNET EMG FRANCE SILICA_20222023</v>
          </cell>
          <cell r="C1789" t="str">
            <v>CID003348 - Dijllah Gold Refinery FZC</v>
          </cell>
          <cell r="D1789" t="str">
            <v>Gold</v>
          </cell>
          <cell r="E1789" t="str">
            <v>CID003348</v>
          </cell>
          <cell r="F1789" t="str">
            <v>RMI</v>
          </cell>
          <cell r="G1789" t="str">
            <v>Dijllah Gold Refinery FZC</v>
          </cell>
          <cell r="H1789" t="str">
            <v>UNITED ARAB EMIRATES</v>
          </cell>
          <cell r="I1789"/>
          <cell r="J1789" t="str">
            <v>Sharjah</v>
          </cell>
          <cell r="K1789" t="str">
            <v>Ash Shāriqah</v>
          </cell>
          <cell r="L1789" t="str">
            <v>Listed by RMI</v>
          </cell>
        </row>
        <row r="1790">
          <cell r="B1790" t="str">
            <v>AVNET EMG FRANCE SILICA_20222023</v>
          </cell>
          <cell r="C1790" t="str">
            <v>CID002584 - Fujairah Gold FZC</v>
          </cell>
          <cell r="D1790" t="str">
            <v>Gold</v>
          </cell>
          <cell r="E1790" t="str">
            <v>CID002584</v>
          </cell>
          <cell r="F1790" t="str">
            <v>RMI</v>
          </cell>
          <cell r="G1790" t="str">
            <v>Fujairah Gold FZC</v>
          </cell>
          <cell r="H1790" t="str">
            <v>UNITED ARAB EMIRATES</v>
          </cell>
          <cell r="I1790"/>
          <cell r="J1790" t="str">
            <v>Fujairah</v>
          </cell>
          <cell r="K1790" t="str">
            <v>Al Fujayrah</v>
          </cell>
          <cell r="L1790" t="str">
            <v>Listed by RMI</v>
          </cell>
        </row>
        <row r="1791">
          <cell r="B1791" t="str">
            <v>AVNET EMG FRANCE SILICA_20222023</v>
          </cell>
          <cell r="C1791" t="str">
            <v>CID002562 - International Precious Metal Refiners</v>
          </cell>
          <cell r="D1791" t="str">
            <v>Gold</v>
          </cell>
          <cell r="E1791" t="str">
            <v>CID002562</v>
          </cell>
          <cell r="F1791" t="str">
            <v>RMI</v>
          </cell>
          <cell r="G1791" t="str">
            <v>International Precious Metal Refiners</v>
          </cell>
          <cell r="H1791" t="str">
            <v>UNITED ARAB EMIRATES</v>
          </cell>
          <cell r="I1791"/>
          <cell r="J1791" t="str">
            <v>Dubai</v>
          </cell>
          <cell r="K1791" t="str">
            <v>Dubayy</v>
          </cell>
          <cell r="L1791" t="str">
            <v>Listed by RMI</v>
          </cell>
        </row>
        <row r="1792">
          <cell r="B1792" t="str">
            <v>AVNET EMG FRANCE SILICA_20222023</v>
          </cell>
          <cell r="C1792" t="str">
            <v>CID003356 - Dongguan CiEXPO Environmental Engineering Co., Ltd.</v>
          </cell>
          <cell r="D1792" t="str">
            <v>Tin</v>
          </cell>
          <cell r="E1792" t="str">
            <v>CID003356</v>
          </cell>
          <cell r="F1792" t="str">
            <v>RMI</v>
          </cell>
          <cell r="G1792" t="str">
            <v>Dongguan CiEXPO Environmental Engineering Co., Ltd.</v>
          </cell>
          <cell r="H1792" t="str">
            <v>CHINA</v>
          </cell>
          <cell r="I1792"/>
          <cell r="J1792" t="str">
            <v>Dongguan</v>
          </cell>
          <cell r="K1792" t="str">
            <v>Guangdong Sheng</v>
          </cell>
          <cell r="L1792" t="str">
            <v>Listed by RMI</v>
          </cell>
        </row>
        <row r="1793">
          <cell r="B1793" t="str">
            <v>AVNET EMG FRANCE SILICA_20222023</v>
          </cell>
          <cell r="C1793" t="str">
            <v>CID003381 - PT Rajawali Rimba Perkasa</v>
          </cell>
          <cell r="D1793" t="str">
            <v>Tin</v>
          </cell>
          <cell r="E1793" t="str">
            <v>CID003381</v>
          </cell>
          <cell r="F1793" t="str">
            <v>RMI</v>
          </cell>
          <cell r="G1793" t="str">
            <v>PT Rajawali Rimba Perkasa</v>
          </cell>
          <cell r="H1793" t="str">
            <v>INDONESIA</v>
          </cell>
          <cell r="I1793"/>
          <cell r="J1793" t="str">
            <v>Tukak Sadai</v>
          </cell>
          <cell r="K1793" t="str">
            <v>Bangka Belitung</v>
          </cell>
          <cell r="L1793" t="str">
            <v>Conformant</v>
          </cell>
        </row>
        <row r="1794">
          <cell r="B1794" t="str">
            <v>AVNET EMG FRANCE SILICA_20222023</v>
          </cell>
          <cell r="C1794" t="str">
            <v>CID003397 - Yunnan Yunfan Non-ferrous Metals Co., Ltd.</v>
          </cell>
          <cell r="D1794" t="str">
            <v>Tin</v>
          </cell>
          <cell r="E1794" t="str">
            <v>CID003397</v>
          </cell>
          <cell r="F1794" t="str">
            <v>RMI</v>
          </cell>
          <cell r="G1794" t="str">
            <v>Yunnan Yunfan Non-ferrous Metals Co., Ltd.</v>
          </cell>
          <cell r="H1794" t="str">
            <v>CHINA</v>
          </cell>
          <cell r="I1794"/>
          <cell r="J1794" t="str">
            <v>Gejiu</v>
          </cell>
          <cell r="K1794" t="str">
            <v>Yunnan Sheng</v>
          </cell>
          <cell r="L1794" t="str">
            <v>Listed by RMI</v>
          </cell>
        </row>
        <row r="1795">
          <cell r="B1795" t="str">
            <v>AVNET EMG FRANCE SILICA_20222023</v>
          </cell>
          <cell r="C1795" t="str">
            <v>CID003382 - CGR Metalloys Pvt Ltd.</v>
          </cell>
          <cell r="D1795" t="str">
            <v>Gold</v>
          </cell>
          <cell r="E1795" t="str">
            <v>CID003382</v>
          </cell>
          <cell r="F1795" t="str">
            <v>RMI</v>
          </cell>
          <cell r="G1795" t="str">
            <v>CGR Metalloys Pvt Ltd.</v>
          </cell>
          <cell r="H1795" t="str">
            <v>INDIA</v>
          </cell>
          <cell r="I1795"/>
          <cell r="J1795" t="str">
            <v>Cochin</v>
          </cell>
          <cell r="K1795" t="str">
            <v>Kerala</v>
          </cell>
          <cell r="L1795" t="str">
            <v>Listed by RMI</v>
          </cell>
        </row>
        <row r="1796">
          <cell r="B1796" t="str">
            <v>AVNET EMG FRANCE SILICA_20222023</v>
          </cell>
          <cell r="C1796" t="str">
            <v>CID003383 - Sovereign Metals</v>
          </cell>
          <cell r="D1796" t="str">
            <v>Gold</v>
          </cell>
          <cell r="E1796" t="str">
            <v>CID003383</v>
          </cell>
          <cell r="F1796" t="str">
            <v>RMI</v>
          </cell>
          <cell r="G1796" t="str">
            <v>Sovereign Metals</v>
          </cell>
          <cell r="H1796" t="str">
            <v>INDIA</v>
          </cell>
          <cell r="I1796"/>
          <cell r="J1796" t="str">
            <v>Ahmedab</v>
          </cell>
          <cell r="K1796" t="str">
            <v>Gujarat</v>
          </cell>
          <cell r="L1796" t="str">
            <v>Listed by RMI</v>
          </cell>
        </row>
        <row r="1797">
          <cell r="B1797" t="str">
            <v>AVNET EMG FRANCE SILICA_20222023</v>
          </cell>
          <cell r="C1797" t="str">
            <v>CID003410 - Gejiu City Fuxiang Industry and Trade Co., Ltd.</v>
          </cell>
          <cell r="D1797" t="str">
            <v>Tin</v>
          </cell>
          <cell r="E1797" t="str">
            <v>CID003410</v>
          </cell>
          <cell r="F1797" t="str">
            <v>RMI</v>
          </cell>
          <cell r="G1797" t="str">
            <v>Gejiu City Fuxiang Industry and Trade Co., Ltd.</v>
          </cell>
          <cell r="H1797" t="str">
            <v>CHINA</v>
          </cell>
          <cell r="I1797"/>
          <cell r="J1797" t="str">
            <v>Gejiu</v>
          </cell>
          <cell r="K1797" t="str">
            <v>Yunnan Sheng</v>
          </cell>
          <cell r="L1797" t="str">
            <v>Listed by RMI</v>
          </cell>
        </row>
        <row r="1798">
          <cell r="B1798" t="str">
            <v>AVNET EMG FRANCE SILICA_20222023</v>
          </cell>
          <cell r="C1798" t="str">
            <v>CID003409 - Precious Minerals and Smelting Limited</v>
          </cell>
          <cell r="D1798" t="str">
            <v>Tin</v>
          </cell>
          <cell r="E1798" t="str">
            <v>CID003409</v>
          </cell>
          <cell r="F1798" t="str">
            <v>RMI</v>
          </cell>
          <cell r="G1798" t="str">
            <v>Precious Minerals and Smelting Limited</v>
          </cell>
          <cell r="H1798" t="str">
            <v>INDIA</v>
          </cell>
          <cell r="I1798"/>
          <cell r="J1798" t="str">
            <v>Jagdalpur</v>
          </cell>
          <cell r="K1798" t="str">
            <v>Chhattisgarh</v>
          </cell>
          <cell r="L1798" t="str">
            <v>Listed by RMI</v>
          </cell>
        </row>
        <row r="1799">
          <cell r="B1799" t="str">
            <v>AVNET EMG FRANCE SILICA_20222023</v>
          </cell>
          <cell r="C1799" t="str">
            <v>CID003401 - Fujian Ganmin RareMetal Co., Ltd.</v>
          </cell>
          <cell r="D1799" t="str">
            <v>Tungsten</v>
          </cell>
          <cell r="E1799" t="str">
            <v>CID003401</v>
          </cell>
          <cell r="F1799" t="str">
            <v>RMI</v>
          </cell>
          <cell r="G1799" t="str">
            <v>Fujian Ganmin RareMetal Co., Ltd.</v>
          </cell>
          <cell r="H1799" t="str">
            <v>CHINA</v>
          </cell>
          <cell r="I1799"/>
          <cell r="J1799" t="str">
            <v>Longyan</v>
          </cell>
          <cell r="K1799" t="str">
            <v>Fujian Sheng</v>
          </cell>
          <cell r="L1799" t="str">
            <v>Removed</v>
          </cell>
        </row>
        <row r="1800">
          <cell r="B1800" t="str">
            <v>AVNET EMG FRANCE SILICA_20222023</v>
          </cell>
          <cell r="C1800" t="str">
            <v>CID003408 - JSC "Kirovgrad Hard Alloys Plant"</v>
          </cell>
          <cell r="D1800" t="str">
            <v>Tungsten</v>
          </cell>
          <cell r="E1800" t="str">
            <v>CID003408</v>
          </cell>
          <cell r="F1800" t="str">
            <v>RMI</v>
          </cell>
          <cell r="G1800" t="str">
            <v>JSC "Kirovgrad Hard Alloys Plant"</v>
          </cell>
          <cell r="H1800" t="str">
            <v>RUSSIAN FEDERATION</v>
          </cell>
          <cell r="I1800"/>
          <cell r="J1800" t="str">
            <v>Kirovgrad</v>
          </cell>
          <cell r="K1800" t="str">
            <v>Sverdlovskaya oblast'</v>
          </cell>
          <cell r="L1800" t="str">
            <v>Listed by RMI</v>
          </cell>
        </row>
        <row r="1801">
          <cell r="B1801" t="str">
            <v>AVNET EMG FRANCE SILICA_20222023</v>
          </cell>
          <cell r="C1801" t="str">
            <v>CID003407 - Lianyou Metals Co., Ltd.</v>
          </cell>
          <cell r="D1801" t="str">
            <v>Tungsten</v>
          </cell>
          <cell r="E1801" t="str">
            <v>CID003407</v>
          </cell>
          <cell r="F1801" t="str">
            <v>RMI</v>
          </cell>
          <cell r="G1801" t="str">
            <v>Lianyou Metals Co., Ltd.</v>
          </cell>
          <cell r="H1801" t="str">
            <v>TAIWAN, PROVINCE OF CHINA</v>
          </cell>
          <cell r="I1801"/>
          <cell r="J1801" t="str">
            <v>Fangliao</v>
          </cell>
          <cell r="K1801" t="str">
            <v>Pingtung</v>
          </cell>
          <cell r="L1801" t="str">
            <v>Conformant</v>
          </cell>
        </row>
        <row r="1802">
          <cell r="B1802" t="str">
            <v>AVNET EMG FRANCE SILICA_20222023</v>
          </cell>
          <cell r="C1802" t="str">
            <v>CID000090 - Asaka Riken Co., Ltd.</v>
          </cell>
          <cell r="D1802" t="str">
            <v>Gold</v>
          </cell>
          <cell r="E1802" t="str">
            <v>CID000090</v>
          </cell>
          <cell r="F1802" t="str">
            <v>RMI</v>
          </cell>
          <cell r="G1802" t="str">
            <v>Asaka Riken Co., Ltd.</v>
          </cell>
          <cell r="H1802" t="str">
            <v>JAPAN</v>
          </cell>
          <cell r="I1802"/>
          <cell r="J1802" t="str">
            <v>Tamura</v>
          </cell>
          <cell r="K1802" t="str">
            <v>Fukushima</v>
          </cell>
          <cell r="L1802" t="str">
            <v>Conformant</v>
          </cell>
        </row>
        <row r="1803">
          <cell r="B1803" t="str">
            <v>AVNET EMG FRANCE SILICA_20222023</v>
          </cell>
          <cell r="C1803" t="str">
            <v>CID003424 - Eco-System Recycling Co., Ltd. North Plant</v>
          </cell>
          <cell r="D1803" t="str">
            <v>Gold</v>
          </cell>
          <cell r="E1803" t="str">
            <v>CID003424</v>
          </cell>
          <cell r="F1803" t="str">
            <v>RMI</v>
          </cell>
          <cell r="G1803" t="str">
            <v>Eco-System Recycling Co., Ltd. North Plant</v>
          </cell>
          <cell r="H1803" t="str">
            <v>JAPAN</v>
          </cell>
          <cell r="I1803"/>
          <cell r="J1803" t="str">
            <v>Kazuno</v>
          </cell>
          <cell r="K1803" t="str">
            <v>Akita</v>
          </cell>
          <cell r="L1803" t="str">
            <v>Conformant</v>
          </cell>
        </row>
        <row r="1804">
          <cell r="B1804" t="str">
            <v>AVNET EMG FRANCE SILICA_20222023</v>
          </cell>
          <cell r="C1804" t="str">
            <v>CID003425 - Eco-System Recycling Co., Ltd. West Plant</v>
          </cell>
          <cell r="D1804" t="str">
            <v>Gold</v>
          </cell>
          <cell r="E1804" t="str">
            <v>CID003425</v>
          </cell>
          <cell r="F1804" t="str">
            <v>RMI</v>
          </cell>
          <cell r="G1804" t="str">
            <v>Eco-System Recycling Co., Ltd. West Plant</v>
          </cell>
          <cell r="H1804" t="str">
            <v>JAPAN</v>
          </cell>
          <cell r="I1804"/>
          <cell r="J1804" t="str">
            <v>Okayama</v>
          </cell>
          <cell r="K1804" t="str">
            <v>Okayama</v>
          </cell>
          <cell r="L1804" t="str">
            <v>Conformant</v>
          </cell>
        </row>
        <row r="1805">
          <cell r="B1805" t="str">
            <v>AVNET EMG FRANCE SILICA_20222023</v>
          </cell>
          <cell r="C1805" t="str">
            <v>CID002542 - TANIOBIS Smelting GmbH &amp; Co. KG</v>
          </cell>
          <cell r="D1805" t="str">
            <v>Tungsten</v>
          </cell>
          <cell r="E1805" t="str">
            <v>CID002542</v>
          </cell>
          <cell r="F1805" t="str">
            <v>RMI</v>
          </cell>
          <cell r="G1805" t="str">
            <v>TANIOBIS Smelting GmbH &amp; Co. KG</v>
          </cell>
          <cell r="H1805" t="str">
            <v>GERMANY</v>
          </cell>
          <cell r="I1805"/>
          <cell r="J1805" t="str">
            <v>Laufenburg</v>
          </cell>
          <cell r="K1805" t="str">
            <v>Baden-Württemberg</v>
          </cell>
          <cell r="L1805" t="str">
            <v>Conformant</v>
          </cell>
        </row>
        <row r="1806">
          <cell r="B1806" t="str">
            <v>AVNET EMG FRANCE SILICA_20222023</v>
          </cell>
          <cell r="C1806" t="str">
            <v>CID003387 - Luna Smelter, Ltd.</v>
          </cell>
          <cell r="D1806" t="str">
            <v>Tin</v>
          </cell>
          <cell r="E1806" t="str">
            <v>CID003387</v>
          </cell>
          <cell r="F1806" t="str">
            <v>RMI</v>
          </cell>
          <cell r="G1806" t="str">
            <v>Luna Smelter, Ltd.</v>
          </cell>
          <cell r="H1806" t="str">
            <v>RWANDA</v>
          </cell>
          <cell r="I1806"/>
          <cell r="J1806" t="str">
            <v>Kigali</v>
          </cell>
          <cell r="K1806" t="str">
            <v>City of Kigali</v>
          </cell>
          <cell r="L1806" t="str">
            <v>Conformant</v>
          </cell>
        </row>
        <row r="1807">
          <cell r="B1807" t="str">
            <v>AVNET EMG FRANCE SILICA_20222023</v>
          </cell>
          <cell r="C1807" t="str">
            <v>CID001175 - Mineracao Taboca S.A.</v>
          </cell>
          <cell r="D1807" t="str">
            <v>Tantalum</v>
          </cell>
          <cell r="E1807" t="str">
            <v>CID001175</v>
          </cell>
          <cell r="F1807" t="str">
            <v>RMI</v>
          </cell>
          <cell r="G1807" t="str">
            <v>Mineracao Taboca S.A.</v>
          </cell>
          <cell r="H1807" t="str">
            <v>BRAZIL</v>
          </cell>
          <cell r="I1807"/>
          <cell r="J1807" t="str">
            <v>Presidente Figueiredo</v>
          </cell>
          <cell r="K1807" t="str">
            <v>Amazonas</v>
          </cell>
          <cell r="L1807" t="str">
            <v>Conformant</v>
          </cell>
        </row>
        <row r="1808">
          <cell r="B1808" t="str">
            <v>AVNET EMG FRANCE SILICA_20222023</v>
          </cell>
          <cell r="C1808" t="str">
            <v>CID001191 - Mitsubishi Materials Corporation</v>
          </cell>
          <cell r="D1808" t="str">
            <v>Tin</v>
          </cell>
          <cell r="E1808" t="str">
            <v>CID001191</v>
          </cell>
          <cell r="F1808" t="str">
            <v>RMI</v>
          </cell>
          <cell r="G1808" t="str">
            <v>Mitsubishi Materials Corporation</v>
          </cell>
          <cell r="H1808" t="str">
            <v>JAPAN</v>
          </cell>
          <cell r="I1808"/>
          <cell r="J1808" t="str">
            <v>Tokyo</v>
          </cell>
          <cell r="K1808" t="str">
            <v>Tokyo</v>
          </cell>
          <cell r="L1808" t="str">
            <v>Conformant</v>
          </cell>
        </row>
        <row r="1809">
          <cell r="B1809" t="str">
            <v>AVNET EMG FRANCE SILICA_20222023</v>
          </cell>
          <cell r="C1809" t="str">
            <v>CID002707 - Resind Industria e Comercio Ltda.</v>
          </cell>
          <cell r="D1809" t="str">
            <v>Tantalum</v>
          </cell>
          <cell r="E1809" t="str">
            <v>CID002707</v>
          </cell>
          <cell r="F1809" t="str">
            <v>RMI</v>
          </cell>
          <cell r="G1809" t="str">
            <v>Resind Industria e Comercio Ltda.</v>
          </cell>
          <cell r="H1809" t="str">
            <v>BRAZIL</v>
          </cell>
          <cell r="I1809"/>
          <cell r="J1809" t="str">
            <v>São João del Rei</v>
          </cell>
          <cell r="K1809" t="str">
            <v>Minas gerais</v>
          </cell>
          <cell r="L1809" t="str">
            <v>Conformant</v>
          </cell>
        </row>
        <row r="1810">
          <cell r="B1810" t="str">
            <v>AVNET EMG FRANCE SILICA_20222023</v>
          </cell>
          <cell r="C1810" t="str">
            <v>CID003427 - Albasteel Industria e Comercio de Ligas Para Fundicao Ltd.</v>
          </cell>
          <cell r="D1810" t="str">
            <v>Tungsten</v>
          </cell>
          <cell r="E1810" t="str">
            <v>CID003427</v>
          </cell>
          <cell r="F1810" t="str">
            <v>RMI</v>
          </cell>
          <cell r="G1810" t="str">
            <v>Albasteel Industria e Comercio de Ligas Para Fundicao Ltd.</v>
          </cell>
          <cell r="H1810" t="str">
            <v>BRAZIL</v>
          </cell>
          <cell r="I1810"/>
          <cell r="J1810" t="str">
            <v>Sao Paulo</v>
          </cell>
          <cell r="K1810" t="str">
            <v>São Paulo</v>
          </cell>
          <cell r="L1810" t="str">
            <v>Listed by RMI</v>
          </cell>
        </row>
        <row r="1811">
          <cell r="B1811" t="str">
            <v>AVNET EMG FRANCE SILICA_20222023</v>
          </cell>
          <cell r="C1811" t="str">
            <v>CID002641 - China Molybdenum Tungsten Co., Ltd.</v>
          </cell>
          <cell r="D1811" t="str">
            <v>Tungsten</v>
          </cell>
          <cell r="E1811" t="str">
            <v>CID002641</v>
          </cell>
          <cell r="F1811" t="str">
            <v>RMI</v>
          </cell>
          <cell r="G1811" t="str">
            <v>China Molybdenum Tungsten Co., Ltd.</v>
          </cell>
          <cell r="H1811" t="str">
            <v>CHINA</v>
          </cell>
          <cell r="I1811"/>
          <cell r="J1811" t="str">
            <v>Luoyang</v>
          </cell>
          <cell r="K1811" t="str">
            <v>Henan Sheng</v>
          </cell>
          <cell r="L1811" t="str">
            <v>Conformant</v>
          </cell>
        </row>
        <row r="1812">
          <cell r="B1812" t="str">
            <v>AVNET EMG FRANCE SILICA_20222023</v>
          </cell>
          <cell r="C1812" t="str">
            <v>CID003486 - CRM Fundicao De Metais E Comercio De Equipamentos Eletronicos Do Brasil Ltda</v>
          </cell>
          <cell r="D1812" t="str">
            <v>Tin</v>
          </cell>
          <cell r="E1812" t="str">
            <v>CID003486</v>
          </cell>
          <cell r="F1812" t="str">
            <v>RMI</v>
          </cell>
          <cell r="G1812" t="str">
            <v>CRM Fundicao De Metais E Comercio De Equipamentos Eletronicos Do Brasil Ltda</v>
          </cell>
          <cell r="H1812" t="str">
            <v>BRAZIL</v>
          </cell>
          <cell r="I1812"/>
          <cell r="J1812" t="str">
            <v>São José</v>
          </cell>
          <cell r="K1812" t="str">
            <v>Santa Catarina</v>
          </cell>
          <cell r="L1812" t="str">
            <v>Conformant</v>
          </cell>
        </row>
        <row r="1813">
          <cell r="B1813" t="str">
            <v>AVNET EMG FRANCE SILICA_20222023</v>
          </cell>
          <cell r="C1813" t="str">
            <v>CID003416 - NPP Tyazhmetprom LLC</v>
          </cell>
          <cell r="D1813" t="str">
            <v>Tungsten</v>
          </cell>
          <cell r="E1813" t="str">
            <v>CID003416</v>
          </cell>
          <cell r="F1813" t="str">
            <v>RMI</v>
          </cell>
          <cell r="G1813" t="str">
            <v>NPP Tyazhmetprom LLC</v>
          </cell>
          <cell r="H1813" t="str">
            <v>RUSSIAN FEDERATION</v>
          </cell>
          <cell r="I1813"/>
          <cell r="J1813" t="str">
            <v>Kopeysk</v>
          </cell>
          <cell r="K1813" t="str">
            <v>Chelyabinskaya Oblast'</v>
          </cell>
          <cell r="L1813" t="str">
            <v>Listed by RMI</v>
          </cell>
        </row>
        <row r="1814">
          <cell r="B1814" t="str">
            <v>AVNET EMG FRANCE SILICA_20222023</v>
          </cell>
          <cell r="C1814" t="str">
            <v>CID003421 - C.I Metales Procesados Industriales SAS</v>
          </cell>
          <cell r="D1814" t="str">
            <v>Gold</v>
          </cell>
          <cell r="E1814" t="str">
            <v>CID003421</v>
          </cell>
          <cell r="F1814" t="str">
            <v>RMI</v>
          </cell>
          <cell r="G1814" t="str">
            <v>C.I Metales Procesados Industriales SAS</v>
          </cell>
          <cell r="H1814" t="str">
            <v>COLOMBIA</v>
          </cell>
          <cell r="I1814"/>
          <cell r="J1814" t="str">
            <v>Cota</v>
          </cell>
          <cell r="K1814" t="str">
            <v>Cundinamarca</v>
          </cell>
          <cell r="L1814" t="str">
            <v>Active</v>
          </cell>
        </row>
        <row r="1815">
          <cell r="B1815" t="str">
            <v>AVNET EMG FRANCE SILICA_20222023</v>
          </cell>
          <cell r="C1815" t="str">
            <v>CID003461 - Augmont Enterprises Private Limited</v>
          </cell>
          <cell r="D1815" t="str">
            <v>Gold</v>
          </cell>
          <cell r="E1815" t="str">
            <v>CID003461</v>
          </cell>
          <cell r="F1815" t="str">
            <v>RMI</v>
          </cell>
          <cell r="G1815" t="str">
            <v>Augmont Enterprises Private Limited</v>
          </cell>
          <cell r="H1815" t="str">
            <v>INDIA</v>
          </cell>
          <cell r="I1815"/>
          <cell r="J1815" t="str">
            <v>Mumbai</v>
          </cell>
          <cell r="K1815" t="str">
            <v>Mahārāshtra</v>
          </cell>
          <cell r="L1815" t="str">
            <v>Active</v>
          </cell>
        </row>
        <row r="1816">
          <cell r="B1816" t="str">
            <v>AVNET EMG FRANCE SILICA_20222023</v>
          </cell>
          <cell r="C1816" t="str">
            <v>CID003468 - Cronimet Brasil Ltda</v>
          </cell>
          <cell r="D1816" t="str">
            <v>Tungsten</v>
          </cell>
          <cell r="E1816" t="str">
            <v>CID003468</v>
          </cell>
          <cell r="F1816" t="str">
            <v>RMI</v>
          </cell>
          <cell r="G1816" t="str">
            <v>Cronimet Brasil Ltda</v>
          </cell>
          <cell r="H1816" t="str">
            <v>BRAZIL</v>
          </cell>
          <cell r="I1816"/>
          <cell r="J1816" t="str">
            <v>Araquari</v>
          </cell>
          <cell r="K1816" t="str">
            <v>Santa Catarina</v>
          </cell>
          <cell r="L1816" t="str">
            <v>Conformant</v>
          </cell>
        </row>
        <row r="1817">
          <cell r="B1817" t="str">
            <v>AVNET EMG FRANCE SILICA_20222023</v>
          </cell>
          <cell r="C1817" t="str">
            <v>CID003500 - Alexy Metals</v>
          </cell>
          <cell r="D1817" t="str">
            <v>Gold</v>
          </cell>
          <cell r="E1817" t="str">
            <v>CID003500</v>
          </cell>
          <cell r="F1817" t="str">
            <v>RMI</v>
          </cell>
          <cell r="G1817" t="str">
            <v>Alexy Metals</v>
          </cell>
          <cell r="H1817" t="str">
            <v>UNITED STATES OF AMERICA</v>
          </cell>
          <cell r="I1817"/>
          <cell r="J1817" t="str">
            <v>Mentor</v>
          </cell>
          <cell r="K1817" t="str">
            <v>Ohio</v>
          </cell>
          <cell r="L1817" t="str">
            <v>Active</v>
          </cell>
        </row>
        <row r="1818">
          <cell r="B1818" t="str">
            <v>AVNET EMG FRANCE SILICA_20222023</v>
          </cell>
          <cell r="C1818" t="str">
            <v>CID003524 - CRM Synergies</v>
          </cell>
          <cell r="D1818" t="str">
            <v>Tin</v>
          </cell>
          <cell r="E1818" t="str">
            <v>CID003524</v>
          </cell>
          <cell r="F1818" t="str">
            <v>RMI</v>
          </cell>
          <cell r="G1818" t="str">
            <v>CRM Synergies</v>
          </cell>
          <cell r="H1818" t="str">
            <v>SPAIN</v>
          </cell>
          <cell r="I1818"/>
          <cell r="J1818" t="str">
            <v>Toledo</v>
          </cell>
          <cell r="K1818" t="str">
            <v>Toledo</v>
          </cell>
          <cell r="L1818" t="str">
            <v>Conformant</v>
          </cell>
        </row>
        <row r="1819">
          <cell r="B1819" t="str">
            <v>AVNET EMG FRANCE SILICA_20222023</v>
          </cell>
          <cell r="C1819" t="str">
            <v>CID003553 - Artek LLC</v>
          </cell>
          <cell r="D1819" t="str">
            <v>Tungsten</v>
          </cell>
          <cell r="E1819" t="str">
            <v>CID003553</v>
          </cell>
          <cell r="F1819" t="str">
            <v>RMI</v>
          </cell>
          <cell r="G1819" t="str">
            <v>Artek LLC</v>
          </cell>
          <cell r="H1819" t="str">
            <v>RUSSIAN FEDERATION</v>
          </cell>
          <cell r="I1819"/>
          <cell r="J1819" t="str">
            <v>Moscow</v>
          </cell>
          <cell r="K1819" t="str">
            <v>Moskva</v>
          </cell>
          <cell r="L1819" t="str">
            <v>Listed by RMI</v>
          </cell>
        </row>
        <row r="1820">
          <cell r="B1820" t="str">
            <v>AVNET EMG FRANCE SILICA_20222023</v>
          </cell>
          <cell r="C1820" t="str">
            <v>CID000281 - CNMC (Guangxi) PGMA Co., Ltd.</v>
          </cell>
          <cell r="D1820" t="str">
            <v>Tungsten</v>
          </cell>
          <cell r="E1820" t="str">
            <v>CID000281</v>
          </cell>
          <cell r="F1820" t="str">
            <v>RMI</v>
          </cell>
          <cell r="G1820" t="str">
            <v>CNMC (Guangxi) PGMA Co., Ltd.</v>
          </cell>
          <cell r="H1820" t="str">
            <v>CHINA</v>
          </cell>
          <cell r="I1820"/>
          <cell r="J1820" t="str">
            <v>Hezhou</v>
          </cell>
          <cell r="K1820" t="str">
            <v>Guangxi Zhuangzu Zizhiqu</v>
          </cell>
          <cell r="L1820" t="str">
            <v>Listed by RMI</v>
          </cell>
        </row>
        <row r="1821">
          <cell r="B1821" t="str">
            <v>AVNET EMG FRANCE SILICA_20222023</v>
          </cell>
          <cell r="C1821" t="str">
            <v>CID003582 - Fabrica Auricchio Industria e Comercio Ltda.</v>
          </cell>
          <cell r="D1821" t="str">
            <v>Tin</v>
          </cell>
          <cell r="E1821" t="str">
            <v>CID003582</v>
          </cell>
          <cell r="F1821" t="str">
            <v>RMI</v>
          </cell>
          <cell r="G1821" t="str">
            <v>Fabrica Auricchio Industria e Comercio Ltda.</v>
          </cell>
          <cell r="H1821" t="str">
            <v>BRAZIL</v>
          </cell>
          <cell r="I1821"/>
          <cell r="J1821" t="str">
            <v>Mogi das Cruzes</v>
          </cell>
          <cell r="K1821" t="str">
            <v>São Paulo</v>
          </cell>
          <cell r="L1821" t="str">
            <v>Conformant</v>
          </cell>
        </row>
        <row r="1822">
          <cell r="B1822" t="str">
            <v>AVNET EMG FRANCE SILICA_20222023</v>
          </cell>
          <cell r="C1822" t="str">
            <v>CID002858 - Modeltech Sdn Bhd</v>
          </cell>
          <cell r="D1822" t="str">
            <v>Tin</v>
          </cell>
          <cell r="E1822" t="str">
            <v>CID002858</v>
          </cell>
          <cell r="F1822" t="str">
            <v>RMI</v>
          </cell>
          <cell r="G1822" t="str">
            <v>Modeltech Sdn Bhd</v>
          </cell>
          <cell r="H1822" t="str">
            <v>MALAYSIA</v>
          </cell>
          <cell r="I1822"/>
          <cell r="J1822" t="str">
            <v>Kawasan Perindustrian Bukit Rambai</v>
          </cell>
          <cell r="K1822" t="str">
            <v>Melaka</v>
          </cell>
          <cell r="L1822" t="str">
            <v>Listed by RMI</v>
          </cell>
        </row>
        <row r="1823">
          <cell r="B1823" t="str">
            <v>AVNET EMG FRANCE SILICA_20222023</v>
          </cell>
          <cell r="C1823" t="str">
            <v>CID002527 - Shenzhen Zhonghenglong Real Industry Co., Ltd.</v>
          </cell>
          <cell r="D1823" t="str">
            <v>Gold</v>
          </cell>
          <cell r="E1823" t="str">
            <v>CID002527</v>
          </cell>
          <cell r="F1823" t="str">
            <v>RMI</v>
          </cell>
          <cell r="G1823" t="str">
            <v>Shenzhen Zhonghenglong Real Industry Co., Ltd.</v>
          </cell>
          <cell r="H1823" t="str">
            <v>CHINA</v>
          </cell>
          <cell r="I1823"/>
          <cell r="J1823" t="str">
            <v>Shenzhen</v>
          </cell>
          <cell r="K1823" t="str">
            <v>Guangdong</v>
          </cell>
          <cell r="L1823" t="str">
            <v>Listed by RMI</v>
          </cell>
        </row>
        <row r="1824">
          <cell r="B1824" t="str">
            <v>AVNET EMG FRANCE SILICA_20222023</v>
          </cell>
          <cell r="C1824" t="str">
            <v>CID002588 - Shirpur Gold Refinery Ltd.</v>
          </cell>
          <cell r="D1824" t="str">
            <v>Gold</v>
          </cell>
          <cell r="E1824" t="str">
            <v>CID002588</v>
          </cell>
          <cell r="F1824" t="str">
            <v>RMI</v>
          </cell>
          <cell r="G1824" t="str">
            <v>Shirpur Gold Refinery Ltd.</v>
          </cell>
          <cell r="H1824" t="str">
            <v>INDIA</v>
          </cell>
          <cell r="I1824"/>
          <cell r="J1824" t="str">
            <v>Mumbai</v>
          </cell>
          <cell r="K1824" t="str">
            <v>Maharashtra</v>
          </cell>
          <cell r="L1824" t="str">
            <v>Listed by RMI</v>
          </cell>
        </row>
        <row r="1825">
          <cell r="B1825" t="str">
            <v>AVNET EMG FRANCE SILICA_20222023</v>
          </cell>
          <cell r="C1825" t="str">
            <v>CID002893 - JALAN &amp; Company</v>
          </cell>
          <cell r="D1825" t="str">
            <v>Gold</v>
          </cell>
          <cell r="E1825" t="str">
            <v>CID002893</v>
          </cell>
          <cell r="F1825" t="str">
            <v>RMI</v>
          </cell>
          <cell r="G1825" t="str">
            <v>JALAN &amp; Company</v>
          </cell>
          <cell r="H1825" t="str">
            <v>INDIA</v>
          </cell>
          <cell r="I1825"/>
          <cell r="J1825" t="str">
            <v>New Delhi</v>
          </cell>
          <cell r="K1825" t="str">
            <v>Delhi</v>
          </cell>
          <cell r="L1825" t="str">
            <v>Listed by RMI</v>
          </cell>
        </row>
        <row r="1826">
          <cell r="B1826" t="str">
            <v>AVNET EMG FRANCE SILICA_20222023</v>
          </cell>
          <cell r="C1826" t="str">
            <v>CID003186 - Gold Coast Refinery</v>
          </cell>
          <cell r="D1826" t="str">
            <v>Gold</v>
          </cell>
          <cell r="E1826" t="str">
            <v>CID003186</v>
          </cell>
          <cell r="F1826" t="str">
            <v>RMI</v>
          </cell>
          <cell r="G1826" t="str">
            <v>Gold Coast Refinery</v>
          </cell>
          <cell r="H1826" t="str">
            <v>GHANA</v>
          </cell>
          <cell r="I1826"/>
          <cell r="J1826" t="str">
            <v>Accra</v>
          </cell>
          <cell r="K1826" t="str">
            <v>Accra</v>
          </cell>
          <cell r="L1826" t="str">
            <v>Listed by RMI</v>
          </cell>
        </row>
        <row r="1827">
          <cell r="B1827" t="str">
            <v>AVNET EMG FRANCE SILICA_20222023</v>
          </cell>
          <cell r="C1827" t="str">
            <v>CID003417 - Hubei Green Tungsten Co., Ltd.</v>
          </cell>
          <cell r="D1827" t="str">
            <v>Tungsten</v>
          </cell>
          <cell r="E1827" t="str">
            <v>CID003417</v>
          </cell>
          <cell r="F1827" t="str">
            <v>RMI</v>
          </cell>
          <cell r="G1827" t="str">
            <v>Hubei Green Tungsten Co., Ltd.</v>
          </cell>
          <cell r="H1827" t="str">
            <v>CHINA</v>
          </cell>
          <cell r="I1827"/>
          <cell r="J1827" t="str">
            <v>Shenzhen</v>
          </cell>
          <cell r="K1827" t="str">
            <v>Guangdong Sheng</v>
          </cell>
          <cell r="L1827" t="str">
            <v>Conformant</v>
          </cell>
        </row>
        <row r="1828">
          <cell r="B1828" t="str">
            <v>AVNET EMG FRANCE SILICA_20222023</v>
          </cell>
          <cell r="C1828" t="str">
            <v>CID003449 - PT Mitra Sukses Globalindo</v>
          </cell>
          <cell r="D1828" t="str">
            <v>Tin</v>
          </cell>
          <cell r="E1828" t="str">
            <v>CID003449</v>
          </cell>
          <cell r="F1828" t="str">
            <v>RMI</v>
          </cell>
          <cell r="G1828" t="str">
            <v>PT Mitra Sukses Globalindo</v>
          </cell>
          <cell r="H1828" t="str">
            <v>INDONESIA</v>
          </cell>
          <cell r="I1828"/>
          <cell r="J1828" t="str">
            <v>Pangkalpinang</v>
          </cell>
          <cell r="K1828" t="str">
            <v>Kepulauan Bangka Belitung</v>
          </cell>
          <cell r="L1828" t="str">
            <v>Conformant</v>
          </cell>
        </row>
        <row r="1829">
          <cell r="B1829" t="str">
            <v>AVNET EMG FRANCE SILICA_20222023</v>
          </cell>
          <cell r="C1829" t="str">
            <v>CID003463 - Kundan Care Products Ltd.</v>
          </cell>
          <cell r="D1829" t="str">
            <v>Gold</v>
          </cell>
          <cell r="E1829" t="str">
            <v>CID003463</v>
          </cell>
          <cell r="F1829" t="str">
            <v>RMI</v>
          </cell>
          <cell r="G1829" t="str">
            <v>Kundan Care Products Ltd.</v>
          </cell>
          <cell r="H1829" t="str">
            <v>INDIA</v>
          </cell>
          <cell r="I1829"/>
          <cell r="J1829" t="str">
            <v>Haridwar</v>
          </cell>
          <cell r="K1829" t="str">
            <v>Uttarakhand</v>
          </cell>
          <cell r="L1829" t="str">
            <v>Listed by RMI</v>
          </cell>
        </row>
        <row r="1830">
          <cell r="B1830" t="str">
            <v>AVNET EMG FRANCE SILICA_20222023</v>
          </cell>
          <cell r="C1830" t="str">
            <v>CID003487 - Emerald Jewel Industry India Limited (Unit 1)</v>
          </cell>
          <cell r="D1830" t="str">
            <v>Gold</v>
          </cell>
          <cell r="E1830" t="str">
            <v>CID003487</v>
          </cell>
          <cell r="F1830" t="str">
            <v>RMI</v>
          </cell>
          <cell r="G1830" t="str">
            <v>Emerald Jewel Industry India Limited (Unit 1)</v>
          </cell>
          <cell r="H1830" t="str">
            <v>INDIA</v>
          </cell>
          <cell r="I1830"/>
          <cell r="J1830" t="str">
            <v>Coimbatore</v>
          </cell>
          <cell r="K1830" t="str">
            <v>Tamil Nadu</v>
          </cell>
          <cell r="L1830" t="str">
            <v>Listed by RMI</v>
          </cell>
        </row>
        <row r="1831">
          <cell r="B1831" t="str">
            <v>AVNET EMG FRANCE SILICA_20222023</v>
          </cell>
          <cell r="C1831" t="str">
            <v>CID003488 - Emerald Jewel Industry India Limited (Unit 2)</v>
          </cell>
          <cell r="D1831" t="str">
            <v>Gold</v>
          </cell>
          <cell r="E1831" t="str">
            <v>CID003488</v>
          </cell>
          <cell r="F1831" t="str">
            <v>RMI</v>
          </cell>
          <cell r="G1831" t="str">
            <v>Emerald Jewel Industry India Limited (Unit 2)</v>
          </cell>
          <cell r="H1831" t="str">
            <v>INDIA</v>
          </cell>
          <cell r="I1831"/>
          <cell r="J1831" t="str">
            <v>Coimbatore</v>
          </cell>
          <cell r="K1831" t="str">
            <v>Tamil Nadu</v>
          </cell>
          <cell r="L1831" t="str">
            <v>Listed by RMI</v>
          </cell>
        </row>
        <row r="1832">
          <cell r="B1832" t="str">
            <v>AVNET EMG FRANCE SILICA_20222023</v>
          </cell>
          <cell r="C1832" t="str">
            <v>CID003489 - Emerald Jewel Industry India Limited (Unit 3)</v>
          </cell>
          <cell r="D1832" t="str">
            <v>Gold</v>
          </cell>
          <cell r="E1832" t="str">
            <v>CID003489</v>
          </cell>
          <cell r="F1832" t="str">
            <v>RMI</v>
          </cell>
          <cell r="G1832" t="str">
            <v>Emerald Jewel Industry India Limited (Unit 3)</v>
          </cell>
          <cell r="H1832" t="str">
            <v>INDIA</v>
          </cell>
          <cell r="I1832"/>
          <cell r="J1832" t="str">
            <v>Coimbatore</v>
          </cell>
          <cell r="K1832" t="str">
            <v>Tamil Nadu</v>
          </cell>
          <cell r="L1832" t="str">
            <v>Listed by RMI</v>
          </cell>
        </row>
        <row r="1833">
          <cell r="B1833" t="str">
            <v>AVNET EMG FRANCE SILICA_20222023</v>
          </cell>
          <cell r="C1833" t="str">
            <v>CID003490 - Emerald Jewel Industry India Limited (Unit 4)</v>
          </cell>
          <cell r="D1833" t="str">
            <v>Gold</v>
          </cell>
          <cell r="E1833" t="str">
            <v>CID003490</v>
          </cell>
          <cell r="F1833" t="str">
            <v>RMI</v>
          </cell>
          <cell r="G1833" t="str">
            <v>Emerald Jewel Industry India Limited (Unit 4)</v>
          </cell>
          <cell r="H1833" t="str">
            <v>INDIA</v>
          </cell>
          <cell r="I1833"/>
          <cell r="J1833" t="str">
            <v>Coimbatore</v>
          </cell>
          <cell r="K1833" t="str">
            <v>Tamil Nadu</v>
          </cell>
          <cell r="L1833" t="str">
            <v>Listed by RMI</v>
          </cell>
        </row>
        <row r="1834">
          <cell r="B1834" t="str">
            <v>AVNET EMG FRANCE SILICA_20222023</v>
          </cell>
          <cell r="C1834" t="str">
            <v>CID003497 - K.A. Rasmussen</v>
          </cell>
          <cell r="D1834" t="str">
            <v>Gold</v>
          </cell>
          <cell r="E1834" t="str">
            <v>CID003497</v>
          </cell>
          <cell r="F1834" t="str">
            <v>RMI</v>
          </cell>
          <cell r="G1834" t="str">
            <v>K.A. Rasmussen</v>
          </cell>
          <cell r="H1834" t="str">
            <v>NORWAY</v>
          </cell>
          <cell r="I1834"/>
          <cell r="J1834" t="str">
            <v>Hamar</v>
          </cell>
          <cell r="K1834" t="str">
            <v>Hedmarken</v>
          </cell>
          <cell r="L1834" t="str">
            <v>Listed by RMI</v>
          </cell>
        </row>
        <row r="1835">
          <cell r="B1835" t="str">
            <v>AVNET EMG FRANCE SILICA_20222023</v>
          </cell>
          <cell r="C1835" t="str">
            <v>CID003529 - Sancus ZFS (L’Orfebre, SA)</v>
          </cell>
          <cell r="D1835" t="str">
            <v>Gold</v>
          </cell>
          <cell r="E1835" t="str">
            <v>CID003529</v>
          </cell>
          <cell r="F1835" t="str">
            <v>RMI</v>
          </cell>
          <cell r="G1835" t="str">
            <v>Sancus ZFS (L’Orfebre, SA)</v>
          </cell>
          <cell r="H1835" t="str">
            <v>COLOMBIA</v>
          </cell>
          <cell r="I1835"/>
          <cell r="J1835" t="str">
            <v>Barranquilla</v>
          </cell>
          <cell r="K1835" t="str">
            <v>Atlántico</v>
          </cell>
          <cell r="L1835" t="str">
            <v>Active</v>
          </cell>
        </row>
        <row r="1836">
          <cell r="B1836" t="str">
            <v>AVNET EMG FRANCE SILICA_20222023</v>
          </cell>
          <cell r="C1836" t="str">
            <v>CID003540 - Sellem Industries Ltd.</v>
          </cell>
          <cell r="D1836" t="str">
            <v>Gold</v>
          </cell>
          <cell r="E1836" t="str">
            <v>CID003540</v>
          </cell>
          <cell r="F1836" t="str">
            <v>RMI</v>
          </cell>
          <cell r="G1836" t="str">
            <v>Sellem Industries Ltd.</v>
          </cell>
          <cell r="H1836" t="str">
            <v>MAURITANIA</v>
          </cell>
          <cell r="I1836"/>
          <cell r="J1836" t="str">
            <v>Nouakchott</v>
          </cell>
          <cell r="K1836" t="str">
            <v>Nouakchott Ouest</v>
          </cell>
          <cell r="L1836" t="str">
            <v>Listed by RMI</v>
          </cell>
        </row>
        <row r="1837">
          <cell r="B1837" t="str">
            <v>AVNET EMG FRANCE SILICA_20222023</v>
          </cell>
          <cell r="C1837" t="str">
            <v>CID003548 - MD Overseas</v>
          </cell>
          <cell r="D1837" t="str">
            <v>Gold</v>
          </cell>
          <cell r="E1837" t="str">
            <v>CID003548</v>
          </cell>
          <cell r="F1837" t="str">
            <v>RMI</v>
          </cell>
          <cell r="G1837" t="str">
            <v>MD Overseas</v>
          </cell>
          <cell r="H1837" t="str">
            <v>INDIA</v>
          </cell>
          <cell r="I1837"/>
          <cell r="J1837" t="str">
            <v>Rudrapur</v>
          </cell>
          <cell r="K1837" t="str">
            <v>Uttarakhand</v>
          </cell>
          <cell r="L1837" t="str">
            <v>Listed by RMI</v>
          </cell>
        </row>
        <row r="1838">
          <cell r="B1838" t="str">
            <v>AVNET EMG FRANCE SILICA_20222023</v>
          </cell>
          <cell r="C1838" t="str">
            <v>CID003557 - Metallix Refining Inc.</v>
          </cell>
          <cell r="D1838" t="str">
            <v>Gold</v>
          </cell>
          <cell r="E1838" t="str">
            <v>CID003557</v>
          </cell>
          <cell r="F1838" t="str">
            <v>RMI</v>
          </cell>
          <cell r="G1838" t="str">
            <v>Metallix Refining Inc.</v>
          </cell>
          <cell r="H1838" t="str">
            <v>UNITED STATES OF AMERICA</v>
          </cell>
          <cell r="I1838"/>
          <cell r="J1838" t="str">
            <v>Greenville</v>
          </cell>
          <cell r="K1838" t="str">
            <v>North Carolina</v>
          </cell>
          <cell r="L1838" t="str">
            <v>Listed by RMI</v>
          </cell>
        </row>
        <row r="1839">
          <cell r="B1839" t="str">
            <v>AVNET EMG FRANCE SILICA_20222023</v>
          </cell>
          <cell r="C1839" t="str">
            <v>CID003575 - Metal Concentrators SA (Pty) Ltd.</v>
          </cell>
          <cell r="D1839" t="str">
            <v>Gold</v>
          </cell>
          <cell r="E1839" t="str">
            <v>CID003575</v>
          </cell>
          <cell r="F1839" t="str">
            <v>RMI</v>
          </cell>
          <cell r="G1839" t="str">
            <v>Metal Concentrators SA (Pty) Ltd.</v>
          </cell>
          <cell r="H1839" t="str">
            <v>SOUTH AFRICA</v>
          </cell>
          <cell r="I1839"/>
          <cell r="J1839" t="str">
            <v>Kempton Park</v>
          </cell>
          <cell r="K1839" t="str">
            <v>Gauteng</v>
          </cell>
          <cell r="L1839" t="str">
            <v>Conformant</v>
          </cell>
        </row>
        <row r="1840">
          <cell r="B1840" t="str">
            <v>AVNET EMG FRANCE SILICA_20222023</v>
          </cell>
          <cell r="C1840" t="str">
            <v>CID003583 - RFH Yancheng Jinye New Material Technology Co., Ltd.</v>
          </cell>
          <cell r="D1840" t="str">
            <v>Tantalum</v>
          </cell>
          <cell r="E1840" t="str">
            <v>CID003583</v>
          </cell>
          <cell r="F1840" t="str">
            <v>RMI</v>
          </cell>
          <cell r="G1840" t="str">
            <v>RFH Yancheng Jinye New Material Technology Co., Ltd.</v>
          </cell>
          <cell r="H1840" t="str">
            <v>CHINA</v>
          </cell>
          <cell r="I1840"/>
          <cell r="J1840" t="str">
            <v>Yecheng City</v>
          </cell>
          <cell r="K1840" t="str">
            <v>Jiangsu Sheng</v>
          </cell>
          <cell r="L1840" t="str">
            <v>Conformant</v>
          </cell>
        </row>
        <row r="1841">
          <cell r="B1841" t="str">
            <v>AVNET EMG FRANCE SILICA_20222023</v>
          </cell>
          <cell r="C1841" t="str">
            <v>CID003612 - OOO “Technolom” 2</v>
          </cell>
          <cell r="D1841" t="str">
            <v>Tungsten</v>
          </cell>
          <cell r="E1841" t="str">
            <v>CID003612</v>
          </cell>
          <cell r="F1841" t="str">
            <v>RMI</v>
          </cell>
          <cell r="G1841" t="str">
            <v>OOO “Technolom” 2</v>
          </cell>
          <cell r="H1841" t="str">
            <v>RUSSIAN FEDERATION</v>
          </cell>
          <cell r="I1841"/>
          <cell r="J1841" t="str">
            <v>Ramenskoe</v>
          </cell>
          <cell r="K1841" t="str">
            <v>Moskovskaja oblast'</v>
          </cell>
          <cell r="L1841" t="str">
            <v>Listed by RMI</v>
          </cell>
        </row>
        <row r="1842">
          <cell r="B1842" t="str">
            <v>AVNET EMG FRANCE SILICA_20222023</v>
          </cell>
          <cell r="C1842" t="str">
            <v>CID003615 - WEEEREFINING</v>
          </cell>
          <cell r="D1842" t="str">
            <v>Gold</v>
          </cell>
          <cell r="E1842" t="str">
            <v>CID003615</v>
          </cell>
          <cell r="F1842" t="str">
            <v>RMI</v>
          </cell>
          <cell r="G1842" t="str">
            <v>WEEEREFINING</v>
          </cell>
          <cell r="H1842" t="str">
            <v>FRANCE</v>
          </cell>
          <cell r="I1842"/>
          <cell r="J1842" t="str">
            <v>Tourville-les-Ifs</v>
          </cell>
          <cell r="K1842" t="str">
            <v>Normandie</v>
          </cell>
          <cell r="L1842" t="str">
            <v>Active</v>
          </cell>
        </row>
        <row r="1843">
          <cell r="B1843" t="str">
            <v>AVNET EMG FRANCE SILICA_20222023</v>
          </cell>
          <cell r="C1843" t="str">
            <v>CID002920 - ABC Refinery Pty Ltd.</v>
          </cell>
          <cell r="D1843" t="str">
            <v>Gold</v>
          </cell>
          <cell r="E1843" t="str">
            <v>CID002920</v>
          </cell>
          <cell r="F1843" t="str">
            <v>RMI</v>
          </cell>
          <cell r="G1843" t="str">
            <v>ABC Refinery Pty Ltd.</v>
          </cell>
          <cell r="H1843" t="str">
            <v>AUSTRALIA</v>
          </cell>
          <cell r="I1843"/>
          <cell r="J1843" t="str">
            <v>Marrickville</v>
          </cell>
          <cell r="K1843" t="str">
            <v>New South Wales</v>
          </cell>
          <cell r="L1843" t="str">
            <v>Listed by RMI</v>
          </cell>
        </row>
        <row r="1844">
          <cell r="B1844" t="str">
            <v>AVNET EMG FRANCE SILICA_20222023</v>
          </cell>
          <cell r="C1844" t="str">
            <v>CID002760 - Albino Mountinho Lda.</v>
          </cell>
          <cell r="D1844" t="str">
            <v>Gold</v>
          </cell>
          <cell r="E1844" t="str">
            <v>CID002760</v>
          </cell>
          <cell r="F1844" t="str">
            <v>RMI</v>
          </cell>
          <cell r="G1844" t="str">
            <v>Albino Mountinho Lda.</v>
          </cell>
          <cell r="H1844" t="str">
            <v>PORTUGAL</v>
          </cell>
          <cell r="I1844"/>
          <cell r="J1844" t="str">
            <v>Gondomar</v>
          </cell>
          <cell r="K1844" t="str">
            <v>Porto</v>
          </cell>
          <cell r="L1844" t="str">
            <v>Listed by RMI</v>
          </cell>
        </row>
        <row r="1845">
          <cell r="B1845" t="str">
            <v>AVNET EMG FRANCE SILICA_20222023</v>
          </cell>
          <cell r="C1845" t="str">
            <v>CID003663 - Dongwu Gold Group</v>
          </cell>
          <cell r="D1845" t="str">
            <v>Gold</v>
          </cell>
          <cell r="E1845" t="str">
            <v>CID003663</v>
          </cell>
          <cell r="F1845" t="str">
            <v>RMI</v>
          </cell>
          <cell r="G1845" t="str">
            <v>Dongwu Gold Group</v>
          </cell>
          <cell r="H1845" t="str">
            <v>CHINA</v>
          </cell>
          <cell r="I1845"/>
          <cell r="J1845" t="str">
            <v>Suzhou City</v>
          </cell>
          <cell r="K1845" t="str">
            <v>Jiangsu Sheng</v>
          </cell>
          <cell r="L1845" t="str">
            <v>Listed by RMI</v>
          </cell>
        </row>
        <row r="1846">
          <cell r="B1846" t="str">
            <v>AVNET EMG FRANCE SILICA_20222023</v>
          </cell>
          <cell r="C1846" t="str">
            <v>CID002750 - Shenzhen CuiLu Gold Co., Ltd.</v>
          </cell>
          <cell r="D1846" t="str">
            <v>Gold</v>
          </cell>
          <cell r="E1846" t="str">
            <v>CID002750</v>
          </cell>
          <cell r="F1846" t="str">
            <v>RMI</v>
          </cell>
          <cell r="G1846" t="str">
            <v>Shenzhen CuiLu Gold Co., Ltd.</v>
          </cell>
          <cell r="H1846" t="str">
            <v>CHINA</v>
          </cell>
          <cell r="I1846"/>
          <cell r="J1846" t="str">
            <v>Shenzhen</v>
          </cell>
          <cell r="K1846" t="str">
            <v>Guangdong</v>
          </cell>
          <cell r="L1846" t="str">
            <v>Listed by RMI</v>
          </cell>
        </row>
        <row r="1847">
          <cell r="B1847" t="str">
            <v>AVNET EMG FRANCE SILICA_20222023</v>
          </cell>
          <cell r="C1847" t="str">
            <v>CID001810 - Super Dragon Technology Co., Ltd.</v>
          </cell>
          <cell r="D1847" t="str">
            <v>Gold</v>
          </cell>
          <cell r="E1847" t="str">
            <v>CID001810</v>
          </cell>
          <cell r="F1847" t="str">
            <v>RMI</v>
          </cell>
          <cell r="G1847" t="str">
            <v>Super Dragon Technology Co., Ltd.</v>
          </cell>
          <cell r="H1847" t="str">
            <v>TAIWAN, PROVINCE OF CHINA</v>
          </cell>
          <cell r="I1847"/>
          <cell r="J1847" t="str">
            <v>Taoyuan</v>
          </cell>
          <cell r="K1847" t="str">
            <v>Taoyuan</v>
          </cell>
          <cell r="L1847" t="str">
            <v>Listed by RMI</v>
          </cell>
        </row>
        <row r="1848">
          <cell r="B1848" t="str">
            <v>AVNET EMG FRANCE SILICA_20222023</v>
          </cell>
          <cell r="C1848" t="str">
            <v>CID003926 - 5D Production OU</v>
          </cell>
          <cell r="D1848" t="str">
            <v>Tantalum</v>
          </cell>
          <cell r="E1848" t="str">
            <v>CID003926</v>
          </cell>
          <cell r="F1848" t="str">
            <v>RMI</v>
          </cell>
          <cell r="G1848" t="str">
            <v>5D Production OU</v>
          </cell>
          <cell r="H1848" t="str">
            <v>ESTONIA</v>
          </cell>
          <cell r="I1848"/>
          <cell r="J1848" t="str">
            <v>Tallinn</v>
          </cell>
          <cell r="K1848" t="str">
            <v>Tallinn</v>
          </cell>
          <cell r="L1848" t="str">
            <v>Listed by RMI</v>
          </cell>
        </row>
        <row r="1849">
          <cell r="B1849" t="str">
            <v>AVNET EMG FRANCE SILICA_20222023</v>
          </cell>
          <cell r="C1849" t="str">
            <v>CID003831 - DS Myanmar</v>
          </cell>
          <cell r="D1849" t="str">
            <v>Tin</v>
          </cell>
          <cell r="E1849" t="str">
            <v>CID003831</v>
          </cell>
          <cell r="F1849" t="str">
            <v>RMI</v>
          </cell>
          <cell r="G1849" t="str">
            <v>DS Myanmar</v>
          </cell>
          <cell r="H1849" t="str">
            <v>MYANMAR</v>
          </cell>
          <cell r="I1849"/>
          <cell r="J1849" t="str">
            <v>Yangon</v>
          </cell>
          <cell r="K1849" t="str">
            <v>Yangon</v>
          </cell>
          <cell r="L1849" t="str">
            <v>Conformant</v>
          </cell>
        </row>
        <row r="1850">
          <cell r="B1850" t="str">
            <v>AVNET EMG FRANCE SILICA_20222023</v>
          </cell>
          <cell r="C1850" t="str">
            <v>CID003978 - HANNAE FOR T Co., Ltd.</v>
          </cell>
          <cell r="D1850" t="str">
            <v>Tungsten</v>
          </cell>
          <cell r="E1850" t="str">
            <v>CID003978</v>
          </cell>
          <cell r="F1850" t="str">
            <v>RMI</v>
          </cell>
          <cell r="G1850" t="str">
            <v>HANNAE FOR T Co., Ltd.</v>
          </cell>
          <cell r="H1850" t="str">
            <v>KOREA, REPUBLIC OF</v>
          </cell>
          <cell r="I1850"/>
          <cell r="J1850" t="str">
            <v>Dangjin-si</v>
          </cell>
          <cell r="K1850" t="str">
            <v>Chungcheongnam-do</v>
          </cell>
          <cell r="L1850" t="str">
            <v>Listed by RMI</v>
          </cell>
        </row>
        <row r="1851">
          <cell r="B1851" t="str">
            <v>AVNET EMG FRANCE SILICA_20222023</v>
          </cell>
          <cell r="C1851" t="str">
            <v>CID003643 - LLC Vostok</v>
          </cell>
          <cell r="D1851" t="str">
            <v>Tungsten</v>
          </cell>
          <cell r="E1851" t="str">
            <v>CID003643</v>
          </cell>
          <cell r="F1851" t="str">
            <v>RMI</v>
          </cell>
          <cell r="G1851" t="str">
            <v>LLC Vostok</v>
          </cell>
          <cell r="H1851" t="str">
            <v>RUSSIAN FEDERATION</v>
          </cell>
          <cell r="I1851"/>
          <cell r="J1851" t="str">
            <v>Kostroma</v>
          </cell>
          <cell r="K1851" t="str">
            <v>Kostromskaya oblast'</v>
          </cell>
          <cell r="L1851" t="str">
            <v>Listed by RMI</v>
          </cell>
        </row>
        <row r="1852">
          <cell r="B1852" t="str">
            <v>AVNET EMG FRANCE SILICA_20222023</v>
          </cell>
          <cell r="C1852" t="str">
            <v>CID003662 - YUDU ANSHENG TUNGSTEN CO., LTD.</v>
          </cell>
          <cell r="D1852" t="str">
            <v>Tungsten</v>
          </cell>
          <cell r="E1852" t="str">
            <v>CID003662</v>
          </cell>
          <cell r="F1852" t="str">
            <v>RMI</v>
          </cell>
          <cell r="G1852" t="str">
            <v>YUDU ANSHENG TUNGSTEN CO., LTD.</v>
          </cell>
          <cell r="H1852" t="str">
            <v>CHINA</v>
          </cell>
          <cell r="I1852"/>
          <cell r="J1852" t="str">
            <v>Ganzhou City</v>
          </cell>
          <cell r="K1852" t="str">
            <v>Jiangxi Sheng</v>
          </cell>
          <cell r="L1852" t="str">
            <v>Listed by RMI</v>
          </cell>
        </row>
        <row r="1853">
          <cell r="B1853" t="str">
            <v>AVNET EMG FRANCE SILICA_20222023</v>
          </cell>
          <cell r="C1853" t="str">
            <v>CID003868 - PT Putera Sarana Shakti (PT PSS)</v>
          </cell>
          <cell r="D1853" t="str">
            <v>Tin</v>
          </cell>
          <cell r="E1853" t="str">
            <v>CID003868</v>
          </cell>
          <cell r="F1853" t="str">
            <v>RMI</v>
          </cell>
          <cell r="G1853" t="str">
            <v>PT Putera Sarana Shakti (PT PSS)</v>
          </cell>
          <cell r="H1853" t="str">
            <v>INDONESIA</v>
          </cell>
          <cell r="I1853"/>
          <cell r="J1853" t="str">
            <v>Sungailiat</v>
          </cell>
          <cell r="K1853" t="str">
            <v>Kepulauan Bangka Belitung</v>
          </cell>
          <cell r="L1853" t="str">
            <v>Conformant</v>
          </cell>
        </row>
        <row r="1854">
          <cell r="B1854" t="str">
            <v>AVNET EMG FRANCE SILICA_20222023</v>
          </cell>
          <cell r="C1854" t="str">
            <v>CID003609 - Fujian Xinlu Tungsten Co., Ltd.</v>
          </cell>
          <cell r="D1854" t="str">
            <v>Tungsten</v>
          </cell>
          <cell r="E1854" t="str">
            <v>CID003609</v>
          </cell>
          <cell r="F1854" t="str">
            <v>RMI</v>
          </cell>
          <cell r="G1854" t="str">
            <v>Fujian Xinlu Tungsten Co., Ltd.</v>
          </cell>
          <cell r="H1854" t="str">
            <v>CHINA</v>
          </cell>
          <cell r="I1854"/>
          <cell r="J1854" t="str">
            <v>Longyan</v>
          </cell>
          <cell r="K1854" t="str">
            <v>Fujian Sheng</v>
          </cell>
          <cell r="L1854" t="str">
            <v>Conformant</v>
          </cell>
        </row>
        <row r="1855">
          <cell r="B1855" t="str">
            <v>AVNET EMG FRANCE SILICA_20222023</v>
          </cell>
          <cell r="C1855" t="str">
            <v>CID003614 - OOO “Technolom” 1</v>
          </cell>
          <cell r="D1855" t="str">
            <v>Tungsten</v>
          </cell>
          <cell r="E1855" t="str">
            <v>CID003614</v>
          </cell>
          <cell r="F1855" t="str">
            <v>RMI</v>
          </cell>
          <cell r="G1855" t="str">
            <v>OOO “Technolom” 1</v>
          </cell>
          <cell r="H1855" t="str">
            <v>RUSSIAN FEDERATION</v>
          </cell>
          <cell r="I1855"/>
          <cell r="J1855" t="str">
            <v>Ramenskoe</v>
          </cell>
          <cell r="K1855" t="str">
            <v>Moskovskaja oblast'</v>
          </cell>
          <cell r="L1855" t="str">
            <v>Listed by RMI</v>
          </cell>
        </row>
        <row r="1856">
          <cell r="B1856" t="str">
            <v>AVNET EMG FRANCE SILICA_20222023</v>
          </cell>
          <cell r="C1856" t="str">
            <v>CID003641 - Gold by Gold Colombia</v>
          </cell>
          <cell r="D1856" t="str">
            <v>Gold</v>
          </cell>
          <cell r="E1856" t="str">
            <v>CID003641</v>
          </cell>
          <cell r="F1856" t="str">
            <v>RMI</v>
          </cell>
          <cell r="G1856" t="str">
            <v>Gold by Gold Colombia</v>
          </cell>
          <cell r="H1856" t="str">
            <v>COLOMBIA</v>
          </cell>
          <cell r="I1856"/>
          <cell r="J1856" t="str">
            <v>Medellín</v>
          </cell>
          <cell r="K1856" t="str">
            <v>Antioquia</v>
          </cell>
          <cell r="L1856" t="str">
            <v>Conformant</v>
          </cell>
        </row>
        <row r="1857">
          <cell r="B1857" t="str">
            <v>AVNET EMG FRANCE SILICA_20222023</v>
          </cell>
          <cell r="C1857" t="str">
            <v>CID004060 - DONGKUK INDUSTRIES CO., LTD.</v>
          </cell>
          <cell r="D1857" t="str">
            <v>Tungsten</v>
          </cell>
          <cell r="E1857" t="str">
            <v>CID004060</v>
          </cell>
          <cell r="F1857" t="str">
            <v>RMI</v>
          </cell>
          <cell r="G1857" t="str">
            <v>DONGKUK INDUSTRIES CO., LTD.</v>
          </cell>
          <cell r="H1857" t="str">
            <v>KOREA, REPUBLIC OF</v>
          </cell>
          <cell r="I1857"/>
          <cell r="J1857" t="str">
            <v>Gyeongju-si</v>
          </cell>
          <cell r="K1857" t="str">
            <v>Gyeongsangbuk-do</v>
          </cell>
          <cell r="L1857" t="str">
            <v>Listed by RMI</v>
          </cell>
        </row>
        <row r="1858">
          <cell r="B1858" t="str">
            <v>AVX_2023</v>
          </cell>
          <cell r="C1858" t="str">
            <v>CID000211 - Changsha South Tantalum Niobium Co., Ltd.</v>
          </cell>
          <cell r="D1858" t="str">
            <v>Tantalum</v>
          </cell>
          <cell r="E1858" t="str">
            <v>CID000211</v>
          </cell>
          <cell r="F1858" t="str">
            <v>RMI</v>
          </cell>
          <cell r="G1858" t="str">
            <v>Changsha South Tantalum Niobium Co., Ltd.</v>
          </cell>
          <cell r="H1858" t="str">
            <v>CHINA</v>
          </cell>
          <cell r="I1858"/>
          <cell r="J1858" t="str">
            <v>Changsha</v>
          </cell>
          <cell r="K1858" t="str">
            <v>Hunan Sheng</v>
          </cell>
          <cell r="L1858" t="str">
            <v>Conformant</v>
          </cell>
        </row>
        <row r="1859">
          <cell r="B1859" t="str">
            <v>AVX_2023</v>
          </cell>
          <cell r="C1859" t="str">
            <v>CID002504 - D Block Metals, LLC</v>
          </cell>
          <cell r="D1859" t="str">
            <v>Tantalum</v>
          </cell>
          <cell r="E1859" t="str">
            <v>CID002504</v>
          </cell>
          <cell r="F1859" t="str">
            <v>RMI</v>
          </cell>
          <cell r="G1859" t="str">
            <v>D Block Metals, LLC</v>
          </cell>
          <cell r="H1859" t="str">
            <v>UNITED STATES OF AMERICA</v>
          </cell>
          <cell r="I1859"/>
          <cell r="J1859" t="str">
            <v>Gastonia</v>
          </cell>
          <cell r="K1859" t="str">
            <v>North Carolina</v>
          </cell>
          <cell r="L1859" t="str">
            <v>Conformant</v>
          </cell>
        </row>
        <row r="1860">
          <cell r="B1860" t="str">
            <v>AVX_2023</v>
          </cell>
          <cell r="C1860" t="str">
            <v>CID000460 - F&amp;X Electro-Materials Ltd.4</v>
          </cell>
          <cell r="D1860" t="str">
            <v>Tantalum</v>
          </cell>
          <cell r="E1860" t="str">
            <v>CID000460</v>
          </cell>
          <cell r="F1860" t="str">
            <v>RMI</v>
          </cell>
          <cell r="G1860" t="str">
            <v>F&amp;X Electro-Materials Ltd.</v>
          </cell>
          <cell r="H1860" t="str">
            <v>CHINA</v>
          </cell>
          <cell r="I1860"/>
          <cell r="J1860" t="str">
            <v>Jiangmen</v>
          </cell>
          <cell r="K1860" t="str">
            <v>Guangdong Sheng</v>
          </cell>
          <cell r="L1860" t="str">
            <v>Conformant</v>
          </cell>
        </row>
        <row r="1861">
          <cell r="B1861" t="str">
            <v>AVX_2023</v>
          </cell>
          <cell r="C1861" t="str">
            <v>CID002505 - FIR Metals &amp; Resource Ltd.</v>
          </cell>
          <cell r="D1861" t="str">
            <v>Tantalum</v>
          </cell>
          <cell r="E1861" t="str">
            <v>CID002505</v>
          </cell>
          <cell r="F1861" t="str">
            <v>RMI</v>
          </cell>
          <cell r="G1861" t="str">
            <v>FIR Metals &amp; Resource Ltd.</v>
          </cell>
          <cell r="H1861" t="str">
            <v>CHINA</v>
          </cell>
          <cell r="I1861"/>
          <cell r="J1861" t="str">
            <v>Zhuzhou</v>
          </cell>
          <cell r="K1861" t="str">
            <v>Hunan Sheng</v>
          </cell>
          <cell r="L1861" t="str">
            <v>Conformant</v>
          </cell>
        </row>
        <row r="1862">
          <cell r="B1862" t="str">
            <v>AVX_2023</v>
          </cell>
          <cell r="C1862" t="str">
            <v>CID002558 - Global Advanced Metals Aizu</v>
          </cell>
          <cell r="D1862" t="str">
            <v>Tantalum</v>
          </cell>
          <cell r="E1862" t="str">
            <v>CID002558</v>
          </cell>
          <cell r="F1862" t="str">
            <v>RMI</v>
          </cell>
          <cell r="G1862" t="str">
            <v>Global Advanced Metals Aizu</v>
          </cell>
          <cell r="H1862" t="str">
            <v>JAPAN</v>
          </cell>
          <cell r="I1862"/>
          <cell r="J1862" t="str">
            <v>Aizuwakamatsu</v>
          </cell>
          <cell r="K1862" t="str">
            <v>Fukushima</v>
          </cell>
          <cell r="L1862" t="str">
            <v>Conformant</v>
          </cell>
        </row>
        <row r="1863">
          <cell r="B1863" t="str">
            <v>AVX_2023</v>
          </cell>
          <cell r="C1863" t="str">
            <v>CID002557 - Global Advanced Metals Boyertown</v>
          </cell>
          <cell r="D1863" t="str">
            <v>Tantalum</v>
          </cell>
          <cell r="E1863" t="str">
            <v>CID002557</v>
          </cell>
          <cell r="F1863" t="str">
            <v>RMI</v>
          </cell>
          <cell r="G1863" t="str">
            <v>Global Advanced Metals Boyertown</v>
          </cell>
          <cell r="H1863" t="str">
            <v>UNITED STATES OF AMERICA</v>
          </cell>
          <cell r="I1863"/>
          <cell r="J1863" t="str">
            <v>Boyertown</v>
          </cell>
          <cell r="K1863" t="str">
            <v>Pennsylvania</v>
          </cell>
          <cell r="L1863" t="str">
            <v>Conformant</v>
          </cell>
        </row>
        <row r="1864">
          <cell r="B1864" t="str">
            <v>AVX_2023</v>
          </cell>
          <cell r="C1864" t="str">
            <v>CID000616 - XIMEI RESOURCES (GUANGDONG) LIMITED</v>
          </cell>
          <cell r="D1864" t="str">
            <v>Tantalum</v>
          </cell>
          <cell r="E1864" t="str">
            <v>CID000616</v>
          </cell>
          <cell r="F1864" t="str">
            <v>RMI</v>
          </cell>
          <cell r="G1864" t="str">
            <v>XIMEI RESOURCES (GUANGDONG) LIMITED</v>
          </cell>
          <cell r="H1864" t="str">
            <v>CHINA</v>
          </cell>
          <cell r="I1864"/>
          <cell r="J1864" t="str">
            <v>Yingde</v>
          </cell>
          <cell r="K1864" t="str">
            <v>Guangdong Sheng</v>
          </cell>
          <cell r="L1864" t="str">
            <v>Conformant</v>
          </cell>
        </row>
        <row r="1865">
          <cell r="B1865" t="str">
            <v>AVX_2023</v>
          </cell>
          <cell r="C1865" t="str">
            <v>CID002544 - TANIOBIS Co., Ltd.</v>
          </cell>
          <cell r="D1865" t="str">
            <v>Tantalum</v>
          </cell>
          <cell r="E1865" t="str">
            <v>CID002544</v>
          </cell>
          <cell r="F1865" t="str">
            <v>RMI</v>
          </cell>
          <cell r="G1865" t="str">
            <v>TANIOBIS Co., Ltd.</v>
          </cell>
          <cell r="H1865" t="str">
            <v>THAILAND</v>
          </cell>
          <cell r="I1865"/>
          <cell r="J1865" t="str">
            <v>Map Ta Phut</v>
          </cell>
          <cell r="K1865" t="str">
            <v>Rayong</v>
          </cell>
          <cell r="L1865" t="str">
            <v>Conformant</v>
          </cell>
        </row>
        <row r="1866">
          <cell r="B1866" t="str">
            <v>AVX_2023</v>
          </cell>
          <cell r="C1866" t="str">
            <v>CID002547 - QSIL Metals Hermsdorf GmbH98</v>
          </cell>
          <cell r="D1866" t="str">
            <v>Tantalum</v>
          </cell>
          <cell r="E1866" t="str">
            <v>CID002547</v>
          </cell>
          <cell r="F1866" t="str">
            <v>RMI</v>
          </cell>
          <cell r="G1866" t="str">
            <v>QSIL Metals Hermsdorf GmbH</v>
          </cell>
          <cell r="H1866" t="str">
            <v>GERMANY</v>
          </cell>
          <cell r="I1866"/>
          <cell r="J1866" t="str">
            <v>Hermsdorf</v>
          </cell>
          <cell r="K1866" t="str">
            <v>Thüringen</v>
          </cell>
          <cell r="L1866" t="str">
            <v>Removed</v>
          </cell>
        </row>
        <row r="1867">
          <cell r="B1867" t="str">
            <v>AVX_2023</v>
          </cell>
          <cell r="C1867" t="str">
            <v>CID002548 - Materion Newton Inc.</v>
          </cell>
          <cell r="D1867" t="str">
            <v>Tantalum</v>
          </cell>
          <cell r="E1867" t="str">
            <v>CID002548</v>
          </cell>
          <cell r="F1867" t="str">
            <v>RMI</v>
          </cell>
          <cell r="G1867" t="str">
            <v>Materion Newton Inc.</v>
          </cell>
          <cell r="H1867" t="str">
            <v>UNITED STATES OF AMERICA</v>
          </cell>
          <cell r="I1867"/>
          <cell r="J1867" t="str">
            <v>Newton</v>
          </cell>
          <cell r="K1867" t="str">
            <v>Massachusetts</v>
          </cell>
          <cell r="L1867" t="str">
            <v>Conformant</v>
          </cell>
        </row>
        <row r="1868">
          <cell r="B1868" t="str">
            <v>AVX_2023</v>
          </cell>
          <cell r="C1868" t="str">
            <v>CID002549 - TANIOBIS Japan Co., Ltd.</v>
          </cell>
          <cell r="D1868" t="str">
            <v>Tantalum</v>
          </cell>
          <cell r="E1868" t="str">
            <v>CID002549</v>
          </cell>
          <cell r="F1868" t="str">
            <v>RMI</v>
          </cell>
          <cell r="G1868" t="str">
            <v>TANIOBIS Japan Co., Ltd.</v>
          </cell>
          <cell r="H1868" t="str">
            <v>JAPAN</v>
          </cell>
          <cell r="I1868"/>
          <cell r="J1868" t="str">
            <v>Mito</v>
          </cell>
          <cell r="K1868" t="str">
            <v>Ibaraki</v>
          </cell>
          <cell r="L1868" t="str">
            <v>Conformant</v>
          </cell>
        </row>
        <row r="1869">
          <cell r="B1869" t="str">
            <v>AVX_2023</v>
          </cell>
          <cell r="C1869" t="str">
            <v>CID002550 - TANIOBIS Smelting GmbH &amp; Co. KG</v>
          </cell>
          <cell r="D1869" t="str">
            <v>Tantalum</v>
          </cell>
          <cell r="E1869" t="str">
            <v>CID002550</v>
          </cell>
          <cell r="F1869" t="str">
            <v>RMI</v>
          </cell>
          <cell r="G1869" t="str">
            <v>TANIOBIS Smelting GmbH &amp; Co. KG</v>
          </cell>
          <cell r="H1869" t="str">
            <v>GERMANY</v>
          </cell>
          <cell r="I1869"/>
          <cell r="J1869" t="str">
            <v>Laufenburg</v>
          </cell>
          <cell r="K1869" t="str">
            <v>Baden-Württemberg</v>
          </cell>
          <cell r="L1869" t="str">
            <v>Conformant</v>
          </cell>
        </row>
        <row r="1870">
          <cell r="B1870" t="str">
            <v>AVX_2023</v>
          </cell>
          <cell r="C1870" t="str">
            <v>CID002545 - TANIOBIS GmbH</v>
          </cell>
          <cell r="D1870" t="str">
            <v>Tantalum</v>
          </cell>
          <cell r="E1870" t="str">
            <v>CID002545</v>
          </cell>
          <cell r="F1870" t="str">
            <v>RMI</v>
          </cell>
          <cell r="G1870" t="str">
            <v>TANIOBIS GmbH</v>
          </cell>
          <cell r="H1870" t="str">
            <v>GERMANY</v>
          </cell>
          <cell r="I1870"/>
          <cell r="J1870" t="str">
            <v>Goslar</v>
          </cell>
          <cell r="K1870" t="str">
            <v>Niedersachsen</v>
          </cell>
          <cell r="L1870" t="str">
            <v>Conformant</v>
          </cell>
        </row>
        <row r="1871">
          <cell r="B1871" t="str">
            <v>AVX_2023</v>
          </cell>
          <cell r="C1871" t="str">
            <v>CID002492 - Hengyang King Xing Lifeng New Materials Co., Ltd.</v>
          </cell>
          <cell r="D1871" t="str">
            <v>Tantalum</v>
          </cell>
          <cell r="E1871" t="str">
            <v>CID002492</v>
          </cell>
          <cell r="F1871" t="str">
            <v>RMI</v>
          </cell>
          <cell r="G1871" t="str">
            <v>Hengyang King Xing Lifeng New Materials Co., Ltd.</v>
          </cell>
          <cell r="H1871" t="str">
            <v>CHINA</v>
          </cell>
          <cell r="I1871"/>
          <cell r="J1871" t="str">
            <v>Hengyang</v>
          </cell>
          <cell r="K1871" t="str">
            <v>Hunan Sheng</v>
          </cell>
          <cell r="L1871" t="str">
            <v>Conformant</v>
          </cell>
        </row>
        <row r="1872">
          <cell r="B1872" t="str">
            <v>AVX_2023</v>
          </cell>
          <cell r="C1872" t="str">
            <v>CID002512 - Jiangxi Dinghai Tantalum &amp; Niobium Co., Ltd.</v>
          </cell>
          <cell r="D1872" t="str">
            <v>Tantalum</v>
          </cell>
          <cell r="E1872" t="str">
            <v>CID002512</v>
          </cell>
          <cell r="F1872" t="str">
            <v>RMI</v>
          </cell>
          <cell r="G1872" t="str">
            <v>Jiangxi Dinghai Tantalum &amp; Niobium Co., Ltd.</v>
          </cell>
          <cell r="H1872" t="str">
            <v>CHINA</v>
          </cell>
          <cell r="I1872"/>
          <cell r="J1872" t="str">
            <v>Fengxin</v>
          </cell>
          <cell r="K1872" t="str">
            <v>Jiangxi Sheng</v>
          </cell>
          <cell r="L1872" t="str">
            <v>Conformant</v>
          </cell>
        </row>
        <row r="1873">
          <cell r="B1873" t="str">
            <v>AVX_2023</v>
          </cell>
          <cell r="C1873" t="str">
            <v>CID002842 - Jiangxi Tuohong New Raw Material</v>
          </cell>
          <cell r="D1873" t="str">
            <v>Tantalum</v>
          </cell>
          <cell r="E1873" t="str">
            <v>CID002842</v>
          </cell>
          <cell r="F1873" t="str">
            <v>RMI</v>
          </cell>
          <cell r="G1873" t="str">
            <v>Jiangxi Tuohong New Raw Material</v>
          </cell>
          <cell r="H1873" t="str">
            <v>CHINA</v>
          </cell>
          <cell r="I1873"/>
          <cell r="J1873" t="str">
            <v>Yi Chun City</v>
          </cell>
          <cell r="K1873" t="str">
            <v>Jiangxi Sheng</v>
          </cell>
          <cell r="L1873" t="str">
            <v>Conformant</v>
          </cell>
        </row>
        <row r="1874">
          <cell r="B1874" t="str">
            <v>AVX_2023</v>
          </cell>
          <cell r="C1874" t="str">
            <v>CID000914 - JiuJiang JinXin Nonferrous Metals Co., Ltd.</v>
          </cell>
          <cell r="D1874" t="str">
            <v>Tantalum</v>
          </cell>
          <cell r="E1874" t="str">
            <v>CID000914</v>
          </cell>
          <cell r="F1874" t="str">
            <v>RMI</v>
          </cell>
          <cell r="G1874" t="str">
            <v>JiuJiang JinXin Nonferrous Metals Co., Ltd.</v>
          </cell>
          <cell r="H1874" t="str">
            <v>CHINA</v>
          </cell>
          <cell r="I1874"/>
          <cell r="J1874" t="str">
            <v>Jiujiang</v>
          </cell>
          <cell r="K1874" t="str">
            <v>Jiangxi Sheng</v>
          </cell>
          <cell r="L1874" t="str">
            <v>Conformant</v>
          </cell>
        </row>
        <row r="1875">
          <cell r="B1875" t="str">
            <v>AVX_2023</v>
          </cell>
          <cell r="C1875" t="str">
            <v>CID000917 - Jiujiang Tanbre Co., Ltd.</v>
          </cell>
          <cell r="D1875" t="str">
            <v>Tantalum</v>
          </cell>
          <cell r="E1875" t="str">
            <v>CID000917</v>
          </cell>
          <cell r="F1875" t="str">
            <v>RMI</v>
          </cell>
          <cell r="G1875" t="str">
            <v>Jiujiang Tanbre Co., Ltd.</v>
          </cell>
          <cell r="H1875" t="str">
            <v>CHINA</v>
          </cell>
          <cell r="I1875" t="str">
            <v>No. 62, Jiuhu Road, Jiujiang City, Jiangxi 
Province, China, P.C: 332014</v>
          </cell>
          <cell r="J1875" t="str">
            <v>Jiujiang</v>
          </cell>
          <cell r="K1875" t="str">
            <v>Jiangxi Sheng</v>
          </cell>
          <cell r="L1875" t="str">
            <v>Conformant</v>
          </cell>
        </row>
        <row r="1876">
          <cell r="B1876" t="str">
            <v>AVX_2023</v>
          </cell>
          <cell r="C1876" t="str">
            <v>CID002539 - KEMET de Mexico</v>
          </cell>
          <cell r="D1876" t="str">
            <v>Tantalum</v>
          </cell>
          <cell r="E1876" t="str">
            <v>CID002539</v>
          </cell>
          <cell r="F1876" t="str">
            <v>RMI</v>
          </cell>
          <cell r="G1876" t="str">
            <v>KEMET de Mexico</v>
          </cell>
          <cell r="H1876" t="str">
            <v>MEXICO</v>
          </cell>
          <cell r="I1876"/>
          <cell r="J1876" t="str">
            <v>Matamoros</v>
          </cell>
          <cell r="K1876" t="str">
            <v>Tamaulipas</v>
          </cell>
          <cell r="L1876" t="str">
            <v>Conformant</v>
          </cell>
        </row>
        <row r="1877">
          <cell r="B1877" t="str">
            <v>AVX_2023</v>
          </cell>
          <cell r="C1877" t="str">
            <v>CID001163 - Metallurgical Products India Pvt., Ltd.7</v>
          </cell>
          <cell r="D1877" t="str">
            <v>Tantalum</v>
          </cell>
          <cell r="E1877" t="str">
            <v>CID001163</v>
          </cell>
          <cell r="F1877" t="str">
            <v>RMI</v>
          </cell>
          <cell r="G1877" t="str">
            <v>Metallurgical Products India Pvt., Ltd.</v>
          </cell>
          <cell r="H1877" t="str">
            <v>INDIA</v>
          </cell>
          <cell r="I1877"/>
          <cell r="J1877" t="str">
            <v>District Raigad</v>
          </cell>
          <cell r="K1877" t="str">
            <v>Maharashtra</v>
          </cell>
          <cell r="L1877" t="str">
            <v>Conformant</v>
          </cell>
        </row>
        <row r="1878">
          <cell r="B1878" t="str">
            <v>AVX_2023</v>
          </cell>
          <cell r="C1878" t="str">
            <v>CID001173 - Mineracao Taboca S.A.</v>
          </cell>
          <cell r="D1878" t="str">
            <v>Tin</v>
          </cell>
          <cell r="E1878" t="str">
            <v>CID001173</v>
          </cell>
          <cell r="F1878" t="str">
            <v>RMI</v>
          </cell>
          <cell r="G1878" t="str">
            <v>Mineracao Taboca S.A.</v>
          </cell>
          <cell r="H1878" t="str">
            <v>BRAZIL</v>
          </cell>
          <cell r="I1878" t="str">
            <v>Nondisclosure</v>
          </cell>
          <cell r="J1878" t="str">
            <v>Bairro Guarapiranga</v>
          </cell>
          <cell r="K1878" t="str">
            <v>Pirapora do Bom Jesus City</v>
          </cell>
          <cell r="L1878" t="str">
            <v>Conformant</v>
          </cell>
        </row>
        <row r="1879">
          <cell r="B1879" t="str">
            <v>AVX_2023</v>
          </cell>
          <cell r="C1879" t="str">
            <v>CID001277 - Ningxia Orient Tantalum Industry Co., Ltd.</v>
          </cell>
          <cell r="D1879" t="str">
            <v>Tantalum</v>
          </cell>
          <cell r="E1879" t="str">
            <v>CID001277</v>
          </cell>
          <cell r="F1879" t="str">
            <v>RMI</v>
          </cell>
          <cell r="G1879" t="str">
            <v>Ningxia Orient Tantalum Industry Co., Ltd.</v>
          </cell>
          <cell r="H1879" t="str">
            <v>CHINA</v>
          </cell>
          <cell r="I1879"/>
          <cell r="J1879" t="str">
            <v>Shizuishan City</v>
          </cell>
          <cell r="K1879" t="str">
            <v>Ningxia Huizi Zizhiqu</v>
          </cell>
          <cell r="L1879" t="str">
            <v>Conformant</v>
          </cell>
        </row>
        <row r="1880">
          <cell r="B1880" t="str">
            <v>AVX_2023</v>
          </cell>
          <cell r="C1880" t="str">
            <v>CID001200 - NPM Silmet AS9</v>
          </cell>
          <cell r="D1880" t="str">
            <v>Tantalum</v>
          </cell>
          <cell r="E1880" t="str">
            <v>CID001200</v>
          </cell>
          <cell r="F1880" t="str">
            <v>RMI</v>
          </cell>
          <cell r="G1880" t="str">
            <v>NPM Silmet AS</v>
          </cell>
          <cell r="H1880" t="str">
            <v>ESTONIA</v>
          </cell>
          <cell r="I1880"/>
          <cell r="J1880" t="str">
            <v>Sillamäe</v>
          </cell>
          <cell r="K1880" t="str">
            <v>Ida-Virumaa</v>
          </cell>
          <cell r="L1880" t="str">
            <v>Conformant</v>
          </cell>
        </row>
        <row r="1881">
          <cell r="B1881" t="str">
            <v>AVX_2023</v>
          </cell>
          <cell r="C1881" t="str">
            <v>CID001508 - QuantumClean</v>
          </cell>
          <cell r="D1881" t="str">
            <v>Tantalum</v>
          </cell>
          <cell r="E1881" t="str">
            <v>CID001508</v>
          </cell>
          <cell r="F1881" t="str">
            <v>RMI</v>
          </cell>
          <cell r="G1881" t="str">
            <v>QuantumClean</v>
          </cell>
          <cell r="H1881" t="str">
            <v>UNITED STATES OF AMERICA</v>
          </cell>
          <cell r="I1881"/>
          <cell r="J1881" t="str">
            <v>Carrollton</v>
          </cell>
          <cell r="K1881" t="str">
            <v>Texas</v>
          </cell>
          <cell r="L1881" t="str">
            <v>Conformant</v>
          </cell>
        </row>
        <row r="1882">
          <cell r="B1882" t="str">
            <v>AVX_2023</v>
          </cell>
          <cell r="C1882" t="str">
            <v>CID001891 - Telex Metals</v>
          </cell>
          <cell r="D1882" t="str">
            <v>Tantalum</v>
          </cell>
          <cell r="E1882" t="str">
            <v>CID001891</v>
          </cell>
          <cell r="F1882" t="str">
            <v>RMI</v>
          </cell>
          <cell r="G1882" t="str">
            <v>Telex Metals</v>
          </cell>
          <cell r="H1882" t="str">
            <v>UNITED STATES OF AMERICA</v>
          </cell>
          <cell r="I1882"/>
          <cell r="J1882" t="str">
            <v>Croydon</v>
          </cell>
          <cell r="K1882" t="str">
            <v>Pennsylvania</v>
          </cell>
          <cell r="L1882" t="str">
            <v>Conformant</v>
          </cell>
        </row>
        <row r="1883">
          <cell r="B1883" t="str">
            <v>AVX_2023</v>
          </cell>
          <cell r="C1883" t="str">
            <v>CID001969 - Ulba Metallurgical Plant JSC17</v>
          </cell>
          <cell r="D1883" t="str">
            <v>Tantalum</v>
          </cell>
          <cell r="E1883" t="str">
            <v>CID001969</v>
          </cell>
          <cell r="F1883" t="str">
            <v>RMI</v>
          </cell>
          <cell r="G1883" t="str">
            <v>Ulba Metallurgical Plant JSC</v>
          </cell>
          <cell r="H1883" t="str">
            <v>KAZAKHSTAN</v>
          </cell>
          <cell r="I1883"/>
          <cell r="J1883" t="str">
            <v>Ust-Kamenogorsk</v>
          </cell>
          <cell r="K1883" t="str">
            <v>Qaraghandy oblysy</v>
          </cell>
          <cell r="L1883" t="str">
            <v>Conformant</v>
          </cell>
        </row>
        <row r="1884">
          <cell r="B1884" t="str">
            <v>AVX_2023</v>
          </cell>
          <cell r="C1884" t="str">
            <v>CID000019 - Aida Chemical Industries Co., Ltd.</v>
          </cell>
          <cell r="D1884" t="str">
            <v>Gold</v>
          </cell>
          <cell r="E1884" t="str">
            <v>CID000019</v>
          </cell>
          <cell r="F1884" t="str">
            <v>RMI</v>
          </cell>
          <cell r="G1884" t="str">
            <v>Aida Chemical Industries Co., Ltd.</v>
          </cell>
          <cell r="H1884" t="str">
            <v>JAPAN</v>
          </cell>
          <cell r="I1884" t="str">
            <v>6-15-13 Minami-cho</v>
          </cell>
          <cell r="J1884" t="str">
            <v>Fuchu</v>
          </cell>
          <cell r="K1884" t="str">
            <v>Tokyo</v>
          </cell>
          <cell r="L1884" t="str">
            <v>Conformant</v>
          </cell>
        </row>
        <row r="1885">
          <cell r="B1885" t="str">
            <v>AVX_2023</v>
          </cell>
          <cell r="C1885" t="str">
            <v>CID000035 - Agosi AG</v>
          </cell>
          <cell r="D1885" t="str">
            <v>Gold</v>
          </cell>
          <cell r="E1885" t="str">
            <v>CID000035</v>
          </cell>
          <cell r="F1885" t="str">
            <v>RMI</v>
          </cell>
          <cell r="G1885" t="str">
            <v>Agosi AG</v>
          </cell>
          <cell r="H1885" t="str">
            <v>GERMANY</v>
          </cell>
          <cell r="I1885"/>
          <cell r="J1885" t="str">
            <v>Pforzheim</v>
          </cell>
          <cell r="K1885" t="str">
            <v>Baden-Württemberg</v>
          </cell>
          <cell r="L1885" t="str">
            <v>Conformant</v>
          </cell>
        </row>
        <row r="1886">
          <cell r="B1886" t="str">
            <v>AVX_2023</v>
          </cell>
          <cell r="C1886" t="str">
            <v>CID000058 - AngloGold Ashanti Corrego do Sitio Mineracao</v>
          </cell>
          <cell r="D1886" t="str">
            <v>Gold</v>
          </cell>
          <cell r="E1886" t="str">
            <v>CID000058</v>
          </cell>
          <cell r="F1886" t="str">
            <v>RMI</v>
          </cell>
          <cell r="G1886" t="str">
            <v>AngloGold Ashanti Corrego do Sitio Mineracao</v>
          </cell>
          <cell r="H1886" t="str">
            <v>BRAZIL</v>
          </cell>
          <cell r="I1886"/>
          <cell r="J1886" t="str">
            <v>Nova Lima</v>
          </cell>
          <cell r="K1886" t="str">
            <v>Minas Gerais</v>
          </cell>
          <cell r="L1886" t="str">
            <v>Conformant</v>
          </cell>
        </row>
        <row r="1887">
          <cell r="B1887" t="str">
            <v>AVX_2023</v>
          </cell>
          <cell r="C1887" t="str">
            <v>CID000077 - Argor-Heraeus S.A.</v>
          </cell>
          <cell r="D1887" t="str">
            <v>Gold</v>
          </cell>
          <cell r="E1887" t="str">
            <v>CID000077</v>
          </cell>
          <cell r="F1887" t="str">
            <v>RMI</v>
          </cell>
          <cell r="G1887" t="str">
            <v>Argor-Heraeus S.A.</v>
          </cell>
          <cell r="H1887" t="str">
            <v>SWITZERLAND</v>
          </cell>
          <cell r="I1887" t="str">
            <v>CH-6850 Mendrisio , Switzerland</v>
          </cell>
          <cell r="J1887" t="str">
            <v>Mendrisio</v>
          </cell>
          <cell r="K1887" t="str">
            <v>Ticino</v>
          </cell>
          <cell r="L1887" t="str">
            <v>Conformant</v>
          </cell>
        </row>
        <row r="1888">
          <cell r="B1888" t="str">
            <v>AVX_2023</v>
          </cell>
          <cell r="C1888" t="str">
            <v>CID000082 - Asahi Pretec Corp.20</v>
          </cell>
          <cell r="D1888" t="str">
            <v>Gold</v>
          </cell>
          <cell r="E1888" t="str">
            <v>CID000082</v>
          </cell>
          <cell r="F1888" t="str">
            <v>RMI</v>
          </cell>
          <cell r="G1888" t="str">
            <v>Asahi Pretec Corp.</v>
          </cell>
          <cell r="H1888" t="str">
            <v>JAPAN</v>
          </cell>
          <cell r="I1888"/>
          <cell r="J1888" t="str">
            <v>Kobe</v>
          </cell>
          <cell r="K1888" t="str">
            <v>Hyogo</v>
          </cell>
          <cell r="L1888" t="str">
            <v>Conformant</v>
          </cell>
        </row>
        <row r="1889">
          <cell r="B1889" t="str">
            <v>AVX_2023</v>
          </cell>
          <cell r="C1889" t="str">
            <v>CID000924 - Asahi Refining Canada Ltd.</v>
          </cell>
          <cell r="D1889" t="str">
            <v>Gold</v>
          </cell>
          <cell r="E1889" t="str">
            <v>CID000924</v>
          </cell>
          <cell r="F1889" t="str">
            <v>RMI</v>
          </cell>
          <cell r="G1889" t="str">
            <v>Asahi Refining Canada Ltd.</v>
          </cell>
          <cell r="H1889" t="str">
            <v>CANADA</v>
          </cell>
          <cell r="I1889"/>
          <cell r="J1889" t="str">
            <v>Brampton</v>
          </cell>
          <cell r="K1889" t="str">
            <v>Ontario</v>
          </cell>
          <cell r="L1889" t="str">
            <v>Conformant</v>
          </cell>
        </row>
        <row r="1890">
          <cell r="B1890" t="str">
            <v>AVX_2023</v>
          </cell>
          <cell r="C1890" t="str">
            <v>CID000920 - Asahi Refining USA Inc.</v>
          </cell>
          <cell r="D1890" t="str">
            <v>Gold</v>
          </cell>
          <cell r="E1890" t="str">
            <v>CID000920</v>
          </cell>
          <cell r="F1890" t="str">
            <v>RMI</v>
          </cell>
          <cell r="G1890" t="str">
            <v>Asahi Refining USA Inc.</v>
          </cell>
          <cell r="H1890" t="str">
            <v>UNITED STATES OF AMERICA</v>
          </cell>
          <cell r="I1890"/>
          <cell r="J1890" t="str">
            <v>Salt Lake City</v>
          </cell>
          <cell r="K1890" t="str">
            <v>Utah</v>
          </cell>
          <cell r="L1890" t="str">
            <v>Conformant</v>
          </cell>
        </row>
        <row r="1891">
          <cell r="B1891" t="str">
            <v>AVX_2023</v>
          </cell>
          <cell r="C1891" t="str">
            <v>CID000113 - Aurubis AG</v>
          </cell>
          <cell r="D1891" t="str">
            <v>Gold</v>
          </cell>
          <cell r="E1891" t="str">
            <v>CID000113</v>
          </cell>
          <cell r="F1891" t="str">
            <v>RMI</v>
          </cell>
          <cell r="G1891" t="str">
            <v>Aurubis AG</v>
          </cell>
          <cell r="H1891" t="str">
            <v>GERMANY</v>
          </cell>
          <cell r="I1891"/>
          <cell r="J1891" t="str">
            <v>Hamburg</v>
          </cell>
          <cell r="K1891" t="str">
            <v>Hamburg</v>
          </cell>
          <cell r="L1891" t="str">
            <v>Conformant</v>
          </cell>
        </row>
        <row r="1892">
          <cell r="B1892" t="str">
            <v>AVX_2023</v>
          </cell>
          <cell r="C1892" t="str">
            <v>CID000128 - Bangko Sentral ng Pilipinas (Central Bank of the Philippines)</v>
          </cell>
          <cell r="D1892" t="str">
            <v>Gold</v>
          </cell>
          <cell r="E1892" t="str">
            <v>CID000128</v>
          </cell>
          <cell r="F1892" t="str">
            <v>RMI</v>
          </cell>
          <cell r="G1892" t="str">
            <v>Bangko Sentral ng Pilipinas (Central Bank of the Philippines)</v>
          </cell>
          <cell r="H1892" t="str">
            <v>PHILIPPINES</v>
          </cell>
          <cell r="I1892"/>
          <cell r="J1892" t="str">
            <v>Quezon City</v>
          </cell>
          <cell r="K1892" t="str">
            <v>Rizal</v>
          </cell>
          <cell r="L1892" t="str">
            <v>Conformant</v>
          </cell>
        </row>
        <row r="1893">
          <cell r="B1893" t="str">
            <v>AVX_2023</v>
          </cell>
          <cell r="C1893" t="str">
            <v>CID000157 - Boliden AB</v>
          </cell>
          <cell r="D1893" t="str">
            <v>Gold</v>
          </cell>
          <cell r="E1893" t="str">
            <v>CID000157</v>
          </cell>
          <cell r="F1893" t="str">
            <v>RMI</v>
          </cell>
          <cell r="G1893" t="str">
            <v>Boliden AB</v>
          </cell>
          <cell r="H1893" t="str">
            <v>SWEDEN</v>
          </cell>
          <cell r="I1893"/>
          <cell r="J1893" t="str">
            <v>Skelleftehamn</v>
          </cell>
          <cell r="K1893" t="str">
            <v>Västerbottens län [SE-24]</v>
          </cell>
          <cell r="L1893" t="str">
            <v>Conformant</v>
          </cell>
        </row>
        <row r="1894">
          <cell r="B1894" t="str">
            <v>AVX_2023</v>
          </cell>
          <cell r="C1894" t="str">
            <v>CID000176 - C. Hafner GmbH + Co. KG</v>
          </cell>
          <cell r="D1894" t="str">
            <v>Gold</v>
          </cell>
          <cell r="E1894" t="str">
            <v>CID000176</v>
          </cell>
          <cell r="F1894" t="str">
            <v>RMI</v>
          </cell>
          <cell r="G1894" t="str">
            <v>C. Hafner GmbH + Co. KG</v>
          </cell>
          <cell r="H1894" t="str">
            <v>GERMANY</v>
          </cell>
          <cell r="I1894"/>
          <cell r="J1894" t="str">
            <v>Pforzheim</v>
          </cell>
          <cell r="K1894" t="str">
            <v>Baden-Württemberg</v>
          </cell>
          <cell r="L1894" t="str">
            <v>Conformant</v>
          </cell>
        </row>
        <row r="1895">
          <cell r="B1895" t="str">
            <v>AVX_2023</v>
          </cell>
          <cell r="C1895" t="str">
            <v>CID000185 - CCR Refinery - Glencore Canada Corporation30</v>
          </cell>
          <cell r="D1895" t="str">
            <v>Gold</v>
          </cell>
          <cell r="E1895" t="str">
            <v>CID000185</v>
          </cell>
          <cell r="F1895" t="str">
            <v>RMI</v>
          </cell>
          <cell r="G1895" t="str">
            <v>CCR Refinery - Glencore Canada Corporation</v>
          </cell>
          <cell r="H1895" t="str">
            <v>CANADA</v>
          </cell>
          <cell r="I1895"/>
          <cell r="J1895" t="str">
            <v>Montréal</v>
          </cell>
          <cell r="K1895" t="str">
            <v>Quebec</v>
          </cell>
          <cell r="L1895" t="str">
            <v>Conformant</v>
          </cell>
        </row>
        <row r="1896">
          <cell r="B1896" t="str">
            <v>AVX_2023</v>
          </cell>
          <cell r="C1896" t="str">
            <v>CID000233 - Chimet S.p.A.</v>
          </cell>
          <cell r="D1896" t="str">
            <v>Gold</v>
          </cell>
          <cell r="E1896" t="str">
            <v>CID000233</v>
          </cell>
          <cell r="F1896" t="str">
            <v>RMI</v>
          </cell>
          <cell r="G1896" t="str">
            <v>Chimet S.p.A.</v>
          </cell>
          <cell r="H1896" t="str">
            <v>ITALY</v>
          </cell>
          <cell r="I1896"/>
          <cell r="J1896" t="str">
            <v>Arezzo</v>
          </cell>
          <cell r="K1896" t="str">
            <v>Toscana</v>
          </cell>
          <cell r="L1896" t="str">
            <v>Conformant</v>
          </cell>
        </row>
        <row r="1897">
          <cell r="B1897" t="str">
            <v>AVX_2023</v>
          </cell>
          <cell r="C1897" t="str">
            <v>CID000401 - Dowa</v>
          </cell>
          <cell r="D1897" t="str">
            <v>Gold</v>
          </cell>
          <cell r="E1897" t="str">
            <v>CID000401</v>
          </cell>
          <cell r="F1897" t="str">
            <v>RMI</v>
          </cell>
          <cell r="G1897" t="str">
            <v>Dowa</v>
          </cell>
          <cell r="H1897" t="str">
            <v>JAPAN</v>
          </cell>
          <cell r="I1897"/>
          <cell r="J1897" t="str">
            <v>Kosaka</v>
          </cell>
          <cell r="K1897" t="str">
            <v>Akita</v>
          </cell>
          <cell r="L1897" t="str">
            <v>Conformant</v>
          </cell>
        </row>
        <row r="1898">
          <cell r="B1898" t="str">
            <v>AVX_2023</v>
          </cell>
          <cell r="C1898" t="str">
            <v>CID000425 - Eco-System Recycling Co., Ltd. East Plant</v>
          </cell>
          <cell r="D1898" t="str">
            <v>Gold</v>
          </cell>
          <cell r="E1898" t="str">
            <v>CID000425</v>
          </cell>
          <cell r="F1898" t="str">
            <v>RMI</v>
          </cell>
          <cell r="G1898" t="str">
            <v>Eco-System Recycling Co., Ltd. East Plant</v>
          </cell>
          <cell r="H1898" t="str">
            <v>JAPAN</v>
          </cell>
          <cell r="I1898"/>
          <cell r="J1898" t="str">
            <v>Honjo</v>
          </cell>
          <cell r="K1898" t="str">
            <v>Saitama</v>
          </cell>
          <cell r="L1898" t="str">
            <v>Conformant</v>
          </cell>
        </row>
        <row r="1899">
          <cell r="B1899" t="str">
            <v>AVX_2023</v>
          </cell>
          <cell r="C1899" t="str">
            <v>CID002459 - Geib Refining Corporation</v>
          </cell>
          <cell r="D1899" t="str">
            <v>Gold</v>
          </cell>
          <cell r="E1899" t="str">
            <v>CID002459</v>
          </cell>
          <cell r="F1899" t="str">
            <v>RMI</v>
          </cell>
          <cell r="G1899" t="str">
            <v>Geib Refining Corporation</v>
          </cell>
          <cell r="H1899" t="str">
            <v>UNITED STATES OF AMERICA</v>
          </cell>
          <cell r="I1899"/>
          <cell r="J1899" t="str">
            <v>Warwick</v>
          </cell>
          <cell r="K1899" t="str">
            <v>Rhode Island</v>
          </cell>
          <cell r="L1899" t="str">
            <v>Conformant</v>
          </cell>
        </row>
        <row r="1900">
          <cell r="B1900" t="str">
            <v>AVX_2023</v>
          </cell>
          <cell r="C1900" t="str">
            <v>CID000694 - Heimerle + Meule GmbH</v>
          </cell>
          <cell r="D1900" t="str">
            <v>Gold</v>
          </cell>
          <cell r="E1900" t="str">
            <v>CID000694</v>
          </cell>
          <cell r="F1900" t="str">
            <v>RMI</v>
          </cell>
          <cell r="G1900" t="str">
            <v>Heimerle + Meule GmbH</v>
          </cell>
          <cell r="H1900" t="str">
            <v>GERMANY</v>
          </cell>
          <cell r="I1900"/>
          <cell r="J1900" t="str">
            <v>Pforzheim</v>
          </cell>
          <cell r="K1900" t="str">
            <v>Baden-Württemberg</v>
          </cell>
          <cell r="L1900" t="str">
            <v>Conformant</v>
          </cell>
        </row>
        <row r="1901">
          <cell r="B1901" t="str">
            <v>AVX_2023</v>
          </cell>
          <cell r="C1901" t="str">
            <v>CID000707 - Heraeus Metals Hong Kong Ltd.</v>
          </cell>
          <cell r="D1901" t="str">
            <v>Gold</v>
          </cell>
          <cell r="E1901" t="str">
            <v>CID000707</v>
          </cell>
          <cell r="F1901" t="str">
            <v>RMI</v>
          </cell>
          <cell r="G1901" t="str">
            <v>Heraeus Metals Hong Kong Ltd.</v>
          </cell>
          <cell r="H1901" t="str">
            <v>CHINA</v>
          </cell>
          <cell r="I1901"/>
          <cell r="J1901" t="str">
            <v>Fanling</v>
          </cell>
          <cell r="K1901" t="str">
            <v>Hong Kong SAR</v>
          </cell>
          <cell r="L1901" t="str">
            <v>Conformant</v>
          </cell>
        </row>
        <row r="1902">
          <cell r="B1902" t="str">
            <v>AVX_2023</v>
          </cell>
          <cell r="C1902" t="str">
            <v>CID000711 - Heraeus Germany GmbH Co. KG</v>
          </cell>
          <cell r="D1902" t="str">
            <v>Gold</v>
          </cell>
          <cell r="E1902" t="str">
            <v>CID000711</v>
          </cell>
          <cell r="F1902" t="str">
            <v>RMI</v>
          </cell>
          <cell r="G1902" t="str">
            <v>Heraeus Germany GmbH Co. KG</v>
          </cell>
          <cell r="H1902" t="str">
            <v>GERMANY</v>
          </cell>
          <cell r="I1902"/>
          <cell r="J1902" t="str">
            <v>Hanau</v>
          </cell>
          <cell r="K1902" t="str">
            <v>Hessen</v>
          </cell>
          <cell r="L1902" t="str">
            <v>Conformant</v>
          </cell>
        </row>
        <row r="1903">
          <cell r="B1903" t="str">
            <v>AVX_2023</v>
          </cell>
          <cell r="C1903" t="str">
            <v>CID000766 - Hunan Chenzhou Mining Co., Ltd.</v>
          </cell>
          <cell r="D1903" t="str">
            <v>Tungsten</v>
          </cell>
          <cell r="E1903" t="str">
            <v>CID000766</v>
          </cell>
          <cell r="F1903" t="str">
            <v>RMI</v>
          </cell>
          <cell r="G1903" t="str">
            <v>Hunan Chenzhou Mining Co., Ltd.</v>
          </cell>
          <cell r="H1903" t="str">
            <v>CHINA</v>
          </cell>
          <cell r="I1903"/>
          <cell r="J1903" t="str">
            <v>Yuanling</v>
          </cell>
          <cell r="K1903" t="str">
            <v>Hunan Sheng</v>
          </cell>
          <cell r="L1903" t="str">
            <v>Conformant</v>
          </cell>
        </row>
        <row r="1904">
          <cell r="B1904" t="str">
            <v>AVX_2023</v>
          </cell>
          <cell r="C1904" t="str">
            <v>CID000807 - Ishifuku Metal Industry Co., Ltd.</v>
          </cell>
          <cell r="D1904" t="str">
            <v>Gold</v>
          </cell>
          <cell r="E1904" t="str">
            <v>CID000807</v>
          </cell>
          <cell r="F1904" t="str">
            <v>RMI</v>
          </cell>
          <cell r="G1904" t="str">
            <v>Ishifuku Metal Industry Co., Ltd.</v>
          </cell>
          <cell r="H1904" t="str">
            <v>JAPAN</v>
          </cell>
          <cell r="I1904"/>
          <cell r="J1904" t="str">
            <v>Soka</v>
          </cell>
          <cell r="K1904" t="str">
            <v>Saitama</v>
          </cell>
          <cell r="L1904" t="str">
            <v>Conformant</v>
          </cell>
        </row>
        <row r="1905">
          <cell r="B1905" t="str">
            <v>AVX_2023</v>
          </cell>
          <cell r="C1905" t="str">
            <v>CID000814 - Istanbul Gold Refinery</v>
          </cell>
          <cell r="D1905" t="str">
            <v>Gold</v>
          </cell>
          <cell r="E1905" t="str">
            <v>CID000814</v>
          </cell>
          <cell r="F1905" t="str">
            <v>RMI</v>
          </cell>
          <cell r="G1905" t="str">
            <v>Istanbul Gold Refinery</v>
          </cell>
          <cell r="H1905" t="str">
            <v>TURKEY</v>
          </cell>
          <cell r="I1905"/>
          <cell r="J1905" t="str">
            <v>Kuyumcukent</v>
          </cell>
          <cell r="K1905" t="str">
            <v>İstanbul</v>
          </cell>
          <cell r="L1905" t="str">
            <v>Conformant</v>
          </cell>
        </row>
        <row r="1906">
          <cell r="B1906" t="str">
            <v>AVX_2023</v>
          </cell>
          <cell r="C1906" t="str">
            <v>CID000855 - Jiangxi Copper Co., Ltd.51</v>
          </cell>
          <cell r="D1906" t="str">
            <v>Gold</v>
          </cell>
          <cell r="E1906" t="str">
            <v>CID000855</v>
          </cell>
          <cell r="F1906" t="str">
            <v>RMI</v>
          </cell>
          <cell r="G1906" t="str">
            <v>Jiangxi Copper Co., Ltd.</v>
          </cell>
          <cell r="H1906" t="str">
            <v>CHINA</v>
          </cell>
          <cell r="I1906"/>
          <cell r="J1906" t="str">
            <v>Guixi City</v>
          </cell>
          <cell r="K1906" t="str">
            <v>Jiangxi Sheng</v>
          </cell>
          <cell r="L1906" t="str">
            <v>Conformant</v>
          </cell>
        </row>
        <row r="1907">
          <cell r="B1907" t="str">
            <v>AVX_2023</v>
          </cell>
          <cell r="C1907" t="str">
            <v>CID000937 - JX Nippon Mining &amp; Metals Co., Ltd.</v>
          </cell>
          <cell r="D1907" t="str">
            <v>Gold</v>
          </cell>
          <cell r="E1907" t="str">
            <v>CID000937</v>
          </cell>
          <cell r="F1907" t="str">
            <v>RMI</v>
          </cell>
          <cell r="G1907" t="str">
            <v>JX Nippon Mining &amp; Metals Co., Ltd.</v>
          </cell>
          <cell r="H1907" t="str">
            <v>JAPAN</v>
          </cell>
          <cell r="I1907"/>
          <cell r="J1907" t="str">
            <v>Ōita</v>
          </cell>
          <cell r="K1907" t="str">
            <v>Ôita</v>
          </cell>
          <cell r="L1907" t="str">
            <v>Conformant</v>
          </cell>
        </row>
        <row r="1908">
          <cell r="B1908" t="str">
            <v>AVX_2023</v>
          </cell>
          <cell r="C1908" t="str">
            <v>CID000969 - Kennecott Utah Copper LLC</v>
          </cell>
          <cell r="D1908" t="str">
            <v>Gold</v>
          </cell>
          <cell r="E1908" t="str">
            <v>CID000969</v>
          </cell>
          <cell r="F1908" t="str">
            <v>RMI</v>
          </cell>
          <cell r="G1908" t="str">
            <v>Kennecott Utah Copper LLC</v>
          </cell>
          <cell r="H1908" t="str">
            <v>UNITED STATES OF AMERICA</v>
          </cell>
          <cell r="I1908"/>
          <cell r="J1908" t="str">
            <v>Magna</v>
          </cell>
          <cell r="K1908" t="str">
            <v>Utah</v>
          </cell>
          <cell r="L1908" t="str">
            <v>Conformant</v>
          </cell>
        </row>
        <row r="1909">
          <cell r="B1909" t="str">
            <v>AVX_2023</v>
          </cell>
          <cell r="C1909" t="str">
            <v>CID000981 - Kojima Chemicals Co., Ltd.</v>
          </cell>
          <cell r="D1909" t="str">
            <v>Gold</v>
          </cell>
          <cell r="E1909" t="str">
            <v>CID000981</v>
          </cell>
          <cell r="F1909" t="str">
            <v>RMI</v>
          </cell>
          <cell r="G1909" t="str">
            <v>Kojima Chemicals Co., Ltd.</v>
          </cell>
          <cell r="H1909" t="str">
            <v>JAPAN</v>
          </cell>
          <cell r="I1909"/>
          <cell r="J1909" t="str">
            <v>Sayama</v>
          </cell>
          <cell r="K1909" t="str">
            <v>Saitama</v>
          </cell>
          <cell r="L1909" t="str">
            <v>Conformant</v>
          </cell>
        </row>
        <row r="1910">
          <cell r="B1910" t="str">
            <v>AVX_2023</v>
          </cell>
          <cell r="C1910" t="str">
            <v>CID001078 - LS-NIKKO Copper Inc.</v>
          </cell>
          <cell r="D1910" t="str">
            <v>Gold</v>
          </cell>
          <cell r="E1910" t="str">
            <v>CID001078</v>
          </cell>
          <cell r="F1910" t="str">
            <v>RMI</v>
          </cell>
          <cell r="G1910" t="str">
            <v>LS-NIKKO Copper Inc.</v>
          </cell>
          <cell r="H1910" t="str">
            <v>KOREA, REPUBLIC OF</v>
          </cell>
          <cell r="I1910"/>
          <cell r="J1910" t="str">
            <v>Onsan-eup</v>
          </cell>
          <cell r="K1910" t="str">
            <v>Ulsan-gwangyeoksi</v>
          </cell>
          <cell r="L1910" t="str">
            <v>Conformant</v>
          </cell>
        </row>
        <row r="1911">
          <cell r="B1911" t="str">
            <v>AVX_2023</v>
          </cell>
          <cell r="C1911" t="str">
            <v>CID001113 - Materion</v>
          </cell>
          <cell r="D1911" t="str">
            <v>Gold</v>
          </cell>
          <cell r="E1911" t="str">
            <v>CID001113</v>
          </cell>
          <cell r="F1911" t="str">
            <v>RMI</v>
          </cell>
          <cell r="G1911" t="str">
            <v>Materion</v>
          </cell>
          <cell r="H1911" t="str">
            <v>UNITED STATES OF AMERICA</v>
          </cell>
          <cell r="I1911"/>
          <cell r="J1911" t="str">
            <v>Buffalo</v>
          </cell>
          <cell r="K1911" t="str">
            <v>New York</v>
          </cell>
          <cell r="L1911" t="str">
            <v>Conformant</v>
          </cell>
        </row>
        <row r="1912">
          <cell r="B1912" t="str">
            <v>AVX_2023</v>
          </cell>
          <cell r="C1912" t="str">
            <v>CID001119 - Matsuda Sangyo Co., Ltd.</v>
          </cell>
          <cell r="D1912" t="str">
            <v>Gold</v>
          </cell>
          <cell r="E1912" t="str">
            <v>CID001119</v>
          </cell>
          <cell r="F1912" t="str">
            <v>RMI</v>
          </cell>
          <cell r="G1912" t="str">
            <v>Matsuda Sangyo Co., Ltd.</v>
          </cell>
          <cell r="H1912" t="str">
            <v>JAPAN</v>
          </cell>
          <cell r="I1912"/>
          <cell r="J1912" t="str">
            <v>Iruma</v>
          </cell>
          <cell r="K1912" t="str">
            <v>Saitama</v>
          </cell>
          <cell r="L1912" t="str">
            <v>Conformant</v>
          </cell>
        </row>
        <row r="1913">
          <cell r="B1913" t="str">
            <v>AVX_2023</v>
          </cell>
          <cell r="C1913" t="str">
            <v>CID001149 - Metalor Technologies (Hong Kong) Ltd.</v>
          </cell>
          <cell r="D1913" t="str">
            <v>Gold</v>
          </cell>
          <cell r="E1913" t="str">
            <v>CID001149</v>
          </cell>
          <cell r="F1913" t="str">
            <v>RMI</v>
          </cell>
          <cell r="G1913" t="str">
            <v>Metalor Technologies (Hong Kong) Ltd.</v>
          </cell>
          <cell r="H1913" t="str">
            <v>CHINA</v>
          </cell>
          <cell r="I1913" t="str">
            <v>Unknown.</v>
          </cell>
          <cell r="J1913" t="str">
            <v>Kwai Chung</v>
          </cell>
          <cell r="K1913" t="str">
            <v>Hong Kong SAR</v>
          </cell>
          <cell r="L1913" t="str">
            <v>Conformant</v>
          </cell>
        </row>
        <row r="1914">
          <cell r="B1914" t="str">
            <v>AVX_2023</v>
          </cell>
          <cell r="C1914" t="str">
            <v>CID001152 - Metalor Technologies (Singapore) Pte., Ltd.</v>
          </cell>
          <cell r="D1914" t="str">
            <v>Gold</v>
          </cell>
          <cell r="E1914" t="str">
            <v>CID001152</v>
          </cell>
          <cell r="F1914" t="str">
            <v>RMI</v>
          </cell>
          <cell r="G1914" t="str">
            <v>Metalor Technologies (Singapore) Pte., Ltd.</v>
          </cell>
          <cell r="H1914" t="str">
            <v>SINGAPORE</v>
          </cell>
          <cell r="I1914"/>
          <cell r="J1914" t="str">
            <v>Singapore</v>
          </cell>
          <cell r="K1914" t="str">
            <v>South West</v>
          </cell>
          <cell r="L1914" t="str">
            <v>Conformant</v>
          </cell>
        </row>
        <row r="1915">
          <cell r="B1915" t="str">
            <v>AVX_2023</v>
          </cell>
          <cell r="C1915" t="str">
            <v>CID001147 - Metalor Technologies (Suzhou) Ltd.</v>
          </cell>
          <cell r="D1915" t="str">
            <v>Gold</v>
          </cell>
          <cell r="E1915" t="str">
            <v>CID001147</v>
          </cell>
          <cell r="F1915" t="str">
            <v>RMI</v>
          </cell>
          <cell r="G1915" t="str">
            <v>Metalor Technologies (Suzhou) Ltd.</v>
          </cell>
          <cell r="H1915" t="str">
            <v>CHINA</v>
          </cell>
          <cell r="I1915"/>
          <cell r="J1915" t="str">
            <v>Suzhou Industrial Park</v>
          </cell>
          <cell r="K1915" t="str">
            <v>Jiangsu Sheng</v>
          </cell>
          <cell r="L1915" t="str">
            <v>Conformant</v>
          </cell>
        </row>
        <row r="1916">
          <cell r="B1916" t="str">
            <v>AVX_2023</v>
          </cell>
          <cell r="C1916" t="str">
            <v>CID001153 - Metalor Technologies S.A.</v>
          </cell>
          <cell r="D1916" t="str">
            <v>Gold</v>
          </cell>
          <cell r="E1916" t="str">
            <v>CID001153</v>
          </cell>
          <cell r="F1916" t="str">
            <v>RMI</v>
          </cell>
          <cell r="G1916" t="str">
            <v>Metalor Technologies S.A.</v>
          </cell>
          <cell r="H1916" t="str">
            <v>SWITZERLAND</v>
          </cell>
          <cell r="I1916"/>
          <cell r="J1916" t="str">
            <v>Marin</v>
          </cell>
          <cell r="K1916" t="str">
            <v>Neuchâtel</v>
          </cell>
          <cell r="L1916" t="str">
            <v>Conformant</v>
          </cell>
        </row>
        <row r="1917">
          <cell r="B1917" t="str">
            <v>AVX_2023</v>
          </cell>
          <cell r="C1917" t="str">
            <v>CID001157 - Metalor USA Refining Corporation</v>
          </cell>
          <cell r="D1917" t="str">
            <v>Gold</v>
          </cell>
          <cell r="E1917" t="str">
            <v>CID001157</v>
          </cell>
          <cell r="F1917" t="str">
            <v>RMI</v>
          </cell>
          <cell r="G1917" t="str">
            <v>Metalor USA Refining Corporation</v>
          </cell>
          <cell r="H1917" t="str">
            <v>UNITED STATES OF AMERICA</v>
          </cell>
          <cell r="I1917"/>
          <cell r="J1917" t="str">
            <v>North Attleboro</v>
          </cell>
          <cell r="K1917" t="str">
            <v>Massachusetts</v>
          </cell>
          <cell r="L1917" t="str">
            <v>Conformant</v>
          </cell>
        </row>
        <row r="1918">
          <cell r="B1918" t="str">
            <v>AVX_2023</v>
          </cell>
          <cell r="C1918" t="str">
            <v>CID001161 - Metalurgica Met-Mex Penoles S.A. De C.V.65</v>
          </cell>
          <cell r="D1918" t="str">
            <v>Gold</v>
          </cell>
          <cell r="E1918" t="str">
            <v>CID001161</v>
          </cell>
          <cell r="F1918" t="str">
            <v>RMI</v>
          </cell>
          <cell r="G1918" t="str">
            <v>Metalurgica Met-Mex Penoles S.A. De C.V.</v>
          </cell>
          <cell r="H1918" t="str">
            <v>MEXICO</v>
          </cell>
          <cell r="I1918"/>
          <cell r="J1918" t="str">
            <v>Torreon</v>
          </cell>
          <cell r="K1918" t="str">
            <v>Coahuila de Zaragoza</v>
          </cell>
          <cell r="L1918" t="str">
            <v>Conformant</v>
          </cell>
        </row>
        <row r="1919">
          <cell r="B1919" t="str">
            <v>AVX_2023</v>
          </cell>
          <cell r="C1919" t="str">
            <v>CID001188 - Mitsubishi Materials Corporation</v>
          </cell>
          <cell r="D1919" t="str">
            <v>Gold</v>
          </cell>
          <cell r="E1919" t="str">
            <v>CID001188</v>
          </cell>
          <cell r="F1919" t="str">
            <v>RMI</v>
          </cell>
          <cell r="G1919" t="str">
            <v>Mitsubishi Materials Corporation</v>
          </cell>
          <cell r="H1919" t="str">
            <v>JAPAN</v>
          </cell>
          <cell r="I1919"/>
          <cell r="J1919" t="str">
            <v>Tokyo</v>
          </cell>
          <cell r="K1919" t="str">
            <v>Tokyo</v>
          </cell>
          <cell r="L1919" t="str">
            <v>Conformant</v>
          </cell>
        </row>
        <row r="1920">
          <cell r="B1920" t="str">
            <v>AVX_2023</v>
          </cell>
          <cell r="C1920" t="str">
            <v>CID001193 - Mitsui Mining and Smelting Co., Ltd.</v>
          </cell>
          <cell r="D1920" t="str">
            <v>Gold</v>
          </cell>
          <cell r="E1920" t="str">
            <v>CID001193</v>
          </cell>
          <cell r="F1920" t="str">
            <v>RMI</v>
          </cell>
          <cell r="G1920" t="str">
            <v>Mitsui Mining and Smelting Co., Ltd.</v>
          </cell>
          <cell r="H1920" t="str">
            <v>JAPAN</v>
          </cell>
          <cell r="I1920"/>
          <cell r="J1920" t="str">
            <v>Takehara</v>
          </cell>
          <cell r="K1920" t="str">
            <v>Hiroshima</v>
          </cell>
          <cell r="L1920" t="str">
            <v>Conformant</v>
          </cell>
        </row>
        <row r="1921">
          <cell r="B1921" t="str">
            <v>AVX_2023</v>
          </cell>
          <cell r="C1921" t="str">
            <v>CID001259 - Nihon Material Co., Ltd.</v>
          </cell>
          <cell r="D1921" t="str">
            <v>Gold</v>
          </cell>
          <cell r="E1921" t="str">
            <v>CID001259</v>
          </cell>
          <cell r="F1921" t="str">
            <v>RMI</v>
          </cell>
          <cell r="G1921" t="str">
            <v>Nihon Material Co., Ltd.</v>
          </cell>
          <cell r="H1921" t="str">
            <v>JAPAN</v>
          </cell>
          <cell r="I1921"/>
          <cell r="J1921" t="str">
            <v>Noda</v>
          </cell>
          <cell r="K1921" t="str">
            <v>Chiba</v>
          </cell>
          <cell r="L1921" t="str">
            <v>Conformant</v>
          </cell>
        </row>
        <row r="1922">
          <cell r="B1922" t="str">
            <v>AVX_2023</v>
          </cell>
          <cell r="C1922" t="str">
            <v>CID002779 - Ogussa Osterreichische Gold- und Silber-Scheideanstalt GmbH</v>
          </cell>
          <cell r="D1922" t="str">
            <v>Gold</v>
          </cell>
          <cell r="E1922" t="str">
            <v>CID002779</v>
          </cell>
          <cell r="F1922" t="str">
            <v>RMI</v>
          </cell>
          <cell r="G1922" t="str">
            <v>Ogussa Osterreichische Gold- und Silber-Scheideanstalt GmbH</v>
          </cell>
          <cell r="H1922" t="str">
            <v>AUSTRIA</v>
          </cell>
          <cell r="I1922"/>
          <cell r="J1922" t="str">
            <v>Vienna</v>
          </cell>
          <cell r="K1922" t="str">
            <v>Wien</v>
          </cell>
          <cell r="L1922" t="str">
            <v>Conformant</v>
          </cell>
        </row>
        <row r="1923">
          <cell r="B1923" t="str">
            <v>AVX_2023</v>
          </cell>
          <cell r="C1923" t="str">
            <v>CID001352 - MKS PAMP SA97</v>
          </cell>
          <cell r="D1923" t="str">
            <v>Gold</v>
          </cell>
          <cell r="E1923" t="str">
            <v>CID001352</v>
          </cell>
          <cell r="F1923" t="str">
            <v>RMI</v>
          </cell>
          <cell r="G1923" t="str">
            <v>MKS PAMP SA</v>
          </cell>
          <cell r="H1923" t="str">
            <v>SWITZERLAND</v>
          </cell>
          <cell r="I1923"/>
          <cell r="J1923" t="str">
            <v>Geneva</v>
          </cell>
          <cell r="K1923" t="str">
            <v>Genève</v>
          </cell>
          <cell r="L1923" t="str">
            <v>Conformant</v>
          </cell>
        </row>
        <row r="1924">
          <cell r="B1924" t="str">
            <v>AVX_2023</v>
          </cell>
          <cell r="C1924" t="str">
            <v>CID001534 - Royal Canadian Mint</v>
          </cell>
          <cell r="D1924" t="str">
            <v>Gold</v>
          </cell>
          <cell r="E1924" t="str">
            <v>CID001534</v>
          </cell>
          <cell r="F1924" t="str">
            <v>RMI</v>
          </cell>
          <cell r="G1924" t="str">
            <v>Royal Canadian Mint</v>
          </cell>
          <cell r="H1924" t="str">
            <v>CANADA</v>
          </cell>
          <cell r="I1924"/>
          <cell r="J1924" t="str">
            <v>Ottawa</v>
          </cell>
          <cell r="K1924" t="str">
            <v>Ontario</v>
          </cell>
          <cell r="L1924" t="str">
            <v>Conformant</v>
          </cell>
        </row>
        <row r="1925">
          <cell r="B1925" t="str">
            <v>AVX_2023</v>
          </cell>
          <cell r="C1925" t="str">
            <v>CID002290 - SAFINA A.S.</v>
          </cell>
          <cell r="D1925" t="str">
            <v>Gold</v>
          </cell>
          <cell r="E1925" t="str">
            <v>CID002290</v>
          </cell>
          <cell r="F1925" t="str">
            <v>RMI</v>
          </cell>
          <cell r="G1925" t="str">
            <v>SAFINA A.S.</v>
          </cell>
          <cell r="H1925" t="str">
            <v>CZECHIA</v>
          </cell>
          <cell r="I1925"/>
          <cell r="J1925" t="str">
            <v>Vestec</v>
          </cell>
          <cell r="K1925" t="str">
            <v>Praha-západ</v>
          </cell>
          <cell r="L1925" t="str">
            <v>Conformant</v>
          </cell>
        </row>
        <row r="1926">
          <cell r="B1926" t="str">
            <v>AVX_2023</v>
          </cell>
          <cell r="C1926" t="str">
            <v>CID001585 - SEMPSA Joyeria Plateria S.A.</v>
          </cell>
          <cell r="D1926" t="str">
            <v>Gold</v>
          </cell>
          <cell r="E1926" t="str">
            <v>CID001585</v>
          </cell>
          <cell r="F1926" t="str">
            <v>RMI</v>
          </cell>
          <cell r="G1926" t="str">
            <v>SEMPSA Joyeria Plateria S.A.</v>
          </cell>
          <cell r="H1926" t="str">
            <v>SPAIN</v>
          </cell>
          <cell r="I1926" t="str">
            <v>Avenida Democratia</v>
          </cell>
          <cell r="J1926" t="str">
            <v>Madrid</v>
          </cell>
          <cell r="K1926" t="str">
            <v>Comunidad de Madrid</v>
          </cell>
          <cell r="L1926" t="str">
            <v>Conformant</v>
          </cell>
        </row>
        <row r="1927">
          <cell r="B1927" t="str">
            <v>AVX_2023</v>
          </cell>
          <cell r="C1927" t="str">
            <v>CID001622 - Shandong Zhaojin Gold &amp; Silver Refinery Co., Ltd.</v>
          </cell>
          <cell r="D1927" t="str">
            <v>Gold</v>
          </cell>
          <cell r="E1927" t="str">
            <v>CID001622</v>
          </cell>
          <cell r="F1927" t="str">
            <v>RMI</v>
          </cell>
          <cell r="G1927" t="str">
            <v>Shandong Zhaojin Gold &amp; Silver Refinery Co., Ltd.</v>
          </cell>
          <cell r="H1927" t="str">
            <v>CHINA</v>
          </cell>
          <cell r="I1927"/>
          <cell r="J1927" t="str">
            <v>Zhaoyuan</v>
          </cell>
          <cell r="K1927" t="str">
            <v>Shandong Sheng</v>
          </cell>
          <cell r="L1927" t="str">
            <v>Conformant</v>
          </cell>
        </row>
        <row r="1928">
          <cell r="B1928" t="str">
            <v>AVX_2023</v>
          </cell>
          <cell r="C1928" t="str">
            <v>CID001761 - Solar Applied Materials Technology Corp.</v>
          </cell>
          <cell r="D1928" t="str">
            <v>Gold</v>
          </cell>
          <cell r="E1928" t="str">
            <v>CID001761</v>
          </cell>
          <cell r="F1928" t="str">
            <v>RMI</v>
          </cell>
          <cell r="G1928" t="str">
            <v>Solar Applied Materials Technology Corp.</v>
          </cell>
          <cell r="H1928" t="str">
            <v>TAIWAN, PROVINCE OF CHINA</v>
          </cell>
          <cell r="I1928"/>
          <cell r="J1928" t="str">
            <v>Tainan City</v>
          </cell>
          <cell r="K1928" t="str">
            <v>Tainan</v>
          </cell>
          <cell r="L1928" t="str">
            <v>Conformant</v>
          </cell>
        </row>
        <row r="1929">
          <cell r="B1929" t="str">
            <v>AVX_2023</v>
          </cell>
          <cell r="C1929" t="str">
            <v>CID001875 - Tanaka Kikinzoku Kogyo K.K.96</v>
          </cell>
          <cell r="D1929" t="str">
            <v>Gold</v>
          </cell>
          <cell r="E1929" t="str">
            <v>CID001875</v>
          </cell>
          <cell r="F1929" t="str">
            <v>RMI</v>
          </cell>
          <cell r="G1929" t="str">
            <v>Tanaka Kikinzoku Kogyo K.K.</v>
          </cell>
          <cell r="H1929" t="str">
            <v>JAPAN</v>
          </cell>
          <cell r="I1929" t="str">
            <v>nagatoro2-14</v>
          </cell>
          <cell r="J1929" t="str">
            <v>Hiratsuka</v>
          </cell>
          <cell r="K1929" t="str">
            <v>Kanagawa</v>
          </cell>
          <cell r="L1929" t="str">
            <v>Conformant</v>
          </cell>
        </row>
        <row r="1930">
          <cell r="B1930" t="str">
            <v>AVX_2023</v>
          </cell>
          <cell r="C1930" t="str">
            <v>CID001938 - Tokuriki Honten Co., Ltd.</v>
          </cell>
          <cell r="D1930" t="str">
            <v>Gold</v>
          </cell>
          <cell r="E1930" t="str">
            <v>CID001938</v>
          </cell>
          <cell r="F1930" t="str">
            <v>RMI</v>
          </cell>
          <cell r="G1930" t="str">
            <v>Tokuriki Honten Co., Ltd.</v>
          </cell>
          <cell r="H1930" t="str">
            <v>JAPAN</v>
          </cell>
          <cell r="I1930"/>
          <cell r="J1930" t="str">
            <v>Kuki</v>
          </cell>
          <cell r="K1930" t="str">
            <v>Saitama</v>
          </cell>
          <cell r="L1930" t="str">
            <v>Conformant</v>
          </cell>
        </row>
        <row r="1931">
          <cell r="B1931" t="str">
            <v>AVX_2023</v>
          </cell>
          <cell r="C1931" t="str">
            <v>CID001980 - Umicore S.A. Business Unit Precious Metals Refining104</v>
          </cell>
          <cell r="D1931" t="str">
            <v>Gold</v>
          </cell>
          <cell r="E1931" t="str">
            <v>CID001980</v>
          </cell>
          <cell r="F1931" t="str">
            <v>RMI</v>
          </cell>
          <cell r="G1931" t="str">
            <v>Umicore S.A. Business Unit Precious Metals Refining</v>
          </cell>
          <cell r="H1931" t="str">
            <v>BELGIUM</v>
          </cell>
          <cell r="I1931" t="str">
            <v>Adolf Greinerstraat 14</v>
          </cell>
          <cell r="J1931" t="str">
            <v>Hoboken</v>
          </cell>
          <cell r="K1931" t="str">
            <v>Antwerpen</v>
          </cell>
          <cell r="L1931" t="str">
            <v>Conformant</v>
          </cell>
        </row>
        <row r="1932">
          <cell r="B1932" t="str">
            <v>AVX_2023</v>
          </cell>
          <cell r="C1932" t="str">
            <v>CID001993 - United Precious Metal Refining, Inc.</v>
          </cell>
          <cell r="D1932" t="str">
            <v>Gold</v>
          </cell>
          <cell r="E1932" t="str">
            <v>CID001993</v>
          </cell>
          <cell r="F1932" t="str">
            <v>RMI</v>
          </cell>
          <cell r="G1932" t="str">
            <v>United Precious Metal Refining, Inc.</v>
          </cell>
          <cell r="H1932" t="str">
            <v>UNITED STATES OF AMERICA</v>
          </cell>
          <cell r="I1932"/>
          <cell r="J1932" t="str">
            <v>Alden</v>
          </cell>
          <cell r="K1932" t="str">
            <v>New York</v>
          </cell>
          <cell r="L1932" t="str">
            <v>Conformant</v>
          </cell>
        </row>
        <row r="1933">
          <cell r="B1933" t="str">
            <v>AVX_2023</v>
          </cell>
          <cell r="C1933" t="str">
            <v>CID002030 - Western Australian Mint (T/a The Perth Mint)109</v>
          </cell>
          <cell r="D1933" t="str">
            <v>Gold</v>
          </cell>
          <cell r="E1933" t="str">
            <v>CID002030</v>
          </cell>
          <cell r="F1933" t="str">
            <v>RMI</v>
          </cell>
          <cell r="G1933" t="str">
            <v>Western Australian Mint (T/a The Perth Mint)</v>
          </cell>
          <cell r="H1933" t="str">
            <v>AUSTRALIA</v>
          </cell>
          <cell r="I1933" t="str">
            <v>Nondisclosure</v>
          </cell>
          <cell r="J1933" t="str">
            <v>Newburn</v>
          </cell>
          <cell r="K1933" t="str">
            <v>Western Australia</v>
          </cell>
          <cell r="L1933" t="str">
            <v>Conformant</v>
          </cell>
        </row>
        <row r="1934">
          <cell r="B1934" t="str">
            <v>AVX_2023</v>
          </cell>
          <cell r="C1934" t="str">
            <v>CID002778 - WIELAND Edelmetalle GmbH</v>
          </cell>
          <cell r="D1934" t="str">
            <v>Gold</v>
          </cell>
          <cell r="E1934" t="str">
            <v>CID002778</v>
          </cell>
          <cell r="F1934" t="str">
            <v>RMI</v>
          </cell>
          <cell r="G1934" t="str">
            <v>WIELAND Edelmetalle GmbH</v>
          </cell>
          <cell r="H1934" t="str">
            <v>GERMANY</v>
          </cell>
          <cell r="I1934"/>
          <cell r="J1934" t="str">
            <v>Pforzeim</v>
          </cell>
          <cell r="K1934" t="str">
            <v>Baden-Wurttemberg</v>
          </cell>
          <cell r="L1934" t="str">
            <v>Conformant</v>
          </cell>
        </row>
        <row r="1935">
          <cell r="B1935" t="str">
            <v>AVX_2023</v>
          </cell>
          <cell r="C1935" t="str">
            <v>CID002224 - Zhongyuan Gold Smelter of Zhongjin Gold Corporation116</v>
          </cell>
          <cell r="D1935" t="str">
            <v>Gold</v>
          </cell>
          <cell r="E1935" t="str">
            <v>CID002224</v>
          </cell>
          <cell r="F1935" t="str">
            <v>RMI</v>
          </cell>
          <cell r="G1935" t="str">
            <v>Zhongyuan Gold Smelter of Zhongjin Gold Corporation</v>
          </cell>
          <cell r="H1935" t="str">
            <v>CHINA</v>
          </cell>
          <cell r="I1935"/>
          <cell r="J1935" t="str">
            <v>Sanmenxia</v>
          </cell>
          <cell r="K1935" t="str">
            <v>Henan Sheng</v>
          </cell>
          <cell r="L1935" t="str">
            <v>Conformant</v>
          </cell>
        </row>
        <row r="1936">
          <cell r="B1936" t="str">
            <v>AVX_2023</v>
          </cell>
          <cell r="C1936" t="str">
            <v>CID000292 - Alpha117</v>
          </cell>
          <cell r="D1936" t="str">
            <v>Tin</v>
          </cell>
          <cell r="E1936" t="str">
            <v>CID000292</v>
          </cell>
          <cell r="F1936" t="str">
            <v>RMI</v>
          </cell>
          <cell r="G1936" t="str">
            <v>Alpha</v>
          </cell>
          <cell r="H1936" t="str">
            <v>UNITED STATES OF AMERICA</v>
          </cell>
          <cell r="I1936"/>
          <cell r="J1936" t="str">
            <v>Altoona</v>
          </cell>
          <cell r="K1936" t="str">
            <v>Pennsylvania</v>
          </cell>
          <cell r="L1936" t="str">
            <v>Conformant</v>
          </cell>
        </row>
        <row r="1937">
          <cell r="B1937" t="str">
            <v>AVX_2023</v>
          </cell>
          <cell r="C1937" t="str">
            <v>CID000228 - Chenzhou Yunxiang Mining and Metallurgy Co., Ltd.124</v>
          </cell>
          <cell r="D1937" t="str">
            <v>Tin</v>
          </cell>
          <cell r="E1937" t="str">
            <v>CID000228</v>
          </cell>
          <cell r="F1937" t="str">
            <v>RMI</v>
          </cell>
          <cell r="G1937" t="str">
            <v>Chenzhou Yunxiang Mining and Metallurgy Co., Ltd.</v>
          </cell>
          <cell r="H1937" t="str">
            <v>CHINA</v>
          </cell>
          <cell r="I1937"/>
          <cell r="J1937" t="str">
            <v>Chenzhou</v>
          </cell>
          <cell r="K1937" t="str">
            <v>Hunan Sheng</v>
          </cell>
          <cell r="L1937" t="str">
            <v>Conformant</v>
          </cell>
        </row>
        <row r="1938">
          <cell r="B1938" t="str">
            <v>AVX_2023</v>
          </cell>
          <cell r="C1938" t="str">
            <v>CID001070 - China Tin Group Co., Ltd.125</v>
          </cell>
          <cell r="D1938" t="str">
            <v>Tin</v>
          </cell>
          <cell r="E1938" t="str">
            <v>CID001070</v>
          </cell>
          <cell r="F1938" t="str">
            <v>RMI</v>
          </cell>
          <cell r="G1938" t="str">
            <v>China Tin Group Co., Ltd.</v>
          </cell>
          <cell r="H1938" t="str">
            <v>CHINA</v>
          </cell>
          <cell r="I1938"/>
          <cell r="J1938" t="str">
            <v>Laibin</v>
          </cell>
          <cell r="K1938" t="str">
            <v>Guangxi Zhuangzu Zizhiqu</v>
          </cell>
          <cell r="L1938" t="str">
            <v>Conformant</v>
          </cell>
        </row>
        <row r="1939">
          <cell r="B1939" t="str">
            <v>AVX_2023</v>
          </cell>
          <cell r="C1939" t="str">
            <v>CID002455 - CV Venus Inti Perkasa</v>
          </cell>
          <cell r="D1939" t="str">
            <v>Tin</v>
          </cell>
          <cell r="E1939" t="str">
            <v>CID002455</v>
          </cell>
          <cell r="F1939" t="str">
            <v>RMI</v>
          </cell>
          <cell r="G1939" t="str">
            <v>CV Venus Inti Perkasa</v>
          </cell>
          <cell r="H1939" t="str">
            <v>INDONESIA</v>
          </cell>
          <cell r="I1939"/>
          <cell r="J1939" t="str">
            <v>Pangkal Pinang</v>
          </cell>
          <cell r="K1939" t="str">
            <v>Kepulauan Bangka Belitung</v>
          </cell>
          <cell r="L1939" t="str">
            <v>Conformant</v>
          </cell>
        </row>
        <row r="1940">
          <cell r="B1940" t="str">
            <v>AVX_2023</v>
          </cell>
          <cell r="C1940" t="str">
            <v>CID000402 - Dowa</v>
          </cell>
          <cell r="D1940" t="str">
            <v>Tin</v>
          </cell>
          <cell r="E1940" t="str">
            <v>CID000402</v>
          </cell>
          <cell r="F1940" t="str">
            <v>RMI</v>
          </cell>
          <cell r="G1940" t="str">
            <v>Dowa</v>
          </cell>
          <cell r="H1940" t="str">
            <v>JAPAN</v>
          </cell>
          <cell r="I1940"/>
          <cell r="J1940" t="str">
            <v>Kosaka</v>
          </cell>
          <cell r="K1940" t="str">
            <v>Akita</v>
          </cell>
          <cell r="L1940" t="str">
            <v>Conformant</v>
          </cell>
        </row>
        <row r="1941">
          <cell r="B1941" t="str">
            <v>AVX_2023</v>
          </cell>
          <cell r="C1941" t="str">
            <v>CID000438 - EM Vinto</v>
          </cell>
          <cell r="D1941" t="str">
            <v>Tin</v>
          </cell>
          <cell r="E1941" t="str">
            <v>CID000438</v>
          </cell>
          <cell r="F1941" t="str">
            <v>RMI</v>
          </cell>
          <cell r="G1941" t="str">
            <v>EM Vinto</v>
          </cell>
          <cell r="H1941" t="str">
            <v>BOLIVIA (PLURINATIONAL STATE OF)</v>
          </cell>
          <cell r="I1941" t="str">
            <v>Unknown.</v>
          </cell>
          <cell r="J1941" t="str">
            <v>Oruro</v>
          </cell>
          <cell r="K1941" t="str">
            <v>Oruro</v>
          </cell>
          <cell r="L1941" t="str">
            <v>Conformant</v>
          </cell>
        </row>
        <row r="1942">
          <cell r="B1942" t="str">
            <v>AVX_2023</v>
          </cell>
          <cell r="C1942" t="str">
            <v>CID000468 - Fenix Metals</v>
          </cell>
          <cell r="D1942" t="str">
            <v>Tin</v>
          </cell>
          <cell r="E1942" t="str">
            <v>CID000468</v>
          </cell>
          <cell r="F1942" t="str">
            <v>RMI</v>
          </cell>
          <cell r="G1942" t="str">
            <v>Fenix Metals</v>
          </cell>
          <cell r="H1942" t="str">
            <v>POLAND</v>
          </cell>
          <cell r="I1942"/>
          <cell r="J1942" t="str">
            <v>Chmielów</v>
          </cell>
          <cell r="K1942" t="str">
            <v>Podkarpackie</v>
          </cell>
          <cell r="L1942" t="str">
            <v>Conformant</v>
          </cell>
        </row>
        <row r="1943">
          <cell r="B1943" t="str">
            <v>AVX_2023</v>
          </cell>
          <cell r="C1943" t="str">
            <v>CID000538 - Gejiu Non-Ferrous Metal Processing Co., Ltd.</v>
          </cell>
          <cell r="D1943" t="str">
            <v>Tin</v>
          </cell>
          <cell r="E1943" t="str">
            <v>CID000538</v>
          </cell>
          <cell r="F1943" t="str">
            <v>RMI</v>
          </cell>
          <cell r="G1943" t="str">
            <v>Gejiu Non-Ferrous Metal Processing Co., Ltd.</v>
          </cell>
          <cell r="H1943" t="str">
            <v>CHINA</v>
          </cell>
          <cell r="I1943" t="str">
            <v>Jijie</v>
          </cell>
          <cell r="J1943" t="str">
            <v>Gejiu</v>
          </cell>
          <cell r="K1943" t="str">
            <v>Yunnan Sheng</v>
          </cell>
          <cell r="L1943" t="str">
            <v>Conformant</v>
          </cell>
        </row>
        <row r="1944">
          <cell r="B1944" t="str">
            <v>AVX_2023</v>
          </cell>
          <cell r="C1944" t="str">
            <v>CID000555 - Gejiu Zili Mining And Metallurgy Co., Ltd.146</v>
          </cell>
          <cell r="D1944" t="str">
            <v>Tin</v>
          </cell>
          <cell r="E1944" t="str">
            <v>CID000555</v>
          </cell>
          <cell r="F1944" t="str">
            <v>RMI</v>
          </cell>
          <cell r="G1944" t="str">
            <v>Gejiu Zili Mining And Metallurgy Co., Ltd.</v>
          </cell>
          <cell r="H1944" t="str">
            <v>CHINA</v>
          </cell>
          <cell r="I1944"/>
          <cell r="J1944" t="str">
            <v>Gejiu</v>
          </cell>
          <cell r="K1944" t="str">
            <v>Yunnan Sheng</v>
          </cell>
          <cell r="L1944" t="str">
            <v>Listed by RMI</v>
          </cell>
        </row>
        <row r="1945">
          <cell r="B1945" t="str">
            <v>AVX_2023</v>
          </cell>
          <cell r="C1945" t="str">
            <v>CID003116 - Guangdong Hanhe Non-Ferrous Metal Co., Ltd.</v>
          </cell>
          <cell r="D1945" t="str">
            <v>Tin</v>
          </cell>
          <cell r="E1945" t="str">
            <v>CID003116</v>
          </cell>
          <cell r="F1945" t="str">
            <v>RMI</v>
          </cell>
          <cell r="G1945" t="str">
            <v>Guangdong Hanhe Non-Ferrous Metal Co., Ltd.</v>
          </cell>
          <cell r="H1945" t="str">
            <v>CHINA</v>
          </cell>
          <cell r="I1945"/>
          <cell r="J1945" t="str">
            <v>Chaozhou</v>
          </cell>
          <cell r="K1945" t="str">
            <v>Guangdong Sheng</v>
          </cell>
          <cell r="L1945" t="str">
            <v>Conformant</v>
          </cell>
        </row>
        <row r="1946">
          <cell r="B1946" t="str">
            <v>AVX_2023</v>
          </cell>
          <cell r="C1946" t="str">
            <v>CID001105 - Malaysia Smelting Corporation (MSC)</v>
          </cell>
          <cell r="D1946" t="str">
            <v>Tin</v>
          </cell>
          <cell r="E1946" t="str">
            <v>CID001105</v>
          </cell>
          <cell r="F1946" t="str">
            <v>RMI</v>
          </cell>
          <cell r="G1946" t="str">
            <v>Malaysia Smelting Corporation (MSC)</v>
          </cell>
          <cell r="H1946" t="str">
            <v>MALAYSIA</v>
          </cell>
          <cell r="I1946" t="str">
            <v>27, Jialan Pantai</v>
          </cell>
          <cell r="J1946" t="str">
            <v>Butterworth</v>
          </cell>
          <cell r="K1946" t="str">
            <v>Pulau Pinang</v>
          </cell>
          <cell r="L1946" t="str">
            <v>Conformant</v>
          </cell>
        </row>
        <row r="1947">
          <cell r="B1947" t="str">
            <v>AVX_2023</v>
          </cell>
          <cell r="C1947" t="str">
            <v>CID001142 - Metallic Resources, Inc.</v>
          </cell>
          <cell r="D1947" t="str">
            <v>Tin</v>
          </cell>
          <cell r="E1947" t="str">
            <v>CID001142</v>
          </cell>
          <cell r="F1947" t="str">
            <v>RMI</v>
          </cell>
          <cell r="G1947" t="str">
            <v>Metallic Resources, Inc.</v>
          </cell>
          <cell r="H1947" t="str">
            <v>UNITED STATES OF AMERICA</v>
          </cell>
          <cell r="I1947"/>
          <cell r="J1947" t="str">
            <v>Twinsburg</v>
          </cell>
          <cell r="K1947" t="str">
            <v>Ohio</v>
          </cell>
          <cell r="L1947" t="str">
            <v>Conformant</v>
          </cell>
        </row>
        <row r="1948">
          <cell r="B1948" t="str">
            <v>AVX_2023</v>
          </cell>
          <cell r="C1948" t="str">
            <v>CID001182 - Minsur</v>
          </cell>
          <cell r="D1948" t="str">
            <v>Tin</v>
          </cell>
          <cell r="E1948" t="str">
            <v>CID001182</v>
          </cell>
          <cell r="F1948" t="str">
            <v>RMI</v>
          </cell>
          <cell r="G1948" t="str">
            <v>Minsur</v>
          </cell>
          <cell r="H1948" t="str">
            <v>PERU</v>
          </cell>
          <cell r="I1948" t="str">
            <v>222 Bloomingdale Road, Suite 101</v>
          </cell>
          <cell r="J1948" t="str">
            <v>Paracas</v>
          </cell>
          <cell r="K1948" t="str">
            <v>Ika</v>
          </cell>
          <cell r="L1948" t="str">
            <v>Conformant</v>
          </cell>
        </row>
        <row r="1949">
          <cell r="B1949" t="str">
            <v>AVX_2023</v>
          </cell>
          <cell r="C1949" t="str">
            <v>CID001314 - O.M. Manufacturing (Thailand) Co., Ltd.</v>
          </cell>
          <cell r="D1949" t="str">
            <v>Tin</v>
          </cell>
          <cell r="E1949" t="str">
            <v>CID001314</v>
          </cell>
          <cell r="F1949" t="str">
            <v>RMI</v>
          </cell>
          <cell r="G1949" t="str">
            <v>O.M. Manufacturing (Thailand) Co., Ltd.</v>
          </cell>
          <cell r="H1949" t="str">
            <v>THAILAND</v>
          </cell>
          <cell r="I1949"/>
          <cell r="J1949" t="str">
            <v>Sriracha</v>
          </cell>
          <cell r="K1949" t="str">
            <v>Chon Buri</v>
          </cell>
          <cell r="L1949" t="str">
            <v>Conformant</v>
          </cell>
        </row>
        <row r="1950">
          <cell r="B1950" t="str">
            <v>AVX_2023</v>
          </cell>
          <cell r="C1950" t="str">
            <v>CID002517 - O.M. Manufacturing Philippines, Inc.</v>
          </cell>
          <cell r="D1950" t="str">
            <v>Tin</v>
          </cell>
          <cell r="E1950" t="str">
            <v>CID002517</v>
          </cell>
          <cell r="F1950" t="str">
            <v>RMI</v>
          </cell>
          <cell r="G1950" t="str">
            <v>O.M. Manufacturing Philippines, Inc.</v>
          </cell>
          <cell r="H1950" t="str">
            <v>PHILIPPINES</v>
          </cell>
          <cell r="I1950"/>
          <cell r="J1950" t="str">
            <v>Rosario</v>
          </cell>
          <cell r="K1950" t="str">
            <v>Cavite</v>
          </cell>
          <cell r="L1950" t="str">
            <v>Conformant</v>
          </cell>
        </row>
        <row r="1951">
          <cell r="B1951" t="str">
            <v>AVX_2023</v>
          </cell>
          <cell r="C1951" t="str">
            <v>CID001337 - Operaciones Metalurgicas S.A.</v>
          </cell>
          <cell r="D1951" t="str">
            <v>Tin</v>
          </cell>
          <cell r="E1951" t="str">
            <v>CID001337</v>
          </cell>
          <cell r="F1951" t="str">
            <v>RMI</v>
          </cell>
          <cell r="G1951" t="str">
            <v>Operaciones Metalurgicas S.A.</v>
          </cell>
          <cell r="H1951" t="str">
            <v>BOLIVIA (PLURINATIONAL STATE OF)</v>
          </cell>
          <cell r="I1951" t="str">
            <v>Nondisclosure</v>
          </cell>
          <cell r="J1951" t="str">
            <v>Oruro</v>
          </cell>
          <cell r="K1951" t="str">
            <v>Oruro</v>
          </cell>
          <cell r="L1951" t="str">
            <v>Conformant</v>
          </cell>
        </row>
        <row r="1952">
          <cell r="B1952" t="str">
            <v>AVX_2023</v>
          </cell>
          <cell r="C1952" t="str">
            <v>CID000309 - PT Aries Kencana Sejahtera155</v>
          </cell>
          <cell r="D1952" t="str">
            <v>Tin</v>
          </cell>
          <cell r="E1952" t="str">
            <v>CID000309</v>
          </cell>
          <cell r="F1952" t="str">
            <v>RMI</v>
          </cell>
          <cell r="G1952" t="str">
            <v>PT Aries Kencana Sejahtera</v>
          </cell>
          <cell r="H1952" t="str">
            <v>INDONESIA</v>
          </cell>
          <cell r="I1952"/>
          <cell r="J1952" t="str">
            <v>Pemali</v>
          </cell>
          <cell r="K1952" t="str">
            <v>Kepulauan Bangka Belitung</v>
          </cell>
          <cell r="L1952" t="str">
            <v>Conformant</v>
          </cell>
        </row>
        <row r="1953">
          <cell r="B1953" t="str">
            <v>AVX_2023</v>
          </cell>
          <cell r="C1953" t="str">
            <v>CID001399 - PT Artha Cipta Langgeng</v>
          </cell>
          <cell r="D1953" t="str">
            <v>Tin</v>
          </cell>
          <cell r="E1953" t="str">
            <v>CID001399</v>
          </cell>
          <cell r="F1953" t="str">
            <v>RMI</v>
          </cell>
          <cell r="G1953" t="str">
            <v>PT Artha Cipta Langgeng</v>
          </cell>
          <cell r="H1953" t="str">
            <v>INDONESIA</v>
          </cell>
          <cell r="I1953"/>
          <cell r="J1953" t="str">
            <v>Sungailiat</v>
          </cell>
          <cell r="K1953" t="str">
            <v>Kepulauan Bangka Belitung</v>
          </cell>
          <cell r="L1953" t="str">
            <v>Conformant</v>
          </cell>
        </row>
        <row r="1954">
          <cell r="B1954" t="str">
            <v>AVX_2023</v>
          </cell>
          <cell r="C1954" t="str">
            <v>CID002503 - PT ATD Makmur Mandiri Jaya</v>
          </cell>
          <cell r="D1954" t="str">
            <v>Tin</v>
          </cell>
          <cell r="E1954" t="str">
            <v>CID002503</v>
          </cell>
          <cell r="F1954" t="str">
            <v>RMI</v>
          </cell>
          <cell r="G1954" t="str">
            <v>PT ATD Makmur Mandiri Jaya</v>
          </cell>
          <cell r="H1954" t="str">
            <v>INDONESIA</v>
          </cell>
          <cell r="I1954"/>
          <cell r="J1954" t="str">
            <v>Sungailiat</v>
          </cell>
          <cell r="K1954" t="str">
            <v>Kepulauan Bangka Belitung</v>
          </cell>
          <cell r="L1954" t="str">
            <v>Conformant</v>
          </cell>
        </row>
        <row r="1955">
          <cell r="B1955" t="str">
            <v>AVX_2023</v>
          </cell>
          <cell r="C1955" t="str">
            <v>CID001402 - PT Babel Inti Perkasa</v>
          </cell>
          <cell r="D1955" t="str">
            <v>Tin</v>
          </cell>
          <cell r="E1955" t="str">
            <v>CID001402</v>
          </cell>
          <cell r="F1955" t="str">
            <v>RMI</v>
          </cell>
          <cell r="G1955" t="str">
            <v>PT Babel Inti Perkasa</v>
          </cell>
          <cell r="H1955" t="str">
            <v>INDONESIA</v>
          </cell>
          <cell r="I1955"/>
          <cell r="J1955" t="str">
            <v>Lintang</v>
          </cell>
          <cell r="K1955" t="str">
            <v>Kepulauan Bangka Belitung</v>
          </cell>
          <cell r="L1955" t="str">
            <v>Conformant</v>
          </cell>
        </row>
        <row r="1956">
          <cell r="B1956" t="str">
            <v>AVX_2023</v>
          </cell>
          <cell r="C1956" t="str">
            <v>CID001428 - PT Bukit Timah156</v>
          </cell>
          <cell r="D1956" t="str">
            <v>Tin</v>
          </cell>
          <cell r="E1956" t="str">
            <v>CID001428</v>
          </cell>
          <cell r="F1956" t="str">
            <v>RMI</v>
          </cell>
          <cell r="G1956" t="str">
            <v>PT Bukit Timah</v>
          </cell>
          <cell r="H1956" t="str">
            <v>INDONESIA</v>
          </cell>
          <cell r="I1956" t="str">
            <v>Nondisclosure</v>
          </cell>
          <cell r="J1956" t="str">
            <v>Pangkal Pinang</v>
          </cell>
          <cell r="K1956" t="str">
            <v>Kepulauan Bangka Belitung</v>
          </cell>
          <cell r="L1956" t="str">
            <v>Conformant</v>
          </cell>
        </row>
        <row r="1957">
          <cell r="B1957" t="str">
            <v>AVX_2023</v>
          </cell>
          <cell r="C1957" t="str">
            <v>CID002696 - PT Cipta Persada Mulia</v>
          </cell>
          <cell r="D1957" t="str">
            <v>Tin</v>
          </cell>
          <cell r="E1957" t="str">
            <v>CID002696</v>
          </cell>
          <cell r="F1957" t="str">
            <v>RMI</v>
          </cell>
          <cell r="G1957" t="str">
            <v>PT Cipta Persada Mulia</v>
          </cell>
          <cell r="H1957" t="str">
            <v>INDONESIA</v>
          </cell>
          <cell r="I1957"/>
          <cell r="J1957" t="str">
            <v>Batam</v>
          </cell>
          <cell r="K1957" t="str">
            <v>Kepulauan Riau</v>
          </cell>
          <cell r="L1957" t="str">
            <v>Conformant</v>
          </cell>
        </row>
        <row r="1958">
          <cell r="B1958" t="str">
            <v>AVX_2023</v>
          </cell>
          <cell r="C1958" t="str">
            <v>CID002835 - PT Menara Cipta Mulia</v>
          </cell>
          <cell r="D1958" t="str">
            <v>Tin</v>
          </cell>
          <cell r="E1958" t="str">
            <v>CID002835</v>
          </cell>
          <cell r="F1958" t="str">
            <v>RMI</v>
          </cell>
          <cell r="G1958" t="str">
            <v>PT Menara Cipta Mulia</v>
          </cell>
          <cell r="H1958" t="str">
            <v>INDONESIA</v>
          </cell>
          <cell r="I1958"/>
          <cell r="J1958" t="str">
            <v>Mentawak</v>
          </cell>
          <cell r="K1958" t="str">
            <v>Kepulauan Bangka Belitung</v>
          </cell>
          <cell r="L1958" t="str">
            <v>Conformant</v>
          </cell>
        </row>
        <row r="1959">
          <cell r="B1959" t="str">
            <v>AVX_2023</v>
          </cell>
          <cell r="C1959" t="str">
            <v>CID001453 - PT Mitra Stania Prima</v>
          </cell>
          <cell r="D1959" t="str">
            <v>Tin</v>
          </cell>
          <cell r="E1959" t="str">
            <v>CID001453</v>
          </cell>
          <cell r="F1959" t="str">
            <v>RMI</v>
          </cell>
          <cell r="G1959" t="str">
            <v>PT Mitra Stania Prima</v>
          </cell>
          <cell r="H1959" t="str">
            <v>INDONESIA</v>
          </cell>
          <cell r="I1959"/>
          <cell r="J1959" t="str">
            <v>Sungailiat</v>
          </cell>
          <cell r="K1959" t="str">
            <v>Kepulauan Bangka Belitung</v>
          </cell>
          <cell r="L1959" t="str">
            <v>Conformant</v>
          </cell>
        </row>
        <row r="1960">
          <cell r="B1960" t="str">
            <v>AVX_2023</v>
          </cell>
          <cell r="C1960" t="str">
            <v>CID001458 - PT Prima Timah Utama</v>
          </cell>
          <cell r="D1960" t="str">
            <v>Tin</v>
          </cell>
          <cell r="E1960" t="str">
            <v>CID001458</v>
          </cell>
          <cell r="F1960" t="str">
            <v>RMI</v>
          </cell>
          <cell r="G1960" t="str">
            <v>PT Prima Timah Utama</v>
          </cell>
          <cell r="H1960" t="str">
            <v>INDONESIA</v>
          </cell>
          <cell r="I1960"/>
          <cell r="J1960" t="str">
            <v>Pangkal Pinang</v>
          </cell>
          <cell r="K1960" t="str">
            <v>Kepulauan Bangka Belitung</v>
          </cell>
          <cell r="L1960" t="str">
            <v>Conformant</v>
          </cell>
        </row>
        <row r="1961">
          <cell r="B1961" t="str">
            <v>AVX_2023</v>
          </cell>
          <cell r="C1961" t="str">
            <v>CID001460 - PT Refined Bangka Tin</v>
          </cell>
          <cell r="D1961" t="str">
            <v>Tin</v>
          </cell>
          <cell r="E1961" t="str">
            <v>CID001460</v>
          </cell>
          <cell r="F1961" t="str">
            <v>RMI</v>
          </cell>
          <cell r="G1961" t="str">
            <v>PT Refined Bangka Tin</v>
          </cell>
          <cell r="H1961" t="str">
            <v>INDONESIA</v>
          </cell>
          <cell r="I1961"/>
          <cell r="J1961" t="str">
            <v>Sungailiat</v>
          </cell>
          <cell r="K1961" t="str">
            <v>Kepulauan Bangka Belitung</v>
          </cell>
          <cell r="L1961" t="str">
            <v>Conformant</v>
          </cell>
        </row>
        <row r="1962">
          <cell r="B1962" t="str">
            <v>AVX_2023</v>
          </cell>
          <cell r="C1962" t="str">
            <v>CID001463 - PT Sariwiguna Binasentosa</v>
          </cell>
          <cell r="D1962" t="str">
            <v>Tin</v>
          </cell>
          <cell r="E1962" t="str">
            <v>CID001463</v>
          </cell>
          <cell r="F1962" t="str">
            <v>RMI</v>
          </cell>
          <cell r="G1962" t="str">
            <v>PT Sariwiguna Binasentosa</v>
          </cell>
          <cell r="H1962" t="str">
            <v>INDONESIA</v>
          </cell>
          <cell r="I1962"/>
          <cell r="J1962" t="str">
            <v>Pangkal Pinang</v>
          </cell>
          <cell r="K1962" t="str">
            <v>Kepulauan Bangka Belitung</v>
          </cell>
          <cell r="L1962" t="str">
            <v>Conformant</v>
          </cell>
        </row>
        <row r="1963">
          <cell r="B1963" t="str">
            <v>AVX_2023</v>
          </cell>
          <cell r="C1963" t="str">
            <v>CID001468 - PT Stanindo Inti Perkasa</v>
          </cell>
          <cell r="D1963" t="str">
            <v>Tin</v>
          </cell>
          <cell r="E1963" t="str">
            <v>CID001468</v>
          </cell>
          <cell r="F1963" t="str">
            <v>RMI</v>
          </cell>
          <cell r="G1963" t="str">
            <v>PT Stanindo Inti Perkasa</v>
          </cell>
          <cell r="H1963" t="str">
            <v>INDONESIA</v>
          </cell>
          <cell r="I1963"/>
          <cell r="J1963" t="str">
            <v>Pangkal Pinang</v>
          </cell>
          <cell r="K1963" t="str">
            <v>Kepulauan Bangka Belitung</v>
          </cell>
          <cell r="L1963" t="str">
            <v>Conformant</v>
          </cell>
        </row>
        <row r="1964">
          <cell r="B1964" t="str">
            <v>AVX_2023</v>
          </cell>
          <cell r="C1964" t="str">
            <v>CID001477 - PT Timah Tbk Kundur</v>
          </cell>
          <cell r="D1964" t="str">
            <v>Tin</v>
          </cell>
          <cell r="E1964" t="str">
            <v>CID001477</v>
          </cell>
          <cell r="F1964" t="str">
            <v>RMI</v>
          </cell>
          <cell r="G1964" t="str">
            <v>PT Timah Tbk Kundur</v>
          </cell>
          <cell r="H1964" t="str">
            <v>INDONESIA</v>
          </cell>
          <cell r="I1964" t="str">
            <v>Unknown.</v>
          </cell>
          <cell r="J1964" t="str">
            <v>Kundur</v>
          </cell>
          <cell r="K1964" t="str">
            <v>Riau</v>
          </cell>
          <cell r="L1964" t="str">
            <v>Conformant</v>
          </cell>
        </row>
        <row r="1965">
          <cell r="B1965" t="str">
            <v>AVX_2023</v>
          </cell>
          <cell r="C1965" t="str">
            <v>CID001482 - PT Timah Tbk Mentok</v>
          </cell>
          <cell r="D1965" t="str">
            <v>Tin</v>
          </cell>
          <cell r="E1965" t="str">
            <v>CID001482</v>
          </cell>
          <cell r="F1965" t="str">
            <v>RMI</v>
          </cell>
          <cell r="G1965" t="str">
            <v>PT Timah Tbk Mentok</v>
          </cell>
          <cell r="H1965" t="str">
            <v>INDONESIA</v>
          </cell>
          <cell r="I1965" t="str">
            <v>Unknown.</v>
          </cell>
          <cell r="J1965" t="str">
            <v>Mentok</v>
          </cell>
          <cell r="K1965" t="str">
            <v>Kepulauan Bangka Belitung</v>
          </cell>
          <cell r="L1965" t="str">
            <v>Conformant</v>
          </cell>
        </row>
        <row r="1966">
          <cell r="B1966" t="str">
            <v>AVX_2023</v>
          </cell>
          <cell r="C1966" t="str">
            <v>CID001490 - PT Tinindo Inter Nusa</v>
          </cell>
          <cell r="D1966" t="str">
            <v>Tin</v>
          </cell>
          <cell r="E1966" t="str">
            <v>CID001490</v>
          </cell>
          <cell r="F1966" t="str">
            <v>RMI</v>
          </cell>
          <cell r="G1966" t="str">
            <v>PT Tinindo Inter Nusa</v>
          </cell>
          <cell r="H1966" t="str">
            <v>INDONESIA</v>
          </cell>
          <cell r="I1966"/>
          <cell r="J1966" t="str">
            <v>Pangkal Pinang</v>
          </cell>
          <cell r="K1966" t="str">
            <v>Kepulauan Bangka Belitung</v>
          </cell>
          <cell r="L1966" t="str">
            <v>Listed by RMI</v>
          </cell>
        </row>
        <row r="1967">
          <cell r="B1967" t="str">
            <v>AVX_2023</v>
          </cell>
          <cell r="C1967" t="str">
            <v>CID001539 - Rui Da Hung</v>
          </cell>
          <cell r="D1967" t="str">
            <v>Tin</v>
          </cell>
          <cell r="E1967" t="str">
            <v>CID001539</v>
          </cell>
          <cell r="F1967" t="str">
            <v>RMI</v>
          </cell>
          <cell r="G1967" t="str">
            <v>Rui Da Hung</v>
          </cell>
          <cell r="H1967" t="str">
            <v>TAIWAN, PROVINCE OF CHINA</v>
          </cell>
          <cell r="I1967"/>
          <cell r="J1967" t="str">
            <v>Taoyuan</v>
          </cell>
          <cell r="K1967" t="str">
            <v>Taoyuan</v>
          </cell>
          <cell r="L1967" t="str">
            <v>Conformant</v>
          </cell>
        </row>
        <row r="1968">
          <cell r="B1968" t="str">
            <v>AVX_2023</v>
          </cell>
          <cell r="C1968" t="str">
            <v>CID001758 - Soft Metais Ltda.</v>
          </cell>
          <cell r="D1968" t="str">
            <v>Tin</v>
          </cell>
          <cell r="E1968" t="str">
            <v>CID001758</v>
          </cell>
          <cell r="F1968" t="str">
            <v>RMI</v>
          </cell>
          <cell r="G1968" t="str">
            <v>Soft Metais Ltda.</v>
          </cell>
          <cell r="H1968" t="str">
            <v>BRAZIL</v>
          </cell>
          <cell r="I1968"/>
          <cell r="J1968" t="str">
            <v>Bebedouro</v>
          </cell>
          <cell r="K1968" t="str">
            <v>São Paulo</v>
          </cell>
          <cell r="L1968" t="str">
            <v>Removed</v>
          </cell>
        </row>
        <row r="1969">
          <cell r="B1969" t="str">
            <v>AVX_2023</v>
          </cell>
          <cell r="C1969" t="str">
            <v>CID001898 - Thaisarco</v>
          </cell>
          <cell r="D1969" t="str">
            <v>Tin</v>
          </cell>
          <cell r="E1969" t="str">
            <v>CID001898</v>
          </cell>
          <cell r="F1969" t="str">
            <v>RMI</v>
          </cell>
          <cell r="G1969" t="str">
            <v>Thaisarco</v>
          </cell>
          <cell r="H1969" t="str">
            <v>THAILAND</v>
          </cell>
          <cell r="I1969" t="str">
            <v>80 Moo 8, Sakdidej Road</v>
          </cell>
          <cell r="J1969" t="str">
            <v>Amphur Muang</v>
          </cell>
          <cell r="K1969" t="str">
            <v>Phuket</v>
          </cell>
          <cell r="L1969" t="str">
            <v>Conformant</v>
          </cell>
        </row>
        <row r="1970">
          <cell r="B1970" t="str">
            <v>AVX_2023</v>
          </cell>
          <cell r="C1970" t="str">
            <v>CID002036 - White Solder Metalurgia e Mineracao Ltda.</v>
          </cell>
          <cell r="D1970" t="str">
            <v>Tin</v>
          </cell>
          <cell r="E1970" t="str">
            <v>CID002036</v>
          </cell>
          <cell r="F1970" t="str">
            <v>RMI</v>
          </cell>
          <cell r="G1970" t="str">
            <v>White Solder Metalurgia e Mineracao Ltda.</v>
          </cell>
          <cell r="H1970" t="str">
            <v>BRAZIL</v>
          </cell>
          <cell r="I1970" t="str">
            <v>Rodovia 421, Km 1,1 no 917 CEP 76877-073/Cx Postal: 433</v>
          </cell>
          <cell r="J1970" t="str">
            <v>Ariquemes</v>
          </cell>
          <cell r="K1970" t="str">
            <v>Rondônia</v>
          </cell>
          <cell r="L1970" t="str">
            <v>Conformant</v>
          </cell>
        </row>
        <row r="1971">
          <cell r="B1971" t="str">
            <v>AVX_2023</v>
          </cell>
          <cell r="C1971" t="str">
            <v>CID002158 - Yunnan Chengfeng Non-ferrous Metals Co., Ltd.165</v>
          </cell>
          <cell r="D1971" t="str">
            <v>Tin</v>
          </cell>
          <cell r="E1971" t="str">
            <v>CID002158</v>
          </cell>
          <cell r="F1971" t="str">
            <v>RMI</v>
          </cell>
          <cell r="G1971" t="str">
            <v>Yunnan Chengfeng Non-ferrous Metals Co., Ltd.</v>
          </cell>
          <cell r="H1971" t="str">
            <v>CHINA</v>
          </cell>
          <cell r="I1971" t="str">
            <v>Unknown.</v>
          </cell>
          <cell r="J1971" t="str">
            <v>Gejiu</v>
          </cell>
          <cell r="K1971" t="str">
            <v>Yunnan Sheng</v>
          </cell>
          <cell r="L1971" t="str">
            <v>Conformant</v>
          </cell>
        </row>
        <row r="1972">
          <cell r="B1972" t="str">
            <v>AVX_2023</v>
          </cell>
          <cell r="C1972" t="str">
            <v>CID002180 - Tin Smelting Branch of Yunnan Tin Co., Ltd.</v>
          </cell>
          <cell r="D1972" t="str">
            <v>Tin</v>
          </cell>
          <cell r="E1972" t="str">
            <v>CID002180</v>
          </cell>
          <cell r="F1972" t="str">
            <v>RMI</v>
          </cell>
          <cell r="G1972" t="str">
            <v>Tin Smelting Branch of Yunnan Tin Co., Ltd.</v>
          </cell>
          <cell r="H1972" t="str">
            <v>CHINA</v>
          </cell>
          <cell r="I1972" t="str">
            <v>Unknown.</v>
          </cell>
          <cell r="J1972" t="str">
            <v>Gejiu</v>
          </cell>
          <cell r="K1972" t="str">
            <v>Yunnan Sheng</v>
          </cell>
          <cell r="L1972" t="str">
            <v>Conformant</v>
          </cell>
        </row>
        <row r="1973">
          <cell r="B1973" t="str">
            <v>AVX_2023</v>
          </cell>
          <cell r="C1973" t="str">
            <v>CID000004 - A.L.M.T. Corp.</v>
          </cell>
          <cell r="D1973" t="str">
            <v>Tungsten</v>
          </cell>
          <cell r="E1973" t="str">
            <v>CID000004</v>
          </cell>
          <cell r="F1973" t="str">
            <v>RMI</v>
          </cell>
          <cell r="G1973" t="str">
            <v>A.L.M.T. Corp.</v>
          </cell>
          <cell r="H1973" t="str">
            <v>JAPAN</v>
          </cell>
          <cell r="I1973"/>
          <cell r="J1973" t="str">
            <v>Toyama City</v>
          </cell>
          <cell r="K1973" t="str">
            <v>Toyama</v>
          </cell>
          <cell r="L1973" t="str">
            <v>Conformant</v>
          </cell>
        </row>
        <row r="1974">
          <cell r="B1974" t="str">
            <v>AVX_2023</v>
          </cell>
          <cell r="C1974" t="str">
            <v>CID002513 - Hunan Shizhuyuan Nonferrous Metals Co., Ltd. Chenzhou Tungsten Products Branch</v>
          </cell>
          <cell r="D1974" t="str">
            <v>Tungsten</v>
          </cell>
          <cell r="E1974" t="str">
            <v>CID002513</v>
          </cell>
          <cell r="F1974" t="str">
            <v>RMI</v>
          </cell>
          <cell r="G1974" t="str">
            <v>Hunan Shizhuyuan Nonferrous Metals Co., Ltd. Chenzhou Tungsten Products Branch</v>
          </cell>
          <cell r="H1974" t="str">
            <v>CHINA</v>
          </cell>
          <cell r="I1974"/>
          <cell r="J1974" t="str">
            <v>Chenzhou</v>
          </cell>
          <cell r="K1974" t="str">
            <v>Hunan Sheng</v>
          </cell>
          <cell r="L1974" t="str">
            <v>Conformant</v>
          </cell>
        </row>
        <row r="1975">
          <cell r="B1975" t="str">
            <v>AVX_2023</v>
          </cell>
          <cell r="C1975" t="str">
            <v>CID000258 - Chongyi Zhangyuan Tungsten Co., Ltd.</v>
          </cell>
          <cell r="D1975" t="str">
            <v>Tungsten</v>
          </cell>
          <cell r="E1975" t="str">
            <v>CID000258</v>
          </cell>
          <cell r="F1975" t="str">
            <v>RMI</v>
          </cell>
          <cell r="G1975" t="str">
            <v>Chongyi Zhangyuan Tungsten Co., Ltd.</v>
          </cell>
          <cell r="H1975" t="str">
            <v>CHINA</v>
          </cell>
          <cell r="I1975"/>
          <cell r="J1975" t="str">
            <v>Ganzhou</v>
          </cell>
          <cell r="K1975" t="str">
            <v>Jiangxi Sheng</v>
          </cell>
          <cell r="L1975" t="str">
            <v>Conformant</v>
          </cell>
        </row>
        <row r="1976">
          <cell r="B1976" t="str">
            <v>AVX_2023</v>
          </cell>
          <cell r="C1976" t="str">
            <v>CID000875 - Ganzhou Huaxing Tungsten Products Co., Ltd.177</v>
          </cell>
          <cell r="D1976" t="str">
            <v>Tungsten</v>
          </cell>
          <cell r="E1976" t="str">
            <v>CID000875</v>
          </cell>
          <cell r="F1976" t="str">
            <v>RMI</v>
          </cell>
          <cell r="G1976" t="str">
            <v>Ganzhou Huaxing Tungsten Products Co., Ltd.</v>
          </cell>
          <cell r="H1976" t="str">
            <v>CHINA</v>
          </cell>
          <cell r="I1976"/>
          <cell r="J1976" t="str">
            <v>Ganzhou</v>
          </cell>
          <cell r="K1976" t="str">
            <v>Jiangxi Sheng</v>
          </cell>
          <cell r="L1976" t="str">
            <v>Conformant</v>
          </cell>
        </row>
        <row r="1977">
          <cell r="B1977" t="str">
            <v>AVX_2023</v>
          </cell>
          <cell r="C1977" t="str">
            <v>CID002494 - Ganzhou Seadragon W &amp; Mo Co., Ltd.</v>
          </cell>
          <cell r="D1977" t="str">
            <v>Tungsten</v>
          </cell>
          <cell r="E1977" t="str">
            <v>CID002494</v>
          </cell>
          <cell r="F1977" t="str">
            <v>RMI</v>
          </cell>
          <cell r="G1977" t="str">
            <v>Ganzhou Seadragon W &amp; Mo Co., Ltd.</v>
          </cell>
          <cell r="H1977" t="str">
            <v>CHINA</v>
          </cell>
          <cell r="I1977"/>
          <cell r="J1977" t="str">
            <v>Ganzhou</v>
          </cell>
          <cell r="K1977" t="str">
            <v>Jiangxi Sheng</v>
          </cell>
          <cell r="L1977" t="str">
            <v>Conformant</v>
          </cell>
        </row>
        <row r="1978">
          <cell r="B1978" t="str">
            <v>AVX_2023</v>
          </cell>
          <cell r="C1978" t="str">
            <v>CID000568 - Global Tungsten &amp; Powders Corp.</v>
          </cell>
          <cell r="D1978" t="str">
            <v>Tungsten</v>
          </cell>
          <cell r="E1978" t="str">
            <v>CID000568</v>
          </cell>
          <cell r="F1978" t="str">
            <v>RMI</v>
          </cell>
          <cell r="G1978" t="str">
            <v>Global Tungsten &amp; Powders Corp.</v>
          </cell>
          <cell r="H1978" t="str">
            <v>UNITED STATES OF AMERICA</v>
          </cell>
          <cell r="I1978"/>
          <cell r="J1978" t="str">
            <v>Towanda</v>
          </cell>
          <cell r="K1978" t="str">
            <v>Pennsylvania</v>
          </cell>
          <cell r="L1978" t="str">
            <v>Conformant</v>
          </cell>
        </row>
        <row r="1979">
          <cell r="B1979" t="str">
            <v>AVX_2023</v>
          </cell>
          <cell r="C1979" t="str">
            <v>CID000218 - Guangdong Xianglu Tungsten Co., Ltd.181</v>
          </cell>
          <cell r="D1979" t="str">
            <v>Tungsten</v>
          </cell>
          <cell r="E1979" t="str">
            <v>CID000218</v>
          </cell>
          <cell r="F1979" t="str">
            <v>RMI</v>
          </cell>
          <cell r="G1979" t="str">
            <v>Guangdong Xianglu Tungsten Co., Ltd.</v>
          </cell>
          <cell r="H1979" t="str">
            <v>CHINA</v>
          </cell>
          <cell r="I1979"/>
          <cell r="J1979" t="str">
            <v>Chaozhou</v>
          </cell>
          <cell r="K1979" t="str">
            <v>Guangdong Sheng</v>
          </cell>
          <cell r="L1979" t="str">
            <v>Conformant</v>
          </cell>
        </row>
        <row r="1980">
          <cell r="B1980" t="str">
            <v>AVX_2023</v>
          </cell>
          <cell r="C1980" t="str">
            <v>CID002541 - H.C. Starck Tungsten GmbH</v>
          </cell>
          <cell r="D1980" t="str">
            <v>Tungsten</v>
          </cell>
          <cell r="E1980" t="str">
            <v>CID002541</v>
          </cell>
          <cell r="F1980" t="str">
            <v>RMI</v>
          </cell>
          <cell r="G1980" t="str">
            <v>H.C. Starck Tungsten GmbH</v>
          </cell>
          <cell r="H1980" t="str">
            <v>GERMANY</v>
          </cell>
          <cell r="I1980"/>
          <cell r="J1980" t="str">
            <v>Goslar</v>
          </cell>
          <cell r="K1980" t="str">
            <v>Niedersachsen</v>
          </cell>
          <cell r="L1980" t="str">
            <v>Conformant</v>
          </cell>
        </row>
        <row r="1981">
          <cell r="B1981" t="str">
            <v>AVX_2023</v>
          </cell>
          <cell r="C1981" t="str">
            <v>CID000769 - Hunan Jintai New Material Co., Ltd.96</v>
          </cell>
          <cell r="D1981" t="str">
            <v>Tungsten</v>
          </cell>
          <cell r="E1981" t="str">
            <v>CID000769</v>
          </cell>
          <cell r="F1981" t="str">
            <v>RMI</v>
          </cell>
          <cell r="G1981" t="str">
            <v>Hunan Jintai New Material Co., Ltd.</v>
          </cell>
          <cell r="H1981" t="str">
            <v>CHINA</v>
          </cell>
          <cell r="I1981"/>
          <cell r="J1981" t="str">
            <v>Hengyang</v>
          </cell>
          <cell r="K1981" t="str">
            <v>Hunan Sheng</v>
          </cell>
          <cell r="L1981" t="str">
            <v>Conformant</v>
          </cell>
        </row>
        <row r="1982">
          <cell r="B1982" t="str">
            <v>AVX_2023</v>
          </cell>
          <cell r="C1982" t="str">
            <v>CID002551 - Jiangwu H.C. Starck Tungsten Products Co., Ltd.</v>
          </cell>
          <cell r="D1982" t="str">
            <v>Tungsten</v>
          </cell>
          <cell r="E1982" t="str">
            <v>CID002551</v>
          </cell>
          <cell r="F1982" t="str">
            <v>RMI</v>
          </cell>
          <cell r="G1982" t="str">
            <v>Jiangwu H.C. Starck Tungsten Products Co., Ltd.</v>
          </cell>
          <cell r="H1982" t="str">
            <v>CHINA</v>
          </cell>
          <cell r="I1982"/>
          <cell r="J1982" t="str">
            <v>Ganzhou</v>
          </cell>
          <cell r="K1982" t="str">
            <v>Jiangxi Sheng</v>
          </cell>
          <cell r="L1982" t="str">
            <v>Conformant</v>
          </cell>
        </row>
        <row r="1983">
          <cell r="B1983" t="str">
            <v>AVX_2023</v>
          </cell>
          <cell r="C1983" t="str">
            <v>CID002321 - Jiangxi Gan Bei Tungsten Co., Ltd.</v>
          </cell>
          <cell r="D1983" t="str">
            <v>Tungsten</v>
          </cell>
          <cell r="E1983" t="str">
            <v>CID002321</v>
          </cell>
          <cell r="F1983" t="str">
            <v>RMI</v>
          </cell>
          <cell r="G1983" t="str">
            <v>Jiangxi Gan Bei Tungsten Co., Ltd.</v>
          </cell>
          <cell r="H1983" t="str">
            <v>CHINA</v>
          </cell>
          <cell r="I1983"/>
          <cell r="J1983" t="str">
            <v>Xiushui</v>
          </cell>
          <cell r="K1983" t="str">
            <v>Jiangxi Sheng</v>
          </cell>
          <cell r="L1983" t="str">
            <v>Conformant</v>
          </cell>
        </row>
        <row r="1984">
          <cell r="B1984" t="str">
            <v>AVX_2023</v>
          </cell>
          <cell r="C1984" t="str">
            <v>CID002318 - Jiangxi Tonggu Non-ferrous Metallurgical &amp; Chemical Co., Ltd.</v>
          </cell>
          <cell r="D1984" t="str">
            <v>Tungsten</v>
          </cell>
          <cell r="E1984" t="str">
            <v>CID002318</v>
          </cell>
          <cell r="F1984" t="str">
            <v>RMI</v>
          </cell>
          <cell r="G1984" t="str">
            <v>Jiangxi Tonggu Non-ferrous Metallurgical &amp; Chemical Co., Ltd.</v>
          </cell>
          <cell r="H1984" t="str">
            <v>CHINA</v>
          </cell>
          <cell r="I1984"/>
          <cell r="J1984" t="str">
            <v>Tonggu</v>
          </cell>
          <cell r="K1984" t="str">
            <v>Jiangxi Sheng</v>
          </cell>
          <cell r="L1984" t="str">
            <v>Conformant</v>
          </cell>
        </row>
        <row r="1985">
          <cell r="B1985" t="str">
            <v>AVX_2023</v>
          </cell>
          <cell r="C1985" t="str">
            <v>CID002317 - Jiangxi Xinsheng Tungsten Industry Co., Ltd.</v>
          </cell>
          <cell r="D1985" t="str">
            <v>Tungsten</v>
          </cell>
          <cell r="E1985" t="str">
            <v>CID002317</v>
          </cell>
          <cell r="F1985" t="str">
            <v>RMI</v>
          </cell>
          <cell r="G1985" t="str">
            <v>Jiangxi Xinsheng Tungsten Industry Co., Ltd.</v>
          </cell>
          <cell r="H1985" t="str">
            <v>CHINA</v>
          </cell>
          <cell r="I1985"/>
          <cell r="J1985" t="str">
            <v>Ganzhou</v>
          </cell>
          <cell r="K1985" t="str">
            <v>Jiangxi Sheng</v>
          </cell>
          <cell r="L1985" t="str">
            <v>Conformant</v>
          </cell>
        </row>
        <row r="1986">
          <cell r="B1986" t="str">
            <v>AVX_2023</v>
          </cell>
          <cell r="C1986" t="str">
            <v>CID002316 - Jiangxi Yaosheng Tungsten Co., Ltd.</v>
          </cell>
          <cell r="D1986" t="str">
            <v>Tungsten</v>
          </cell>
          <cell r="E1986" t="str">
            <v>CID002316</v>
          </cell>
          <cell r="F1986" t="str">
            <v>RMI</v>
          </cell>
          <cell r="G1986" t="str">
            <v>Jiangxi Yaosheng Tungsten Co., Ltd.</v>
          </cell>
          <cell r="H1986" t="str">
            <v>CHINA</v>
          </cell>
          <cell r="I1986"/>
          <cell r="J1986" t="str">
            <v>Ganzhou</v>
          </cell>
          <cell r="K1986" t="str">
            <v>Jiangxi Sheng</v>
          </cell>
          <cell r="L1986" t="str">
            <v>Conformant</v>
          </cell>
        </row>
        <row r="1987">
          <cell r="B1987" t="str">
            <v>AVX_2023</v>
          </cell>
          <cell r="C1987" t="str">
            <v>CID000966 - Kennametal Fallon</v>
          </cell>
          <cell r="D1987" t="str">
            <v>Tungsten</v>
          </cell>
          <cell r="E1987" t="str">
            <v>CID000966</v>
          </cell>
          <cell r="F1987" t="str">
            <v>RMI</v>
          </cell>
          <cell r="G1987" t="str">
            <v>Kennametal Fallon</v>
          </cell>
          <cell r="H1987" t="str">
            <v>UNITED STATES OF AMERICA</v>
          </cell>
          <cell r="I1987"/>
          <cell r="J1987" t="str">
            <v>Fallon</v>
          </cell>
          <cell r="K1987" t="str">
            <v>Nevada</v>
          </cell>
          <cell r="L1987" t="str">
            <v>Conformant</v>
          </cell>
        </row>
        <row r="1988">
          <cell r="B1988" t="str">
            <v>AVX_2023</v>
          </cell>
          <cell r="C1988" t="str">
            <v>CID000105 - Kennametal Huntsville184</v>
          </cell>
          <cell r="D1988" t="str">
            <v>Tungsten</v>
          </cell>
          <cell r="E1988" t="str">
            <v>CID000105</v>
          </cell>
          <cell r="F1988" t="str">
            <v>RMI</v>
          </cell>
          <cell r="G1988" t="str">
            <v>Kennametal Huntsville</v>
          </cell>
          <cell r="H1988" t="str">
            <v>UNITED STATES OF AMERICA</v>
          </cell>
          <cell r="I1988"/>
          <cell r="J1988" t="str">
            <v>Huntsville</v>
          </cell>
          <cell r="K1988" t="str">
            <v>Alabama</v>
          </cell>
          <cell r="L1988" t="str">
            <v>Conformant</v>
          </cell>
        </row>
        <row r="1989">
          <cell r="B1989" t="str">
            <v>AVX_2023</v>
          </cell>
          <cell r="C1989" t="str">
            <v>CID002589 - Niagara Refining LLC</v>
          </cell>
          <cell r="D1989" t="str">
            <v>Tungsten</v>
          </cell>
          <cell r="E1989" t="str">
            <v>CID002589</v>
          </cell>
          <cell r="F1989" t="str">
            <v>RMI</v>
          </cell>
          <cell r="G1989" t="str">
            <v>Niagara Refining LLC</v>
          </cell>
          <cell r="H1989" t="str">
            <v>UNITED STATES OF AMERICA</v>
          </cell>
          <cell r="I1989"/>
          <cell r="J1989" t="str">
            <v>Depew</v>
          </cell>
          <cell r="K1989" t="str">
            <v>New York</v>
          </cell>
          <cell r="L1989" t="str">
            <v>Conformant</v>
          </cell>
        </row>
        <row r="1990">
          <cell r="B1990" t="str">
            <v>AVX_2023</v>
          </cell>
          <cell r="C1990" t="str">
            <v>CID002543 - Masan High-Tech Materials</v>
          </cell>
          <cell r="D1990" t="str">
            <v>Tungsten</v>
          </cell>
          <cell r="E1990" t="str">
            <v>CID002543</v>
          </cell>
          <cell r="F1990" t="str">
            <v>RMI</v>
          </cell>
          <cell r="G1990" t="str">
            <v>Masan High-Tech Materials</v>
          </cell>
          <cell r="H1990" t="str">
            <v>VIET NAM</v>
          </cell>
          <cell r="I1990"/>
          <cell r="J1990" t="str">
            <v>Dai Tu</v>
          </cell>
          <cell r="K1990" t="str">
            <v>Thái Nguyên</v>
          </cell>
          <cell r="L1990" t="str">
            <v>Conformant</v>
          </cell>
        </row>
        <row r="1991">
          <cell r="B1991" t="str">
            <v>AVX_2023</v>
          </cell>
          <cell r="C1991" t="str">
            <v>CID002827 - Philippine Chuangxin Industrial Co., Inc.</v>
          </cell>
          <cell r="D1991" t="str">
            <v>Tungsten</v>
          </cell>
          <cell r="E1991" t="str">
            <v>CID002827</v>
          </cell>
          <cell r="F1991" t="str">
            <v>RMI</v>
          </cell>
          <cell r="G1991" t="str">
            <v>Philippine Chuangxin Industrial Co., Inc.</v>
          </cell>
          <cell r="H1991" t="str">
            <v>PHILIPPINES</v>
          </cell>
          <cell r="I1991"/>
          <cell r="J1991" t="str">
            <v>Marilao</v>
          </cell>
          <cell r="K1991" t="str">
            <v>Bulacan</v>
          </cell>
          <cell r="L1991" t="str">
            <v>Conformant</v>
          </cell>
        </row>
        <row r="1992">
          <cell r="B1992" t="str">
            <v>AVX_2023</v>
          </cell>
          <cell r="C1992" t="str">
            <v>CID002044 - Wolfram Bergbau und Hutten AG187</v>
          </cell>
          <cell r="D1992" t="str">
            <v>Tungsten</v>
          </cell>
          <cell r="E1992" t="str">
            <v>CID002044</v>
          </cell>
          <cell r="F1992" t="str">
            <v>RMI</v>
          </cell>
          <cell r="G1992" t="str">
            <v>Wolfram Bergbau und Hutten AG</v>
          </cell>
          <cell r="H1992" t="str">
            <v>AUSTRIA</v>
          </cell>
          <cell r="I1992"/>
          <cell r="J1992"/>
          <cell r="K1992"/>
          <cell r="L1992" t="str">
            <v>Conformant</v>
          </cell>
        </row>
        <row r="1993">
          <cell r="B1993" t="str">
            <v>AVX_2023</v>
          </cell>
          <cell r="C1993" t="str">
            <v>CID002320 - Xiamen Tungsten (H.C.) Co., Ltd.188</v>
          </cell>
          <cell r="D1993" t="str">
            <v>Tungsten</v>
          </cell>
          <cell r="E1993" t="str">
            <v>CID002320</v>
          </cell>
          <cell r="F1993" t="str">
            <v>RMI</v>
          </cell>
          <cell r="G1993" t="str">
            <v>Xiamen Tungsten (H.C.) Co., Ltd.</v>
          </cell>
          <cell r="H1993" t="str">
            <v>CHINA</v>
          </cell>
          <cell r="I1993"/>
          <cell r="J1993"/>
          <cell r="K1993"/>
          <cell r="L1993" t="str">
            <v>Conformant</v>
          </cell>
        </row>
        <row r="1994">
          <cell r="B1994" t="str">
            <v>AVX_2023</v>
          </cell>
          <cell r="C1994" t="str">
            <v>CID002082 - Xiamen Tungsten Co., Ltd.</v>
          </cell>
          <cell r="D1994" t="str">
            <v>Tungsten</v>
          </cell>
          <cell r="E1994" t="str">
            <v>CID002082</v>
          </cell>
          <cell r="F1994" t="str">
            <v>RMI</v>
          </cell>
          <cell r="G1994" t="str">
            <v>Xiamen Tungsten Co., Ltd.</v>
          </cell>
          <cell r="H1994" t="str">
            <v>CHINA</v>
          </cell>
          <cell r="I1994"/>
          <cell r="J1994"/>
          <cell r="K1994"/>
          <cell r="L1994" t="str">
            <v>Conformant</v>
          </cell>
        </row>
        <row r="1995">
          <cell r="B1995" t="str">
            <v>AVX_2023</v>
          </cell>
          <cell r="C1995" t="str">
            <v>CID002830 - Xinfeng Huarui Tungsten &amp; Molybdenum New Material Co., Ltd.</v>
          </cell>
          <cell r="D1995" t="str">
            <v>Tungsten</v>
          </cell>
          <cell r="E1995" t="str">
            <v>CID002830</v>
          </cell>
          <cell r="F1995" t="str">
            <v>RMI</v>
          </cell>
          <cell r="G1995" t="str">
            <v>Xinfeng Huarui Tungsten &amp; Molybdenum New Material Co., Ltd.</v>
          </cell>
          <cell r="H1995" t="str">
            <v>CHINA</v>
          </cell>
          <cell r="I1995"/>
          <cell r="J1995"/>
          <cell r="K1995"/>
          <cell r="L1995" t="str">
            <v>Conformant</v>
          </cell>
        </row>
        <row r="1996">
          <cell r="B1996" t="str">
            <v>AVX_2023</v>
          </cell>
          <cell r="C1996" t="str">
            <v>CID001231 - Jiangxi New Nanshan Technology Ltd.</v>
          </cell>
          <cell r="D1996" t="str">
            <v>Tin</v>
          </cell>
          <cell r="E1996" t="str">
            <v>CID001231</v>
          </cell>
          <cell r="F1996" t="str">
            <v>RMI</v>
          </cell>
          <cell r="G1996" t="str">
            <v>Jiangxi New Nanshan Technology Ltd.</v>
          </cell>
          <cell r="H1996" t="str">
            <v>CHINA</v>
          </cell>
          <cell r="I1996" t="str">
            <v>Nan Kang Industrial Park, Ganzhou, Jiangxi Province, China, 341413</v>
          </cell>
          <cell r="J1996" t="str">
            <v>Ganzhou</v>
          </cell>
          <cell r="K1996" t="str">
            <v>Jiangxi Sheng</v>
          </cell>
          <cell r="L1996" t="str">
            <v>Conformant</v>
          </cell>
        </row>
        <row r="1997">
          <cell r="B1997" t="str">
            <v>AVX_2023</v>
          </cell>
          <cell r="C1997" t="str">
            <v>CID001486 - PT Timah Nusantara</v>
          </cell>
          <cell r="D1997" t="str">
            <v>Tin</v>
          </cell>
          <cell r="E1997" t="str">
            <v>CID001486</v>
          </cell>
          <cell r="F1997" t="str">
            <v>RMI</v>
          </cell>
          <cell r="G1997" t="str">
            <v>PT Timah Nusantara</v>
          </cell>
          <cell r="H1997" t="str">
            <v>INDONESIA</v>
          </cell>
          <cell r="I1997"/>
          <cell r="J1997" t="str">
            <v>Tempilang</v>
          </cell>
          <cell r="K1997" t="str">
            <v>Kepulauan Bangka Belitung</v>
          </cell>
          <cell r="L1997" t="str">
            <v>Active</v>
          </cell>
        </row>
        <row r="1998">
          <cell r="B1998" t="str">
            <v>AVX_2023</v>
          </cell>
          <cell r="C1998" t="str">
            <v>CID001522 - Yanling Jincheng Tantalum &amp; Niobium Co., Ltd.</v>
          </cell>
          <cell r="D1998" t="str">
            <v>Tantalum</v>
          </cell>
          <cell r="E1998" t="str">
            <v>CID001522</v>
          </cell>
          <cell r="F1998" t="str">
            <v>RMI</v>
          </cell>
          <cell r="G1998" t="str">
            <v>Yanling Jincheng Tantalum &amp; Niobium Co., Ltd.</v>
          </cell>
          <cell r="H1998" t="str">
            <v>CHINA</v>
          </cell>
          <cell r="I1998"/>
          <cell r="J1998" t="str">
            <v>Zhuzhou</v>
          </cell>
          <cell r="K1998" t="str">
            <v>Hunan Sheng</v>
          </cell>
          <cell r="L1998" t="str">
            <v>Conformant</v>
          </cell>
        </row>
        <row r="1999">
          <cell r="B1999" t="str">
            <v>AVX_2023</v>
          </cell>
          <cell r="C1999" t="str">
            <v>CID002645 - Ganzhou Haichuang Tungsten Co., Ltd.</v>
          </cell>
          <cell r="D1999" t="str">
            <v>Tungsten</v>
          </cell>
          <cell r="E1999" t="str">
            <v>CID002645</v>
          </cell>
          <cell r="F1999" t="str">
            <v>RMI</v>
          </cell>
          <cell r="G1999" t="str">
            <v>Ganzhou Haichuang Tungsten Co., Ltd.</v>
          </cell>
          <cell r="H1999" t="str">
            <v>CHINA</v>
          </cell>
          <cell r="I1999"/>
          <cell r="J1999" t="str">
            <v>Ganzhou</v>
          </cell>
          <cell r="K1999" t="str">
            <v>Jiangxi Sheng</v>
          </cell>
          <cell r="L1999" t="str">
            <v>Conformant</v>
          </cell>
        </row>
        <row r="2000">
          <cell r="B2000" t="str">
            <v>AVX_2023</v>
          </cell>
          <cell r="C2000" t="str">
            <v>CID002773 - Aurubis Beerse99</v>
          </cell>
          <cell r="D2000" t="str">
            <v>Tin</v>
          </cell>
          <cell r="E2000" t="str">
            <v>CID002773</v>
          </cell>
          <cell r="F2000" t="str">
            <v>RMI</v>
          </cell>
          <cell r="G2000" t="str">
            <v>Aurubis Beerse</v>
          </cell>
          <cell r="H2000" t="str">
            <v>BELGIUM</v>
          </cell>
          <cell r="I2000"/>
          <cell r="J2000" t="str">
            <v>Beerse</v>
          </cell>
          <cell r="K2000" t="str">
            <v>Antwerpen</v>
          </cell>
          <cell r="L2000" t="str">
            <v>Conformant</v>
          </cell>
        </row>
        <row r="2001">
          <cell r="B2001" t="str">
            <v>AVX_2023</v>
          </cell>
          <cell r="C2001" t="str">
            <v>CID002774 - Aurubis Berango100</v>
          </cell>
          <cell r="D2001" t="str">
            <v>Tin</v>
          </cell>
          <cell r="E2001" t="str">
            <v>CID002774</v>
          </cell>
          <cell r="F2001" t="str">
            <v>RMI</v>
          </cell>
          <cell r="G2001" t="str">
            <v>Aurubis Berango</v>
          </cell>
          <cell r="H2001" t="str">
            <v>SPAIN</v>
          </cell>
          <cell r="I2001"/>
          <cell r="J2001" t="str">
            <v>Berango</v>
          </cell>
          <cell r="K2001" t="str">
            <v>Bizkaia</v>
          </cell>
          <cell r="L2001" t="str">
            <v>Conformant</v>
          </cell>
        </row>
        <row r="2002">
          <cell r="B2002" t="str">
            <v>AVX_2023</v>
          </cell>
          <cell r="C2002" t="str">
            <v>CID003190 - Chifeng Dajingzi Tin Industry Co., Ltd.</v>
          </cell>
          <cell r="D2002" t="str">
            <v>Tin</v>
          </cell>
          <cell r="E2002" t="str">
            <v>CID003190</v>
          </cell>
          <cell r="F2002" t="str">
            <v>RMI</v>
          </cell>
          <cell r="G2002" t="str">
            <v>Chifeng Dajingzi Tin Industry Co., Ltd.</v>
          </cell>
          <cell r="H2002" t="str">
            <v>CHINA</v>
          </cell>
          <cell r="I2002"/>
          <cell r="J2002" t="str">
            <v>Chifeng</v>
          </cell>
          <cell r="K2002" t="str">
            <v>Nei Mongol Zizhiqu</v>
          </cell>
          <cell r="L2002" t="str">
            <v>Conformant</v>
          </cell>
        </row>
        <row r="2003">
          <cell r="B2003" t="str">
            <v>AVX_2023</v>
          </cell>
          <cell r="C2003" t="str">
            <v>CID003205 - PT Bangka Serumpun</v>
          </cell>
          <cell r="D2003" t="str">
            <v>Tin</v>
          </cell>
          <cell r="E2003" t="str">
            <v>CID003205</v>
          </cell>
          <cell r="F2003" t="str">
            <v>RMI</v>
          </cell>
          <cell r="G2003" t="str">
            <v>PT Bangka Serumpun</v>
          </cell>
          <cell r="H2003" t="str">
            <v>INDONESIA</v>
          </cell>
          <cell r="I2003"/>
          <cell r="J2003" t="str">
            <v>Pangkalpinang</v>
          </cell>
          <cell r="K2003" t="str">
            <v>Kepulauan Bangka Belitung</v>
          </cell>
          <cell r="L2003" t="str">
            <v>Conformant</v>
          </cell>
        </row>
        <row r="2004">
          <cell r="B2004" t="str">
            <v>AVX_2023</v>
          </cell>
          <cell r="C2004" t="str">
            <v>CID003325 - Tin Technology &amp; Refining</v>
          </cell>
          <cell r="D2004" t="str">
            <v>Tin</v>
          </cell>
          <cell r="E2004" t="str">
            <v>CID003325</v>
          </cell>
          <cell r="F2004" t="str">
            <v>RMI</v>
          </cell>
          <cell r="G2004" t="str">
            <v>Tin Technology &amp; Refining</v>
          </cell>
          <cell r="H2004" t="str">
            <v>UNITED STATES OF AMERICA</v>
          </cell>
          <cell r="I2004"/>
          <cell r="J2004" t="str">
            <v>West Chester</v>
          </cell>
          <cell r="K2004" t="str">
            <v>Pennsylvania</v>
          </cell>
          <cell r="L2004" t="str">
            <v>Conformant</v>
          </cell>
        </row>
        <row r="2005">
          <cell r="B2005" t="str">
            <v>AVX_2023</v>
          </cell>
          <cell r="C2005" t="str">
            <v>CID001406 - PT Babel Surya Alam Lestari</v>
          </cell>
          <cell r="D2005" t="str">
            <v>Tin</v>
          </cell>
          <cell r="E2005" t="str">
            <v>CID001406</v>
          </cell>
          <cell r="F2005" t="str">
            <v>RMI</v>
          </cell>
          <cell r="G2005" t="str">
            <v>PT Babel Surya Alam Lestari</v>
          </cell>
          <cell r="H2005" t="str">
            <v>INDONESIA</v>
          </cell>
          <cell r="I2005"/>
          <cell r="J2005" t="str">
            <v>Badau</v>
          </cell>
          <cell r="K2005" t="str">
            <v>Kepulauan Bangka Belitung</v>
          </cell>
          <cell r="L2005" t="str">
            <v>Conformant</v>
          </cell>
        </row>
        <row r="2006">
          <cell r="B2006" t="str">
            <v>AVX_2023</v>
          </cell>
          <cell r="C2006" t="str">
            <v>CID003381 - PT Rajawali Rimba Perkasa</v>
          </cell>
          <cell r="D2006" t="str">
            <v>Tin</v>
          </cell>
          <cell r="E2006" t="str">
            <v>CID003381</v>
          </cell>
          <cell r="F2006" t="str">
            <v>RMI</v>
          </cell>
          <cell r="G2006" t="str">
            <v>PT Rajawali Rimba Perkasa</v>
          </cell>
          <cell r="H2006" t="str">
            <v>INDONESIA</v>
          </cell>
          <cell r="I2006"/>
          <cell r="J2006" t="str">
            <v>Tukak Sadai</v>
          </cell>
          <cell r="K2006" t="str">
            <v>Bangka Belitung</v>
          </cell>
          <cell r="L2006" t="str">
            <v>Conformant</v>
          </cell>
        </row>
        <row r="2007">
          <cell r="B2007" t="str">
            <v>AVX_2023</v>
          </cell>
          <cell r="C2007" t="str">
            <v>CID002834 - Thai Nguyen Mining and Metallurgy Co., Ltd.</v>
          </cell>
          <cell r="D2007" t="str">
            <v>Tin</v>
          </cell>
          <cell r="E2007" t="str">
            <v>CID002834</v>
          </cell>
          <cell r="F2007" t="str">
            <v>RMI</v>
          </cell>
          <cell r="G2007" t="str">
            <v>Thai Nguyen Mining and Metallurgy Co., Ltd.</v>
          </cell>
          <cell r="H2007" t="str">
            <v>VIET NAM</v>
          </cell>
          <cell r="I2007"/>
          <cell r="J2007" t="str">
            <v>Thai Nguyen</v>
          </cell>
          <cell r="K2007" t="str">
            <v>Thái Nguyên</v>
          </cell>
          <cell r="L2007" t="str">
            <v>Removed</v>
          </cell>
        </row>
        <row r="2008">
          <cell r="B2008" t="str">
            <v>AVX_2023</v>
          </cell>
          <cell r="C2008" t="str">
            <v>CID003379 - Ma'anshan Weitai Tin Co., Ltd.</v>
          </cell>
          <cell r="D2008" t="str">
            <v>Tin</v>
          </cell>
          <cell r="E2008" t="str">
            <v>CID003379</v>
          </cell>
          <cell r="F2008" t="str">
            <v>RMI</v>
          </cell>
          <cell r="G2008" t="str">
            <v>Ma'anshan Weitai Tin Co., Ltd.</v>
          </cell>
          <cell r="H2008" t="str">
            <v>CHINA</v>
          </cell>
          <cell r="I2008"/>
          <cell r="J2008" t="str">
            <v>Maanshan</v>
          </cell>
          <cell r="K2008" t="str">
            <v>Anhui Sheng</v>
          </cell>
          <cell r="L2008" t="str">
            <v>Removed</v>
          </cell>
        </row>
        <row r="2009">
          <cell r="B2009" t="str">
            <v>AVX_2023</v>
          </cell>
          <cell r="C2009" t="str">
            <v>CID000090 - Asaka Riken Co., Ltd.</v>
          </cell>
          <cell r="D2009" t="str">
            <v>Gold</v>
          </cell>
          <cell r="E2009" t="str">
            <v>CID000090</v>
          </cell>
          <cell r="F2009" t="str">
            <v>RMI</v>
          </cell>
          <cell r="G2009" t="str">
            <v>Asaka Riken Co., Ltd.</v>
          </cell>
          <cell r="H2009" t="str">
            <v>JAPAN</v>
          </cell>
          <cell r="I2009"/>
          <cell r="J2009" t="str">
            <v>Tamura</v>
          </cell>
          <cell r="K2009" t="str">
            <v>Fukushima</v>
          </cell>
          <cell r="L2009" t="str">
            <v>Conformant</v>
          </cell>
        </row>
        <row r="2010">
          <cell r="B2010" t="str">
            <v>AVX_2023</v>
          </cell>
          <cell r="C2010" t="str">
            <v>CID002542 - TANIOBIS Smelting GmbH &amp; Co. KG</v>
          </cell>
          <cell r="D2010" t="str">
            <v>Tungsten</v>
          </cell>
          <cell r="E2010" t="str">
            <v>CID002542</v>
          </cell>
          <cell r="F2010" t="str">
            <v>RMI</v>
          </cell>
          <cell r="G2010" t="str">
            <v>TANIOBIS Smelting GmbH &amp; Co. KG</v>
          </cell>
          <cell r="H2010" t="str">
            <v>GERMANY</v>
          </cell>
          <cell r="I2010"/>
          <cell r="J2010" t="str">
            <v>Laufenburg</v>
          </cell>
          <cell r="K2010" t="str">
            <v>Baden-Württemberg</v>
          </cell>
          <cell r="L2010" t="str">
            <v>Conformant</v>
          </cell>
        </row>
        <row r="2011">
          <cell r="B2011" t="str">
            <v>AVX_2023</v>
          </cell>
          <cell r="C2011" t="str">
            <v>CID003387 - Luna Smelter, Ltd.</v>
          </cell>
          <cell r="D2011" t="str">
            <v>Tin</v>
          </cell>
          <cell r="E2011" t="str">
            <v>CID003387</v>
          </cell>
          <cell r="F2011" t="str">
            <v>RMI</v>
          </cell>
          <cell r="G2011" t="str">
            <v>Luna Smelter, Ltd.</v>
          </cell>
          <cell r="H2011" t="str">
            <v>RWANDA</v>
          </cell>
          <cell r="I2011"/>
          <cell r="J2011" t="str">
            <v>Kigali</v>
          </cell>
          <cell r="K2011" t="str">
            <v>City of Kigali</v>
          </cell>
          <cell r="L2011" t="str">
            <v>Conformant</v>
          </cell>
        </row>
        <row r="2012">
          <cell r="B2012" t="str">
            <v>AVX_2023</v>
          </cell>
          <cell r="C2012" t="str">
            <v>CID001175 - Mineracao Taboca S.A.</v>
          </cell>
          <cell r="D2012" t="str">
            <v>Tantalum</v>
          </cell>
          <cell r="E2012" t="str">
            <v>CID001175</v>
          </cell>
          <cell r="F2012" t="str">
            <v>RMI</v>
          </cell>
          <cell r="G2012" t="str">
            <v>Mineracao Taboca S.A.</v>
          </cell>
          <cell r="H2012" t="str">
            <v>BRAZIL</v>
          </cell>
          <cell r="I2012"/>
          <cell r="J2012" t="str">
            <v>Presidente Figueiredo</v>
          </cell>
          <cell r="K2012" t="str">
            <v>Amazonas</v>
          </cell>
          <cell r="L2012" t="str">
            <v>Conformant</v>
          </cell>
        </row>
        <row r="2013">
          <cell r="B2013" t="str">
            <v>AVX_2023</v>
          </cell>
          <cell r="C2013" t="str">
            <v>CID001191 - Mitsubishi Materials Corporation</v>
          </cell>
          <cell r="D2013" t="str">
            <v>Tin</v>
          </cell>
          <cell r="E2013" t="str">
            <v>CID001191</v>
          </cell>
          <cell r="F2013" t="str">
            <v>RMI</v>
          </cell>
          <cell r="G2013" t="str">
            <v>Mitsubishi Materials Corporation</v>
          </cell>
          <cell r="H2013" t="str">
            <v>JAPAN</v>
          </cell>
          <cell r="I2013"/>
          <cell r="J2013" t="str">
            <v>Tokyo</v>
          </cell>
          <cell r="K2013" t="str">
            <v>Tokyo</v>
          </cell>
          <cell r="L2013" t="str">
            <v>Conformant</v>
          </cell>
        </row>
        <row r="2014">
          <cell r="B2014" t="str">
            <v>AVX_2023</v>
          </cell>
          <cell r="C2014" t="str">
            <v>CID003524 - CRM Synergies</v>
          </cell>
          <cell r="D2014" t="str">
            <v>Tin</v>
          </cell>
          <cell r="E2014" t="str">
            <v>CID003524</v>
          </cell>
          <cell r="F2014" t="str">
            <v>RMI</v>
          </cell>
          <cell r="G2014" t="str">
            <v>CRM Synergies</v>
          </cell>
          <cell r="H2014" t="str">
            <v>SPAIN</v>
          </cell>
          <cell r="I2014"/>
          <cell r="J2014" t="str">
            <v>Toledo</v>
          </cell>
          <cell r="K2014" t="str">
            <v>Toledo</v>
          </cell>
          <cell r="L2014" t="str">
            <v>Conformant</v>
          </cell>
        </row>
        <row r="2015">
          <cell r="B2015" t="str">
            <v>AVX_2023</v>
          </cell>
          <cell r="C2015" t="str">
            <v>CID003582 - Fabrica Auricchio Industria e Comercio Ltda.</v>
          </cell>
          <cell r="D2015" t="str">
            <v>Tin</v>
          </cell>
          <cell r="E2015" t="str">
            <v>CID003582</v>
          </cell>
          <cell r="F2015" t="str">
            <v>RMI</v>
          </cell>
          <cell r="G2015" t="str">
            <v>Fabrica Auricchio Industria e Comercio Ltda.</v>
          </cell>
          <cell r="H2015" t="str">
            <v>BRAZIL</v>
          </cell>
          <cell r="I2015"/>
          <cell r="J2015" t="str">
            <v>Mogi das Cruzes</v>
          </cell>
          <cell r="K2015" t="str">
            <v>São Paulo</v>
          </cell>
          <cell r="L2015" t="str">
            <v>Conformant</v>
          </cell>
        </row>
        <row r="2016">
          <cell r="B2016" t="str">
            <v>AVX_2023</v>
          </cell>
          <cell r="C2016" t="str">
            <v>CID003449 - PT Mitra Sukses Globalindo</v>
          </cell>
          <cell r="D2016" t="str">
            <v>Tin</v>
          </cell>
          <cell r="E2016" t="str">
            <v>CID003449</v>
          </cell>
          <cell r="F2016" t="str">
            <v>RMI</v>
          </cell>
          <cell r="G2016" t="str">
            <v>PT Mitra Sukses Globalindo</v>
          </cell>
          <cell r="H2016" t="str">
            <v>INDONESIA</v>
          </cell>
          <cell r="I2016"/>
          <cell r="J2016" t="str">
            <v>Pangkalpinang</v>
          </cell>
          <cell r="K2016" t="str">
            <v>Kepulauan Bangka Belitung</v>
          </cell>
          <cell r="L2016" t="str">
            <v>Conformant</v>
          </cell>
        </row>
        <row r="2017">
          <cell r="B2017" t="str">
            <v>AXON' MECHATRONICS S.A.S._2023</v>
          </cell>
          <cell r="C2017" t="str">
            <v>CID001173 - Mineracao Taboca S.A.</v>
          </cell>
          <cell r="D2017" t="str">
            <v>Tin</v>
          </cell>
          <cell r="E2017" t="str">
            <v>CID001173</v>
          </cell>
          <cell r="F2017" t="str">
            <v>RMI</v>
          </cell>
          <cell r="G2017" t="str">
            <v>Mineracao Taboca S.A.</v>
          </cell>
          <cell r="H2017" t="str">
            <v>BRAZIL</v>
          </cell>
          <cell r="I2017" t="str">
            <v>Nondisclosure</v>
          </cell>
          <cell r="J2017" t="str">
            <v>Bairro Guarapiranga</v>
          </cell>
          <cell r="K2017" t="str">
            <v>Pirapora do Bom Jesus City</v>
          </cell>
          <cell r="L2017" t="str">
            <v>Conformant</v>
          </cell>
        </row>
        <row r="2018">
          <cell r="B2018" t="str">
            <v>AXON' MECHATRONICS S.A.S._2023</v>
          </cell>
          <cell r="C2018" t="str">
            <v>CID002706 - Resind Industria e Comercio Ltda.</v>
          </cell>
          <cell r="D2018" t="str">
            <v>Tin</v>
          </cell>
          <cell r="E2018" t="str">
            <v>CID002706</v>
          </cell>
          <cell r="F2018" t="str">
            <v>RMI</v>
          </cell>
          <cell r="G2018" t="str">
            <v>Resind Industria e Comercio Ltda.</v>
          </cell>
          <cell r="H2018" t="str">
            <v>BRAZIL</v>
          </cell>
          <cell r="I2018"/>
          <cell r="J2018" t="str">
            <v>São João del Rei</v>
          </cell>
          <cell r="K2018" t="str">
            <v>Minas gerais</v>
          </cell>
          <cell r="L2018" t="str">
            <v>Conformant</v>
          </cell>
        </row>
        <row r="2019">
          <cell r="B2019" t="str">
            <v>AXON' MECHATRONICS S.A.S._2023</v>
          </cell>
          <cell r="C2019" t="str">
            <v>CID000015 - Advanced Chemical Company</v>
          </cell>
          <cell r="D2019" t="str">
            <v>Gold</v>
          </cell>
          <cell r="E2019" t="str">
            <v>CID000015</v>
          </cell>
          <cell r="F2019" t="str">
            <v>RMI</v>
          </cell>
          <cell r="G2019" t="str">
            <v>Advanced Chemical Company</v>
          </cell>
          <cell r="H2019" t="str">
            <v>UNITED STATES OF AMERICA</v>
          </cell>
          <cell r="I2019"/>
          <cell r="J2019" t="str">
            <v>Warwick</v>
          </cell>
          <cell r="K2019" t="str">
            <v>Rhode Island</v>
          </cell>
          <cell r="L2019" t="str">
            <v>Conformant</v>
          </cell>
        </row>
        <row r="2020">
          <cell r="B2020" t="str">
            <v>AXON' MECHATRONICS S.A.S._2023</v>
          </cell>
          <cell r="C2020" t="str">
            <v>CID000019 - Aida Chemical Industries Co., Ltd.</v>
          </cell>
          <cell r="D2020" t="str">
            <v>Gold</v>
          </cell>
          <cell r="E2020" t="str">
            <v>CID000019</v>
          </cell>
          <cell r="F2020" t="str">
            <v>RMI</v>
          </cell>
          <cell r="G2020" t="str">
            <v>Aida Chemical Industries Co., Ltd.</v>
          </cell>
          <cell r="H2020" t="str">
            <v>JAPAN</v>
          </cell>
          <cell r="I2020" t="str">
            <v>6-15-13 Minami-cho</v>
          </cell>
          <cell r="J2020" t="str">
            <v>Fuchu</v>
          </cell>
          <cell r="K2020" t="str">
            <v>Tokyo</v>
          </cell>
          <cell r="L2020" t="str">
            <v>Conformant</v>
          </cell>
        </row>
        <row r="2021">
          <cell r="B2021" t="str">
            <v>AXON' MECHATRONICS S.A.S._2023</v>
          </cell>
          <cell r="C2021" t="str">
            <v>CID002560 - Al Etihad Gold Refinery DMCC</v>
          </cell>
          <cell r="D2021" t="str">
            <v>Gold</v>
          </cell>
          <cell r="E2021" t="str">
            <v>CID002560</v>
          </cell>
          <cell r="F2021" t="str">
            <v>RMI</v>
          </cell>
          <cell r="G2021" t="str">
            <v>Al Etihad Gold Refinery DMCC</v>
          </cell>
          <cell r="H2021" t="str">
            <v>UNITED ARAB EMIRATES</v>
          </cell>
          <cell r="I2021"/>
          <cell r="J2021" t="str">
            <v>Dubai</v>
          </cell>
          <cell r="K2021" t="str">
            <v>Dubayy</v>
          </cell>
          <cell r="L2021" t="str">
            <v>Conformant</v>
          </cell>
        </row>
        <row r="2022">
          <cell r="B2022" t="str">
            <v>AXON' MECHATRONICS S.A.S._2023</v>
          </cell>
          <cell r="C2022" t="str">
            <v>CID000035 - Agosi AG</v>
          </cell>
          <cell r="D2022" t="str">
            <v>Gold</v>
          </cell>
          <cell r="E2022" t="str">
            <v>CID000035</v>
          </cell>
          <cell r="F2022" t="str">
            <v>RMI</v>
          </cell>
          <cell r="G2022" t="str">
            <v>Agosi AG</v>
          </cell>
          <cell r="H2022" t="str">
            <v>GERMANY</v>
          </cell>
          <cell r="I2022"/>
          <cell r="J2022" t="str">
            <v>Pforzheim</v>
          </cell>
          <cell r="K2022" t="str">
            <v>Baden-Württemberg</v>
          </cell>
          <cell r="L2022" t="str">
            <v>Conformant</v>
          </cell>
        </row>
        <row r="2023">
          <cell r="B2023" t="str">
            <v>AXON' MECHATRONICS S.A.S._2023</v>
          </cell>
          <cell r="C2023" t="str">
            <v>CID000041 - Almalyk Mining and Metallurgical Complex (AMMC)</v>
          </cell>
          <cell r="D2023" t="str">
            <v>Gold</v>
          </cell>
          <cell r="E2023" t="str">
            <v>CID000041</v>
          </cell>
          <cell r="F2023" t="str">
            <v>RMI</v>
          </cell>
          <cell r="G2023" t="str">
            <v>Almalyk Mining and Metallurgical Complex (AMMC)</v>
          </cell>
          <cell r="H2023" t="str">
            <v>UZBEKISTAN</v>
          </cell>
          <cell r="I2023"/>
          <cell r="J2023" t="str">
            <v>Almalyk</v>
          </cell>
          <cell r="K2023" t="str">
            <v>Toshkent</v>
          </cell>
          <cell r="L2023" t="str">
            <v>Conformant</v>
          </cell>
        </row>
        <row r="2024">
          <cell r="B2024" t="str">
            <v>AXON' MECHATRONICS S.A.S._2023</v>
          </cell>
          <cell r="C2024" t="str">
            <v>CID000058 - AngloGold Ashanti Corrego do Sitio Mineracao</v>
          </cell>
          <cell r="D2024" t="str">
            <v>Gold</v>
          </cell>
          <cell r="E2024" t="str">
            <v>CID000058</v>
          </cell>
          <cell r="F2024" t="str">
            <v>RMI</v>
          </cell>
          <cell r="G2024" t="str">
            <v>AngloGold Ashanti Corrego do Sitio Mineracao</v>
          </cell>
          <cell r="H2024" t="str">
            <v>BRAZIL</v>
          </cell>
          <cell r="I2024"/>
          <cell r="J2024" t="str">
            <v>Nova Lima</v>
          </cell>
          <cell r="K2024" t="str">
            <v>Minas Gerais</v>
          </cell>
          <cell r="L2024" t="str">
            <v>Conformant</v>
          </cell>
        </row>
        <row r="2025">
          <cell r="B2025" t="str">
            <v>AXON' MECHATRONICS S.A.S._2023</v>
          </cell>
          <cell r="C2025" t="str">
            <v>CID000077 - Argor-Heraeus S.A.</v>
          </cell>
          <cell r="D2025" t="str">
            <v>Gold</v>
          </cell>
          <cell r="E2025" t="str">
            <v>CID000077</v>
          </cell>
          <cell r="F2025" t="str">
            <v>RMI</v>
          </cell>
          <cell r="G2025" t="str">
            <v>Argor-Heraeus S.A.</v>
          </cell>
          <cell r="H2025" t="str">
            <v>SWITZERLAND</v>
          </cell>
          <cell r="I2025" t="str">
            <v>CH-6850 Mendrisio , Switzerland</v>
          </cell>
          <cell r="J2025" t="str">
            <v>Mendrisio</v>
          </cell>
          <cell r="K2025" t="str">
            <v>Ticino</v>
          </cell>
          <cell r="L2025" t="str">
            <v>Conformant</v>
          </cell>
        </row>
        <row r="2026">
          <cell r="B2026" t="str">
            <v>AXON' MECHATRONICS S.A.S._2023</v>
          </cell>
          <cell r="C2026" t="str">
            <v>CID000082 - Asahi Pretec Corp.20</v>
          </cell>
          <cell r="D2026" t="str">
            <v>Gold</v>
          </cell>
          <cell r="E2026" t="str">
            <v>CID000082</v>
          </cell>
          <cell r="F2026" t="str">
            <v>RMI</v>
          </cell>
          <cell r="G2026" t="str">
            <v>Asahi Pretec Corp.</v>
          </cell>
          <cell r="H2026" t="str">
            <v>JAPAN</v>
          </cell>
          <cell r="I2026"/>
          <cell r="J2026" t="str">
            <v>Kobe</v>
          </cell>
          <cell r="K2026" t="str">
            <v>Hyogo</v>
          </cell>
          <cell r="L2026" t="str">
            <v>Conformant</v>
          </cell>
        </row>
        <row r="2027">
          <cell r="B2027" t="str">
            <v>AXON' MECHATRONICS S.A.S._2023</v>
          </cell>
          <cell r="C2027" t="str">
            <v>CID000924 - Asahi Refining Canada Ltd.</v>
          </cell>
          <cell r="D2027" t="str">
            <v>Gold</v>
          </cell>
          <cell r="E2027" t="str">
            <v>CID000924</v>
          </cell>
          <cell r="F2027" t="str">
            <v>RMI</v>
          </cell>
          <cell r="G2027" t="str">
            <v>Asahi Refining Canada Ltd.</v>
          </cell>
          <cell r="H2027" t="str">
            <v>CANADA</v>
          </cell>
          <cell r="I2027"/>
          <cell r="J2027" t="str">
            <v>Brampton</v>
          </cell>
          <cell r="K2027" t="str">
            <v>Ontario</v>
          </cell>
          <cell r="L2027" t="str">
            <v>Conformant</v>
          </cell>
        </row>
        <row r="2028">
          <cell r="B2028" t="str">
            <v>AXON' MECHATRONICS S.A.S._2023</v>
          </cell>
          <cell r="C2028" t="str">
            <v>CID000920 - Asahi Refining USA Inc.</v>
          </cell>
          <cell r="D2028" t="str">
            <v>Gold</v>
          </cell>
          <cell r="E2028" t="str">
            <v>CID000920</v>
          </cell>
          <cell r="F2028" t="str">
            <v>RMI</v>
          </cell>
          <cell r="G2028" t="str">
            <v>Asahi Refining USA Inc.</v>
          </cell>
          <cell r="H2028" t="str">
            <v>UNITED STATES OF AMERICA</v>
          </cell>
          <cell r="I2028"/>
          <cell r="J2028" t="str">
            <v>Salt Lake City</v>
          </cell>
          <cell r="K2028" t="str">
            <v>Utah</v>
          </cell>
          <cell r="L2028" t="str">
            <v>Conformant</v>
          </cell>
        </row>
        <row r="2029">
          <cell r="B2029" t="str">
            <v>AXON' MECHATRONICS S.A.S._2023</v>
          </cell>
          <cell r="C2029" t="str">
            <v>CID000113 - Aurubis AG</v>
          </cell>
          <cell r="D2029" t="str">
            <v>Gold</v>
          </cell>
          <cell r="E2029" t="str">
            <v>CID000113</v>
          </cell>
          <cell r="F2029" t="str">
            <v>RMI</v>
          </cell>
          <cell r="G2029" t="str">
            <v>Aurubis AG</v>
          </cell>
          <cell r="H2029" t="str">
            <v>GERMANY</v>
          </cell>
          <cell r="I2029"/>
          <cell r="J2029" t="str">
            <v>Hamburg</v>
          </cell>
          <cell r="K2029" t="str">
            <v>Hamburg</v>
          </cell>
          <cell r="L2029" t="str">
            <v>Conformant</v>
          </cell>
        </row>
        <row r="2030">
          <cell r="B2030" t="str">
            <v>AXON' MECHATRONICS S.A.S._2023</v>
          </cell>
          <cell r="C2030" t="str">
            <v>CID002863 - Bangalore Refinery26</v>
          </cell>
          <cell r="D2030" t="str">
            <v>Gold</v>
          </cell>
          <cell r="E2030" t="str">
            <v>CID002863</v>
          </cell>
          <cell r="F2030" t="str">
            <v>RMI</v>
          </cell>
          <cell r="G2030" t="str">
            <v>Bangalore Refinery</v>
          </cell>
          <cell r="H2030" t="str">
            <v>INDIA</v>
          </cell>
          <cell r="I2030"/>
          <cell r="J2030" t="str">
            <v>Bangalore</v>
          </cell>
          <cell r="K2030" t="str">
            <v>Karnataka</v>
          </cell>
          <cell r="L2030" t="str">
            <v>Conformant</v>
          </cell>
        </row>
        <row r="2031">
          <cell r="B2031" t="str">
            <v>AXON' MECHATRONICS S.A.S._2023</v>
          </cell>
          <cell r="C2031" t="str">
            <v>CID000128 - Bangko Sentral ng Pilipinas (Central Bank of the Philippines)</v>
          </cell>
          <cell r="D2031" t="str">
            <v>Gold</v>
          </cell>
          <cell r="E2031" t="str">
            <v>CID000128</v>
          </cell>
          <cell r="F2031" t="str">
            <v>RMI</v>
          </cell>
          <cell r="G2031" t="str">
            <v>Bangko Sentral ng Pilipinas (Central Bank of the Philippines)</v>
          </cell>
          <cell r="H2031" t="str">
            <v>PHILIPPINES</v>
          </cell>
          <cell r="I2031"/>
          <cell r="J2031" t="str">
            <v>Quezon City</v>
          </cell>
          <cell r="K2031" t="str">
            <v>Rizal</v>
          </cell>
          <cell r="L2031" t="str">
            <v>Conformant</v>
          </cell>
        </row>
        <row r="2032">
          <cell r="B2032" t="str">
            <v>AXON' MECHATRONICS S.A.S._2023</v>
          </cell>
          <cell r="C2032" t="str">
            <v>CID000157 - Boliden AB</v>
          </cell>
          <cell r="D2032" t="str">
            <v>Gold</v>
          </cell>
          <cell r="E2032" t="str">
            <v>CID000157</v>
          </cell>
          <cell r="F2032" t="str">
            <v>RMI</v>
          </cell>
          <cell r="G2032" t="str">
            <v>Boliden AB</v>
          </cell>
          <cell r="H2032" t="str">
            <v>SWEDEN</v>
          </cell>
          <cell r="I2032"/>
          <cell r="J2032" t="str">
            <v>Skelleftehamn</v>
          </cell>
          <cell r="K2032" t="str">
            <v>Västerbottens län [SE-24]</v>
          </cell>
          <cell r="L2032" t="str">
            <v>Conformant</v>
          </cell>
        </row>
        <row r="2033">
          <cell r="B2033" t="str">
            <v>AXON' MECHATRONICS S.A.S._2023</v>
          </cell>
          <cell r="C2033" t="str">
            <v>CID000176 - C. Hafner GmbH + Co. KG</v>
          </cell>
          <cell r="D2033" t="str">
            <v>Gold</v>
          </cell>
          <cell r="E2033" t="str">
            <v>CID000176</v>
          </cell>
          <cell r="F2033" t="str">
            <v>RMI</v>
          </cell>
          <cell r="G2033" t="str">
            <v>C. Hafner GmbH + Co. KG</v>
          </cell>
          <cell r="H2033" t="str">
            <v>GERMANY</v>
          </cell>
          <cell r="I2033"/>
          <cell r="J2033" t="str">
            <v>Pforzheim</v>
          </cell>
          <cell r="K2033" t="str">
            <v>Baden-Württemberg</v>
          </cell>
          <cell r="L2033" t="str">
            <v>Conformant</v>
          </cell>
        </row>
        <row r="2034">
          <cell r="B2034" t="str">
            <v>AXON' MECHATRONICS S.A.S._2023</v>
          </cell>
          <cell r="C2034" t="str">
            <v>CID000185 - CCR Refinery - Glencore Canada Corporation30</v>
          </cell>
          <cell r="D2034" t="str">
            <v>Gold</v>
          </cell>
          <cell r="E2034" t="str">
            <v>CID000185</v>
          </cell>
          <cell r="F2034" t="str">
            <v>RMI</v>
          </cell>
          <cell r="G2034" t="str">
            <v>CCR Refinery - Glencore Canada Corporation</v>
          </cell>
          <cell r="H2034" t="str">
            <v>CANADA</v>
          </cell>
          <cell r="I2034"/>
          <cell r="J2034" t="str">
            <v>Montréal</v>
          </cell>
          <cell r="K2034" t="str">
            <v>Quebec</v>
          </cell>
          <cell r="L2034" t="str">
            <v>Conformant</v>
          </cell>
        </row>
        <row r="2035">
          <cell r="B2035" t="str">
            <v>AXON' MECHATRONICS S.A.S._2023</v>
          </cell>
          <cell r="C2035" t="str">
            <v>CID000233 - Chimet S.p.A.</v>
          </cell>
          <cell r="D2035" t="str">
            <v>Gold</v>
          </cell>
          <cell r="E2035" t="str">
            <v>CID000233</v>
          </cell>
          <cell r="F2035" t="str">
            <v>RMI</v>
          </cell>
          <cell r="G2035" t="str">
            <v>Chimet S.p.A.</v>
          </cell>
          <cell r="H2035" t="str">
            <v>ITALY</v>
          </cell>
          <cell r="I2035"/>
          <cell r="J2035" t="str">
            <v>Arezzo</v>
          </cell>
          <cell r="K2035" t="str">
            <v>Toscana</v>
          </cell>
          <cell r="L2035" t="str">
            <v>Conformant</v>
          </cell>
        </row>
        <row r="2036">
          <cell r="B2036" t="str">
            <v>AXON' MECHATRONICS S.A.S._2023</v>
          </cell>
          <cell r="C2036" t="str">
            <v>CID000264 - Chugai Mining</v>
          </cell>
          <cell r="D2036" t="str">
            <v>Gold</v>
          </cell>
          <cell r="E2036" t="str">
            <v>CID000264</v>
          </cell>
          <cell r="F2036" t="str">
            <v>RMI</v>
          </cell>
          <cell r="G2036" t="str">
            <v>Chugai Mining</v>
          </cell>
          <cell r="H2036" t="str">
            <v>JAPAN</v>
          </cell>
          <cell r="I2036"/>
          <cell r="J2036" t="str">
            <v>Chiyoda</v>
          </cell>
          <cell r="K2036" t="str">
            <v>Tokyo</v>
          </cell>
          <cell r="L2036" t="str">
            <v>Conformant</v>
          </cell>
        </row>
        <row r="2037">
          <cell r="B2037" t="str">
            <v>AXON' MECHATRONICS S.A.S._2023</v>
          </cell>
          <cell r="C2037" t="str">
            <v>CID000401 - Dowa</v>
          </cell>
          <cell r="D2037" t="str">
            <v>Gold</v>
          </cell>
          <cell r="E2037" t="str">
            <v>CID000401</v>
          </cell>
          <cell r="F2037" t="str">
            <v>RMI</v>
          </cell>
          <cell r="G2037" t="str">
            <v>Dowa</v>
          </cell>
          <cell r="H2037" t="str">
            <v>JAPAN</v>
          </cell>
          <cell r="I2037"/>
          <cell r="J2037" t="str">
            <v>Kosaka</v>
          </cell>
          <cell r="K2037" t="str">
            <v>Akita</v>
          </cell>
          <cell r="L2037" t="str">
            <v>Conformant</v>
          </cell>
        </row>
        <row r="2038">
          <cell r="B2038" t="str">
            <v>AXON' MECHATRONICS S.A.S._2023</v>
          </cell>
          <cell r="C2038" t="str">
            <v>CID000359 - DSC (Do Sung Corporation)38</v>
          </cell>
          <cell r="D2038" t="str">
            <v>Gold</v>
          </cell>
          <cell r="E2038" t="str">
            <v>CID000359</v>
          </cell>
          <cell r="F2038" t="str">
            <v>RMI</v>
          </cell>
          <cell r="G2038" t="str">
            <v>DSC (Do Sung Corporation)</v>
          </cell>
          <cell r="H2038" t="str">
            <v>KOREA, REPUBLIC OF</v>
          </cell>
          <cell r="I2038"/>
          <cell r="J2038" t="str">
            <v>Gimpo</v>
          </cell>
          <cell r="K2038" t="str">
            <v>Gyeonggi-do</v>
          </cell>
          <cell r="L2038" t="str">
            <v>Conformant</v>
          </cell>
        </row>
        <row r="2039">
          <cell r="B2039" t="str">
            <v>AXON' MECHATRONICS S.A.S._2023</v>
          </cell>
          <cell r="C2039" t="str">
            <v>CID000425 - Eco-System Recycling Co., Ltd. East Plant</v>
          </cell>
          <cell r="D2039" t="str">
            <v>Gold</v>
          </cell>
          <cell r="E2039" t="str">
            <v>CID000425</v>
          </cell>
          <cell r="F2039" t="str">
            <v>RMI</v>
          </cell>
          <cell r="G2039" t="str">
            <v>Eco-System Recycling Co., Ltd. East Plant</v>
          </cell>
          <cell r="H2039" t="str">
            <v>JAPAN</v>
          </cell>
          <cell r="I2039"/>
          <cell r="J2039" t="str">
            <v>Honjo</v>
          </cell>
          <cell r="K2039" t="str">
            <v>Saitama</v>
          </cell>
          <cell r="L2039" t="str">
            <v>Conformant</v>
          </cell>
        </row>
        <row r="2040">
          <cell r="B2040" t="str">
            <v>AXON' MECHATRONICS S.A.S._2023</v>
          </cell>
          <cell r="C2040" t="str">
            <v>CID002561 - Emirates Gold DMCC</v>
          </cell>
          <cell r="D2040" t="str">
            <v>Gold</v>
          </cell>
          <cell r="E2040" t="str">
            <v>CID002561</v>
          </cell>
          <cell r="F2040" t="str">
            <v>RMI</v>
          </cell>
          <cell r="G2040" t="str">
            <v>Emirates Gold DMCC</v>
          </cell>
          <cell r="H2040" t="str">
            <v>UNITED ARAB EMIRATES</v>
          </cell>
          <cell r="I2040"/>
          <cell r="J2040" t="str">
            <v>Dubai</v>
          </cell>
          <cell r="K2040" t="str">
            <v>Dubayy</v>
          </cell>
          <cell r="L2040" t="str">
            <v>Conformant</v>
          </cell>
        </row>
        <row r="2041">
          <cell r="B2041" t="str">
            <v>AXON' MECHATRONICS S.A.S._2023</v>
          </cell>
          <cell r="C2041" t="str">
            <v>CID002459 - Geib Refining Corporation</v>
          </cell>
          <cell r="D2041" t="str">
            <v>Gold</v>
          </cell>
          <cell r="E2041" t="str">
            <v>CID002459</v>
          </cell>
          <cell r="F2041" t="str">
            <v>RMI</v>
          </cell>
          <cell r="G2041" t="str">
            <v>Geib Refining Corporation</v>
          </cell>
          <cell r="H2041" t="str">
            <v>UNITED STATES OF AMERICA</v>
          </cell>
          <cell r="I2041"/>
          <cell r="J2041" t="str">
            <v>Warwick</v>
          </cell>
          <cell r="K2041" t="str">
            <v>Rhode Island</v>
          </cell>
          <cell r="L2041" t="str">
            <v>Conformant</v>
          </cell>
        </row>
        <row r="2042">
          <cell r="B2042" t="str">
            <v>AXON' MECHATRONICS S.A.S._2023</v>
          </cell>
          <cell r="C2042" t="str">
            <v>CID002243 - Gold Refinery of Zijin Mining Group Co., Ltd.42</v>
          </cell>
          <cell r="D2042" t="str">
            <v>Gold</v>
          </cell>
          <cell r="E2042" t="str">
            <v>CID002243</v>
          </cell>
          <cell r="F2042" t="str">
            <v>RMI</v>
          </cell>
          <cell r="G2042" t="str">
            <v>Gold Refinery of Zijin Mining Group Co., Ltd.</v>
          </cell>
          <cell r="H2042" t="str">
            <v>CHINA</v>
          </cell>
          <cell r="I2042"/>
          <cell r="J2042" t="str">
            <v>Shanghang</v>
          </cell>
          <cell r="K2042" t="str">
            <v>Fujian Sheng</v>
          </cell>
          <cell r="L2042" t="str">
            <v>Conformant</v>
          </cell>
        </row>
        <row r="2043">
          <cell r="B2043" t="str">
            <v>AXON' MECHATRONICS S.A.S._2023</v>
          </cell>
          <cell r="C2043" t="str">
            <v>CID000689 - LT Metal Ltd.</v>
          </cell>
          <cell r="D2043" t="str">
            <v>Gold</v>
          </cell>
          <cell r="E2043" t="str">
            <v>CID000689</v>
          </cell>
          <cell r="F2043" t="str">
            <v>RMI</v>
          </cell>
          <cell r="G2043" t="str">
            <v>LT Metal Ltd.</v>
          </cell>
          <cell r="H2043" t="str">
            <v>KOREA, REPUBLIC OF</v>
          </cell>
          <cell r="I2043"/>
          <cell r="J2043" t="str">
            <v>Seo-gu</v>
          </cell>
          <cell r="K2043" t="str">
            <v>Incheon-gwangyeoksi</v>
          </cell>
          <cell r="L2043" t="str">
            <v>Conformant</v>
          </cell>
        </row>
        <row r="2044">
          <cell r="B2044" t="str">
            <v>AXON' MECHATRONICS S.A.S._2023</v>
          </cell>
          <cell r="C2044" t="str">
            <v>CID000694 - Heimerle + Meule GmbH</v>
          </cell>
          <cell r="D2044" t="str">
            <v>Gold</v>
          </cell>
          <cell r="E2044" t="str">
            <v>CID000694</v>
          </cell>
          <cell r="F2044" t="str">
            <v>RMI</v>
          </cell>
          <cell r="G2044" t="str">
            <v>Heimerle + Meule GmbH</v>
          </cell>
          <cell r="H2044" t="str">
            <v>GERMANY</v>
          </cell>
          <cell r="I2044"/>
          <cell r="J2044" t="str">
            <v>Pforzheim</v>
          </cell>
          <cell r="K2044" t="str">
            <v>Baden-Württemberg</v>
          </cell>
          <cell r="L2044" t="str">
            <v>Conformant</v>
          </cell>
        </row>
        <row r="2045">
          <cell r="B2045" t="str">
            <v>AXON' MECHATRONICS S.A.S._2023</v>
          </cell>
          <cell r="C2045" t="str">
            <v>CID000707 - Heraeus Metals Hong Kong Ltd.</v>
          </cell>
          <cell r="D2045" t="str">
            <v>Gold</v>
          </cell>
          <cell r="E2045" t="str">
            <v>CID000707</v>
          </cell>
          <cell r="F2045" t="str">
            <v>RMI</v>
          </cell>
          <cell r="G2045" t="str">
            <v>Heraeus Metals Hong Kong Ltd.</v>
          </cell>
          <cell r="H2045" t="str">
            <v>CHINA</v>
          </cell>
          <cell r="I2045"/>
          <cell r="J2045" t="str">
            <v>Fanling</v>
          </cell>
          <cell r="K2045" t="str">
            <v>Hong Kong SAR</v>
          </cell>
          <cell r="L2045" t="str">
            <v>Conformant</v>
          </cell>
        </row>
        <row r="2046">
          <cell r="B2046" t="str">
            <v>AXON' MECHATRONICS S.A.S._2023</v>
          </cell>
          <cell r="C2046" t="str">
            <v>CID000801 - Inner Mongolia Qiankun Gold and Silver Refinery Share Co., Ltd.</v>
          </cell>
          <cell r="D2046" t="str">
            <v>Gold</v>
          </cell>
          <cell r="E2046" t="str">
            <v>CID000801</v>
          </cell>
          <cell r="F2046" t="str">
            <v>RMI</v>
          </cell>
          <cell r="G2046" t="str">
            <v>Inner Mongolia Qiankun Gold and Silver Refinery Share Co., Ltd.</v>
          </cell>
          <cell r="H2046" t="str">
            <v>CHINA</v>
          </cell>
          <cell r="I2046"/>
          <cell r="J2046" t="str">
            <v>Hohhot</v>
          </cell>
          <cell r="K2046" t="str">
            <v>Nei Mongol Zizhiqu</v>
          </cell>
          <cell r="L2046" t="str">
            <v>Conformant</v>
          </cell>
        </row>
        <row r="2047">
          <cell r="B2047" t="str">
            <v>AXON' MECHATRONICS S.A.S._2023</v>
          </cell>
          <cell r="C2047" t="str">
            <v>CID000807 - Ishifuku Metal Industry Co., Ltd.</v>
          </cell>
          <cell r="D2047" t="str">
            <v>Gold</v>
          </cell>
          <cell r="E2047" t="str">
            <v>CID000807</v>
          </cell>
          <cell r="F2047" t="str">
            <v>RMI</v>
          </cell>
          <cell r="G2047" t="str">
            <v>Ishifuku Metal Industry Co., Ltd.</v>
          </cell>
          <cell r="H2047" t="str">
            <v>JAPAN</v>
          </cell>
          <cell r="I2047"/>
          <cell r="J2047" t="str">
            <v>Soka</v>
          </cell>
          <cell r="K2047" t="str">
            <v>Saitama</v>
          </cell>
          <cell r="L2047" t="str">
            <v>Conformant</v>
          </cell>
        </row>
        <row r="2048">
          <cell r="B2048" t="str">
            <v>AXON' MECHATRONICS S.A.S._2023</v>
          </cell>
          <cell r="C2048" t="str">
            <v>CID000814 - Istanbul Gold Refinery</v>
          </cell>
          <cell r="D2048" t="str">
            <v>Gold</v>
          </cell>
          <cell r="E2048" t="str">
            <v>CID000814</v>
          </cell>
          <cell r="F2048" t="str">
            <v>RMI</v>
          </cell>
          <cell r="G2048" t="str">
            <v>Istanbul Gold Refinery</v>
          </cell>
          <cell r="H2048" t="str">
            <v>TURKEY</v>
          </cell>
          <cell r="I2048"/>
          <cell r="J2048" t="str">
            <v>Kuyumcukent</v>
          </cell>
          <cell r="K2048" t="str">
            <v>İstanbul</v>
          </cell>
          <cell r="L2048" t="str">
            <v>Conformant</v>
          </cell>
        </row>
        <row r="2049">
          <cell r="B2049" t="str">
            <v>AXON' MECHATRONICS S.A.S._2023</v>
          </cell>
          <cell r="C2049" t="str">
            <v>CID002765 - Italpreziosi</v>
          </cell>
          <cell r="D2049" t="str">
            <v>Gold</v>
          </cell>
          <cell r="E2049" t="str">
            <v>CID002765</v>
          </cell>
          <cell r="F2049" t="str">
            <v>RMI</v>
          </cell>
          <cell r="G2049" t="str">
            <v>Italpreziosi</v>
          </cell>
          <cell r="H2049" t="str">
            <v>ITALY</v>
          </cell>
          <cell r="I2049"/>
          <cell r="J2049" t="str">
            <v>Arezzo</v>
          </cell>
          <cell r="K2049" t="str">
            <v>Toscana</v>
          </cell>
          <cell r="L2049" t="str">
            <v>Conformant</v>
          </cell>
        </row>
        <row r="2050">
          <cell r="B2050" t="str">
            <v>AXON' MECHATRONICS S.A.S._2023</v>
          </cell>
          <cell r="C2050" t="str">
            <v>CID000823 - Japan Mint</v>
          </cell>
          <cell r="D2050" t="str">
            <v>Gold</v>
          </cell>
          <cell r="E2050" t="str">
            <v>CID000823</v>
          </cell>
          <cell r="F2050" t="str">
            <v>RMI</v>
          </cell>
          <cell r="G2050" t="str">
            <v>Japan Mint</v>
          </cell>
          <cell r="H2050" t="str">
            <v>JAPAN</v>
          </cell>
          <cell r="I2050"/>
          <cell r="J2050" t="str">
            <v>Osaka</v>
          </cell>
          <cell r="K2050" t="str">
            <v>Osaka</v>
          </cell>
          <cell r="L2050" t="str">
            <v>Conformant</v>
          </cell>
        </row>
        <row r="2051">
          <cell r="B2051" t="str">
            <v>AXON' MECHATRONICS S.A.S._2023</v>
          </cell>
          <cell r="C2051" t="str">
            <v>CID000855 - Jiangxi Copper Co., Ltd.51</v>
          </cell>
          <cell r="D2051" t="str">
            <v>Gold</v>
          </cell>
          <cell r="E2051" t="str">
            <v>CID000855</v>
          </cell>
          <cell r="F2051" t="str">
            <v>RMI</v>
          </cell>
          <cell r="G2051" t="str">
            <v>Jiangxi Copper Co., Ltd.</v>
          </cell>
          <cell r="H2051" t="str">
            <v>CHINA</v>
          </cell>
          <cell r="I2051"/>
          <cell r="J2051" t="str">
            <v>Guixi City</v>
          </cell>
          <cell r="K2051" t="str">
            <v>Jiangxi Sheng</v>
          </cell>
          <cell r="L2051" t="str">
            <v>Conformant</v>
          </cell>
        </row>
        <row r="2052">
          <cell r="B2052" t="str">
            <v>AXON' MECHATRONICS S.A.S._2023</v>
          </cell>
          <cell r="C2052" t="str">
            <v>CID000937 - JX Nippon Mining &amp; Metals Co., Ltd.</v>
          </cell>
          <cell r="D2052" t="str">
            <v>Gold</v>
          </cell>
          <cell r="E2052" t="str">
            <v>CID000937</v>
          </cell>
          <cell r="F2052" t="str">
            <v>RMI</v>
          </cell>
          <cell r="G2052" t="str">
            <v>JX Nippon Mining &amp; Metals Co., Ltd.</v>
          </cell>
          <cell r="H2052" t="str">
            <v>JAPAN</v>
          </cell>
          <cell r="I2052"/>
          <cell r="J2052" t="str">
            <v>Ōita</v>
          </cell>
          <cell r="K2052" t="str">
            <v>Ôita</v>
          </cell>
          <cell r="L2052" t="str">
            <v>Conformant</v>
          </cell>
        </row>
        <row r="2053">
          <cell r="B2053" t="str">
            <v>AXON' MECHATRONICS S.A.S._2023</v>
          </cell>
          <cell r="C2053" t="str">
            <v>CID000957 - Kazzinc</v>
          </cell>
          <cell r="D2053" t="str">
            <v>Gold</v>
          </cell>
          <cell r="E2053" t="str">
            <v>CID000957</v>
          </cell>
          <cell r="F2053" t="str">
            <v>RMI</v>
          </cell>
          <cell r="G2053" t="str">
            <v>Kazzinc</v>
          </cell>
          <cell r="H2053" t="str">
            <v>KAZAKHSTAN</v>
          </cell>
          <cell r="I2053"/>
          <cell r="J2053" t="str">
            <v>Ust-Kamenogorsk</v>
          </cell>
          <cell r="K2053" t="str">
            <v>Qaraghandy oblysy</v>
          </cell>
          <cell r="L2053" t="str">
            <v>Conformant</v>
          </cell>
        </row>
        <row r="2054">
          <cell r="B2054" t="str">
            <v>AXON' MECHATRONICS S.A.S._2023</v>
          </cell>
          <cell r="C2054" t="str">
            <v>CID000969 - Kennecott Utah Copper LLC</v>
          </cell>
          <cell r="D2054" t="str">
            <v>Gold</v>
          </cell>
          <cell r="E2054" t="str">
            <v>CID000969</v>
          </cell>
          <cell r="F2054" t="str">
            <v>RMI</v>
          </cell>
          <cell r="G2054" t="str">
            <v>Kennecott Utah Copper LLC</v>
          </cell>
          <cell r="H2054" t="str">
            <v>UNITED STATES OF AMERICA</v>
          </cell>
          <cell r="I2054"/>
          <cell r="J2054" t="str">
            <v>Magna</v>
          </cell>
          <cell r="K2054" t="str">
            <v>Utah</v>
          </cell>
          <cell r="L2054" t="str">
            <v>Conformant</v>
          </cell>
        </row>
        <row r="2055">
          <cell r="B2055" t="str">
            <v>AXON' MECHATRONICS S.A.S._2023</v>
          </cell>
          <cell r="C2055" t="str">
            <v>CID002511 - KGHM Polska Miedz Spolka Akcyjna</v>
          </cell>
          <cell r="D2055" t="str">
            <v>Gold</v>
          </cell>
          <cell r="E2055" t="str">
            <v>CID002511</v>
          </cell>
          <cell r="F2055" t="str">
            <v>RMI</v>
          </cell>
          <cell r="G2055" t="str">
            <v>KGHM Polska Miedz Spolka Akcyjna</v>
          </cell>
          <cell r="H2055" t="str">
            <v>POLAND</v>
          </cell>
          <cell r="I2055"/>
          <cell r="J2055" t="str">
            <v>Lubin</v>
          </cell>
          <cell r="K2055" t="str">
            <v>Dolnośląskie</v>
          </cell>
          <cell r="L2055" t="str">
            <v>Conformant</v>
          </cell>
        </row>
        <row r="2056">
          <cell r="B2056" t="str">
            <v>AXON' MECHATRONICS S.A.S._2023</v>
          </cell>
          <cell r="C2056" t="str">
            <v>CID000981 - Kojima Chemicals Co., Ltd.</v>
          </cell>
          <cell r="D2056" t="str">
            <v>Gold</v>
          </cell>
          <cell r="E2056" t="str">
            <v>CID000981</v>
          </cell>
          <cell r="F2056" t="str">
            <v>RMI</v>
          </cell>
          <cell r="G2056" t="str">
            <v>Kojima Chemicals Co., Ltd.</v>
          </cell>
          <cell r="H2056" t="str">
            <v>JAPAN</v>
          </cell>
          <cell r="I2056"/>
          <cell r="J2056" t="str">
            <v>Sayama</v>
          </cell>
          <cell r="K2056" t="str">
            <v>Saitama</v>
          </cell>
          <cell r="L2056" t="str">
            <v>Conformant</v>
          </cell>
        </row>
        <row r="2057">
          <cell r="B2057" t="str">
            <v>AXON' MECHATRONICS S.A.S._2023</v>
          </cell>
          <cell r="C2057" t="str">
            <v>CID002605 - Korea Zinc Co., Ltd.</v>
          </cell>
          <cell r="D2057" t="str">
            <v>Gold</v>
          </cell>
          <cell r="E2057" t="str">
            <v>CID002605</v>
          </cell>
          <cell r="F2057" t="str">
            <v>RMI</v>
          </cell>
          <cell r="G2057" t="str">
            <v>Korea Zinc Co., Ltd.</v>
          </cell>
          <cell r="H2057" t="str">
            <v>KOREA, REPUBLIC OF</v>
          </cell>
          <cell r="I2057"/>
          <cell r="J2057" t="str">
            <v>Gangnam</v>
          </cell>
          <cell r="K2057" t="str">
            <v>Seoul-teukbyeolsi</v>
          </cell>
          <cell r="L2057" t="str">
            <v>Conformant</v>
          </cell>
        </row>
        <row r="2058">
          <cell r="B2058" t="str">
            <v>AXON' MECHATRONICS S.A.S._2023</v>
          </cell>
          <cell r="C2058" t="str">
            <v>CID002762 - L'Orfebre S.A.</v>
          </cell>
          <cell r="D2058" t="str">
            <v>Gold</v>
          </cell>
          <cell r="E2058" t="str">
            <v>CID002762</v>
          </cell>
          <cell r="F2058" t="str">
            <v>RMI</v>
          </cell>
          <cell r="G2058" t="str">
            <v>L'Orfebre S.A.</v>
          </cell>
          <cell r="H2058" t="str">
            <v>ANDORRA</v>
          </cell>
          <cell r="I2058"/>
          <cell r="J2058" t="str">
            <v>Andorra la Vella</v>
          </cell>
          <cell r="K2058" t="str">
            <v>Andorra la Vella</v>
          </cell>
          <cell r="L2058" t="str">
            <v>Conformant</v>
          </cell>
        </row>
        <row r="2059">
          <cell r="B2059" t="str">
            <v>AXON' MECHATRONICS S.A.S._2023</v>
          </cell>
          <cell r="C2059" t="str">
            <v>CID001078 - LS-NIKKO Copper Inc.</v>
          </cell>
          <cell r="D2059" t="str">
            <v>Gold</v>
          </cell>
          <cell r="E2059" t="str">
            <v>CID001078</v>
          </cell>
          <cell r="F2059" t="str">
            <v>RMI</v>
          </cell>
          <cell r="G2059" t="str">
            <v>LS-NIKKO Copper Inc.</v>
          </cell>
          <cell r="H2059" t="str">
            <v>KOREA, REPUBLIC OF</v>
          </cell>
          <cell r="I2059"/>
          <cell r="J2059" t="str">
            <v>Onsan-eup</v>
          </cell>
          <cell r="K2059" t="str">
            <v>Ulsan-gwangyeoksi</v>
          </cell>
          <cell r="L2059" t="str">
            <v>Conformant</v>
          </cell>
        </row>
        <row r="2060">
          <cell r="B2060" t="str">
            <v>AXON' MECHATRONICS S.A.S._2023</v>
          </cell>
          <cell r="C2060" t="str">
            <v>CID001113 - Materion</v>
          </cell>
          <cell r="D2060" t="str">
            <v>Gold</v>
          </cell>
          <cell r="E2060" t="str">
            <v>CID001113</v>
          </cell>
          <cell r="F2060" t="str">
            <v>RMI</v>
          </cell>
          <cell r="G2060" t="str">
            <v>Materion</v>
          </cell>
          <cell r="H2060" t="str">
            <v>UNITED STATES OF AMERICA</v>
          </cell>
          <cell r="I2060"/>
          <cell r="J2060" t="str">
            <v>Buffalo</v>
          </cell>
          <cell r="K2060" t="str">
            <v>New York</v>
          </cell>
          <cell r="L2060" t="str">
            <v>Conformant</v>
          </cell>
        </row>
        <row r="2061">
          <cell r="B2061" t="str">
            <v>AXON' MECHATRONICS S.A.S._2023</v>
          </cell>
          <cell r="C2061" t="str">
            <v>CID001119 - Matsuda Sangyo Co., Ltd.</v>
          </cell>
          <cell r="D2061" t="str">
            <v>Gold</v>
          </cell>
          <cell r="E2061" t="str">
            <v>CID001119</v>
          </cell>
          <cell r="F2061" t="str">
            <v>RMI</v>
          </cell>
          <cell r="G2061" t="str">
            <v>Matsuda Sangyo Co., Ltd.</v>
          </cell>
          <cell r="H2061" t="str">
            <v>JAPAN</v>
          </cell>
          <cell r="I2061"/>
          <cell r="J2061" t="str">
            <v>Iruma</v>
          </cell>
          <cell r="K2061" t="str">
            <v>Saitama</v>
          </cell>
          <cell r="L2061" t="str">
            <v>Conformant</v>
          </cell>
        </row>
        <row r="2062">
          <cell r="B2062" t="str">
            <v>AXON' MECHATRONICS S.A.S._2023</v>
          </cell>
          <cell r="C2062" t="str">
            <v>CID001149 - Metalor Technologies (Hong Kong) Ltd.</v>
          </cell>
          <cell r="D2062" t="str">
            <v>Gold</v>
          </cell>
          <cell r="E2062" t="str">
            <v>CID001149</v>
          </cell>
          <cell r="F2062" t="str">
            <v>RMI</v>
          </cell>
          <cell r="G2062" t="str">
            <v>Metalor Technologies (Hong Kong) Ltd.</v>
          </cell>
          <cell r="H2062" t="str">
            <v>CHINA</v>
          </cell>
          <cell r="I2062" t="str">
            <v>Unknown.</v>
          </cell>
          <cell r="J2062" t="str">
            <v>Kwai Chung</v>
          </cell>
          <cell r="K2062" t="str">
            <v>Hong Kong SAR</v>
          </cell>
          <cell r="L2062" t="str">
            <v>Conformant</v>
          </cell>
        </row>
        <row r="2063">
          <cell r="B2063" t="str">
            <v>AXON' MECHATRONICS S.A.S._2023</v>
          </cell>
          <cell r="C2063" t="str">
            <v>CID001152 - Metalor Technologies (Singapore) Pte., Ltd.</v>
          </cell>
          <cell r="D2063" t="str">
            <v>Gold</v>
          </cell>
          <cell r="E2063" t="str">
            <v>CID001152</v>
          </cell>
          <cell r="F2063" t="str">
            <v>RMI</v>
          </cell>
          <cell r="G2063" t="str">
            <v>Metalor Technologies (Singapore) Pte., Ltd.</v>
          </cell>
          <cell r="H2063" t="str">
            <v>SINGAPORE</v>
          </cell>
          <cell r="I2063"/>
          <cell r="J2063" t="str">
            <v>Singapore</v>
          </cell>
          <cell r="K2063" t="str">
            <v>South West</v>
          </cell>
          <cell r="L2063" t="str">
            <v>Conformant</v>
          </cell>
        </row>
        <row r="2064">
          <cell r="B2064" t="str">
            <v>AXON' MECHATRONICS S.A.S._2023</v>
          </cell>
          <cell r="C2064" t="str">
            <v>CID001147 - Metalor Technologies (Suzhou) Ltd.</v>
          </cell>
          <cell r="D2064" t="str">
            <v>Gold</v>
          </cell>
          <cell r="E2064" t="str">
            <v>CID001147</v>
          </cell>
          <cell r="F2064" t="str">
            <v>RMI</v>
          </cell>
          <cell r="G2064" t="str">
            <v>Metalor Technologies (Suzhou) Ltd.</v>
          </cell>
          <cell r="H2064" t="str">
            <v>CHINA</v>
          </cell>
          <cell r="I2064"/>
          <cell r="J2064" t="str">
            <v>Suzhou Industrial Park</v>
          </cell>
          <cell r="K2064" t="str">
            <v>Jiangsu Sheng</v>
          </cell>
          <cell r="L2064" t="str">
            <v>Conformant</v>
          </cell>
        </row>
        <row r="2065">
          <cell r="B2065" t="str">
            <v>AXON' MECHATRONICS S.A.S._2023</v>
          </cell>
          <cell r="C2065" t="str">
            <v>CID001153 - Metalor Technologies S.A.</v>
          </cell>
          <cell r="D2065" t="str">
            <v>Gold</v>
          </cell>
          <cell r="E2065" t="str">
            <v>CID001153</v>
          </cell>
          <cell r="F2065" t="str">
            <v>RMI</v>
          </cell>
          <cell r="G2065" t="str">
            <v>Metalor Technologies S.A.</v>
          </cell>
          <cell r="H2065" t="str">
            <v>SWITZERLAND</v>
          </cell>
          <cell r="I2065"/>
          <cell r="J2065" t="str">
            <v>Marin</v>
          </cell>
          <cell r="K2065" t="str">
            <v>Neuchâtel</v>
          </cell>
          <cell r="L2065" t="str">
            <v>Conformant</v>
          </cell>
        </row>
        <row r="2066">
          <cell r="B2066" t="str">
            <v>AXON' MECHATRONICS S.A.S._2023</v>
          </cell>
          <cell r="C2066" t="str">
            <v>CID001157 - Metalor USA Refining Corporation</v>
          </cell>
          <cell r="D2066" t="str">
            <v>Gold</v>
          </cell>
          <cell r="E2066" t="str">
            <v>CID001157</v>
          </cell>
          <cell r="F2066" t="str">
            <v>RMI</v>
          </cell>
          <cell r="G2066" t="str">
            <v>Metalor USA Refining Corporation</v>
          </cell>
          <cell r="H2066" t="str">
            <v>UNITED STATES OF AMERICA</v>
          </cell>
          <cell r="I2066"/>
          <cell r="J2066" t="str">
            <v>North Attleboro</v>
          </cell>
          <cell r="K2066" t="str">
            <v>Massachusetts</v>
          </cell>
          <cell r="L2066" t="str">
            <v>Conformant</v>
          </cell>
        </row>
        <row r="2067">
          <cell r="B2067" t="str">
            <v>AXON' MECHATRONICS S.A.S._2023</v>
          </cell>
          <cell r="C2067" t="str">
            <v>CID001161 - Metalurgica Met-Mex Penoles S.A. De C.V.65</v>
          </cell>
          <cell r="D2067" t="str">
            <v>Gold</v>
          </cell>
          <cell r="E2067" t="str">
            <v>CID001161</v>
          </cell>
          <cell r="F2067" t="str">
            <v>RMI</v>
          </cell>
          <cell r="G2067" t="str">
            <v>Metalurgica Met-Mex Penoles S.A. De C.V.</v>
          </cell>
          <cell r="H2067" t="str">
            <v>MEXICO</v>
          </cell>
          <cell r="I2067"/>
          <cell r="J2067" t="str">
            <v>Torreon</v>
          </cell>
          <cell r="K2067" t="str">
            <v>Coahuila de Zaragoza</v>
          </cell>
          <cell r="L2067" t="str">
            <v>Conformant</v>
          </cell>
        </row>
        <row r="2068">
          <cell r="B2068" t="str">
            <v>AXON' MECHATRONICS S.A.S._2023</v>
          </cell>
          <cell r="C2068" t="str">
            <v>CID001188 - Mitsubishi Materials Corporation</v>
          </cell>
          <cell r="D2068" t="str">
            <v>Gold</v>
          </cell>
          <cell r="E2068" t="str">
            <v>CID001188</v>
          </cell>
          <cell r="F2068" t="str">
            <v>RMI</v>
          </cell>
          <cell r="G2068" t="str">
            <v>Mitsubishi Materials Corporation</v>
          </cell>
          <cell r="H2068" t="str">
            <v>JAPAN</v>
          </cell>
          <cell r="I2068"/>
          <cell r="J2068" t="str">
            <v>Tokyo</v>
          </cell>
          <cell r="K2068" t="str">
            <v>Tokyo</v>
          </cell>
          <cell r="L2068" t="str">
            <v>Conformant</v>
          </cell>
        </row>
        <row r="2069">
          <cell r="B2069" t="str">
            <v>AXON' MECHATRONICS S.A.S._2023</v>
          </cell>
          <cell r="C2069" t="str">
            <v>CID001193 - Mitsui Mining and Smelting Co., Ltd.</v>
          </cell>
          <cell r="D2069" t="str">
            <v>Gold</v>
          </cell>
          <cell r="E2069" t="str">
            <v>CID001193</v>
          </cell>
          <cell r="F2069" t="str">
            <v>RMI</v>
          </cell>
          <cell r="G2069" t="str">
            <v>Mitsui Mining and Smelting Co., Ltd.</v>
          </cell>
          <cell r="H2069" t="str">
            <v>JAPAN</v>
          </cell>
          <cell r="I2069"/>
          <cell r="J2069" t="str">
            <v>Takehara</v>
          </cell>
          <cell r="K2069" t="str">
            <v>Hiroshima</v>
          </cell>
          <cell r="L2069" t="str">
            <v>Conformant</v>
          </cell>
        </row>
        <row r="2070">
          <cell r="B2070" t="str">
            <v>AXON' MECHATRONICS S.A.S._2023</v>
          </cell>
          <cell r="C2070" t="str">
            <v>CID002509 - MMTC-PAMP India Pvt., Ltd.</v>
          </cell>
          <cell r="D2070" t="str">
            <v>Gold</v>
          </cell>
          <cell r="E2070" t="str">
            <v>CID002509</v>
          </cell>
          <cell r="F2070" t="str">
            <v>RMI</v>
          </cell>
          <cell r="G2070" t="str">
            <v>MMTC-PAMP India Pvt., Ltd.</v>
          </cell>
          <cell r="H2070" t="str">
            <v>INDIA</v>
          </cell>
          <cell r="I2070"/>
          <cell r="J2070" t="str">
            <v>Mewat</v>
          </cell>
          <cell r="K2070" t="str">
            <v>Haryana</v>
          </cell>
          <cell r="L2070" t="str">
            <v>Conformant</v>
          </cell>
        </row>
        <row r="2071">
          <cell r="B2071" t="str">
            <v>AXON' MECHATRONICS S.A.S._2023</v>
          </cell>
          <cell r="C2071" t="str">
            <v>CID001220 - Nadir Metal Rafineri San. Ve Tic. A.S.</v>
          </cell>
          <cell r="D2071" t="str">
            <v>Gold</v>
          </cell>
          <cell r="E2071" t="str">
            <v>CID001220</v>
          </cell>
          <cell r="F2071" t="str">
            <v>RMI</v>
          </cell>
          <cell r="G2071" t="str">
            <v>Nadir Metal Rafineri San. Ve Tic. A.S.</v>
          </cell>
          <cell r="H2071" t="str">
            <v>TURKEY</v>
          </cell>
          <cell r="I2071"/>
          <cell r="J2071" t="str">
            <v>Bahçelievler</v>
          </cell>
          <cell r="K2071" t="str">
            <v>İstanbul</v>
          </cell>
          <cell r="L2071" t="str">
            <v>Conformant</v>
          </cell>
        </row>
        <row r="2072">
          <cell r="B2072" t="str">
            <v>AXON' MECHATRONICS S.A.S._2023</v>
          </cell>
          <cell r="C2072" t="str">
            <v>CID001236 - Navoi Mining and Metallurgical Combinat</v>
          </cell>
          <cell r="D2072" t="str">
            <v>Gold</v>
          </cell>
          <cell r="E2072" t="str">
            <v>CID001236</v>
          </cell>
          <cell r="F2072" t="str">
            <v>RMI</v>
          </cell>
          <cell r="G2072" t="str">
            <v>Navoi Mining and Metallurgical Combinat</v>
          </cell>
          <cell r="H2072" t="str">
            <v>UZBEKISTAN</v>
          </cell>
          <cell r="I2072"/>
          <cell r="J2072" t="str">
            <v>Navoi</v>
          </cell>
          <cell r="K2072" t="str">
            <v>Navoiy</v>
          </cell>
          <cell r="L2072" t="str">
            <v>Conformant</v>
          </cell>
        </row>
        <row r="2073">
          <cell r="B2073" t="str">
            <v>AXON' MECHATRONICS S.A.S._2023</v>
          </cell>
          <cell r="C2073" t="str">
            <v>CID001259 - Nihon Material Co., Ltd.</v>
          </cell>
          <cell r="D2073" t="str">
            <v>Gold</v>
          </cell>
          <cell r="E2073" t="str">
            <v>CID001259</v>
          </cell>
          <cell r="F2073" t="str">
            <v>RMI</v>
          </cell>
          <cell r="G2073" t="str">
            <v>Nihon Material Co., Ltd.</v>
          </cell>
          <cell r="H2073" t="str">
            <v>JAPAN</v>
          </cell>
          <cell r="I2073"/>
          <cell r="J2073" t="str">
            <v>Noda</v>
          </cell>
          <cell r="K2073" t="str">
            <v>Chiba</v>
          </cell>
          <cell r="L2073" t="str">
            <v>Conformant</v>
          </cell>
        </row>
        <row r="2074">
          <cell r="B2074" t="str">
            <v>AXON' MECHATRONICS S.A.S._2023</v>
          </cell>
          <cell r="C2074" t="str">
            <v>CID002779 - Ogussa Osterreichische Gold- und Silber-Scheideanstalt GmbH</v>
          </cell>
          <cell r="D2074" t="str">
            <v>Gold</v>
          </cell>
          <cell r="E2074" t="str">
            <v>CID002779</v>
          </cell>
          <cell r="F2074" t="str">
            <v>RMI</v>
          </cell>
          <cell r="G2074" t="str">
            <v>Ogussa Osterreichische Gold- und Silber-Scheideanstalt GmbH</v>
          </cell>
          <cell r="H2074" t="str">
            <v>AUSTRIA</v>
          </cell>
          <cell r="I2074"/>
          <cell r="J2074" t="str">
            <v>Vienna</v>
          </cell>
          <cell r="K2074" t="str">
            <v>Wien</v>
          </cell>
          <cell r="L2074" t="str">
            <v>Conformant</v>
          </cell>
        </row>
        <row r="2075">
          <cell r="B2075" t="str">
            <v>AXON' MECHATRONICS S.A.S._2023</v>
          </cell>
          <cell r="C2075" t="str">
            <v>CID001325 - Ohura Precious Metal Industry Co., Ltd.</v>
          </cell>
          <cell r="D2075" t="str">
            <v>Gold</v>
          </cell>
          <cell r="E2075" t="str">
            <v>CID001325</v>
          </cell>
          <cell r="F2075" t="str">
            <v>RMI</v>
          </cell>
          <cell r="G2075" t="str">
            <v>Ohura Precious Metal Industry Co., Ltd.</v>
          </cell>
          <cell r="H2075" t="str">
            <v>JAPAN</v>
          </cell>
          <cell r="I2075"/>
          <cell r="J2075" t="str">
            <v>Nara-shi</v>
          </cell>
          <cell r="K2075" t="str">
            <v>Nara</v>
          </cell>
          <cell r="L2075" t="str">
            <v>Conformant</v>
          </cell>
        </row>
        <row r="2076">
          <cell r="B2076" t="str">
            <v>AXON' MECHATRONICS S.A.S._2023</v>
          </cell>
          <cell r="C2076" t="str">
            <v>CID001352 - MKS PAMP SA97</v>
          </cell>
          <cell r="D2076" t="str">
            <v>Gold</v>
          </cell>
          <cell r="E2076" t="str">
            <v>CID001352</v>
          </cell>
          <cell r="F2076" t="str">
            <v>RMI</v>
          </cell>
          <cell r="G2076" t="str">
            <v>MKS PAMP SA</v>
          </cell>
          <cell r="H2076" t="str">
            <v>SWITZERLAND</v>
          </cell>
          <cell r="I2076"/>
          <cell r="J2076" t="str">
            <v>Geneva</v>
          </cell>
          <cell r="K2076" t="str">
            <v>Genève</v>
          </cell>
          <cell r="L2076" t="str">
            <v>Conformant</v>
          </cell>
        </row>
        <row r="2077">
          <cell r="B2077" t="str">
            <v>AXON' MECHATRONICS S.A.S._2023</v>
          </cell>
          <cell r="C2077" t="str">
            <v>CID002919 - Planta Recuperadora de Metales SpA</v>
          </cell>
          <cell r="D2077" t="str">
            <v>Gold</v>
          </cell>
          <cell r="E2077" t="str">
            <v>CID002919</v>
          </cell>
          <cell r="F2077" t="str">
            <v>RMI</v>
          </cell>
          <cell r="G2077" t="str">
            <v>Planta Recuperadora de Metales SpA</v>
          </cell>
          <cell r="H2077" t="str">
            <v>CHILE</v>
          </cell>
          <cell r="I2077"/>
          <cell r="J2077" t="str">
            <v>Mejillones</v>
          </cell>
          <cell r="K2077" t="str">
            <v>Antofagasta</v>
          </cell>
          <cell r="L2077" t="str">
            <v>Conformant</v>
          </cell>
        </row>
        <row r="2078">
          <cell r="B2078" t="str">
            <v>AXON' MECHATRONICS S.A.S._2023</v>
          </cell>
          <cell r="C2078" t="str">
            <v>CID001397 - PT Aneka Tambang (Persero) Tbk</v>
          </cell>
          <cell r="D2078" t="str">
            <v>Gold</v>
          </cell>
          <cell r="E2078" t="str">
            <v>CID001397</v>
          </cell>
          <cell r="F2078" t="str">
            <v>RMI</v>
          </cell>
          <cell r="G2078" t="str">
            <v>PT Aneka Tambang (Persero) Tbk</v>
          </cell>
          <cell r="H2078" t="str">
            <v>INDONESIA</v>
          </cell>
          <cell r="I2078"/>
          <cell r="J2078" t="str">
            <v>Jakarta</v>
          </cell>
          <cell r="K2078" t="str">
            <v>Jakarta Raya</v>
          </cell>
          <cell r="L2078" t="str">
            <v>Conformant</v>
          </cell>
        </row>
        <row r="2079">
          <cell r="B2079" t="str">
            <v>AXON' MECHATRONICS S.A.S._2023</v>
          </cell>
          <cell r="C2079" t="str">
            <v>CID001498 - PX Precinox S.A.</v>
          </cell>
          <cell r="D2079" t="str">
            <v>Gold</v>
          </cell>
          <cell r="E2079" t="str">
            <v>CID001498</v>
          </cell>
          <cell r="F2079" t="str">
            <v>RMI</v>
          </cell>
          <cell r="G2079" t="str">
            <v>PX Precinox S.A.</v>
          </cell>
          <cell r="H2079" t="str">
            <v>SWITZERLAND</v>
          </cell>
          <cell r="I2079"/>
          <cell r="J2079" t="str">
            <v>La Chaux-de-Fonds</v>
          </cell>
          <cell r="K2079" t="str">
            <v>Neuchâtel</v>
          </cell>
          <cell r="L2079" t="str">
            <v>Conformant</v>
          </cell>
        </row>
        <row r="2080">
          <cell r="B2080" t="str">
            <v>AXON' MECHATRONICS S.A.S._2023</v>
          </cell>
          <cell r="C2080" t="str">
            <v>CID001512 - Rand Refinery (Pty) Ltd.</v>
          </cell>
          <cell r="D2080" t="str">
            <v>Gold</v>
          </cell>
          <cell r="E2080" t="str">
            <v>CID001512</v>
          </cell>
          <cell r="F2080" t="str">
            <v>RMI</v>
          </cell>
          <cell r="G2080" t="str">
            <v>Rand Refinery (Pty) Ltd.</v>
          </cell>
          <cell r="H2080" t="str">
            <v>SOUTH AFRICA</v>
          </cell>
          <cell r="I2080"/>
          <cell r="J2080" t="str">
            <v>Germiston</v>
          </cell>
          <cell r="K2080" t="str">
            <v>Gauteng</v>
          </cell>
          <cell r="L2080" t="str">
            <v>Conformant</v>
          </cell>
        </row>
        <row r="2081">
          <cell r="B2081" t="str">
            <v>AXON' MECHATRONICS S.A.S._2023</v>
          </cell>
          <cell r="C2081" t="str">
            <v>CID002582 - REMONDIS PMR B.V.</v>
          </cell>
          <cell r="D2081" t="str">
            <v>Gold</v>
          </cell>
          <cell r="E2081" t="str">
            <v>CID002582</v>
          </cell>
          <cell r="F2081" t="str">
            <v>RMI</v>
          </cell>
          <cell r="G2081" t="str">
            <v>REMONDIS PMR B.V.</v>
          </cell>
          <cell r="H2081" t="str">
            <v>NETHERLANDS</v>
          </cell>
          <cell r="I2081"/>
          <cell r="J2081" t="str">
            <v>Moerdijk</v>
          </cell>
          <cell r="K2081" t="str">
            <v>Noord-Brabant</v>
          </cell>
          <cell r="L2081" t="str">
            <v>Conformant</v>
          </cell>
        </row>
        <row r="2082">
          <cell r="B2082" t="str">
            <v>AXON' MECHATRONICS S.A.S._2023</v>
          </cell>
          <cell r="C2082" t="str">
            <v>CID001534 - Royal Canadian Mint</v>
          </cell>
          <cell r="D2082" t="str">
            <v>Gold</v>
          </cell>
          <cell r="E2082" t="str">
            <v>CID001534</v>
          </cell>
          <cell r="F2082" t="str">
            <v>RMI</v>
          </cell>
          <cell r="G2082" t="str">
            <v>Royal Canadian Mint</v>
          </cell>
          <cell r="H2082" t="str">
            <v>CANADA</v>
          </cell>
          <cell r="I2082"/>
          <cell r="J2082" t="str">
            <v>Ottawa</v>
          </cell>
          <cell r="K2082" t="str">
            <v>Ontario</v>
          </cell>
          <cell r="L2082" t="str">
            <v>Conformant</v>
          </cell>
        </row>
        <row r="2083">
          <cell r="B2083" t="str">
            <v>AXON' MECHATRONICS S.A.S._2023</v>
          </cell>
          <cell r="C2083" t="str">
            <v>CID002761 - SAAMP</v>
          </cell>
          <cell r="D2083" t="str">
            <v>Gold</v>
          </cell>
          <cell r="E2083" t="str">
            <v>CID002761</v>
          </cell>
          <cell r="F2083" t="str">
            <v>RMI</v>
          </cell>
          <cell r="G2083" t="str">
            <v>SAAMP</v>
          </cell>
          <cell r="H2083" t="str">
            <v>FRANCE</v>
          </cell>
          <cell r="I2083"/>
          <cell r="J2083" t="str">
            <v>Paris</v>
          </cell>
          <cell r="K2083" t="str">
            <v>Île-de-France</v>
          </cell>
          <cell r="L2083" t="str">
            <v>Conformant</v>
          </cell>
        </row>
        <row r="2084">
          <cell r="B2084" t="str">
            <v>AXON' MECHATRONICS S.A.S._2023</v>
          </cell>
          <cell r="C2084" t="str">
            <v>CID002290 - SAFINA A.S.</v>
          </cell>
          <cell r="D2084" t="str">
            <v>Gold</v>
          </cell>
          <cell r="E2084" t="str">
            <v>CID002290</v>
          </cell>
          <cell r="F2084" t="str">
            <v>RMI</v>
          </cell>
          <cell r="G2084" t="str">
            <v>SAFINA A.S.</v>
          </cell>
          <cell r="H2084" t="str">
            <v>CZECHIA</v>
          </cell>
          <cell r="I2084"/>
          <cell r="J2084" t="str">
            <v>Vestec</v>
          </cell>
          <cell r="K2084" t="str">
            <v>Praha-západ</v>
          </cell>
          <cell r="L2084" t="str">
            <v>Conformant</v>
          </cell>
        </row>
        <row r="2085">
          <cell r="B2085" t="str">
            <v>AXON' MECHATRONICS S.A.S._2023</v>
          </cell>
          <cell r="C2085" t="str">
            <v>CID001585 - SEMPSA Joyeria Plateria S.A.</v>
          </cell>
          <cell r="D2085" t="str">
            <v>Gold</v>
          </cell>
          <cell r="E2085" t="str">
            <v>CID001585</v>
          </cell>
          <cell r="F2085" t="str">
            <v>RMI</v>
          </cell>
          <cell r="G2085" t="str">
            <v>SEMPSA Joyeria Plateria S.A.</v>
          </cell>
          <cell r="H2085" t="str">
            <v>SPAIN</v>
          </cell>
          <cell r="I2085" t="str">
            <v>Avenida Democratia</v>
          </cell>
          <cell r="J2085" t="str">
            <v>Madrid</v>
          </cell>
          <cell r="K2085" t="str">
            <v>Comunidad de Madrid</v>
          </cell>
          <cell r="L2085" t="str">
            <v>Conformant</v>
          </cell>
        </row>
        <row r="2086">
          <cell r="B2086" t="str">
            <v>AXON' MECHATRONICS S.A.S._2023</v>
          </cell>
          <cell r="C2086" t="str">
            <v>CID001622 - Shandong Zhaojin Gold &amp; Silver Refinery Co., Ltd.</v>
          </cell>
          <cell r="D2086" t="str">
            <v>Gold</v>
          </cell>
          <cell r="E2086" t="str">
            <v>CID001622</v>
          </cell>
          <cell r="F2086" t="str">
            <v>RMI</v>
          </cell>
          <cell r="G2086" t="str">
            <v>Shandong Zhaojin Gold &amp; Silver Refinery Co., Ltd.</v>
          </cell>
          <cell r="H2086" t="str">
            <v>CHINA</v>
          </cell>
          <cell r="I2086"/>
          <cell r="J2086" t="str">
            <v>Zhaoyuan</v>
          </cell>
          <cell r="K2086" t="str">
            <v>Shandong Sheng</v>
          </cell>
          <cell r="L2086" t="str">
            <v>Conformant</v>
          </cell>
        </row>
        <row r="2087">
          <cell r="B2087" t="str">
            <v>AXON' MECHATRONICS S.A.S._2023</v>
          </cell>
          <cell r="C2087" t="str">
            <v>CID001736 - Sichuan Tianze Precious Metals Co., Ltd.</v>
          </cell>
          <cell r="D2087" t="str">
            <v>Gold</v>
          </cell>
          <cell r="E2087" t="str">
            <v>CID001736</v>
          </cell>
          <cell r="F2087" t="str">
            <v>RMI</v>
          </cell>
          <cell r="G2087" t="str">
            <v>Sichuan Tianze Precious Metals Co., Ltd.</v>
          </cell>
          <cell r="H2087" t="str">
            <v>CHINA</v>
          </cell>
          <cell r="I2087"/>
          <cell r="J2087" t="str">
            <v>Chengdu</v>
          </cell>
          <cell r="K2087" t="str">
            <v>Sichuan Sheng</v>
          </cell>
          <cell r="L2087" t="str">
            <v>Conformant</v>
          </cell>
        </row>
        <row r="2088">
          <cell r="B2088" t="str">
            <v>AXON' MECHATRONICS S.A.S._2023</v>
          </cell>
          <cell r="C2088" t="str">
            <v>CID001761 - Solar Applied Materials Technology Corp.</v>
          </cell>
          <cell r="D2088" t="str">
            <v>Gold</v>
          </cell>
          <cell r="E2088" t="str">
            <v>CID001761</v>
          </cell>
          <cell r="F2088" t="str">
            <v>RMI</v>
          </cell>
          <cell r="G2088" t="str">
            <v>Solar Applied Materials Technology Corp.</v>
          </cell>
          <cell r="H2088" t="str">
            <v>TAIWAN, PROVINCE OF CHINA</v>
          </cell>
          <cell r="I2088"/>
          <cell r="J2088" t="str">
            <v>Tainan City</v>
          </cell>
          <cell r="K2088" t="str">
            <v>Tainan</v>
          </cell>
          <cell r="L2088" t="str">
            <v>Conformant</v>
          </cell>
        </row>
        <row r="2089">
          <cell r="B2089" t="str">
            <v>AXON' MECHATRONICS S.A.S._2023</v>
          </cell>
          <cell r="C2089" t="str">
            <v>CID001798 - Sumitomo Metal Mining Co., Ltd.88</v>
          </cell>
          <cell r="D2089" t="str">
            <v>Gold</v>
          </cell>
          <cell r="E2089" t="str">
            <v>CID001798</v>
          </cell>
          <cell r="F2089" t="str">
            <v>RMI</v>
          </cell>
          <cell r="G2089" t="str">
            <v>Sumitomo Metal Mining Co., Ltd.</v>
          </cell>
          <cell r="H2089" t="str">
            <v>JAPAN</v>
          </cell>
          <cell r="I2089"/>
          <cell r="J2089" t="str">
            <v>Saijo</v>
          </cell>
          <cell r="K2089" t="str">
            <v>Wehime</v>
          </cell>
          <cell r="L2089" t="str">
            <v>Conformant</v>
          </cell>
        </row>
        <row r="2090">
          <cell r="B2090" t="str">
            <v>AXON' MECHATRONICS S.A.S._2023</v>
          </cell>
          <cell r="C2090" t="str">
            <v>CID002580 - T.C.A S.p.A</v>
          </cell>
          <cell r="D2090" t="str">
            <v>Gold</v>
          </cell>
          <cell r="E2090" t="str">
            <v>CID002580</v>
          </cell>
          <cell r="F2090" t="str">
            <v>RMI</v>
          </cell>
          <cell r="G2090" t="str">
            <v>T.C.A S.p.A</v>
          </cell>
          <cell r="H2090" t="str">
            <v>ITALY</v>
          </cell>
          <cell r="I2090"/>
          <cell r="J2090" t="str">
            <v>Capolona</v>
          </cell>
          <cell r="K2090" t="str">
            <v>Toscana</v>
          </cell>
          <cell r="L2090" t="str">
            <v>Conformant</v>
          </cell>
        </row>
        <row r="2091">
          <cell r="B2091" t="str">
            <v>AXON' MECHATRONICS S.A.S._2023</v>
          </cell>
          <cell r="C2091" t="str">
            <v>CID001875 - Tanaka Kikinzoku Kogyo K.K.96</v>
          </cell>
          <cell r="D2091" t="str">
            <v>Gold</v>
          </cell>
          <cell r="E2091" t="str">
            <v>CID001875</v>
          </cell>
          <cell r="F2091" t="str">
            <v>RMI</v>
          </cell>
          <cell r="G2091" t="str">
            <v>Tanaka Kikinzoku Kogyo K.K.</v>
          </cell>
          <cell r="H2091" t="str">
            <v>JAPAN</v>
          </cell>
          <cell r="I2091" t="str">
            <v>nagatoro2-14</v>
          </cell>
          <cell r="J2091" t="str">
            <v>Hiratsuka</v>
          </cell>
          <cell r="K2091" t="str">
            <v>Kanagawa</v>
          </cell>
          <cell r="L2091" t="str">
            <v>Conformant</v>
          </cell>
        </row>
        <row r="2092">
          <cell r="B2092" t="str">
            <v>AXON' MECHATRONICS S.A.S._2023</v>
          </cell>
          <cell r="C2092" t="str">
            <v>CID001916 - Shandong Gold Smelting Co., Ltd.</v>
          </cell>
          <cell r="D2092" t="str">
            <v>Gold</v>
          </cell>
          <cell r="E2092" t="str">
            <v>CID001916</v>
          </cell>
          <cell r="F2092" t="str">
            <v>RMI</v>
          </cell>
          <cell r="G2092" t="str">
            <v>Shandong Gold Smelting Co., Ltd.</v>
          </cell>
          <cell r="H2092" t="str">
            <v>CHINA</v>
          </cell>
          <cell r="I2092"/>
          <cell r="J2092" t="str">
            <v>Laizhou</v>
          </cell>
          <cell r="K2092" t="str">
            <v>Shandong Sheng</v>
          </cell>
          <cell r="L2092" t="str">
            <v>Conformant</v>
          </cell>
        </row>
        <row r="2093">
          <cell r="B2093" t="str">
            <v>AXON' MECHATRONICS S.A.S._2023</v>
          </cell>
          <cell r="C2093" t="str">
            <v>CID001938 - Tokuriki Honten Co., Ltd.</v>
          </cell>
          <cell r="D2093" t="str">
            <v>Gold</v>
          </cell>
          <cell r="E2093" t="str">
            <v>CID001938</v>
          </cell>
          <cell r="F2093" t="str">
            <v>RMI</v>
          </cell>
          <cell r="G2093" t="str">
            <v>Tokuriki Honten Co., Ltd.</v>
          </cell>
          <cell r="H2093" t="str">
            <v>JAPAN</v>
          </cell>
          <cell r="I2093"/>
          <cell r="J2093" t="str">
            <v>Kuki</v>
          </cell>
          <cell r="K2093" t="str">
            <v>Saitama</v>
          </cell>
          <cell r="L2093" t="str">
            <v>Conformant</v>
          </cell>
        </row>
        <row r="2094">
          <cell r="B2094" t="str">
            <v>AXON' MECHATRONICS S.A.S._2023</v>
          </cell>
          <cell r="C2094" t="str">
            <v>CID002615 - TOO Tau-Ken-Altyn</v>
          </cell>
          <cell r="D2094" t="str">
            <v>Gold</v>
          </cell>
          <cell r="E2094" t="str">
            <v>CID002615</v>
          </cell>
          <cell r="F2094" t="str">
            <v>RMI</v>
          </cell>
          <cell r="G2094" t="str">
            <v>TOO Tau-Ken-Altyn</v>
          </cell>
          <cell r="H2094" t="str">
            <v>KAZAKHSTAN</v>
          </cell>
          <cell r="I2094"/>
          <cell r="J2094" t="str">
            <v>Astana</v>
          </cell>
          <cell r="K2094" t="str">
            <v>Almaty</v>
          </cell>
          <cell r="L2094" t="str">
            <v>Conformant</v>
          </cell>
        </row>
        <row r="2095">
          <cell r="B2095" t="str">
            <v>AXON' MECHATRONICS S.A.S._2023</v>
          </cell>
          <cell r="C2095" t="str">
            <v>CID001955 - Torecom</v>
          </cell>
          <cell r="D2095" t="str">
            <v>Gold</v>
          </cell>
          <cell r="E2095" t="str">
            <v>CID001955</v>
          </cell>
          <cell r="F2095" t="str">
            <v>RMI</v>
          </cell>
          <cell r="G2095" t="str">
            <v>Torecom</v>
          </cell>
          <cell r="H2095" t="str">
            <v>KOREA, REPUBLIC OF</v>
          </cell>
          <cell r="I2095"/>
          <cell r="J2095" t="str">
            <v>Asan</v>
          </cell>
          <cell r="K2095" t="str">
            <v>Chungcheongnam-do</v>
          </cell>
          <cell r="L2095" t="str">
            <v>Conformant</v>
          </cell>
        </row>
        <row r="2096">
          <cell r="B2096" t="str">
            <v>AXON' MECHATRONICS S.A.S._2023</v>
          </cell>
          <cell r="C2096" t="str">
            <v>CID002314 - Umicore Precious Metals Thailand</v>
          </cell>
          <cell r="D2096" t="str">
            <v>Gold</v>
          </cell>
          <cell r="E2096" t="str">
            <v>CID002314</v>
          </cell>
          <cell r="F2096" t="str">
            <v>RMI</v>
          </cell>
          <cell r="G2096" t="str">
            <v>Umicore Precious Metals Thailand</v>
          </cell>
          <cell r="H2096" t="str">
            <v>THAILAND</v>
          </cell>
          <cell r="I2096"/>
          <cell r="J2096" t="str">
            <v>Khwaeng Dok Mai</v>
          </cell>
          <cell r="K2096" t="str">
            <v>Krung Thep Maha Nakhon</v>
          </cell>
          <cell r="L2096" t="str">
            <v>Conformant</v>
          </cell>
        </row>
        <row r="2097">
          <cell r="B2097" t="str">
            <v>AXON' MECHATRONICS S.A.S._2023</v>
          </cell>
          <cell r="C2097" t="str">
            <v>CID001980 - Umicore S.A. Business Unit Precious Metals Refining104</v>
          </cell>
          <cell r="D2097" t="str">
            <v>Gold</v>
          </cell>
          <cell r="E2097" t="str">
            <v>CID001980</v>
          </cell>
          <cell r="F2097" t="str">
            <v>RMI</v>
          </cell>
          <cell r="G2097" t="str">
            <v>Umicore S.A. Business Unit Precious Metals Refining</v>
          </cell>
          <cell r="H2097" t="str">
            <v>BELGIUM</v>
          </cell>
          <cell r="I2097" t="str">
            <v>Adolf Greinerstraat 14</v>
          </cell>
          <cell r="J2097" t="str">
            <v>Hoboken</v>
          </cell>
          <cell r="K2097" t="str">
            <v>Antwerpen</v>
          </cell>
          <cell r="L2097" t="str">
            <v>Conformant</v>
          </cell>
        </row>
        <row r="2098">
          <cell r="B2098" t="str">
            <v>AXON' MECHATRONICS S.A.S._2023</v>
          </cell>
          <cell r="C2098" t="str">
            <v>CID001993 - United Precious Metal Refining, Inc.</v>
          </cell>
          <cell r="D2098" t="str">
            <v>Gold</v>
          </cell>
          <cell r="E2098" t="str">
            <v>CID001993</v>
          </cell>
          <cell r="F2098" t="str">
            <v>RMI</v>
          </cell>
          <cell r="G2098" t="str">
            <v>United Precious Metal Refining, Inc.</v>
          </cell>
          <cell r="H2098" t="str">
            <v>UNITED STATES OF AMERICA</v>
          </cell>
          <cell r="I2098"/>
          <cell r="J2098" t="str">
            <v>Alden</v>
          </cell>
          <cell r="K2098" t="str">
            <v>New York</v>
          </cell>
          <cell r="L2098" t="str">
            <v>Conformant</v>
          </cell>
        </row>
        <row r="2099">
          <cell r="B2099" t="str">
            <v>AXON' MECHATRONICS S.A.S._2023</v>
          </cell>
          <cell r="C2099" t="str">
            <v>CID002003 - Valcambi S.A.</v>
          </cell>
          <cell r="D2099" t="str">
            <v>Gold</v>
          </cell>
          <cell r="E2099" t="str">
            <v>CID002003</v>
          </cell>
          <cell r="F2099" t="str">
            <v>RMI</v>
          </cell>
          <cell r="G2099" t="str">
            <v>Valcambi S.A.</v>
          </cell>
          <cell r="H2099" t="str">
            <v>SWITZERLAND</v>
          </cell>
          <cell r="I2099"/>
          <cell r="J2099" t="str">
            <v>Balerna</v>
          </cell>
          <cell r="K2099" t="str">
            <v>Ticino</v>
          </cell>
          <cell r="L2099" t="str">
            <v>Conformant</v>
          </cell>
        </row>
        <row r="2100">
          <cell r="B2100" t="str">
            <v>AXON' MECHATRONICS S.A.S._2023</v>
          </cell>
          <cell r="C2100" t="str">
            <v>CID002030 - Western Australian Mint (T/a The Perth Mint)109</v>
          </cell>
          <cell r="D2100" t="str">
            <v>Gold</v>
          </cell>
          <cell r="E2100" t="str">
            <v>CID002030</v>
          </cell>
          <cell r="F2100" t="str">
            <v>RMI</v>
          </cell>
          <cell r="G2100" t="str">
            <v>Western Australian Mint (T/a The Perth Mint)</v>
          </cell>
          <cell r="H2100" t="str">
            <v>AUSTRALIA</v>
          </cell>
          <cell r="I2100" t="str">
            <v>Nondisclosure</v>
          </cell>
          <cell r="J2100" t="str">
            <v>Newburn</v>
          </cell>
          <cell r="K2100" t="str">
            <v>Western Australia</v>
          </cell>
          <cell r="L2100" t="str">
            <v>Conformant</v>
          </cell>
        </row>
        <row r="2101">
          <cell r="B2101" t="str">
            <v>AXON' MECHATRONICS S.A.S._2023</v>
          </cell>
          <cell r="C2101" t="str">
            <v>CID002778 - WIELAND Edelmetalle GmbH</v>
          </cell>
          <cell r="D2101" t="str">
            <v>Gold</v>
          </cell>
          <cell r="E2101" t="str">
            <v>CID002778</v>
          </cell>
          <cell r="F2101" t="str">
            <v>RMI</v>
          </cell>
          <cell r="G2101" t="str">
            <v>WIELAND Edelmetalle GmbH</v>
          </cell>
          <cell r="H2101" t="str">
            <v>GERMANY</v>
          </cell>
          <cell r="I2101"/>
          <cell r="J2101" t="str">
            <v>Pforzeim</v>
          </cell>
          <cell r="K2101" t="str">
            <v>Baden-Wurttemberg</v>
          </cell>
          <cell r="L2101" t="str">
            <v>Conformant</v>
          </cell>
        </row>
        <row r="2102">
          <cell r="B2102" t="str">
            <v>AXON' MECHATRONICS S.A.S._2023</v>
          </cell>
          <cell r="C2102" t="str">
            <v>CID002129 - Yokohama Metal Co., Ltd.</v>
          </cell>
          <cell r="D2102" t="str">
            <v>Gold</v>
          </cell>
          <cell r="E2102" t="str">
            <v>CID002129</v>
          </cell>
          <cell r="F2102" t="str">
            <v>RMI</v>
          </cell>
          <cell r="G2102" t="str">
            <v>Yokohama Metal Co., Ltd.</v>
          </cell>
          <cell r="H2102" t="str">
            <v>JAPAN</v>
          </cell>
          <cell r="I2102"/>
          <cell r="J2102" t="str">
            <v>Sagamihara</v>
          </cell>
          <cell r="K2102" t="str">
            <v>Kanagawa</v>
          </cell>
          <cell r="L2102" t="str">
            <v>Conformant</v>
          </cell>
        </row>
        <row r="2103">
          <cell r="B2103" t="str">
            <v>AXON' MECHATRONICS S.A.S._2023</v>
          </cell>
          <cell r="C2103" t="str">
            <v>CID002224 - Zhongyuan Gold Smelter of Zhongjin Gold Corporation116</v>
          </cell>
          <cell r="D2103" t="str">
            <v>Gold</v>
          </cell>
          <cell r="E2103" t="str">
            <v>CID002224</v>
          </cell>
          <cell r="F2103" t="str">
            <v>RMI</v>
          </cell>
          <cell r="G2103" t="str">
            <v>Zhongyuan Gold Smelter of Zhongjin Gold Corporation</v>
          </cell>
          <cell r="H2103" t="str">
            <v>CHINA</v>
          </cell>
          <cell r="I2103"/>
          <cell r="J2103" t="str">
            <v>Sanmenxia</v>
          </cell>
          <cell r="K2103" t="str">
            <v>Henan Sheng</v>
          </cell>
          <cell r="L2103" t="str">
            <v>Conformant</v>
          </cell>
        </row>
        <row r="2104">
          <cell r="B2104" t="str">
            <v>AXON' MECHATRONICS S.A.S._2023</v>
          </cell>
          <cell r="C2104" t="str">
            <v>CID000292 - Alpha117</v>
          </cell>
          <cell r="D2104" t="str">
            <v>Tin</v>
          </cell>
          <cell r="E2104" t="str">
            <v>CID000292</v>
          </cell>
          <cell r="F2104" t="str">
            <v>RMI</v>
          </cell>
          <cell r="G2104" t="str">
            <v>Alpha</v>
          </cell>
          <cell r="H2104" t="str">
            <v>UNITED STATES OF AMERICA</v>
          </cell>
          <cell r="I2104"/>
          <cell r="J2104" t="str">
            <v>Altoona</v>
          </cell>
          <cell r="K2104" t="str">
            <v>Pennsylvania</v>
          </cell>
          <cell r="L2104" t="str">
            <v>Conformant</v>
          </cell>
        </row>
        <row r="2105">
          <cell r="B2105" t="str">
            <v>AXON' MECHATRONICS S.A.S._2023</v>
          </cell>
          <cell r="C2105" t="str">
            <v>CID000228 - Chenzhou Yunxiang Mining and Metallurgy Co., Ltd.124</v>
          </cell>
          <cell r="D2105" t="str">
            <v>Tin</v>
          </cell>
          <cell r="E2105" t="str">
            <v>CID000228</v>
          </cell>
          <cell r="F2105" t="str">
            <v>RMI</v>
          </cell>
          <cell r="G2105" t="str">
            <v>Chenzhou Yunxiang Mining and Metallurgy Co., Ltd.</v>
          </cell>
          <cell r="H2105" t="str">
            <v>CHINA</v>
          </cell>
          <cell r="I2105"/>
          <cell r="J2105" t="str">
            <v>Chenzhou</v>
          </cell>
          <cell r="K2105" t="str">
            <v>Hunan Sheng</v>
          </cell>
          <cell r="L2105" t="str">
            <v>Conformant</v>
          </cell>
        </row>
        <row r="2106">
          <cell r="B2106" t="str">
            <v>AXON' MECHATRONICS S.A.S._2023</v>
          </cell>
          <cell r="C2106" t="str">
            <v>CID001070 - China Tin Group Co., Ltd.125</v>
          </cell>
          <cell r="D2106" t="str">
            <v>Tin</v>
          </cell>
          <cell r="E2106" t="str">
            <v>CID001070</v>
          </cell>
          <cell r="F2106" t="str">
            <v>RMI</v>
          </cell>
          <cell r="G2106" t="str">
            <v>China Tin Group Co., Ltd.</v>
          </cell>
          <cell r="H2106" t="str">
            <v>CHINA</v>
          </cell>
          <cell r="I2106"/>
          <cell r="J2106" t="str">
            <v>Laibin</v>
          </cell>
          <cell r="K2106" t="str">
            <v>Guangxi Zhuangzu Zizhiqu</v>
          </cell>
          <cell r="L2106" t="str">
            <v>Conformant</v>
          </cell>
        </row>
        <row r="2107">
          <cell r="B2107" t="str">
            <v>AXON' MECHATRONICS S.A.S._2023</v>
          </cell>
          <cell r="C2107" t="str">
            <v>CID000402 - Dowa</v>
          </cell>
          <cell r="D2107" t="str">
            <v>Tin</v>
          </cell>
          <cell r="E2107" t="str">
            <v>CID000402</v>
          </cell>
          <cell r="F2107" t="str">
            <v>RMI</v>
          </cell>
          <cell r="G2107" t="str">
            <v>Dowa</v>
          </cell>
          <cell r="H2107" t="str">
            <v>JAPAN</v>
          </cell>
          <cell r="I2107"/>
          <cell r="J2107" t="str">
            <v>Kosaka</v>
          </cell>
          <cell r="K2107" t="str">
            <v>Akita</v>
          </cell>
          <cell r="L2107" t="str">
            <v>Conformant</v>
          </cell>
        </row>
        <row r="2108">
          <cell r="B2108" t="str">
            <v>AXON' MECHATRONICS S.A.S._2023</v>
          </cell>
          <cell r="C2108" t="str">
            <v>CID000438 - EM Vinto</v>
          </cell>
          <cell r="D2108" t="str">
            <v>Tin</v>
          </cell>
          <cell r="E2108" t="str">
            <v>CID000438</v>
          </cell>
          <cell r="F2108" t="str">
            <v>RMI</v>
          </cell>
          <cell r="G2108" t="str">
            <v>EM Vinto</v>
          </cell>
          <cell r="H2108" t="str">
            <v>BOLIVIA (PLURINATIONAL STATE OF)</v>
          </cell>
          <cell r="I2108" t="str">
            <v>Unknown.</v>
          </cell>
          <cell r="J2108" t="str">
            <v>Oruro</v>
          </cell>
          <cell r="K2108" t="str">
            <v>Oruro</v>
          </cell>
          <cell r="L2108" t="str">
            <v>Conformant</v>
          </cell>
        </row>
        <row r="2109">
          <cell r="B2109" t="str">
            <v>AXON' MECHATRONICS S.A.S._2023</v>
          </cell>
          <cell r="C2109" t="str">
            <v>CID000468 - Fenix Metals</v>
          </cell>
          <cell r="D2109" t="str">
            <v>Tin</v>
          </cell>
          <cell r="E2109" t="str">
            <v>CID000468</v>
          </cell>
          <cell r="F2109" t="str">
            <v>RMI</v>
          </cell>
          <cell r="G2109" t="str">
            <v>Fenix Metals</v>
          </cell>
          <cell r="H2109" t="str">
            <v>POLAND</v>
          </cell>
          <cell r="I2109"/>
          <cell r="J2109" t="str">
            <v>Chmielów</v>
          </cell>
          <cell r="K2109" t="str">
            <v>Podkarpackie</v>
          </cell>
          <cell r="L2109" t="str">
            <v>Conformant</v>
          </cell>
        </row>
        <row r="2110">
          <cell r="B2110" t="str">
            <v>AXON' MECHATRONICS S.A.S._2023</v>
          </cell>
          <cell r="C2110" t="str">
            <v>CID000538 - Gejiu Non-Ferrous Metal Processing Co., Ltd.</v>
          </cell>
          <cell r="D2110" t="str">
            <v>Tin</v>
          </cell>
          <cell r="E2110" t="str">
            <v>CID000538</v>
          </cell>
          <cell r="F2110" t="str">
            <v>RMI</v>
          </cell>
          <cell r="G2110" t="str">
            <v>Gejiu Non-Ferrous Metal Processing Co., Ltd.</v>
          </cell>
          <cell r="H2110" t="str">
            <v>CHINA</v>
          </cell>
          <cell r="I2110" t="str">
            <v>Jijie</v>
          </cell>
          <cell r="J2110" t="str">
            <v>Gejiu</v>
          </cell>
          <cell r="K2110" t="str">
            <v>Yunnan Sheng</v>
          </cell>
          <cell r="L2110" t="str">
            <v>Conformant</v>
          </cell>
        </row>
        <row r="2111">
          <cell r="B2111" t="str">
            <v>AXON' MECHATRONICS S.A.S._2023</v>
          </cell>
          <cell r="C2111" t="str">
            <v>CID003116 - Guangdong Hanhe Non-Ferrous Metal Co., Ltd.</v>
          </cell>
          <cell r="D2111" t="str">
            <v>Tin</v>
          </cell>
          <cell r="E2111" t="str">
            <v>CID003116</v>
          </cell>
          <cell r="F2111" t="str">
            <v>RMI</v>
          </cell>
          <cell r="G2111" t="str">
            <v>Guangdong Hanhe Non-Ferrous Metal Co., Ltd.</v>
          </cell>
          <cell r="H2111" t="str">
            <v>CHINA</v>
          </cell>
          <cell r="I2111"/>
          <cell r="J2111" t="str">
            <v>Chaozhou</v>
          </cell>
          <cell r="K2111" t="str">
            <v>Guangdong Sheng</v>
          </cell>
          <cell r="L2111" t="str">
            <v>Conformant</v>
          </cell>
        </row>
        <row r="2112">
          <cell r="B2112" t="str">
            <v>AXON' MECHATRONICS S.A.S._2023</v>
          </cell>
          <cell r="C2112" t="str">
            <v>CID002844 - HuiChang Hill Tin Industry Co., Ltd.</v>
          </cell>
          <cell r="D2112" t="str">
            <v>Tin</v>
          </cell>
          <cell r="E2112" t="str">
            <v>CID002844</v>
          </cell>
          <cell r="F2112" t="str">
            <v>RMI</v>
          </cell>
          <cell r="G2112" t="str">
            <v>HuiChang Hill Tin Industry Co., Ltd.</v>
          </cell>
          <cell r="H2112" t="str">
            <v>CHINA</v>
          </cell>
          <cell r="I2112"/>
          <cell r="J2112" t="str">
            <v>Ganzhou</v>
          </cell>
          <cell r="K2112" t="str">
            <v>Jiangxi Sheng</v>
          </cell>
          <cell r="L2112" t="str">
            <v>Removed</v>
          </cell>
        </row>
        <row r="2113">
          <cell r="B2113" t="str">
            <v>AXON' MECHATRONICS S.A.S._2023</v>
          </cell>
          <cell r="C2113" t="str">
            <v>CID002468 - Magnu's Minerais Metais e Ligas Ltda.</v>
          </cell>
          <cell r="D2113" t="str">
            <v>Tin</v>
          </cell>
          <cell r="E2113" t="str">
            <v>CID002468</v>
          </cell>
          <cell r="F2113" t="str">
            <v>RMI</v>
          </cell>
          <cell r="G2113" t="str">
            <v>Magnu's Minerais Metais e Ligas Ltda.</v>
          </cell>
          <cell r="H2113" t="str">
            <v>BRAZIL</v>
          </cell>
          <cell r="I2113"/>
          <cell r="J2113" t="str">
            <v>São João del Rei</v>
          </cell>
          <cell r="K2113" t="str">
            <v>Minas Gerais</v>
          </cell>
          <cell r="L2113" t="str">
            <v>Conformant</v>
          </cell>
        </row>
        <row r="2114">
          <cell r="B2114" t="str">
            <v>AXON' MECHATRONICS S.A.S._2023</v>
          </cell>
          <cell r="C2114" t="str">
            <v>CID001105 - Malaysia Smelting Corporation (MSC)</v>
          </cell>
          <cell r="D2114" t="str">
            <v>Tin</v>
          </cell>
          <cell r="E2114" t="str">
            <v>CID001105</v>
          </cell>
          <cell r="F2114" t="str">
            <v>RMI</v>
          </cell>
          <cell r="G2114" t="str">
            <v>Malaysia Smelting Corporation (MSC)</v>
          </cell>
          <cell r="H2114" t="str">
            <v>MALAYSIA</v>
          </cell>
          <cell r="I2114" t="str">
            <v>27, Jialan Pantai</v>
          </cell>
          <cell r="J2114" t="str">
            <v>Butterworth</v>
          </cell>
          <cell r="K2114" t="str">
            <v>Pulau Pinang</v>
          </cell>
          <cell r="L2114" t="str">
            <v>Conformant</v>
          </cell>
        </row>
        <row r="2115">
          <cell r="B2115" t="str">
            <v>AXON' MECHATRONICS S.A.S._2023</v>
          </cell>
          <cell r="C2115" t="str">
            <v>CID001142 - Metallic Resources, Inc.</v>
          </cell>
          <cell r="D2115" t="str">
            <v>Tin</v>
          </cell>
          <cell r="E2115" t="str">
            <v>CID001142</v>
          </cell>
          <cell r="F2115" t="str">
            <v>RMI</v>
          </cell>
          <cell r="G2115" t="str">
            <v>Metallic Resources, Inc.</v>
          </cell>
          <cell r="H2115" t="str">
            <v>UNITED STATES OF AMERICA</v>
          </cell>
          <cell r="I2115"/>
          <cell r="J2115" t="str">
            <v>Twinsburg</v>
          </cell>
          <cell r="K2115" t="str">
            <v>Ohio</v>
          </cell>
          <cell r="L2115" t="str">
            <v>Conformant</v>
          </cell>
        </row>
        <row r="2116">
          <cell r="B2116" t="str">
            <v>AXON' MECHATRONICS S.A.S._2023</v>
          </cell>
          <cell r="C2116" t="str">
            <v>CID001182 - Minsur</v>
          </cell>
          <cell r="D2116" t="str">
            <v>Tin</v>
          </cell>
          <cell r="E2116" t="str">
            <v>CID001182</v>
          </cell>
          <cell r="F2116" t="str">
            <v>RMI</v>
          </cell>
          <cell r="G2116" t="str">
            <v>Minsur</v>
          </cell>
          <cell r="H2116" t="str">
            <v>PERU</v>
          </cell>
          <cell r="I2116" t="str">
            <v>222 Bloomingdale Road, Suite 101</v>
          </cell>
          <cell r="J2116" t="str">
            <v>Paracas</v>
          </cell>
          <cell r="K2116" t="str">
            <v>Ika</v>
          </cell>
          <cell r="L2116" t="str">
            <v>Conformant</v>
          </cell>
        </row>
        <row r="2117">
          <cell r="B2117" t="str">
            <v>AXON' MECHATRONICS S.A.S._2023</v>
          </cell>
          <cell r="C2117" t="str">
            <v>CID001314 - O.M. Manufacturing (Thailand) Co., Ltd.</v>
          </cell>
          <cell r="D2117" t="str">
            <v>Tin</v>
          </cell>
          <cell r="E2117" t="str">
            <v>CID001314</v>
          </cell>
          <cell r="F2117" t="str">
            <v>RMI</v>
          </cell>
          <cell r="G2117" t="str">
            <v>O.M. Manufacturing (Thailand) Co., Ltd.</v>
          </cell>
          <cell r="H2117" t="str">
            <v>THAILAND</v>
          </cell>
          <cell r="I2117"/>
          <cell r="J2117" t="str">
            <v>Sriracha</v>
          </cell>
          <cell r="K2117" t="str">
            <v>Chon Buri</v>
          </cell>
          <cell r="L2117" t="str">
            <v>Conformant</v>
          </cell>
        </row>
        <row r="2118">
          <cell r="B2118" t="str">
            <v>AXON' MECHATRONICS S.A.S._2023</v>
          </cell>
          <cell r="C2118" t="str">
            <v>CID002517 - O.M. Manufacturing Philippines, Inc.</v>
          </cell>
          <cell r="D2118" t="str">
            <v>Tin</v>
          </cell>
          <cell r="E2118" t="str">
            <v>CID002517</v>
          </cell>
          <cell r="F2118" t="str">
            <v>RMI</v>
          </cell>
          <cell r="G2118" t="str">
            <v>O.M. Manufacturing Philippines, Inc.</v>
          </cell>
          <cell r="H2118" t="str">
            <v>PHILIPPINES</v>
          </cell>
          <cell r="I2118"/>
          <cell r="J2118" t="str">
            <v>Rosario</v>
          </cell>
          <cell r="K2118" t="str">
            <v>Cavite</v>
          </cell>
          <cell r="L2118" t="str">
            <v>Conformant</v>
          </cell>
        </row>
        <row r="2119">
          <cell r="B2119" t="str">
            <v>AXON' MECHATRONICS S.A.S._2023</v>
          </cell>
          <cell r="C2119" t="str">
            <v>CID001337 - Operaciones Metalurgicas S.A.</v>
          </cell>
          <cell r="D2119" t="str">
            <v>Tin</v>
          </cell>
          <cell r="E2119" t="str">
            <v>CID001337</v>
          </cell>
          <cell r="F2119" t="str">
            <v>RMI</v>
          </cell>
          <cell r="G2119" t="str">
            <v>Operaciones Metalurgicas S.A.</v>
          </cell>
          <cell r="H2119" t="str">
            <v>BOLIVIA (PLURINATIONAL STATE OF)</v>
          </cell>
          <cell r="I2119" t="str">
            <v>Nondisclosure</v>
          </cell>
          <cell r="J2119" t="str">
            <v>Oruro</v>
          </cell>
          <cell r="K2119" t="str">
            <v>Oruro</v>
          </cell>
          <cell r="L2119" t="str">
            <v>Conformant</v>
          </cell>
        </row>
        <row r="2120">
          <cell r="B2120" t="str">
            <v>AXON' MECHATRONICS S.A.S._2023</v>
          </cell>
          <cell r="C2120" t="str">
            <v>CID001399 - PT Artha Cipta Langgeng</v>
          </cell>
          <cell r="D2120" t="str">
            <v>Tin</v>
          </cell>
          <cell r="E2120" t="str">
            <v>CID001399</v>
          </cell>
          <cell r="F2120" t="str">
            <v>RMI</v>
          </cell>
          <cell r="G2120" t="str">
            <v>PT Artha Cipta Langgeng</v>
          </cell>
          <cell r="H2120" t="str">
            <v>INDONESIA</v>
          </cell>
          <cell r="I2120"/>
          <cell r="J2120" t="str">
            <v>Sungailiat</v>
          </cell>
          <cell r="K2120" t="str">
            <v>Kepulauan Bangka Belitung</v>
          </cell>
          <cell r="L2120" t="str">
            <v>Conformant</v>
          </cell>
        </row>
        <row r="2121">
          <cell r="B2121" t="str">
            <v>AXON' MECHATRONICS S.A.S._2023</v>
          </cell>
          <cell r="C2121" t="str">
            <v>CID002503 - PT ATD Makmur Mandiri Jaya</v>
          </cell>
          <cell r="D2121" t="str">
            <v>Tin</v>
          </cell>
          <cell r="E2121" t="str">
            <v>CID002503</v>
          </cell>
          <cell r="F2121" t="str">
            <v>RMI</v>
          </cell>
          <cell r="G2121" t="str">
            <v>PT ATD Makmur Mandiri Jaya</v>
          </cell>
          <cell r="H2121" t="str">
            <v>INDONESIA</v>
          </cell>
          <cell r="I2121"/>
          <cell r="J2121" t="str">
            <v>Sungailiat</v>
          </cell>
          <cell r="K2121" t="str">
            <v>Kepulauan Bangka Belitung</v>
          </cell>
          <cell r="L2121" t="str">
            <v>Conformant</v>
          </cell>
        </row>
        <row r="2122">
          <cell r="B2122" t="str">
            <v>AXON' MECHATRONICS S.A.S._2023</v>
          </cell>
          <cell r="C2122" t="str">
            <v>CID001402 - PT Babel Inti Perkasa</v>
          </cell>
          <cell r="D2122" t="str">
            <v>Tin</v>
          </cell>
          <cell r="E2122" t="str">
            <v>CID001402</v>
          </cell>
          <cell r="F2122" t="str">
            <v>RMI</v>
          </cell>
          <cell r="G2122" t="str">
            <v>PT Babel Inti Perkasa</v>
          </cell>
          <cell r="H2122" t="str">
            <v>INDONESIA</v>
          </cell>
          <cell r="I2122"/>
          <cell r="J2122" t="str">
            <v>Lintang</v>
          </cell>
          <cell r="K2122" t="str">
            <v>Kepulauan Bangka Belitung</v>
          </cell>
          <cell r="L2122" t="str">
            <v>Conformant</v>
          </cell>
        </row>
        <row r="2123">
          <cell r="B2123" t="str">
            <v>AXON' MECHATRONICS S.A.S._2023</v>
          </cell>
          <cell r="C2123" t="str">
            <v>CID002835 - PT Menara Cipta Mulia</v>
          </cell>
          <cell r="D2123" t="str">
            <v>Tin</v>
          </cell>
          <cell r="E2123" t="str">
            <v>CID002835</v>
          </cell>
          <cell r="F2123" t="str">
            <v>RMI</v>
          </cell>
          <cell r="G2123" t="str">
            <v>PT Menara Cipta Mulia</v>
          </cell>
          <cell r="H2123" t="str">
            <v>INDONESIA</v>
          </cell>
          <cell r="I2123"/>
          <cell r="J2123" t="str">
            <v>Mentawak</v>
          </cell>
          <cell r="K2123" t="str">
            <v>Kepulauan Bangka Belitung</v>
          </cell>
          <cell r="L2123" t="str">
            <v>Conformant</v>
          </cell>
        </row>
        <row r="2124">
          <cell r="B2124" t="str">
            <v>AXON' MECHATRONICS S.A.S._2023</v>
          </cell>
          <cell r="C2124" t="str">
            <v>CID001453 - PT Mitra Stania Prima</v>
          </cell>
          <cell r="D2124" t="str">
            <v>Tin</v>
          </cell>
          <cell r="E2124" t="str">
            <v>CID001453</v>
          </cell>
          <cell r="F2124" t="str">
            <v>RMI</v>
          </cell>
          <cell r="G2124" t="str">
            <v>PT Mitra Stania Prima</v>
          </cell>
          <cell r="H2124" t="str">
            <v>INDONESIA</v>
          </cell>
          <cell r="I2124"/>
          <cell r="J2124" t="str">
            <v>Sungailiat</v>
          </cell>
          <cell r="K2124" t="str">
            <v>Kepulauan Bangka Belitung</v>
          </cell>
          <cell r="L2124" t="str">
            <v>Conformant</v>
          </cell>
        </row>
        <row r="2125">
          <cell r="B2125" t="str">
            <v>AXON' MECHATRONICS S.A.S._2023</v>
          </cell>
          <cell r="C2125" t="str">
            <v>CID001458 - PT Prima Timah Utama</v>
          </cell>
          <cell r="D2125" t="str">
            <v>Tin</v>
          </cell>
          <cell r="E2125" t="str">
            <v>CID001458</v>
          </cell>
          <cell r="F2125" t="str">
            <v>RMI</v>
          </cell>
          <cell r="G2125" t="str">
            <v>PT Prima Timah Utama</v>
          </cell>
          <cell r="H2125" t="str">
            <v>INDONESIA</v>
          </cell>
          <cell r="I2125"/>
          <cell r="J2125" t="str">
            <v>Pangkal Pinang</v>
          </cell>
          <cell r="K2125" t="str">
            <v>Kepulauan Bangka Belitung</v>
          </cell>
          <cell r="L2125" t="str">
            <v>Conformant</v>
          </cell>
        </row>
        <row r="2126">
          <cell r="B2126" t="str">
            <v>AXON' MECHATRONICS S.A.S._2023</v>
          </cell>
          <cell r="C2126" t="str">
            <v>CID001460 - PT Refined Bangka Tin</v>
          </cell>
          <cell r="D2126" t="str">
            <v>Tin</v>
          </cell>
          <cell r="E2126" t="str">
            <v>CID001460</v>
          </cell>
          <cell r="F2126" t="str">
            <v>RMI</v>
          </cell>
          <cell r="G2126" t="str">
            <v>PT Refined Bangka Tin</v>
          </cell>
          <cell r="H2126" t="str">
            <v>INDONESIA</v>
          </cell>
          <cell r="I2126"/>
          <cell r="J2126" t="str">
            <v>Sungailiat</v>
          </cell>
          <cell r="K2126" t="str">
            <v>Kepulauan Bangka Belitung</v>
          </cell>
          <cell r="L2126" t="str">
            <v>Conformant</v>
          </cell>
        </row>
        <row r="2127">
          <cell r="B2127" t="str">
            <v>AXON' MECHATRONICS S.A.S._2023</v>
          </cell>
          <cell r="C2127" t="str">
            <v>CID001468 - PT Stanindo Inti Perkasa</v>
          </cell>
          <cell r="D2127" t="str">
            <v>Tin</v>
          </cell>
          <cell r="E2127" t="str">
            <v>CID001468</v>
          </cell>
          <cell r="F2127" t="str">
            <v>RMI</v>
          </cell>
          <cell r="G2127" t="str">
            <v>PT Stanindo Inti Perkasa</v>
          </cell>
          <cell r="H2127" t="str">
            <v>INDONESIA</v>
          </cell>
          <cell r="I2127"/>
          <cell r="J2127" t="str">
            <v>Pangkal Pinang</v>
          </cell>
          <cell r="K2127" t="str">
            <v>Kepulauan Bangka Belitung</v>
          </cell>
          <cell r="L2127" t="str">
            <v>Conformant</v>
          </cell>
        </row>
        <row r="2128">
          <cell r="B2128" t="str">
            <v>AXON' MECHATRONICS S.A.S._2023</v>
          </cell>
          <cell r="C2128" t="str">
            <v>CID001477 - PT Timah Tbk Kundur</v>
          </cell>
          <cell r="D2128" t="str">
            <v>Tin</v>
          </cell>
          <cell r="E2128" t="str">
            <v>CID001477</v>
          </cell>
          <cell r="F2128" t="str">
            <v>RMI</v>
          </cell>
          <cell r="G2128" t="str">
            <v>PT Timah Tbk Kundur</v>
          </cell>
          <cell r="H2128" t="str">
            <v>INDONESIA</v>
          </cell>
          <cell r="I2128" t="str">
            <v>Unknown.</v>
          </cell>
          <cell r="J2128" t="str">
            <v>Kundur</v>
          </cell>
          <cell r="K2128" t="str">
            <v>Riau</v>
          </cell>
          <cell r="L2128" t="str">
            <v>Conformant</v>
          </cell>
        </row>
        <row r="2129">
          <cell r="B2129" t="str">
            <v>AXON' MECHATRONICS S.A.S._2023</v>
          </cell>
          <cell r="C2129" t="str">
            <v>CID001482 - PT Timah Tbk Mentok</v>
          </cell>
          <cell r="D2129" t="str">
            <v>Tin</v>
          </cell>
          <cell r="E2129" t="str">
            <v>CID001482</v>
          </cell>
          <cell r="F2129" t="str">
            <v>RMI</v>
          </cell>
          <cell r="G2129" t="str">
            <v>PT Timah Tbk Mentok</v>
          </cell>
          <cell r="H2129" t="str">
            <v>INDONESIA</v>
          </cell>
          <cell r="I2129" t="str">
            <v>Unknown.</v>
          </cell>
          <cell r="J2129" t="str">
            <v>Mentok</v>
          </cell>
          <cell r="K2129" t="str">
            <v>Kepulauan Bangka Belitung</v>
          </cell>
          <cell r="L2129" t="str">
            <v>Conformant</v>
          </cell>
        </row>
        <row r="2130">
          <cell r="B2130" t="str">
            <v>AXON' MECHATRONICS S.A.S._2023</v>
          </cell>
          <cell r="C2130" t="str">
            <v>CID001539 - Rui Da Hung</v>
          </cell>
          <cell r="D2130" t="str">
            <v>Tin</v>
          </cell>
          <cell r="E2130" t="str">
            <v>CID001539</v>
          </cell>
          <cell r="F2130" t="str">
            <v>RMI</v>
          </cell>
          <cell r="G2130" t="str">
            <v>Rui Da Hung</v>
          </cell>
          <cell r="H2130" t="str">
            <v>TAIWAN, PROVINCE OF CHINA</v>
          </cell>
          <cell r="I2130"/>
          <cell r="J2130" t="str">
            <v>Taoyuan</v>
          </cell>
          <cell r="K2130" t="str">
            <v>Taoyuan</v>
          </cell>
          <cell r="L2130" t="str">
            <v>Conformant</v>
          </cell>
        </row>
        <row r="2131">
          <cell r="B2131" t="str">
            <v>AXON' MECHATRONICS S.A.S._2023</v>
          </cell>
          <cell r="C2131" t="str">
            <v>CID001898 - Thaisarco</v>
          </cell>
          <cell r="D2131" t="str">
            <v>Tin</v>
          </cell>
          <cell r="E2131" t="str">
            <v>CID001898</v>
          </cell>
          <cell r="F2131" t="str">
            <v>RMI</v>
          </cell>
          <cell r="G2131" t="str">
            <v>Thaisarco</v>
          </cell>
          <cell r="H2131" t="str">
            <v>THAILAND</v>
          </cell>
          <cell r="I2131" t="str">
            <v>80 Moo 8, Sakdidej Road</v>
          </cell>
          <cell r="J2131" t="str">
            <v>Amphur Muang</v>
          </cell>
          <cell r="K2131" t="str">
            <v>Phuket</v>
          </cell>
          <cell r="L2131" t="str">
            <v>Conformant</v>
          </cell>
        </row>
        <row r="2132">
          <cell r="B2132" t="str">
            <v>AXON' MECHATRONICS S.A.S._2023</v>
          </cell>
          <cell r="C2132" t="str">
            <v>CID002036 - White Solder Metalurgia e Mineracao Ltda.</v>
          </cell>
          <cell r="D2132" t="str">
            <v>Tin</v>
          </cell>
          <cell r="E2132" t="str">
            <v>CID002036</v>
          </cell>
          <cell r="F2132" t="str">
            <v>RMI</v>
          </cell>
          <cell r="G2132" t="str">
            <v>White Solder Metalurgia e Mineracao Ltda.</v>
          </cell>
          <cell r="H2132" t="str">
            <v>BRAZIL</v>
          </cell>
          <cell r="I2132" t="str">
            <v>Rodovia 421, Km 1,1 no 917 CEP 76877-073/Cx Postal: 433</v>
          </cell>
          <cell r="J2132" t="str">
            <v>Ariquemes</v>
          </cell>
          <cell r="K2132" t="str">
            <v>Rondônia</v>
          </cell>
          <cell r="L2132" t="str">
            <v>Conformant</v>
          </cell>
        </row>
        <row r="2133">
          <cell r="B2133" t="str">
            <v>AXON' MECHATRONICS S.A.S._2023</v>
          </cell>
          <cell r="C2133" t="str">
            <v>CID002158 - Yunnan Chengfeng Non-ferrous Metals Co., Ltd.165</v>
          </cell>
          <cell r="D2133" t="str">
            <v>Tin</v>
          </cell>
          <cell r="E2133" t="str">
            <v>CID002158</v>
          </cell>
          <cell r="F2133" t="str">
            <v>RMI</v>
          </cell>
          <cell r="G2133" t="str">
            <v>Yunnan Chengfeng Non-ferrous Metals Co., Ltd.</v>
          </cell>
          <cell r="H2133" t="str">
            <v>CHINA</v>
          </cell>
          <cell r="I2133" t="str">
            <v>Unknown.</v>
          </cell>
          <cell r="J2133" t="str">
            <v>Gejiu</v>
          </cell>
          <cell r="K2133" t="str">
            <v>Yunnan Sheng</v>
          </cell>
          <cell r="L2133" t="str">
            <v>Conformant</v>
          </cell>
        </row>
        <row r="2134">
          <cell r="B2134" t="str">
            <v>AXON' MECHATRONICS S.A.S._2023</v>
          </cell>
          <cell r="C2134" t="str">
            <v>CID002180 - Tin Smelting Branch of Yunnan Tin Co., Ltd.</v>
          </cell>
          <cell r="D2134" t="str">
            <v>Tin</v>
          </cell>
          <cell r="E2134" t="str">
            <v>CID002180</v>
          </cell>
          <cell r="F2134" t="str">
            <v>RMI</v>
          </cell>
          <cell r="G2134" t="str">
            <v>Tin Smelting Branch of Yunnan Tin Co., Ltd.</v>
          </cell>
          <cell r="H2134" t="str">
            <v>CHINA</v>
          </cell>
          <cell r="I2134" t="str">
            <v>Unknown.</v>
          </cell>
          <cell r="J2134" t="str">
            <v>Gejiu</v>
          </cell>
          <cell r="K2134" t="str">
            <v>Yunnan Sheng</v>
          </cell>
          <cell r="L2134" t="str">
            <v>Conformant</v>
          </cell>
        </row>
        <row r="2135">
          <cell r="B2135" t="str">
            <v>AXON' MECHATRONICS S.A.S._2023</v>
          </cell>
          <cell r="C2135" t="str">
            <v>CID001231 - Jiangxi New Nanshan Technology Ltd.</v>
          </cell>
          <cell r="D2135" t="str">
            <v>Tin</v>
          </cell>
          <cell r="E2135" t="str">
            <v>CID001231</v>
          </cell>
          <cell r="F2135" t="str">
            <v>RMI</v>
          </cell>
          <cell r="G2135" t="str">
            <v>Jiangxi New Nanshan Technology Ltd.</v>
          </cell>
          <cell r="H2135" t="str">
            <v>CHINA</v>
          </cell>
          <cell r="I2135" t="str">
            <v>Nan Kang Industrial Park, Ganzhou, Jiangxi Province, China, 341413</v>
          </cell>
          <cell r="J2135" t="str">
            <v>Ganzhou</v>
          </cell>
          <cell r="K2135" t="str">
            <v>Jiangxi Sheng</v>
          </cell>
          <cell r="L2135" t="str">
            <v>Conformant</v>
          </cell>
        </row>
        <row r="2136">
          <cell r="B2136" t="str">
            <v>AXON' MECHATRONICS S.A.S._2023</v>
          </cell>
          <cell r="C2136" t="str">
            <v>CID001486 - PT Timah Nusantara</v>
          </cell>
          <cell r="D2136" t="str">
            <v>Tin</v>
          </cell>
          <cell r="E2136" t="str">
            <v>CID001486</v>
          </cell>
          <cell r="F2136" t="str">
            <v>RMI</v>
          </cell>
          <cell r="G2136" t="str">
            <v>PT Timah Nusantara</v>
          </cell>
          <cell r="H2136" t="str">
            <v>INDONESIA</v>
          </cell>
          <cell r="I2136"/>
          <cell r="J2136" t="str">
            <v>Tempilang</v>
          </cell>
          <cell r="K2136" t="str">
            <v>Kepulauan Bangka Belitung</v>
          </cell>
          <cell r="L2136" t="str">
            <v>Active</v>
          </cell>
        </row>
        <row r="2137">
          <cell r="B2137" t="str">
            <v>AXON' MECHATRONICS S.A.S._2023</v>
          </cell>
          <cell r="C2137" t="str">
            <v>CID002100 - Yamakin Co., Ltd.</v>
          </cell>
          <cell r="D2137" t="str">
            <v>Gold</v>
          </cell>
          <cell r="E2137" t="str">
            <v>CID002100</v>
          </cell>
          <cell r="F2137" t="str">
            <v>RMI</v>
          </cell>
          <cell r="G2137" t="str">
            <v>Yamakin Co., Ltd.</v>
          </cell>
          <cell r="H2137" t="str">
            <v>JAPAN</v>
          </cell>
          <cell r="I2137"/>
          <cell r="J2137" t="str">
            <v>Konan</v>
          </cell>
          <cell r="K2137" t="str">
            <v>Kochi</v>
          </cell>
          <cell r="L2137" t="str">
            <v>Conformant</v>
          </cell>
        </row>
        <row r="2138">
          <cell r="B2138" t="str">
            <v>AXON' MECHATRONICS S.A.S._2023</v>
          </cell>
          <cell r="C2138" t="str">
            <v>CID002773 - Aurubis Beerse99</v>
          </cell>
          <cell r="D2138" t="str">
            <v>Tin</v>
          </cell>
          <cell r="E2138" t="str">
            <v>CID002773</v>
          </cell>
          <cell r="F2138" t="str">
            <v>RMI</v>
          </cell>
          <cell r="G2138" t="str">
            <v>Aurubis Beerse</v>
          </cell>
          <cell r="H2138" t="str">
            <v>BELGIUM</v>
          </cell>
          <cell r="I2138"/>
          <cell r="J2138" t="str">
            <v>Beerse</v>
          </cell>
          <cell r="K2138" t="str">
            <v>Antwerpen</v>
          </cell>
          <cell r="L2138" t="str">
            <v>Conformant</v>
          </cell>
        </row>
        <row r="2139">
          <cell r="B2139" t="str">
            <v>AXON' MECHATRONICS S.A.S._2023</v>
          </cell>
          <cell r="C2139" t="str">
            <v>CID002774 - Aurubis Berango100</v>
          </cell>
          <cell r="D2139" t="str">
            <v>Tin</v>
          </cell>
          <cell r="E2139" t="str">
            <v>CID002774</v>
          </cell>
          <cell r="F2139" t="str">
            <v>RMI</v>
          </cell>
          <cell r="G2139" t="str">
            <v>Aurubis Berango</v>
          </cell>
          <cell r="H2139" t="str">
            <v>SPAIN</v>
          </cell>
          <cell r="I2139"/>
          <cell r="J2139" t="str">
            <v>Berango</v>
          </cell>
          <cell r="K2139" t="str">
            <v>Bizkaia</v>
          </cell>
          <cell r="L2139" t="str">
            <v>Conformant</v>
          </cell>
        </row>
        <row r="2140">
          <cell r="B2140" t="str">
            <v>AXON' MECHATRONICS S.A.S._2023</v>
          </cell>
          <cell r="C2140" t="str">
            <v>CID003190 - Chifeng Dajingzi Tin Industry Co., Ltd.</v>
          </cell>
          <cell r="D2140" t="str">
            <v>Tin</v>
          </cell>
          <cell r="E2140" t="str">
            <v>CID003190</v>
          </cell>
          <cell r="F2140" t="str">
            <v>RMI</v>
          </cell>
          <cell r="G2140" t="str">
            <v>Chifeng Dajingzi Tin Industry Co., Ltd.</v>
          </cell>
          <cell r="H2140" t="str">
            <v>CHINA</v>
          </cell>
          <cell r="I2140"/>
          <cell r="J2140" t="str">
            <v>Chifeng</v>
          </cell>
          <cell r="K2140" t="str">
            <v>Nei Mongol Zizhiqu</v>
          </cell>
          <cell r="L2140" t="str">
            <v>Conformant</v>
          </cell>
        </row>
        <row r="2141">
          <cell r="B2141" t="str">
            <v>AXON' MECHATRONICS S.A.S._2023</v>
          </cell>
          <cell r="C2141" t="str">
            <v>CID003205 - PT Bangka Serumpun</v>
          </cell>
          <cell r="D2141" t="str">
            <v>Tin</v>
          </cell>
          <cell r="E2141" t="str">
            <v>CID003205</v>
          </cell>
          <cell r="F2141" t="str">
            <v>RMI</v>
          </cell>
          <cell r="G2141" t="str">
            <v>PT Bangka Serumpun</v>
          </cell>
          <cell r="H2141" t="str">
            <v>INDONESIA</v>
          </cell>
          <cell r="I2141"/>
          <cell r="J2141" t="str">
            <v>Pangkalpinang</v>
          </cell>
          <cell r="K2141" t="str">
            <v>Kepulauan Bangka Belitung</v>
          </cell>
          <cell r="L2141" t="str">
            <v>Conformant</v>
          </cell>
        </row>
        <row r="2142">
          <cell r="B2142" t="str">
            <v>AXON' MECHATRONICS S.A.S._2023</v>
          </cell>
          <cell r="C2142" t="str">
            <v>CID003325 - Tin Technology &amp; Refining</v>
          </cell>
          <cell r="D2142" t="str">
            <v>Tin</v>
          </cell>
          <cell r="E2142" t="str">
            <v>CID003325</v>
          </cell>
          <cell r="F2142" t="str">
            <v>RMI</v>
          </cell>
          <cell r="G2142" t="str">
            <v>Tin Technology &amp; Refining</v>
          </cell>
          <cell r="H2142" t="str">
            <v>UNITED STATES OF AMERICA</v>
          </cell>
          <cell r="I2142"/>
          <cell r="J2142" t="str">
            <v>West Chester</v>
          </cell>
          <cell r="K2142" t="str">
            <v>Pennsylvania</v>
          </cell>
          <cell r="L2142" t="str">
            <v>Conformant</v>
          </cell>
        </row>
        <row r="2143">
          <cell r="B2143" t="str">
            <v>AXON' MECHATRONICS S.A.S._2023</v>
          </cell>
          <cell r="C2143" t="str">
            <v>CID001406 - PT Babel Surya Alam Lestari</v>
          </cell>
          <cell r="D2143" t="str">
            <v>Tin</v>
          </cell>
          <cell r="E2143" t="str">
            <v>CID001406</v>
          </cell>
          <cell r="F2143" t="str">
            <v>RMI</v>
          </cell>
          <cell r="G2143" t="str">
            <v>PT Babel Surya Alam Lestari</v>
          </cell>
          <cell r="H2143" t="str">
            <v>INDONESIA</v>
          </cell>
          <cell r="I2143"/>
          <cell r="J2143" t="str">
            <v>Badau</v>
          </cell>
          <cell r="K2143" t="str">
            <v>Kepulauan Bangka Belitung</v>
          </cell>
          <cell r="L2143" t="str">
            <v>Conformant</v>
          </cell>
        </row>
        <row r="2144">
          <cell r="B2144" t="str">
            <v>AXON' MECHATRONICS S.A.S._2023</v>
          </cell>
          <cell r="C2144" t="str">
            <v>CID003381 - PT Rajawali Rimba Perkasa</v>
          </cell>
          <cell r="D2144" t="str">
            <v>Tin</v>
          </cell>
          <cell r="E2144" t="str">
            <v>CID003381</v>
          </cell>
          <cell r="F2144" t="str">
            <v>RMI</v>
          </cell>
          <cell r="G2144" t="str">
            <v>PT Rajawali Rimba Perkasa</v>
          </cell>
          <cell r="H2144" t="str">
            <v>INDONESIA</v>
          </cell>
          <cell r="I2144"/>
          <cell r="J2144" t="str">
            <v>Tukak Sadai</v>
          </cell>
          <cell r="K2144" t="str">
            <v>Bangka Belitung</v>
          </cell>
          <cell r="L2144" t="str">
            <v>Conformant</v>
          </cell>
        </row>
        <row r="2145">
          <cell r="B2145" t="str">
            <v>AXON' MECHATRONICS S.A.S._2023</v>
          </cell>
          <cell r="C2145" t="str">
            <v>CID002834 - Thai Nguyen Mining and Metallurgy Co., Ltd.</v>
          </cell>
          <cell r="D2145" t="str">
            <v>Tin</v>
          </cell>
          <cell r="E2145" t="str">
            <v>CID002834</v>
          </cell>
          <cell r="F2145" t="str">
            <v>RMI</v>
          </cell>
          <cell r="G2145" t="str">
            <v>Thai Nguyen Mining and Metallurgy Co., Ltd.</v>
          </cell>
          <cell r="H2145" t="str">
            <v>VIET NAM</v>
          </cell>
          <cell r="I2145"/>
          <cell r="J2145" t="str">
            <v>Thai Nguyen</v>
          </cell>
          <cell r="K2145" t="str">
            <v>Thái Nguyên</v>
          </cell>
          <cell r="L2145" t="str">
            <v>Removed</v>
          </cell>
        </row>
        <row r="2146">
          <cell r="B2146" t="str">
            <v>AXON' MECHATRONICS S.A.S._2023</v>
          </cell>
          <cell r="C2146" t="str">
            <v>CID003379 - Ma'anshan Weitai Tin Co., Ltd.</v>
          </cell>
          <cell r="D2146" t="str">
            <v>Tin</v>
          </cell>
          <cell r="E2146" t="str">
            <v>CID003379</v>
          </cell>
          <cell r="F2146" t="str">
            <v>RMI</v>
          </cell>
          <cell r="G2146" t="str">
            <v>Ma'anshan Weitai Tin Co., Ltd.</v>
          </cell>
          <cell r="H2146" t="str">
            <v>CHINA</v>
          </cell>
          <cell r="I2146"/>
          <cell r="J2146" t="str">
            <v>Maanshan</v>
          </cell>
          <cell r="K2146" t="str">
            <v>Anhui Sheng</v>
          </cell>
          <cell r="L2146" t="str">
            <v>Removed</v>
          </cell>
        </row>
        <row r="2147">
          <cell r="B2147" t="str">
            <v>AXON' MECHATRONICS S.A.S._2023</v>
          </cell>
          <cell r="C2147" t="str">
            <v>CID000090 - Asaka Riken Co., Ltd.</v>
          </cell>
          <cell r="D2147" t="str">
            <v>Gold</v>
          </cell>
          <cell r="E2147" t="str">
            <v>CID000090</v>
          </cell>
          <cell r="F2147" t="str">
            <v>RMI</v>
          </cell>
          <cell r="G2147" t="str">
            <v>Asaka Riken Co., Ltd.</v>
          </cell>
          <cell r="H2147" t="str">
            <v>JAPAN</v>
          </cell>
          <cell r="I2147"/>
          <cell r="J2147" t="str">
            <v>Tamura</v>
          </cell>
          <cell r="K2147" t="str">
            <v>Fukushima</v>
          </cell>
          <cell r="L2147" t="str">
            <v>Conformant</v>
          </cell>
        </row>
        <row r="2148">
          <cell r="B2148" t="str">
            <v>AXON' MECHATRONICS S.A.S._2023</v>
          </cell>
          <cell r="C2148" t="str">
            <v>CID003424 - Eco-System Recycling Co., Ltd. North Plant</v>
          </cell>
          <cell r="D2148" t="str">
            <v>Gold</v>
          </cell>
          <cell r="E2148" t="str">
            <v>CID003424</v>
          </cell>
          <cell r="F2148" t="str">
            <v>RMI</v>
          </cell>
          <cell r="G2148" t="str">
            <v>Eco-System Recycling Co., Ltd. North Plant</v>
          </cell>
          <cell r="H2148" t="str">
            <v>JAPAN</v>
          </cell>
          <cell r="I2148"/>
          <cell r="J2148" t="str">
            <v>Kazuno</v>
          </cell>
          <cell r="K2148" t="str">
            <v>Akita</v>
          </cell>
          <cell r="L2148" t="str">
            <v>Conformant</v>
          </cell>
        </row>
        <row r="2149">
          <cell r="B2149" t="str">
            <v>AXON' MECHATRONICS S.A.S._2023</v>
          </cell>
          <cell r="C2149" t="str">
            <v>CID003425 - Eco-System Recycling Co., Ltd. West Plant</v>
          </cell>
          <cell r="D2149" t="str">
            <v>Gold</v>
          </cell>
          <cell r="E2149" t="str">
            <v>CID003425</v>
          </cell>
          <cell r="F2149" t="str">
            <v>RMI</v>
          </cell>
          <cell r="G2149" t="str">
            <v>Eco-System Recycling Co., Ltd. West Plant</v>
          </cell>
          <cell r="H2149" t="str">
            <v>JAPAN</v>
          </cell>
          <cell r="I2149"/>
          <cell r="J2149" t="str">
            <v>Okayama</v>
          </cell>
          <cell r="K2149" t="str">
            <v>Okayama</v>
          </cell>
          <cell r="L2149" t="str">
            <v>Conformant</v>
          </cell>
        </row>
        <row r="2150">
          <cell r="B2150" t="str">
            <v>AXON' MECHATRONICS S.A.S._2023</v>
          </cell>
          <cell r="C2150" t="str">
            <v>CID003387 - Luna Smelter, Ltd.</v>
          </cell>
          <cell r="D2150" t="str">
            <v>Tin</v>
          </cell>
          <cell r="E2150" t="str">
            <v>CID003387</v>
          </cell>
          <cell r="F2150" t="str">
            <v>RMI</v>
          </cell>
          <cell r="G2150" t="str">
            <v>Luna Smelter, Ltd.</v>
          </cell>
          <cell r="H2150" t="str">
            <v>RWANDA</v>
          </cell>
          <cell r="I2150"/>
          <cell r="J2150" t="str">
            <v>Kigali</v>
          </cell>
          <cell r="K2150" t="str">
            <v>City of Kigali</v>
          </cell>
          <cell r="L2150" t="str">
            <v>Conformant</v>
          </cell>
        </row>
        <row r="2151">
          <cell r="B2151" t="str">
            <v>AXON' MECHATRONICS S.A.S._2023</v>
          </cell>
          <cell r="C2151" t="str">
            <v>CID001191 - Mitsubishi Materials Corporation</v>
          </cell>
          <cell r="D2151" t="str">
            <v>Tin</v>
          </cell>
          <cell r="E2151" t="str">
            <v>CID001191</v>
          </cell>
          <cell r="F2151" t="str">
            <v>RMI</v>
          </cell>
          <cell r="G2151" t="str">
            <v>Mitsubishi Materials Corporation</v>
          </cell>
          <cell r="H2151" t="str">
            <v>JAPAN</v>
          </cell>
          <cell r="I2151"/>
          <cell r="J2151" t="str">
            <v>Tokyo</v>
          </cell>
          <cell r="K2151" t="str">
            <v>Tokyo</v>
          </cell>
          <cell r="L2151" t="str">
            <v>Conformant</v>
          </cell>
        </row>
        <row r="2152">
          <cell r="B2152" t="str">
            <v>AXON' MECHATRONICS S.A.S._2023</v>
          </cell>
          <cell r="C2152" t="str">
            <v>CID003575 - Metal Concentrators SA (Pty) Ltd.</v>
          </cell>
          <cell r="D2152" t="str">
            <v>Gold</v>
          </cell>
          <cell r="E2152" t="str">
            <v>CID003575</v>
          </cell>
          <cell r="F2152" t="str">
            <v>RMI</v>
          </cell>
          <cell r="G2152" t="str">
            <v>Metal Concentrators SA (Pty) Ltd.</v>
          </cell>
          <cell r="H2152" t="str">
            <v>SOUTH AFRICA</v>
          </cell>
          <cell r="I2152"/>
          <cell r="J2152" t="str">
            <v>Kempton Park</v>
          </cell>
          <cell r="K2152" t="str">
            <v>Gauteng</v>
          </cell>
          <cell r="L2152" t="str">
            <v>Conformant</v>
          </cell>
        </row>
        <row r="2153">
          <cell r="B2153" t="str">
            <v>BAUD INDUSTRIES_2023</v>
          </cell>
          <cell r="C2153"/>
          <cell r="D2153"/>
          <cell r="E2153"/>
          <cell r="F2153"/>
          <cell r="G2153"/>
          <cell r="H2153"/>
          <cell r="I2153"/>
          <cell r="J2153"/>
          <cell r="K2153"/>
          <cell r="L2153"/>
        </row>
        <row r="2154">
          <cell r="B2154" t="str">
            <v>BAUMANN SPRING LTD_2023</v>
          </cell>
          <cell r="C2154" t="str">
            <v>CID001149 - Metalor Technologies (Hong Kong) Ltd.</v>
          </cell>
          <cell r="D2154" t="str">
            <v>Gold</v>
          </cell>
          <cell r="E2154" t="str">
            <v>CID001149</v>
          </cell>
          <cell r="F2154" t="str">
            <v>RMI</v>
          </cell>
          <cell r="G2154" t="str">
            <v>Metalor Technologies (Hong Kong) Ltd.</v>
          </cell>
          <cell r="H2154" t="str">
            <v>CHINA</v>
          </cell>
          <cell r="I2154" t="str">
            <v>Unknown.</v>
          </cell>
          <cell r="J2154" t="str">
            <v>Kwai Chung</v>
          </cell>
          <cell r="K2154" t="str">
            <v>Hong Kong SAR</v>
          </cell>
          <cell r="L2154" t="str">
            <v>Conformant</v>
          </cell>
        </row>
        <row r="2155">
          <cell r="B2155" t="str">
            <v>BAUMANN SPRING LTD_2023</v>
          </cell>
          <cell r="C2155" t="str">
            <v>CID001152 - Metalor Technologies (Singapore) Pte., Ltd.</v>
          </cell>
          <cell r="D2155" t="str">
            <v>Gold</v>
          </cell>
          <cell r="E2155" t="str">
            <v>CID001152</v>
          </cell>
          <cell r="F2155" t="str">
            <v>RMI</v>
          </cell>
          <cell r="G2155" t="str">
            <v>Metalor Technologies (Singapore) Pte., Ltd.</v>
          </cell>
          <cell r="H2155" t="str">
            <v>SINGAPORE</v>
          </cell>
          <cell r="I2155"/>
          <cell r="J2155" t="str">
            <v>Singapore</v>
          </cell>
          <cell r="K2155" t="str">
            <v>South West</v>
          </cell>
          <cell r="L2155" t="str">
            <v>Conformant</v>
          </cell>
        </row>
        <row r="2156">
          <cell r="B2156" t="str">
            <v>BAUMANN SPRING LTD_2023</v>
          </cell>
          <cell r="C2156" t="str">
            <v>CID001147 - Metalor Technologies (Suzhou) Ltd.</v>
          </cell>
          <cell r="D2156" t="str">
            <v>Gold</v>
          </cell>
          <cell r="E2156" t="str">
            <v>CID001147</v>
          </cell>
          <cell r="F2156" t="str">
            <v>RMI</v>
          </cell>
          <cell r="G2156" t="str">
            <v>Metalor Technologies (Suzhou) Ltd.</v>
          </cell>
          <cell r="H2156" t="str">
            <v>CHINA</v>
          </cell>
          <cell r="I2156"/>
          <cell r="J2156" t="str">
            <v>Suzhou Industrial Park</v>
          </cell>
          <cell r="K2156" t="str">
            <v>Jiangsu Sheng</v>
          </cell>
          <cell r="L2156" t="str">
            <v>Conformant</v>
          </cell>
        </row>
        <row r="2157">
          <cell r="B2157" t="str">
            <v>BAUMANN SPRING LTD_2023</v>
          </cell>
          <cell r="C2157" t="str">
            <v>CID001153 - Metalor Technologies S.A.</v>
          </cell>
          <cell r="D2157" t="str">
            <v>Gold</v>
          </cell>
          <cell r="E2157" t="str">
            <v>CID001153</v>
          </cell>
          <cell r="F2157" t="str">
            <v>RMI</v>
          </cell>
          <cell r="G2157" t="str">
            <v>Metalor Technologies S.A.</v>
          </cell>
          <cell r="H2157" t="str">
            <v>SWITZERLAND</v>
          </cell>
          <cell r="I2157"/>
          <cell r="J2157" t="str">
            <v>Marin</v>
          </cell>
          <cell r="K2157" t="str">
            <v>Neuchâtel</v>
          </cell>
          <cell r="L2157" t="str">
            <v>Conformant</v>
          </cell>
        </row>
        <row r="2158">
          <cell r="B2158" t="str">
            <v>BAUMANN SPRING LTD_2023</v>
          </cell>
          <cell r="C2158" t="str">
            <v>CID001157 - Metalor USA Refining Corporation</v>
          </cell>
          <cell r="D2158" t="str">
            <v>Gold</v>
          </cell>
          <cell r="E2158" t="str">
            <v>CID001157</v>
          </cell>
          <cell r="F2158" t="str">
            <v>RMI</v>
          </cell>
          <cell r="G2158" t="str">
            <v>Metalor USA Refining Corporation</v>
          </cell>
          <cell r="H2158" t="str">
            <v>UNITED STATES OF AMERICA</v>
          </cell>
          <cell r="I2158"/>
          <cell r="J2158" t="str">
            <v>North Attleboro</v>
          </cell>
          <cell r="K2158" t="str">
            <v>Massachusetts</v>
          </cell>
          <cell r="L2158" t="str">
            <v>Conformant</v>
          </cell>
        </row>
        <row r="2159">
          <cell r="B2159" t="str">
            <v>BAUMANN SPRING LTD_2023</v>
          </cell>
          <cell r="C2159" t="str">
            <v>CID002778 - WIELAND Edelmetalle GmbH</v>
          </cell>
          <cell r="D2159" t="str">
            <v>Gold</v>
          </cell>
          <cell r="E2159" t="str">
            <v>CID002778</v>
          </cell>
          <cell r="F2159" t="str">
            <v>RMI</v>
          </cell>
          <cell r="G2159" t="str">
            <v>WIELAND Edelmetalle GmbH</v>
          </cell>
          <cell r="H2159" t="str">
            <v>GERMANY</v>
          </cell>
          <cell r="I2159"/>
          <cell r="J2159" t="str">
            <v>Pforzeim</v>
          </cell>
          <cell r="K2159" t="str">
            <v>Baden-Wurttemberg</v>
          </cell>
          <cell r="L2159" t="str">
            <v>Conformant</v>
          </cell>
        </row>
        <row r="2160">
          <cell r="B2160" t="str">
            <v>BAUMANN SPRING LTD_2023</v>
          </cell>
          <cell r="C2160" t="str">
            <v>CID000468 - Fenix Metals</v>
          </cell>
          <cell r="D2160" t="str">
            <v>Tin</v>
          </cell>
          <cell r="E2160" t="str">
            <v>CID000468</v>
          </cell>
          <cell r="F2160" t="str">
            <v>RMI</v>
          </cell>
          <cell r="G2160" t="str">
            <v>Fenix Metals</v>
          </cell>
          <cell r="H2160" t="str">
            <v>POLAND</v>
          </cell>
          <cell r="I2160"/>
          <cell r="J2160" t="str">
            <v>Chmielów</v>
          </cell>
          <cell r="K2160" t="str">
            <v>Podkarpackie</v>
          </cell>
          <cell r="L2160" t="str">
            <v>Conformant</v>
          </cell>
        </row>
        <row r="2161">
          <cell r="B2161" t="str">
            <v>BAUMANN SPRING LTD_2023</v>
          </cell>
          <cell r="C2161" t="str">
            <v>CID001105 - Malaysia Smelting Corporation (MSC)</v>
          </cell>
          <cell r="D2161" t="str">
            <v>Tin</v>
          </cell>
          <cell r="E2161" t="str">
            <v>CID001105</v>
          </cell>
          <cell r="F2161" t="str">
            <v>RMI</v>
          </cell>
          <cell r="G2161" t="str">
            <v>Malaysia Smelting Corporation (MSC)</v>
          </cell>
          <cell r="H2161" t="str">
            <v>MALAYSIA</v>
          </cell>
          <cell r="I2161" t="str">
            <v>27, Jialan Pantai</v>
          </cell>
          <cell r="J2161" t="str">
            <v>Butterworth</v>
          </cell>
          <cell r="K2161" t="str">
            <v>Pulau Pinang</v>
          </cell>
          <cell r="L2161" t="str">
            <v>Conformant</v>
          </cell>
        </row>
        <row r="2162">
          <cell r="B2162" t="str">
            <v>BAUMANN SPRING LTD_2023</v>
          </cell>
          <cell r="C2162" t="str">
            <v>CID001337 - Operaciones Metalurgicas S.A.</v>
          </cell>
          <cell r="D2162" t="str">
            <v>Tin</v>
          </cell>
          <cell r="E2162" t="str">
            <v>CID001337</v>
          </cell>
          <cell r="F2162" t="str">
            <v>RMI</v>
          </cell>
          <cell r="G2162" t="str">
            <v>Operaciones Metalurgicas S.A.</v>
          </cell>
          <cell r="H2162" t="str">
            <v>BOLIVIA (PLURINATIONAL STATE OF)</v>
          </cell>
          <cell r="I2162" t="str">
            <v>Nondisclosure</v>
          </cell>
          <cell r="J2162" t="str">
            <v>Oruro</v>
          </cell>
          <cell r="K2162" t="str">
            <v>Oruro</v>
          </cell>
          <cell r="L2162" t="str">
            <v>Conformant</v>
          </cell>
        </row>
        <row r="2163">
          <cell r="B2163" t="str">
            <v>BAUMANN SPRING LTD_2023</v>
          </cell>
          <cell r="C2163" t="str">
            <v>CID001460 - PT Refined Bangka Tin</v>
          </cell>
          <cell r="D2163" t="str">
            <v>Tin</v>
          </cell>
          <cell r="E2163" t="str">
            <v>CID001460</v>
          </cell>
          <cell r="F2163" t="str">
            <v>RMI</v>
          </cell>
          <cell r="G2163" t="str">
            <v>PT Refined Bangka Tin</v>
          </cell>
          <cell r="H2163" t="str">
            <v>INDONESIA</v>
          </cell>
          <cell r="I2163"/>
          <cell r="J2163" t="str">
            <v>Sungailiat</v>
          </cell>
          <cell r="K2163" t="str">
            <v>Kepulauan Bangka Belitung</v>
          </cell>
          <cell r="L2163" t="str">
            <v>Conformant</v>
          </cell>
        </row>
        <row r="2164">
          <cell r="B2164" t="str">
            <v>BAUMANN SPRING LTD_2023</v>
          </cell>
          <cell r="C2164" t="str">
            <v>CID001477 - PT Timah Tbk Kundur</v>
          </cell>
          <cell r="D2164" t="str">
            <v>Tin</v>
          </cell>
          <cell r="E2164" t="str">
            <v>CID001477</v>
          </cell>
          <cell r="F2164" t="str">
            <v>RMI</v>
          </cell>
          <cell r="G2164" t="str">
            <v>PT Timah Tbk Kundur</v>
          </cell>
          <cell r="H2164" t="str">
            <v>INDONESIA</v>
          </cell>
          <cell r="I2164" t="str">
            <v>Unknown.</v>
          </cell>
          <cell r="J2164" t="str">
            <v>Kundur</v>
          </cell>
          <cell r="K2164" t="str">
            <v>Riau</v>
          </cell>
          <cell r="L2164" t="str">
            <v>Conformant</v>
          </cell>
        </row>
        <row r="2165">
          <cell r="B2165" t="str">
            <v>BAUMANN SPRING LTD_2023</v>
          </cell>
          <cell r="C2165" t="str">
            <v>CID001482 - PT Timah Tbk Mentok</v>
          </cell>
          <cell r="D2165" t="str">
            <v>Tin</v>
          </cell>
          <cell r="E2165" t="str">
            <v>CID001482</v>
          </cell>
          <cell r="F2165" t="str">
            <v>RMI</v>
          </cell>
          <cell r="G2165" t="str">
            <v>PT Timah Tbk Mentok</v>
          </cell>
          <cell r="H2165" t="str">
            <v>INDONESIA</v>
          </cell>
          <cell r="I2165" t="str">
            <v>Unknown.</v>
          </cell>
          <cell r="J2165" t="str">
            <v>Mentok</v>
          </cell>
          <cell r="K2165" t="str">
            <v>Kepulauan Bangka Belitung</v>
          </cell>
          <cell r="L2165" t="str">
            <v>Conformant</v>
          </cell>
        </row>
        <row r="2166">
          <cell r="B2166" t="str">
            <v>BAUMANN SPRING LTD_2023</v>
          </cell>
          <cell r="C2166" t="str">
            <v>CID002773 - Aurubis Beerse99</v>
          </cell>
          <cell r="D2166" t="str">
            <v>Tin</v>
          </cell>
          <cell r="E2166" t="str">
            <v>CID002773</v>
          </cell>
          <cell r="F2166" t="str">
            <v>RMI</v>
          </cell>
          <cell r="G2166" t="str">
            <v>Aurubis Beerse</v>
          </cell>
          <cell r="H2166" t="str">
            <v>BELGIUM</v>
          </cell>
          <cell r="I2166"/>
          <cell r="J2166" t="str">
            <v>Beerse</v>
          </cell>
          <cell r="K2166" t="str">
            <v>Antwerpen</v>
          </cell>
          <cell r="L2166" t="str">
            <v>Conformant</v>
          </cell>
        </row>
        <row r="2167">
          <cell r="B2167" t="str">
            <v>BAUMANN SPRING LTD_2023</v>
          </cell>
          <cell r="C2167" t="str">
            <v>CID002774 - Aurubis Berango100</v>
          </cell>
          <cell r="D2167" t="str">
            <v>Tin</v>
          </cell>
          <cell r="E2167" t="str">
            <v>CID002774</v>
          </cell>
          <cell r="F2167" t="str">
            <v>RMI</v>
          </cell>
          <cell r="G2167" t="str">
            <v>Aurubis Berango</v>
          </cell>
          <cell r="H2167" t="str">
            <v>SPAIN</v>
          </cell>
          <cell r="I2167"/>
          <cell r="J2167" t="str">
            <v>Berango</v>
          </cell>
          <cell r="K2167" t="str">
            <v>Bizkaia</v>
          </cell>
          <cell r="L2167" t="str">
            <v>Conformant</v>
          </cell>
        </row>
        <row r="2168">
          <cell r="B2168" t="str">
            <v>BAUMANN SPRING LTD_2023</v>
          </cell>
          <cell r="C2168" t="str">
            <v>CID003205 - PT Bangka Serumpun</v>
          </cell>
          <cell r="D2168" t="str">
            <v>Tin</v>
          </cell>
          <cell r="E2168" t="str">
            <v>CID003205</v>
          </cell>
          <cell r="F2168" t="str">
            <v>RMI</v>
          </cell>
          <cell r="G2168" t="str">
            <v>PT Bangka Serumpun</v>
          </cell>
          <cell r="H2168" t="str">
            <v>INDONESIA</v>
          </cell>
          <cell r="I2168"/>
          <cell r="J2168" t="str">
            <v>Pangkalpinang</v>
          </cell>
          <cell r="K2168" t="str">
            <v>Kepulauan Bangka Belitung</v>
          </cell>
          <cell r="L2168" t="str">
            <v>Conformant</v>
          </cell>
        </row>
        <row r="2169">
          <cell r="B2169" t="str">
            <v>BAUMANN SPRING LTD_2023</v>
          </cell>
          <cell r="C2169" t="str">
            <v>CID001406 - PT Babel Surya Alam Lestari</v>
          </cell>
          <cell r="D2169" t="str">
            <v>Tin</v>
          </cell>
          <cell r="E2169" t="str">
            <v>CID001406</v>
          </cell>
          <cell r="F2169" t="str">
            <v>RMI</v>
          </cell>
          <cell r="G2169" t="str">
            <v>PT Babel Surya Alam Lestari</v>
          </cell>
          <cell r="H2169" t="str">
            <v>INDONESIA</v>
          </cell>
          <cell r="I2169"/>
          <cell r="J2169" t="str">
            <v>Badau</v>
          </cell>
          <cell r="K2169" t="str">
            <v>Kepulauan Bangka Belitung</v>
          </cell>
          <cell r="L2169" t="str">
            <v>Conformant</v>
          </cell>
        </row>
        <row r="2170">
          <cell r="B2170" t="str">
            <v>BAUMANN SPRING LTD_2023</v>
          </cell>
          <cell r="C2170" t="str">
            <v>CID003449 - PT Mitra Sukses Globalindo</v>
          </cell>
          <cell r="D2170" t="str">
            <v>Tin</v>
          </cell>
          <cell r="E2170" t="str">
            <v>CID003449</v>
          </cell>
          <cell r="F2170" t="str">
            <v>RMI</v>
          </cell>
          <cell r="G2170" t="str">
            <v>PT Mitra Sukses Globalindo</v>
          </cell>
          <cell r="H2170" t="str">
            <v>INDONESIA</v>
          </cell>
          <cell r="I2170"/>
          <cell r="J2170" t="str">
            <v>Pangkalpinang</v>
          </cell>
          <cell r="K2170" t="str">
            <v>Kepulauan Bangka Belitung</v>
          </cell>
          <cell r="L2170" t="str">
            <v>Conformant</v>
          </cell>
        </row>
        <row r="2171">
          <cell r="B2171" t="str">
            <v>Bomatec AG_2023</v>
          </cell>
          <cell r="C2171" t="str">
            <v>CID002180 - Tin Smelting Branch of Yunnan Tin Co., Ltd.</v>
          </cell>
          <cell r="D2171" t="str">
            <v>Tin</v>
          </cell>
          <cell r="E2171" t="str">
            <v>CID002180</v>
          </cell>
          <cell r="F2171" t="str">
            <v>RMI</v>
          </cell>
          <cell r="G2171" t="str">
            <v>Tin Smelting Branch of Yunnan Tin Co., Ltd.</v>
          </cell>
          <cell r="H2171" t="str">
            <v>CHINA</v>
          </cell>
          <cell r="I2171" t="str">
            <v>Unknown.</v>
          </cell>
          <cell r="J2171" t="str">
            <v>Gejiu</v>
          </cell>
          <cell r="K2171" t="str">
            <v>Yunnan Sheng</v>
          </cell>
          <cell r="L2171" t="str">
            <v>Conformant</v>
          </cell>
        </row>
        <row r="2172">
          <cell r="B2172" t="str">
            <v>CG TEC INJECTION_20222023</v>
          </cell>
          <cell r="C2172"/>
          <cell r="D2172"/>
          <cell r="E2172"/>
          <cell r="F2172"/>
          <cell r="G2172"/>
          <cell r="H2172"/>
          <cell r="I2172"/>
          <cell r="J2172"/>
          <cell r="K2172"/>
          <cell r="L2172"/>
        </row>
        <row r="2173">
          <cell r="B2173" t="str">
            <v>CHENGDU GALAXY MAGNETS CO.,LTD._2023</v>
          </cell>
          <cell r="C2173"/>
          <cell r="D2173"/>
          <cell r="E2173"/>
          <cell r="F2173"/>
          <cell r="G2173"/>
          <cell r="H2173"/>
          <cell r="I2173"/>
          <cell r="J2173"/>
          <cell r="K2173"/>
          <cell r="L2173"/>
        </row>
        <row r="2174">
          <cell r="B2174" t="str">
            <v>CHING MING_2023</v>
          </cell>
          <cell r="C2174"/>
          <cell r="D2174"/>
          <cell r="E2174"/>
          <cell r="F2174"/>
          <cell r="G2174"/>
          <cell r="H2174"/>
          <cell r="I2174"/>
          <cell r="J2174"/>
          <cell r="K2174"/>
          <cell r="L2174"/>
        </row>
        <row r="2175">
          <cell r="B2175" t="str">
            <v>CISSOID_2023</v>
          </cell>
          <cell r="C2175" t="str">
            <v>CID000211 - Changsha South Tantalum Niobium Co., Ltd.</v>
          </cell>
          <cell r="D2175" t="str">
            <v>Tantalum</v>
          </cell>
          <cell r="E2175" t="str">
            <v>CID000211</v>
          </cell>
          <cell r="F2175" t="str">
            <v>RMI</v>
          </cell>
          <cell r="G2175" t="str">
            <v>Changsha South Tantalum Niobium Co., Ltd.</v>
          </cell>
          <cell r="H2175" t="str">
            <v>CHINA</v>
          </cell>
          <cell r="I2175"/>
          <cell r="J2175" t="str">
            <v>Changsha</v>
          </cell>
          <cell r="K2175" t="str">
            <v>Hunan Sheng</v>
          </cell>
          <cell r="L2175" t="str">
            <v>Conformant</v>
          </cell>
        </row>
        <row r="2176">
          <cell r="B2176" t="str">
            <v>CISSOID_2023</v>
          </cell>
          <cell r="C2176" t="str">
            <v>CID002504 - D Block Metals, LLC</v>
          </cell>
          <cell r="D2176" t="str">
            <v>Tantalum</v>
          </cell>
          <cell r="E2176" t="str">
            <v>CID002504</v>
          </cell>
          <cell r="F2176" t="str">
            <v>RMI</v>
          </cell>
          <cell r="G2176" t="str">
            <v>D Block Metals, LLC</v>
          </cell>
          <cell r="H2176" t="str">
            <v>UNITED STATES OF AMERICA</v>
          </cell>
          <cell r="I2176"/>
          <cell r="J2176" t="str">
            <v>Gastonia</v>
          </cell>
          <cell r="K2176" t="str">
            <v>North Carolina</v>
          </cell>
          <cell r="L2176" t="str">
            <v>Conformant</v>
          </cell>
        </row>
        <row r="2177">
          <cell r="B2177" t="str">
            <v>CISSOID_2023</v>
          </cell>
          <cell r="C2177" t="str">
            <v>CID000456 - Exotech Inc.</v>
          </cell>
          <cell r="D2177" t="str">
            <v>Tantalum</v>
          </cell>
          <cell r="E2177" t="str">
            <v>CID000456</v>
          </cell>
          <cell r="F2177" t="str">
            <v>RMI</v>
          </cell>
          <cell r="G2177" t="str">
            <v>Exotech Inc.</v>
          </cell>
          <cell r="H2177" t="str">
            <v>UNITED STATES OF AMERICA</v>
          </cell>
          <cell r="I2177"/>
          <cell r="J2177" t="str">
            <v>Pompano Beach</v>
          </cell>
          <cell r="K2177" t="str">
            <v>Florida</v>
          </cell>
          <cell r="L2177" t="str">
            <v>Removed</v>
          </cell>
        </row>
        <row r="2178">
          <cell r="B2178" t="str">
            <v>CISSOID_2023</v>
          </cell>
          <cell r="C2178" t="str">
            <v>CID000460 - F&amp;X Electro-Materials Ltd.4</v>
          </cell>
          <cell r="D2178" t="str">
            <v>Tantalum</v>
          </cell>
          <cell r="E2178" t="str">
            <v>CID000460</v>
          </cell>
          <cell r="F2178" t="str">
            <v>RMI</v>
          </cell>
          <cell r="G2178" t="str">
            <v>F&amp;X Electro-Materials Ltd.</v>
          </cell>
          <cell r="H2178" t="str">
            <v>CHINA</v>
          </cell>
          <cell r="I2178"/>
          <cell r="J2178" t="str">
            <v>Jiangmen</v>
          </cell>
          <cell r="K2178" t="str">
            <v>Guangdong Sheng</v>
          </cell>
          <cell r="L2178" t="str">
            <v>Conformant</v>
          </cell>
        </row>
        <row r="2179">
          <cell r="B2179" t="str">
            <v>CISSOID_2023</v>
          </cell>
          <cell r="C2179" t="str">
            <v>CID002505 - FIR Metals &amp; Resource Ltd.</v>
          </cell>
          <cell r="D2179" t="str">
            <v>Tantalum</v>
          </cell>
          <cell r="E2179" t="str">
            <v>CID002505</v>
          </cell>
          <cell r="F2179" t="str">
            <v>RMI</v>
          </cell>
          <cell r="G2179" t="str">
            <v>FIR Metals &amp; Resource Ltd.</v>
          </cell>
          <cell r="H2179" t="str">
            <v>CHINA</v>
          </cell>
          <cell r="I2179"/>
          <cell r="J2179" t="str">
            <v>Zhuzhou</v>
          </cell>
          <cell r="K2179" t="str">
            <v>Hunan Sheng</v>
          </cell>
          <cell r="L2179" t="str">
            <v>Conformant</v>
          </cell>
        </row>
        <row r="2180">
          <cell r="B2180" t="str">
            <v>CISSOID_2023</v>
          </cell>
          <cell r="C2180" t="str">
            <v>CID002558 - Global Advanced Metals Aizu</v>
          </cell>
          <cell r="D2180" t="str">
            <v>Tantalum</v>
          </cell>
          <cell r="E2180" t="str">
            <v>CID002558</v>
          </cell>
          <cell r="F2180" t="str">
            <v>RMI</v>
          </cell>
          <cell r="G2180" t="str">
            <v>Global Advanced Metals Aizu</v>
          </cell>
          <cell r="H2180" t="str">
            <v>JAPAN</v>
          </cell>
          <cell r="I2180"/>
          <cell r="J2180" t="str">
            <v>Aizuwakamatsu</v>
          </cell>
          <cell r="K2180" t="str">
            <v>Fukushima</v>
          </cell>
          <cell r="L2180" t="str">
            <v>Conformant</v>
          </cell>
        </row>
        <row r="2181">
          <cell r="B2181" t="str">
            <v>CISSOID_2023</v>
          </cell>
          <cell r="C2181" t="str">
            <v>CID002557 - Global Advanced Metals Boyertown</v>
          </cell>
          <cell r="D2181" t="str">
            <v>Tantalum</v>
          </cell>
          <cell r="E2181" t="str">
            <v>CID002557</v>
          </cell>
          <cell r="F2181" t="str">
            <v>RMI</v>
          </cell>
          <cell r="G2181" t="str">
            <v>Global Advanced Metals Boyertown</v>
          </cell>
          <cell r="H2181" t="str">
            <v>UNITED STATES OF AMERICA</v>
          </cell>
          <cell r="I2181"/>
          <cell r="J2181" t="str">
            <v>Boyertown</v>
          </cell>
          <cell r="K2181" t="str">
            <v>Pennsylvania</v>
          </cell>
          <cell r="L2181" t="str">
            <v>Conformant</v>
          </cell>
        </row>
        <row r="2182">
          <cell r="B2182" t="str">
            <v>CISSOID_2023</v>
          </cell>
          <cell r="C2182" t="str">
            <v>CID000616 - XIMEI RESOURCES (GUANGDONG) LIMITED</v>
          </cell>
          <cell r="D2182" t="str">
            <v>Tantalum</v>
          </cell>
          <cell r="E2182" t="str">
            <v>CID000616</v>
          </cell>
          <cell r="F2182" t="str">
            <v>RMI</v>
          </cell>
          <cell r="G2182" t="str">
            <v>XIMEI RESOURCES (GUANGDONG) LIMITED</v>
          </cell>
          <cell r="H2182" t="str">
            <v>CHINA</v>
          </cell>
          <cell r="I2182"/>
          <cell r="J2182" t="str">
            <v>Yingde</v>
          </cell>
          <cell r="K2182" t="str">
            <v>Guangdong Sheng</v>
          </cell>
          <cell r="L2182" t="str">
            <v>Conformant</v>
          </cell>
        </row>
        <row r="2183">
          <cell r="B2183" t="str">
            <v>CISSOID_2023</v>
          </cell>
          <cell r="C2183" t="str">
            <v>CID002544 - TANIOBIS Co., Ltd.</v>
          </cell>
          <cell r="D2183" t="str">
            <v>Tantalum</v>
          </cell>
          <cell r="E2183" t="str">
            <v>CID002544</v>
          </cell>
          <cell r="F2183" t="str">
            <v>RMI</v>
          </cell>
          <cell r="G2183" t="str">
            <v>TANIOBIS Co., Ltd.</v>
          </cell>
          <cell r="H2183" t="str">
            <v>THAILAND</v>
          </cell>
          <cell r="I2183"/>
          <cell r="J2183" t="str">
            <v>Map Ta Phut</v>
          </cell>
          <cell r="K2183" t="str">
            <v>Rayong</v>
          </cell>
          <cell r="L2183" t="str">
            <v>Conformant</v>
          </cell>
        </row>
        <row r="2184">
          <cell r="B2184" t="str">
            <v>CISSOID_2023</v>
          </cell>
          <cell r="C2184" t="str">
            <v>CID002547 - QSIL Metals Hermsdorf GmbH98</v>
          </cell>
          <cell r="D2184" t="str">
            <v>Tantalum</v>
          </cell>
          <cell r="E2184" t="str">
            <v>CID002547</v>
          </cell>
          <cell r="F2184" t="str">
            <v>RMI</v>
          </cell>
          <cell r="G2184" t="str">
            <v>QSIL Metals Hermsdorf GmbH</v>
          </cell>
          <cell r="H2184" t="str">
            <v>GERMANY</v>
          </cell>
          <cell r="I2184"/>
          <cell r="J2184" t="str">
            <v>Hermsdorf</v>
          </cell>
          <cell r="K2184" t="str">
            <v>Thüringen</v>
          </cell>
          <cell r="L2184" t="str">
            <v>Removed</v>
          </cell>
        </row>
        <row r="2185">
          <cell r="B2185" t="str">
            <v>CISSOID_2023</v>
          </cell>
          <cell r="C2185" t="str">
            <v>CID002548 - Materion Newton Inc.</v>
          </cell>
          <cell r="D2185" t="str">
            <v>Tantalum</v>
          </cell>
          <cell r="E2185" t="str">
            <v>CID002548</v>
          </cell>
          <cell r="F2185" t="str">
            <v>RMI</v>
          </cell>
          <cell r="G2185" t="str">
            <v>Materion Newton Inc.</v>
          </cell>
          <cell r="H2185" t="str">
            <v>UNITED STATES OF AMERICA</v>
          </cell>
          <cell r="I2185"/>
          <cell r="J2185" t="str">
            <v>Newton</v>
          </cell>
          <cell r="K2185" t="str">
            <v>Massachusetts</v>
          </cell>
          <cell r="L2185" t="str">
            <v>Conformant</v>
          </cell>
        </row>
        <row r="2186">
          <cell r="B2186" t="str">
            <v>CISSOID_2023</v>
          </cell>
          <cell r="C2186" t="str">
            <v>CID002549 - TANIOBIS Japan Co., Ltd.</v>
          </cell>
          <cell r="D2186" t="str">
            <v>Tantalum</v>
          </cell>
          <cell r="E2186" t="str">
            <v>CID002549</v>
          </cell>
          <cell r="F2186" t="str">
            <v>RMI</v>
          </cell>
          <cell r="G2186" t="str">
            <v>TANIOBIS Japan Co., Ltd.</v>
          </cell>
          <cell r="H2186" t="str">
            <v>JAPAN</v>
          </cell>
          <cell r="I2186"/>
          <cell r="J2186" t="str">
            <v>Mito</v>
          </cell>
          <cell r="K2186" t="str">
            <v>Ibaraki</v>
          </cell>
          <cell r="L2186" t="str">
            <v>Conformant</v>
          </cell>
        </row>
        <row r="2187">
          <cell r="B2187" t="str">
            <v>CISSOID_2023</v>
          </cell>
          <cell r="C2187" t="str">
            <v>CID002550 - TANIOBIS Smelting GmbH &amp; Co. KG</v>
          </cell>
          <cell r="D2187" t="str">
            <v>Tantalum</v>
          </cell>
          <cell r="E2187" t="str">
            <v>CID002550</v>
          </cell>
          <cell r="F2187" t="str">
            <v>RMI</v>
          </cell>
          <cell r="G2187" t="str">
            <v>TANIOBIS Smelting GmbH &amp; Co. KG</v>
          </cell>
          <cell r="H2187" t="str">
            <v>GERMANY</v>
          </cell>
          <cell r="I2187"/>
          <cell r="J2187" t="str">
            <v>Laufenburg</v>
          </cell>
          <cell r="K2187" t="str">
            <v>Baden-Württemberg</v>
          </cell>
          <cell r="L2187" t="str">
            <v>Conformant</v>
          </cell>
        </row>
        <row r="2188">
          <cell r="B2188" t="str">
            <v>CISSOID_2023</v>
          </cell>
          <cell r="C2188" t="str">
            <v>CID002545 - TANIOBIS GmbH</v>
          </cell>
          <cell r="D2188" t="str">
            <v>Tantalum</v>
          </cell>
          <cell r="E2188" t="str">
            <v>CID002545</v>
          </cell>
          <cell r="F2188" t="str">
            <v>RMI</v>
          </cell>
          <cell r="G2188" t="str">
            <v>TANIOBIS GmbH</v>
          </cell>
          <cell r="H2188" t="str">
            <v>GERMANY</v>
          </cell>
          <cell r="I2188"/>
          <cell r="J2188" t="str">
            <v>Goslar</v>
          </cell>
          <cell r="K2188" t="str">
            <v>Niedersachsen</v>
          </cell>
          <cell r="L2188" t="str">
            <v>Conformant</v>
          </cell>
        </row>
        <row r="2189">
          <cell r="B2189" t="str">
            <v>CISSOID_2023</v>
          </cell>
          <cell r="C2189" t="str">
            <v>CID002492 - Hengyang King Xing Lifeng New Materials Co., Ltd.</v>
          </cell>
          <cell r="D2189" t="str">
            <v>Tantalum</v>
          </cell>
          <cell r="E2189" t="str">
            <v>CID002492</v>
          </cell>
          <cell r="F2189" t="str">
            <v>RMI</v>
          </cell>
          <cell r="G2189" t="str">
            <v>Hengyang King Xing Lifeng New Materials Co., Ltd.</v>
          </cell>
          <cell r="H2189" t="str">
            <v>CHINA</v>
          </cell>
          <cell r="I2189"/>
          <cell r="J2189" t="str">
            <v>Hengyang</v>
          </cell>
          <cell r="K2189" t="str">
            <v>Hunan Sheng</v>
          </cell>
          <cell r="L2189" t="str">
            <v>Conformant</v>
          </cell>
        </row>
        <row r="2190">
          <cell r="B2190" t="str">
            <v>CISSOID_2023</v>
          </cell>
          <cell r="C2190" t="str">
            <v>CID002512 - Jiangxi Dinghai Tantalum &amp; Niobium Co., Ltd.</v>
          </cell>
          <cell r="D2190" t="str">
            <v>Tantalum</v>
          </cell>
          <cell r="E2190" t="str">
            <v>CID002512</v>
          </cell>
          <cell r="F2190" t="str">
            <v>RMI</v>
          </cell>
          <cell r="G2190" t="str">
            <v>Jiangxi Dinghai Tantalum &amp; Niobium Co., Ltd.</v>
          </cell>
          <cell r="H2190" t="str">
            <v>CHINA</v>
          </cell>
          <cell r="I2190"/>
          <cell r="J2190" t="str">
            <v>Fengxin</v>
          </cell>
          <cell r="K2190" t="str">
            <v>Jiangxi Sheng</v>
          </cell>
          <cell r="L2190" t="str">
            <v>Conformant</v>
          </cell>
        </row>
        <row r="2191">
          <cell r="B2191" t="str">
            <v>CISSOID_2023</v>
          </cell>
          <cell r="C2191" t="str">
            <v>CID002842 - Jiangxi Tuohong New Raw Material</v>
          </cell>
          <cell r="D2191" t="str">
            <v>Tantalum</v>
          </cell>
          <cell r="E2191" t="str">
            <v>CID002842</v>
          </cell>
          <cell r="F2191" t="str">
            <v>RMI</v>
          </cell>
          <cell r="G2191" t="str">
            <v>Jiangxi Tuohong New Raw Material</v>
          </cell>
          <cell r="H2191" t="str">
            <v>CHINA</v>
          </cell>
          <cell r="I2191"/>
          <cell r="J2191" t="str">
            <v>Yi Chun City</v>
          </cell>
          <cell r="K2191" t="str">
            <v>Jiangxi Sheng</v>
          </cell>
          <cell r="L2191" t="str">
            <v>Conformant</v>
          </cell>
        </row>
        <row r="2192">
          <cell r="B2192" t="str">
            <v>CISSOID_2023</v>
          </cell>
          <cell r="C2192" t="str">
            <v>CID000914 - JiuJiang JinXin Nonferrous Metals Co., Ltd.</v>
          </cell>
          <cell r="D2192" t="str">
            <v>Tantalum</v>
          </cell>
          <cell r="E2192" t="str">
            <v>CID000914</v>
          </cell>
          <cell r="F2192" t="str">
            <v>RMI</v>
          </cell>
          <cell r="G2192" t="str">
            <v>JiuJiang JinXin Nonferrous Metals Co., Ltd.</v>
          </cell>
          <cell r="H2192" t="str">
            <v>CHINA</v>
          </cell>
          <cell r="I2192"/>
          <cell r="J2192" t="str">
            <v>Jiujiang</v>
          </cell>
          <cell r="K2192" t="str">
            <v>Jiangxi Sheng</v>
          </cell>
          <cell r="L2192" t="str">
            <v>Conformant</v>
          </cell>
        </row>
        <row r="2193">
          <cell r="B2193" t="str">
            <v>CISSOID_2023</v>
          </cell>
          <cell r="C2193" t="str">
            <v>CID000917 - Jiujiang Tanbre Co., Ltd.</v>
          </cell>
          <cell r="D2193" t="str">
            <v>Tantalum</v>
          </cell>
          <cell r="E2193" t="str">
            <v>CID000917</v>
          </cell>
          <cell r="F2193" t="str">
            <v>RMI</v>
          </cell>
          <cell r="G2193" t="str">
            <v>Jiujiang Tanbre Co., Ltd.</v>
          </cell>
          <cell r="H2193" t="str">
            <v>CHINA</v>
          </cell>
          <cell r="I2193" t="str">
            <v>No. 62, Jiuhu Road, Jiujiang City, Jiangxi 
Province, China, P.C: 332014</v>
          </cell>
          <cell r="J2193" t="str">
            <v>Jiujiang</v>
          </cell>
          <cell r="K2193" t="str">
            <v>Jiangxi Sheng</v>
          </cell>
          <cell r="L2193" t="str">
            <v>Conformant</v>
          </cell>
        </row>
        <row r="2194">
          <cell r="B2194" t="str">
            <v>CISSOID_2023</v>
          </cell>
          <cell r="C2194" t="str">
            <v>CID002506 - Jiujiang Zhongao Tantalum &amp; Niobium Co., Ltd.</v>
          </cell>
          <cell r="D2194" t="str">
            <v>Tantalum</v>
          </cell>
          <cell r="E2194" t="str">
            <v>CID002506</v>
          </cell>
          <cell r="F2194" t="str">
            <v>RMI</v>
          </cell>
          <cell r="G2194" t="str">
            <v>Jiujiang Zhongao Tantalum &amp; Niobium Co., Ltd.</v>
          </cell>
          <cell r="H2194" t="str">
            <v>CHINA</v>
          </cell>
          <cell r="I2194"/>
          <cell r="J2194" t="str">
            <v>Jiujiang</v>
          </cell>
          <cell r="K2194" t="str">
            <v>Jiangxi Sheng</v>
          </cell>
          <cell r="L2194" t="str">
            <v>Conformant</v>
          </cell>
        </row>
        <row r="2195">
          <cell r="B2195" t="str">
            <v>CISSOID_2023</v>
          </cell>
          <cell r="C2195" t="str">
            <v>CID001163 - Metallurgical Products India Pvt., Ltd.7</v>
          </cell>
          <cell r="D2195" t="str">
            <v>Tantalum</v>
          </cell>
          <cell r="E2195" t="str">
            <v>CID001163</v>
          </cell>
          <cell r="F2195" t="str">
            <v>RMI</v>
          </cell>
          <cell r="G2195" t="str">
            <v>Metallurgical Products India Pvt., Ltd.</v>
          </cell>
          <cell r="H2195" t="str">
            <v>INDIA</v>
          </cell>
          <cell r="I2195"/>
          <cell r="J2195" t="str">
            <v>District Raigad</v>
          </cell>
          <cell r="K2195" t="str">
            <v>Maharashtra</v>
          </cell>
          <cell r="L2195" t="str">
            <v>Conformant</v>
          </cell>
        </row>
        <row r="2196">
          <cell r="B2196" t="str">
            <v>CISSOID_2023</v>
          </cell>
          <cell r="C2196" t="str">
            <v>CID001173 - Mineracao Taboca S.A.</v>
          </cell>
          <cell r="D2196" t="str">
            <v>Tin</v>
          </cell>
          <cell r="E2196" t="str">
            <v>CID001173</v>
          </cell>
          <cell r="F2196" t="str">
            <v>RMI</v>
          </cell>
          <cell r="G2196" t="str">
            <v>Mineracao Taboca S.A.</v>
          </cell>
          <cell r="H2196" t="str">
            <v>BRAZIL</v>
          </cell>
          <cell r="I2196" t="str">
            <v>Nondisclosure</v>
          </cell>
          <cell r="J2196" t="str">
            <v>Bairro Guarapiranga</v>
          </cell>
          <cell r="K2196" t="str">
            <v>Pirapora do Bom Jesus City</v>
          </cell>
          <cell r="L2196" t="str">
            <v>Conformant</v>
          </cell>
        </row>
        <row r="2197">
          <cell r="B2197" t="str">
            <v>CISSOID_2023</v>
          </cell>
          <cell r="C2197" t="str">
            <v>CID001192 - Mitsui Mining and Smelting Co., Ltd.8</v>
          </cell>
          <cell r="D2197" t="str">
            <v>Tantalum</v>
          </cell>
          <cell r="E2197" t="str">
            <v>CID001192</v>
          </cell>
          <cell r="F2197" t="str">
            <v>RMI</v>
          </cell>
          <cell r="G2197" t="str">
            <v>Mitsui Mining and Smelting Co., Ltd.</v>
          </cell>
          <cell r="H2197" t="str">
            <v>JAPAN</v>
          </cell>
          <cell r="I2197"/>
          <cell r="J2197" t="str">
            <v>Omuta</v>
          </cell>
          <cell r="K2197" t="str">
            <v>Fukuoka</v>
          </cell>
          <cell r="L2197" t="str">
            <v>Conformant</v>
          </cell>
        </row>
        <row r="2198">
          <cell r="B2198" t="str">
            <v>CISSOID_2023</v>
          </cell>
          <cell r="C2198" t="str">
            <v>CID001277 - Ningxia Orient Tantalum Industry Co., Ltd.</v>
          </cell>
          <cell r="D2198" t="str">
            <v>Tantalum</v>
          </cell>
          <cell r="E2198" t="str">
            <v>CID001277</v>
          </cell>
          <cell r="F2198" t="str">
            <v>RMI</v>
          </cell>
          <cell r="G2198" t="str">
            <v>Ningxia Orient Tantalum Industry Co., Ltd.</v>
          </cell>
          <cell r="H2198" t="str">
            <v>CHINA</v>
          </cell>
          <cell r="I2198"/>
          <cell r="J2198" t="str">
            <v>Shizuishan City</v>
          </cell>
          <cell r="K2198" t="str">
            <v>Ningxia Huizi Zizhiqu</v>
          </cell>
          <cell r="L2198" t="str">
            <v>Conformant</v>
          </cell>
        </row>
        <row r="2199">
          <cell r="B2199" t="str">
            <v>CISSOID_2023</v>
          </cell>
          <cell r="C2199" t="str">
            <v>CID001200 - NPM Silmet AS9</v>
          </cell>
          <cell r="D2199" t="str">
            <v>Tantalum</v>
          </cell>
          <cell r="E2199" t="str">
            <v>CID001200</v>
          </cell>
          <cell r="F2199" t="str">
            <v>RMI</v>
          </cell>
          <cell r="G2199" t="str">
            <v>NPM Silmet AS</v>
          </cell>
          <cell r="H2199" t="str">
            <v>ESTONIA</v>
          </cell>
          <cell r="I2199"/>
          <cell r="J2199" t="str">
            <v>Sillamäe</v>
          </cell>
          <cell r="K2199" t="str">
            <v>Ida-Virumaa</v>
          </cell>
          <cell r="L2199" t="str">
            <v>Conformant</v>
          </cell>
        </row>
        <row r="2200">
          <cell r="B2200" t="str">
            <v>CISSOID_2023</v>
          </cell>
          <cell r="C2200" t="str">
            <v>CID001891 - Telex Metals</v>
          </cell>
          <cell r="D2200" t="str">
            <v>Tantalum</v>
          </cell>
          <cell r="E2200" t="str">
            <v>CID001891</v>
          </cell>
          <cell r="F2200" t="str">
            <v>RMI</v>
          </cell>
          <cell r="G2200" t="str">
            <v>Telex Metals</v>
          </cell>
          <cell r="H2200" t="str">
            <v>UNITED STATES OF AMERICA</v>
          </cell>
          <cell r="I2200"/>
          <cell r="J2200" t="str">
            <v>Croydon</v>
          </cell>
          <cell r="K2200" t="str">
            <v>Pennsylvania</v>
          </cell>
          <cell r="L2200" t="str">
            <v>Conformant</v>
          </cell>
        </row>
        <row r="2201">
          <cell r="B2201" t="str">
            <v>CISSOID_2023</v>
          </cell>
          <cell r="C2201" t="str">
            <v>CID001969 - Ulba Metallurgical Plant JSC17</v>
          </cell>
          <cell r="D2201" t="str">
            <v>Tantalum</v>
          </cell>
          <cell r="E2201" t="str">
            <v>CID001969</v>
          </cell>
          <cell r="F2201" t="str">
            <v>RMI</v>
          </cell>
          <cell r="G2201" t="str">
            <v>Ulba Metallurgical Plant JSC</v>
          </cell>
          <cell r="H2201" t="str">
            <v>KAZAKHSTAN</v>
          </cell>
          <cell r="I2201"/>
          <cell r="J2201" t="str">
            <v>Ust-Kamenogorsk</v>
          </cell>
          <cell r="K2201" t="str">
            <v>Qaraghandy oblysy</v>
          </cell>
          <cell r="L2201" t="str">
            <v>Conformant</v>
          </cell>
        </row>
        <row r="2202">
          <cell r="B2202" t="str">
            <v>CISSOID_2023</v>
          </cell>
          <cell r="C2202" t="str">
            <v>CID000015 - Advanced Chemical Company</v>
          </cell>
          <cell r="D2202" t="str">
            <v>Gold</v>
          </cell>
          <cell r="E2202" t="str">
            <v>CID000015</v>
          </cell>
          <cell r="F2202" t="str">
            <v>RMI</v>
          </cell>
          <cell r="G2202" t="str">
            <v>Advanced Chemical Company</v>
          </cell>
          <cell r="H2202" t="str">
            <v>UNITED STATES OF AMERICA</v>
          </cell>
          <cell r="I2202"/>
          <cell r="J2202" t="str">
            <v>Warwick</v>
          </cell>
          <cell r="K2202" t="str">
            <v>Rhode Island</v>
          </cell>
          <cell r="L2202" t="str">
            <v>Conformant</v>
          </cell>
        </row>
        <row r="2203">
          <cell r="B2203" t="str">
            <v>CISSOID_2023</v>
          </cell>
          <cell r="C2203" t="str">
            <v>CID000019 - Aida Chemical Industries Co., Ltd.</v>
          </cell>
          <cell r="D2203" t="str">
            <v>Gold</v>
          </cell>
          <cell r="E2203" t="str">
            <v>CID000019</v>
          </cell>
          <cell r="F2203" t="str">
            <v>RMI</v>
          </cell>
          <cell r="G2203" t="str">
            <v>Aida Chemical Industries Co., Ltd.</v>
          </cell>
          <cell r="H2203" t="str">
            <v>JAPAN</v>
          </cell>
          <cell r="I2203" t="str">
            <v>6-15-13 Minami-cho</v>
          </cell>
          <cell r="J2203" t="str">
            <v>Fuchu</v>
          </cell>
          <cell r="K2203" t="str">
            <v>Tokyo</v>
          </cell>
          <cell r="L2203" t="str">
            <v>Conformant</v>
          </cell>
        </row>
        <row r="2204">
          <cell r="B2204" t="str">
            <v>CISSOID_2023</v>
          </cell>
          <cell r="C2204" t="str">
            <v>CID000035 - Agosi AG</v>
          </cell>
          <cell r="D2204" t="str">
            <v>Gold</v>
          </cell>
          <cell r="E2204" t="str">
            <v>CID000035</v>
          </cell>
          <cell r="F2204" t="str">
            <v>RMI</v>
          </cell>
          <cell r="G2204" t="str">
            <v>Agosi AG</v>
          </cell>
          <cell r="H2204" t="str">
            <v>GERMANY</v>
          </cell>
          <cell r="I2204"/>
          <cell r="J2204" t="str">
            <v>Pforzheim</v>
          </cell>
          <cell r="K2204" t="str">
            <v>Baden-Württemberg</v>
          </cell>
          <cell r="L2204" t="str">
            <v>Conformant</v>
          </cell>
        </row>
        <row r="2205">
          <cell r="B2205" t="str">
            <v>CISSOID_2023</v>
          </cell>
          <cell r="C2205" t="str">
            <v>CID000058 - AngloGold Ashanti Corrego do Sitio Mineracao</v>
          </cell>
          <cell r="D2205" t="str">
            <v>Gold</v>
          </cell>
          <cell r="E2205" t="str">
            <v>CID000058</v>
          </cell>
          <cell r="F2205" t="str">
            <v>RMI</v>
          </cell>
          <cell r="G2205" t="str">
            <v>AngloGold Ashanti Corrego do Sitio Mineracao</v>
          </cell>
          <cell r="H2205" t="str">
            <v>BRAZIL</v>
          </cell>
          <cell r="I2205"/>
          <cell r="J2205" t="str">
            <v>Nova Lima</v>
          </cell>
          <cell r="K2205" t="str">
            <v>Minas Gerais</v>
          </cell>
          <cell r="L2205" t="str">
            <v>Conformant</v>
          </cell>
        </row>
        <row r="2206">
          <cell r="B2206" t="str">
            <v>CISSOID_2023</v>
          </cell>
          <cell r="C2206" t="str">
            <v>CID000077 - Argor-Heraeus S.A.</v>
          </cell>
          <cell r="D2206" t="str">
            <v>Gold</v>
          </cell>
          <cell r="E2206" t="str">
            <v>CID000077</v>
          </cell>
          <cell r="F2206" t="str">
            <v>RMI</v>
          </cell>
          <cell r="G2206" t="str">
            <v>Argor-Heraeus S.A.</v>
          </cell>
          <cell r="H2206" t="str">
            <v>SWITZERLAND</v>
          </cell>
          <cell r="I2206" t="str">
            <v>CH-6850 Mendrisio , Switzerland</v>
          </cell>
          <cell r="J2206" t="str">
            <v>Mendrisio</v>
          </cell>
          <cell r="K2206" t="str">
            <v>Ticino</v>
          </cell>
          <cell r="L2206" t="str">
            <v>Conformant</v>
          </cell>
        </row>
        <row r="2207">
          <cell r="B2207" t="str">
            <v>CISSOID_2023</v>
          </cell>
          <cell r="C2207" t="str">
            <v>CID000082 - Asahi Pretec Corp.20</v>
          </cell>
          <cell r="D2207" t="str">
            <v>Gold</v>
          </cell>
          <cell r="E2207" t="str">
            <v>CID000082</v>
          </cell>
          <cell r="F2207" t="str">
            <v>RMI</v>
          </cell>
          <cell r="G2207" t="str">
            <v>Asahi Pretec Corp.</v>
          </cell>
          <cell r="H2207" t="str">
            <v>JAPAN</v>
          </cell>
          <cell r="I2207"/>
          <cell r="J2207" t="str">
            <v>Kobe</v>
          </cell>
          <cell r="K2207" t="str">
            <v>Hyogo</v>
          </cell>
          <cell r="L2207" t="str">
            <v>Conformant</v>
          </cell>
        </row>
        <row r="2208">
          <cell r="B2208" t="str">
            <v>CISSOID_2023</v>
          </cell>
          <cell r="C2208" t="str">
            <v>CID000924 - Asahi Refining Canada Ltd.</v>
          </cell>
          <cell r="D2208" t="str">
            <v>Gold</v>
          </cell>
          <cell r="E2208" t="str">
            <v>CID000924</v>
          </cell>
          <cell r="F2208" t="str">
            <v>RMI</v>
          </cell>
          <cell r="G2208" t="str">
            <v>Asahi Refining Canada Ltd.</v>
          </cell>
          <cell r="H2208" t="str">
            <v>CANADA</v>
          </cell>
          <cell r="I2208"/>
          <cell r="J2208" t="str">
            <v>Brampton</v>
          </cell>
          <cell r="K2208" t="str">
            <v>Ontario</v>
          </cell>
          <cell r="L2208" t="str">
            <v>Conformant</v>
          </cell>
        </row>
        <row r="2209">
          <cell r="B2209" t="str">
            <v>CISSOID_2023</v>
          </cell>
          <cell r="C2209" t="str">
            <v>CID000920 - Asahi Refining USA Inc.</v>
          </cell>
          <cell r="D2209" t="str">
            <v>Gold</v>
          </cell>
          <cell r="E2209" t="str">
            <v>CID000920</v>
          </cell>
          <cell r="F2209" t="str">
            <v>RMI</v>
          </cell>
          <cell r="G2209" t="str">
            <v>Asahi Refining USA Inc.</v>
          </cell>
          <cell r="H2209" t="str">
            <v>UNITED STATES OF AMERICA</v>
          </cell>
          <cell r="I2209"/>
          <cell r="J2209" t="str">
            <v>Salt Lake City</v>
          </cell>
          <cell r="K2209" t="str">
            <v>Utah</v>
          </cell>
          <cell r="L2209" t="str">
            <v>Conformant</v>
          </cell>
        </row>
        <row r="2210">
          <cell r="B2210" t="str">
            <v>CISSOID_2023</v>
          </cell>
          <cell r="C2210" t="str">
            <v>CID000113 - Aurubis AG</v>
          </cell>
          <cell r="D2210" t="str">
            <v>Gold</v>
          </cell>
          <cell r="E2210" t="str">
            <v>CID000113</v>
          </cell>
          <cell r="F2210" t="str">
            <v>RMI</v>
          </cell>
          <cell r="G2210" t="str">
            <v>Aurubis AG</v>
          </cell>
          <cell r="H2210" t="str">
            <v>GERMANY</v>
          </cell>
          <cell r="I2210"/>
          <cell r="J2210" t="str">
            <v>Hamburg</v>
          </cell>
          <cell r="K2210" t="str">
            <v>Hamburg</v>
          </cell>
          <cell r="L2210" t="str">
            <v>Conformant</v>
          </cell>
        </row>
        <row r="2211">
          <cell r="B2211" t="str">
            <v>CISSOID_2023</v>
          </cell>
          <cell r="C2211" t="str">
            <v>CID000157 - Boliden AB</v>
          </cell>
          <cell r="D2211" t="str">
            <v>Gold</v>
          </cell>
          <cell r="E2211" t="str">
            <v>CID000157</v>
          </cell>
          <cell r="F2211" t="str">
            <v>RMI</v>
          </cell>
          <cell r="G2211" t="str">
            <v>Boliden AB</v>
          </cell>
          <cell r="H2211" t="str">
            <v>SWEDEN</v>
          </cell>
          <cell r="I2211"/>
          <cell r="J2211" t="str">
            <v>Skelleftehamn</v>
          </cell>
          <cell r="K2211" t="str">
            <v>Västerbottens län [SE-24]</v>
          </cell>
          <cell r="L2211" t="str">
            <v>Conformant</v>
          </cell>
        </row>
        <row r="2212">
          <cell r="B2212" t="str">
            <v>CISSOID_2023</v>
          </cell>
          <cell r="C2212" t="str">
            <v>CID000176 - C. Hafner GmbH + Co. KG</v>
          </cell>
          <cell r="D2212" t="str">
            <v>Gold</v>
          </cell>
          <cell r="E2212" t="str">
            <v>CID000176</v>
          </cell>
          <cell r="F2212" t="str">
            <v>RMI</v>
          </cell>
          <cell r="G2212" t="str">
            <v>C. Hafner GmbH + Co. KG</v>
          </cell>
          <cell r="H2212" t="str">
            <v>GERMANY</v>
          </cell>
          <cell r="I2212"/>
          <cell r="J2212" t="str">
            <v>Pforzheim</v>
          </cell>
          <cell r="K2212" t="str">
            <v>Baden-Württemberg</v>
          </cell>
          <cell r="L2212" t="str">
            <v>Conformant</v>
          </cell>
        </row>
        <row r="2213">
          <cell r="B2213" t="str">
            <v>CISSOID_2023</v>
          </cell>
          <cell r="C2213" t="str">
            <v>CID000185 - CCR Refinery - Glencore Canada Corporation30</v>
          </cell>
          <cell r="D2213" t="str">
            <v>Gold</v>
          </cell>
          <cell r="E2213" t="str">
            <v>CID000185</v>
          </cell>
          <cell r="F2213" t="str">
            <v>RMI</v>
          </cell>
          <cell r="G2213" t="str">
            <v>CCR Refinery - Glencore Canada Corporation</v>
          </cell>
          <cell r="H2213" t="str">
            <v>CANADA</v>
          </cell>
          <cell r="I2213"/>
          <cell r="J2213" t="str">
            <v>Montréal</v>
          </cell>
          <cell r="K2213" t="str">
            <v>Quebec</v>
          </cell>
          <cell r="L2213" t="str">
            <v>Conformant</v>
          </cell>
        </row>
        <row r="2214">
          <cell r="B2214" t="str">
            <v>CISSOID_2023</v>
          </cell>
          <cell r="C2214" t="str">
            <v>CID000233 - Chimet S.p.A.</v>
          </cell>
          <cell r="D2214" t="str">
            <v>Gold</v>
          </cell>
          <cell r="E2214" t="str">
            <v>CID000233</v>
          </cell>
          <cell r="F2214" t="str">
            <v>RMI</v>
          </cell>
          <cell r="G2214" t="str">
            <v>Chimet S.p.A.</v>
          </cell>
          <cell r="H2214" t="str">
            <v>ITALY</v>
          </cell>
          <cell r="I2214"/>
          <cell r="J2214" t="str">
            <v>Arezzo</v>
          </cell>
          <cell r="K2214" t="str">
            <v>Toscana</v>
          </cell>
          <cell r="L2214" t="str">
            <v>Conformant</v>
          </cell>
        </row>
        <row r="2215">
          <cell r="B2215" t="str">
            <v>CISSOID_2023</v>
          </cell>
          <cell r="C2215" t="str">
            <v>CID000401 - Dowa</v>
          </cell>
          <cell r="D2215" t="str">
            <v>Gold</v>
          </cell>
          <cell r="E2215" t="str">
            <v>CID000401</v>
          </cell>
          <cell r="F2215" t="str">
            <v>RMI</v>
          </cell>
          <cell r="G2215" t="str">
            <v>Dowa</v>
          </cell>
          <cell r="H2215" t="str">
            <v>JAPAN</v>
          </cell>
          <cell r="I2215"/>
          <cell r="J2215" t="str">
            <v>Kosaka</v>
          </cell>
          <cell r="K2215" t="str">
            <v>Akita</v>
          </cell>
          <cell r="L2215" t="str">
            <v>Conformant</v>
          </cell>
        </row>
        <row r="2216">
          <cell r="B2216" t="str">
            <v>CISSOID_2023</v>
          </cell>
          <cell r="C2216" t="str">
            <v>CID000425 - Eco-System Recycling Co., Ltd. East Plant</v>
          </cell>
          <cell r="D2216" t="str">
            <v>Gold</v>
          </cell>
          <cell r="E2216" t="str">
            <v>CID000425</v>
          </cell>
          <cell r="F2216" t="str">
            <v>RMI</v>
          </cell>
          <cell r="G2216" t="str">
            <v>Eco-System Recycling Co., Ltd. East Plant</v>
          </cell>
          <cell r="H2216" t="str">
            <v>JAPAN</v>
          </cell>
          <cell r="I2216"/>
          <cell r="J2216" t="str">
            <v>Honjo</v>
          </cell>
          <cell r="K2216" t="str">
            <v>Saitama</v>
          </cell>
          <cell r="L2216" t="str">
            <v>Conformant</v>
          </cell>
        </row>
        <row r="2217">
          <cell r="B2217" t="str">
            <v>CISSOID_2023</v>
          </cell>
          <cell r="C2217" t="str">
            <v>CID002459 - Geib Refining Corporation</v>
          </cell>
          <cell r="D2217" t="str">
            <v>Gold</v>
          </cell>
          <cell r="E2217" t="str">
            <v>CID002459</v>
          </cell>
          <cell r="F2217" t="str">
            <v>RMI</v>
          </cell>
          <cell r="G2217" t="str">
            <v>Geib Refining Corporation</v>
          </cell>
          <cell r="H2217" t="str">
            <v>UNITED STATES OF AMERICA</v>
          </cell>
          <cell r="I2217"/>
          <cell r="J2217" t="str">
            <v>Warwick</v>
          </cell>
          <cell r="K2217" t="str">
            <v>Rhode Island</v>
          </cell>
          <cell r="L2217" t="str">
            <v>Conformant</v>
          </cell>
        </row>
        <row r="2218">
          <cell r="B2218" t="str">
            <v>CISSOID_2023</v>
          </cell>
          <cell r="C2218" t="str">
            <v>CID002243 - Gold Refinery of Zijin Mining Group Co., Ltd.42</v>
          </cell>
          <cell r="D2218" t="str">
            <v>Gold</v>
          </cell>
          <cell r="E2218" t="str">
            <v>CID002243</v>
          </cell>
          <cell r="F2218" t="str">
            <v>RMI</v>
          </cell>
          <cell r="G2218" t="str">
            <v>Gold Refinery of Zijin Mining Group Co., Ltd.</v>
          </cell>
          <cell r="H2218" t="str">
            <v>CHINA</v>
          </cell>
          <cell r="I2218"/>
          <cell r="J2218" t="str">
            <v>Shanghang</v>
          </cell>
          <cell r="K2218" t="str">
            <v>Fujian Sheng</v>
          </cell>
          <cell r="L2218" t="str">
            <v>Conformant</v>
          </cell>
        </row>
        <row r="2219">
          <cell r="B2219" t="str">
            <v>CISSOID_2023</v>
          </cell>
          <cell r="C2219" t="str">
            <v>CID000694 - Heimerle + Meule GmbH</v>
          </cell>
          <cell r="D2219" t="str">
            <v>Gold</v>
          </cell>
          <cell r="E2219" t="str">
            <v>CID000694</v>
          </cell>
          <cell r="F2219" t="str">
            <v>RMI</v>
          </cell>
          <cell r="G2219" t="str">
            <v>Heimerle + Meule GmbH</v>
          </cell>
          <cell r="H2219" t="str">
            <v>GERMANY</v>
          </cell>
          <cell r="I2219"/>
          <cell r="J2219" t="str">
            <v>Pforzheim</v>
          </cell>
          <cell r="K2219" t="str">
            <v>Baden-Württemberg</v>
          </cell>
          <cell r="L2219" t="str">
            <v>Conformant</v>
          </cell>
        </row>
        <row r="2220">
          <cell r="B2220" t="str">
            <v>CISSOID_2023</v>
          </cell>
          <cell r="C2220" t="str">
            <v>CID000707 - Heraeus Metals Hong Kong Ltd.</v>
          </cell>
          <cell r="D2220" t="str">
            <v>Gold</v>
          </cell>
          <cell r="E2220" t="str">
            <v>CID000707</v>
          </cell>
          <cell r="F2220" t="str">
            <v>RMI</v>
          </cell>
          <cell r="G2220" t="str">
            <v>Heraeus Metals Hong Kong Ltd.</v>
          </cell>
          <cell r="H2220" t="str">
            <v>CHINA</v>
          </cell>
          <cell r="I2220"/>
          <cell r="J2220" t="str">
            <v>Fanling</v>
          </cell>
          <cell r="K2220" t="str">
            <v>Hong Kong SAR</v>
          </cell>
          <cell r="L2220" t="str">
            <v>Conformant</v>
          </cell>
        </row>
        <row r="2221">
          <cell r="B2221" t="str">
            <v>CISSOID_2023</v>
          </cell>
          <cell r="C2221" t="str">
            <v>CID000766 - Hunan Chenzhou Mining Co., Ltd.</v>
          </cell>
          <cell r="D2221" t="str">
            <v>Tungsten</v>
          </cell>
          <cell r="E2221" t="str">
            <v>CID000766</v>
          </cell>
          <cell r="F2221" t="str">
            <v>RMI</v>
          </cell>
          <cell r="G2221" t="str">
            <v>Hunan Chenzhou Mining Co., Ltd.</v>
          </cell>
          <cell r="H2221" t="str">
            <v>CHINA</v>
          </cell>
          <cell r="I2221"/>
          <cell r="J2221" t="str">
            <v>Yuanling</v>
          </cell>
          <cell r="K2221" t="str">
            <v>Hunan Sheng</v>
          </cell>
          <cell r="L2221" t="str">
            <v>Conformant</v>
          </cell>
        </row>
        <row r="2222">
          <cell r="B2222" t="str">
            <v>CISSOID_2023</v>
          </cell>
          <cell r="C2222" t="str">
            <v>CID000807 - Ishifuku Metal Industry Co., Ltd.</v>
          </cell>
          <cell r="D2222" t="str">
            <v>Gold</v>
          </cell>
          <cell r="E2222" t="str">
            <v>CID000807</v>
          </cell>
          <cell r="F2222" t="str">
            <v>RMI</v>
          </cell>
          <cell r="G2222" t="str">
            <v>Ishifuku Metal Industry Co., Ltd.</v>
          </cell>
          <cell r="H2222" t="str">
            <v>JAPAN</v>
          </cell>
          <cell r="I2222"/>
          <cell r="J2222" t="str">
            <v>Soka</v>
          </cell>
          <cell r="K2222" t="str">
            <v>Saitama</v>
          </cell>
          <cell r="L2222" t="str">
            <v>Conformant</v>
          </cell>
        </row>
        <row r="2223">
          <cell r="B2223" t="str">
            <v>CISSOID_2023</v>
          </cell>
          <cell r="C2223" t="str">
            <v>CID000814 - Istanbul Gold Refinery</v>
          </cell>
          <cell r="D2223" t="str">
            <v>Gold</v>
          </cell>
          <cell r="E2223" t="str">
            <v>CID000814</v>
          </cell>
          <cell r="F2223" t="str">
            <v>RMI</v>
          </cell>
          <cell r="G2223" t="str">
            <v>Istanbul Gold Refinery</v>
          </cell>
          <cell r="H2223" t="str">
            <v>TURKEY</v>
          </cell>
          <cell r="I2223"/>
          <cell r="J2223" t="str">
            <v>Kuyumcukent</v>
          </cell>
          <cell r="K2223" t="str">
            <v>İstanbul</v>
          </cell>
          <cell r="L2223" t="str">
            <v>Conformant</v>
          </cell>
        </row>
        <row r="2224">
          <cell r="B2224" t="str">
            <v>CISSOID_2023</v>
          </cell>
          <cell r="C2224" t="str">
            <v>CID000855 - Jiangxi Copper Co., Ltd.51</v>
          </cell>
          <cell r="D2224" t="str">
            <v>Gold</v>
          </cell>
          <cell r="E2224" t="str">
            <v>CID000855</v>
          </cell>
          <cell r="F2224" t="str">
            <v>RMI</v>
          </cell>
          <cell r="G2224" t="str">
            <v>Jiangxi Copper Co., Ltd.</v>
          </cell>
          <cell r="H2224" t="str">
            <v>CHINA</v>
          </cell>
          <cell r="I2224"/>
          <cell r="J2224" t="str">
            <v>Guixi City</v>
          </cell>
          <cell r="K2224" t="str">
            <v>Jiangxi Sheng</v>
          </cell>
          <cell r="L2224" t="str">
            <v>Conformant</v>
          </cell>
        </row>
        <row r="2225">
          <cell r="B2225" t="str">
            <v>CISSOID_2023</v>
          </cell>
          <cell r="C2225" t="str">
            <v>CID000937 - JX Nippon Mining &amp; Metals Co., Ltd.</v>
          </cell>
          <cell r="D2225" t="str">
            <v>Gold</v>
          </cell>
          <cell r="E2225" t="str">
            <v>CID000937</v>
          </cell>
          <cell r="F2225" t="str">
            <v>RMI</v>
          </cell>
          <cell r="G2225" t="str">
            <v>JX Nippon Mining &amp; Metals Co., Ltd.</v>
          </cell>
          <cell r="H2225" t="str">
            <v>JAPAN</v>
          </cell>
          <cell r="I2225"/>
          <cell r="J2225" t="str">
            <v>Ōita</v>
          </cell>
          <cell r="K2225" t="str">
            <v>Ôita</v>
          </cell>
          <cell r="L2225" t="str">
            <v>Conformant</v>
          </cell>
        </row>
        <row r="2226">
          <cell r="B2226" t="str">
            <v>CISSOID_2023</v>
          </cell>
          <cell r="C2226" t="str">
            <v>CID000969 - Kennecott Utah Copper LLC</v>
          </cell>
          <cell r="D2226" t="str">
            <v>Gold</v>
          </cell>
          <cell r="E2226" t="str">
            <v>CID000969</v>
          </cell>
          <cell r="F2226" t="str">
            <v>RMI</v>
          </cell>
          <cell r="G2226" t="str">
            <v>Kennecott Utah Copper LLC</v>
          </cell>
          <cell r="H2226" t="str">
            <v>UNITED STATES OF AMERICA</v>
          </cell>
          <cell r="I2226"/>
          <cell r="J2226" t="str">
            <v>Magna</v>
          </cell>
          <cell r="K2226" t="str">
            <v>Utah</v>
          </cell>
          <cell r="L2226" t="str">
            <v>Conformant</v>
          </cell>
        </row>
        <row r="2227">
          <cell r="B2227" t="str">
            <v>CISSOID_2023</v>
          </cell>
          <cell r="C2227" t="str">
            <v>CID000981 - Kojima Chemicals Co., Ltd.</v>
          </cell>
          <cell r="D2227" t="str">
            <v>Gold</v>
          </cell>
          <cell r="E2227" t="str">
            <v>CID000981</v>
          </cell>
          <cell r="F2227" t="str">
            <v>RMI</v>
          </cell>
          <cell r="G2227" t="str">
            <v>Kojima Chemicals Co., Ltd.</v>
          </cell>
          <cell r="H2227" t="str">
            <v>JAPAN</v>
          </cell>
          <cell r="I2227"/>
          <cell r="J2227" t="str">
            <v>Sayama</v>
          </cell>
          <cell r="K2227" t="str">
            <v>Saitama</v>
          </cell>
          <cell r="L2227" t="str">
            <v>Conformant</v>
          </cell>
        </row>
        <row r="2228">
          <cell r="B2228" t="str">
            <v>CISSOID_2023</v>
          </cell>
          <cell r="C2228" t="str">
            <v>CID001078 - LS-NIKKO Copper Inc.</v>
          </cell>
          <cell r="D2228" t="str">
            <v>Gold</v>
          </cell>
          <cell r="E2228" t="str">
            <v>CID001078</v>
          </cell>
          <cell r="F2228" t="str">
            <v>RMI</v>
          </cell>
          <cell r="G2228" t="str">
            <v>LS-NIKKO Copper Inc.</v>
          </cell>
          <cell r="H2228" t="str">
            <v>KOREA, REPUBLIC OF</v>
          </cell>
          <cell r="I2228"/>
          <cell r="J2228" t="str">
            <v>Onsan-eup</v>
          </cell>
          <cell r="K2228" t="str">
            <v>Ulsan-gwangyeoksi</v>
          </cell>
          <cell r="L2228" t="str">
            <v>Conformant</v>
          </cell>
        </row>
        <row r="2229">
          <cell r="B2229" t="str">
            <v>CISSOID_2023</v>
          </cell>
          <cell r="C2229" t="str">
            <v>CID001113 - Materion</v>
          </cell>
          <cell r="D2229" t="str">
            <v>Gold</v>
          </cell>
          <cell r="E2229" t="str">
            <v>CID001113</v>
          </cell>
          <cell r="F2229" t="str">
            <v>RMI</v>
          </cell>
          <cell r="G2229" t="str">
            <v>Materion</v>
          </cell>
          <cell r="H2229" t="str">
            <v>UNITED STATES OF AMERICA</v>
          </cell>
          <cell r="I2229"/>
          <cell r="J2229" t="str">
            <v>Buffalo</v>
          </cell>
          <cell r="K2229" t="str">
            <v>New York</v>
          </cell>
          <cell r="L2229" t="str">
            <v>Conformant</v>
          </cell>
        </row>
        <row r="2230">
          <cell r="B2230" t="str">
            <v>CISSOID_2023</v>
          </cell>
          <cell r="C2230" t="str">
            <v>CID001119 - Matsuda Sangyo Co., Ltd.</v>
          </cell>
          <cell r="D2230" t="str">
            <v>Gold</v>
          </cell>
          <cell r="E2230" t="str">
            <v>CID001119</v>
          </cell>
          <cell r="F2230" t="str">
            <v>RMI</v>
          </cell>
          <cell r="G2230" t="str">
            <v>Matsuda Sangyo Co., Ltd.</v>
          </cell>
          <cell r="H2230" t="str">
            <v>JAPAN</v>
          </cell>
          <cell r="I2230"/>
          <cell r="J2230" t="str">
            <v>Iruma</v>
          </cell>
          <cell r="K2230" t="str">
            <v>Saitama</v>
          </cell>
          <cell r="L2230" t="str">
            <v>Conformant</v>
          </cell>
        </row>
        <row r="2231">
          <cell r="B2231" t="str">
            <v>CISSOID_2023</v>
          </cell>
          <cell r="C2231" t="str">
            <v>CID001149 - Metalor Technologies (Hong Kong) Ltd.</v>
          </cell>
          <cell r="D2231" t="str">
            <v>Gold</v>
          </cell>
          <cell r="E2231" t="str">
            <v>CID001149</v>
          </cell>
          <cell r="F2231" t="str">
            <v>RMI</v>
          </cell>
          <cell r="G2231" t="str">
            <v>Metalor Technologies (Hong Kong) Ltd.</v>
          </cell>
          <cell r="H2231" t="str">
            <v>CHINA</v>
          </cell>
          <cell r="I2231" t="str">
            <v>Unknown.</v>
          </cell>
          <cell r="J2231" t="str">
            <v>Kwai Chung</v>
          </cell>
          <cell r="K2231" t="str">
            <v>Hong Kong SAR</v>
          </cell>
          <cell r="L2231" t="str">
            <v>Conformant</v>
          </cell>
        </row>
        <row r="2232">
          <cell r="B2232" t="str">
            <v>CISSOID_2023</v>
          </cell>
          <cell r="C2232" t="str">
            <v>CID001152 - Metalor Technologies (Singapore) Pte., Ltd.</v>
          </cell>
          <cell r="D2232" t="str">
            <v>Gold</v>
          </cell>
          <cell r="E2232" t="str">
            <v>CID001152</v>
          </cell>
          <cell r="F2232" t="str">
            <v>RMI</v>
          </cell>
          <cell r="G2232" t="str">
            <v>Metalor Technologies (Singapore) Pte., Ltd.</v>
          </cell>
          <cell r="H2232" t="str">
            <v>SINGAPORE</v>
          </cell>
          <cell r="I2232"/>
          <cell r="J2232" t="str">
            <v>Singapore</v>
          </cell>
          <cell r="K2232" t="str">
            <v>South West</v>
          </cell>
          <cell r="L2232" t="str">
            <v>Conformant</v>
          </cell>
        </row>
        <row r="2233">
          <cell r="B2233" t="str">
            <v>CISSOID_2023</v>
          </cell>
          <cell r="C2233" t="str">
            <v>CID001147 - Metalor Technologies (Suzhou) Ltd.</v>
          </cell>
          <cell r="D2233" t="str">
            <v>Gold</v>
          </cell>
          <cell r="E2233" t="str">
            <v>CID001147</v>
          </cell>
          <cell r="F2233" t="str">
            <v>RMI</v>
          </cell>
          <cell r="G2233" t="str">
            <v>Metalor Technologies (Suzhou) Ltd.</v>
          </cell>
          <cell r="H2233" t="str">
            <v>CHINA</v>
          </cell>
          <cell r="I2233"/>
          <cell r="J2233" t="str">
            <v>Suzhou Industrial Park</v>
          </cell>
          <cell r="K2233" t="str">
            <v>Jiangsu Sheng</v>
          </cell>
          <cell r="L2233" t="str">
            <v>Conformant</v>
          </cell>
        </row>
        <row r="2234">
          <cell r="B2234" t="str">
            <v>CISSOID_2023</v>
          </cell>
          <cell r="C2234" t="str">
            <v>CID001153 - Metalor Technologies S.A.</v>
          </cell>
          <cell r="D2234" t="str">
            <v>Gold</v>
          </cell>
          <cell r="E2234" t="str">
            <v>CID001153</v>
          </cell>
          <cell r="F2234" t="str">
            <v>RMI</v>
          </cell>
          <cell r="G2234" t="str">
            <v>Metalor Technologies S.A.</v>
          </cell>
          <cell r="H2234" t="str">
            <v>SWITZERLAND</v>
          </cell>
          <cell r="I2234"/>
          <cell r="J2234" t="str">
            <v>Marin</v>
          </cell>
          <cell r="K2234" t="str">
            <v>Neuchâtel</v>
          </cell>
          <cell r="L2234" t="str">
            <v>Conformant</v>
          </cell>
        </row>
        <row r="2235">
          <cell r="B2235" t="str">
            <v>CISSOID_2023</v>
          </cell>
          <cell r="C2235" t="str">
            <v>CID001157 - Metalor USA Refining Corporation</v>
          </cell>
          <cell r="D2235" t="str">
            <v>Gold</v>
          </cell>
          <cell r="E2235" t="str">
            <v>CID001157</v>
          </cell>
          <cell r="F2235" t="str">
            <v>RMI</v>
          </cell>
          <cell r="G2235" t="str">
            <v>Metalor USA Refining Corporation</v>
          </cell>
          <cell r="H2235" t="str">
            <v>UNITED STATES OF AMERICA</v>
          </cell>
          <cell r="I2235"/>
          <cell r="J2235" t="str">
            <v>North Attleboro</v>
          </cell>
          <cell r="K2235" t="str">
            <v>Massachusetts</v>
          </cell>
          <cell r="L2235" t="str">
            <v>Conformant</v>
          </cell>
        </row>
        <row r="2236">
          <cell r="B2236" t="str">
            <v>CISSOID_2023</v>
          </cell>
          <cell r="C2236" t="str">
            <v>CID001161 - Metalurgica Met-Mex Penoles S.A. De C.V.65</v>
          </cell>
          <cell r="D2236" t="str">
            <v>Gold</v>
          </cell>
          <cell r="E2236" t="str">
            <v>CID001161</v>
          </cell>
          <cell r="F2236" t="str">
            <v>RMI</v>
          </cell>
          <cell r="G2236" t="str">
            <v>Metalurgica Met-Mex Penoles S.A. De C.V.</v>
          </cell>
          <cell r="H2236" t="str">
            <v>MEXICO</v>
          </cell>
          <cell r="I2236"/>
          <cell r="J2236" t="str">
            <v>Torreon</v>
          </cell>
          <cell r="K2236" t="str">
            <v>Coahuila de Zaragoza</v>
          </cell>
          <cell r="L2236" t="str">
            <v>Conformant</v>
          </cell>
        </row>
        <row r="2237">
          <cell r="B2237" t="str">
            <v>CISSOID_2023</v>
          </cell>
          <cell r="C2237" t="str">
            <v>CID001188 - Mitsubishi Materials Corporation</v>
          </cell>
          <cell r="D2237" t="str">
            <v>Gold</v>
          </cell>
          <cell r="E2237" t="str">
            <v>CID001188</v>
          </cell>
          <cell r="F2237" t="str">
            <v>RMI</v>
          </cell>
          <cell r="G2237" t="str">
            <v>Mitsubishi Materials Corporation</v>
          </cell>
          <cell r="H2237" t="str">
            <v>JAPAN</v>
          </cell>
          <cell r="I2237"/>
          <cell r="J2237" t="str">
            <v>Tokyo</v>
          </cell>
          <cell r="K2237" t="str">
            <v>Tokyo</v>
          </cell>
          <cell r="L2237" t="str">
            <v>Conformant</v>
          </cell>
        </row>
        <row r="2238">
          <cell r="B2238" t="str">
            <v>CISSOID_2023</v>
          </cell>
          <cell r="C2238" t="str">
            <v>CID001193 - Mitsui Mining and Smelting Co., Ltd.</v>
          </cell>
          <cell r="D2238" t="str">
            <v>Gold</v>
          </cell>
          <cell r="E2238" t="str">
            <v>CID001193</v>
          </cell>
          <cell r="F2238" t="str">
            <v>RMI</v>
          </cell>
          <cell r="G2238" t="str">
            <v>Mitsui Mining and Smelting Co., Ltd.</v>
          </cell>
          <cell r="H2238" t="str">
            <v>JAPAN</v>
          </cell>
          <cell r="I2238"/>
          <cell r="J2238" t="str">
            <v>Takehara</v>
          </cell>
          <cell r="K2238" t="str">
            <v>Hiroshima</v>
          </cell>
          <cell r="L2238" t="str">
            <v>Conformant</v>
          </cell>
        </row>
        <row r="2239">
          <cell r="B2239" t="str">
            <v>CISSOID_2023</v>
          </cell>
          <cell r="C2239" t="str">
            <v>CID001259 - Nihon Material Co., Ltd.</v>
          </cell>
          <cell r="D2239" t="str">
            <v>Gold</v>
          </cell>
          <cell r="E2239" t="str">
            <v>CID001259</v>
          </cell>
          <cell r="F2239" t="str">
            <v>RMI</v>
          </cell>
          <cell r="G2239" t="str">
            <v>Nihon Material Co., Ltd.</v>
          </cell>
          <cell r="H2239" t="str">
            <v>JAPAN</v>
          </cell>
          <cell r="I2239"/>
          <cell r="J2239" t="str">
            <v>Noda</v>
          </cell>
          <cell r="K2239" t="str">
            <v>Chiba</v>
          </cell>
          <cell r="L2239" t="str">
            <v>Conformant</v>
          </cell>
        </row>
        <row r="2240">
          <cell r="B2240" t="str">
            <v>CISSOID_2023</v>
          </cell>
          <cell r="C2240" t="str">
            <v>CID002779 - Ogussa Osterreichische Gold- und Silber-Scheideanstalt GmbH</v>
          </cell>
          <cell r="D2240" t="str">
            <v>Gold</v>
          </cell>
          <cell r="E2240" t="str">
            <v>CID002779</v>
          </cell>
          <cell r="F2240" t="str">
            <v>RMI</v>
          </cell>
          <cell r="G2240" t="str">
            <v>Ogussa Osterreichische Gold- und Silber-Scheideanstalt GmbH</v>
          </cell>
          <cell r="H2240" t="str">
            <v>AUSTRIA</v>
          </cell>
          <cell r="I2240"/>
          <cell r="J2240" t="str">
            <v>Vienna</v>
          </cell>
          <cell r="K2240" t="str">
            <v>Wien</v>
          </cell>
          <cell r="L2240" t="str">
            <v>Conformant</v>
          </cell>
        </row>
        <row r="2241">
          <cell r="B2241" t="str">
            <v>CISSOID_2023</v>
          </cell>
          <cell r="C2241" t="str">
            <v>CID001352 - MKS PAMP SA97</v>
          </cell>
          <cell r="D2241" t="str">
            <v>Gold</v>
          </cell>
          <cell r="E2241" t="str">
            <v>CID001352</v>
          </cell>
          <cell r="F2241" t="str">
            <v>RMI</v>
          </cell>
          <cell r="G2241" t="str">
            <v>MKS PAMP SA</v>
          </cell>
          <cell r="H2241" t="str">
            <v>SWITZERLAND</v>
          </cell>
          <cell r="I2241"/>
          <cell r="J2241" t="str">
            <v>Geneva</v>
          </cell>
          <cell r="K2241" t="str">
            <v>Genève</v>
          </cell>
          <cell r="L2241" t="str">
            <v>Conformant</v>
          </cell>
        </row>
        <row r="2242">
          <cell r="B2242" t="str">
            <v>CISSOID_2023</v>
          </cell>
          <cell r="C2242" t="str">
            <v>CID001534 - Royal Canadian Mint</v>
          </cell>
          <cell r="D2242" t="str">
            <v>Gold</v>
          </cell>
          <cell r="E2242" t="str">
            <v>CID001534</v>
          </cell>
          <cell r="F2242" t="str">
            <v>RMI</v>
          </cell>
          <cell r="G2242" t="str">
            <v>Royal Canadian Mint</v>
          </cell>
          <cell r="H2242" t="str">
            <v>CANADA</v>
          </cell>
          <cell r="I2242"/>
          <cell r="J2242" t="str">
            <v>Ottawa</v>
          </cell>
          <cell r="K2242" t="str">
            <v>Ontario</v>
          </cell>
          <cell r="L2242" t="str">
            <v>Conformant</v>
          </cell>
        </row>
        <row r="2243">
          <cell r="B2243" t="str">
            <v>CISSOID_2023</v>
          </cell>
          <cell r="C2243" t="str">
            <v>CID002777 - SAXONIA Edelmetalle GmbH</v>
          </cell>
          <cell r="D2243" t="str">
            <v>Gold</v>
          </cell>
          <cell r="E2243" t="str">
            <v>CID002777</v>
          </cell>
          <cell r="F2243" t="str">
            <v>RMI</v>
          </cell>
          <cell r="G2243" t="str">
            <v>SAXONIA Edelmetalle GmbH</v>
          </cell>
          <cell r="H2243" t="str">
            <v>GERMANY</v>
          </cell>
          <cell r="I2243"/>
          <cell r="J2243" t="str">
            <v>Halsbrücke</v>
          </cell>
          <cell r="K2243" t="str">
            <v>Sachsen</v>
          </cell>
          <cell r="L2243" t="str">
            <v>Removed</v>
          </cell>
        </row>
        <row r="2244">
          <cell r="B2244" t="str">
            <v>CISSOID_2023</v>
          </cell>
          <cell r="C2244" t="str">
            <v>CID001622 - Shandong Zhaojin Gold &amp; Silver Refinery Co., Ltd.</v>
          </cell>
          <cell r="D2244" t="str">
            <v>Gold</v>
          </cell>
          <cell r="E2244" t="str">
            <v>CID001622</v>
          </cell>
          <cell r="F2244" t="str">
            <v>RMI</v>
          </cell>
          <cell r="G2244" t="str">
            <v>Shandong Zhaojin Gold &amp; Silver Refinery Co., Ltd.</v>
          </cell>
          <cell r="H2244" t="str">
            <v>CHINA</v>
          </cell>
          <cell r="I2244"/>
          <cell r="J2244" t="str">
            <v>Zhaoyuan</v>
          </cell>
          <cell r="K2244" t="str">
            <v>Shandong Sheng</v>
          </cell>
          <cell r="L2244" t="str">
            <v>Conformant</v>
          </cell>
        </row>
        <row r="2245">
          <cell r="B2245" t="str">
            <v>CISSOID_2023</v>
          </cell>
          <cell r="C2245" t="str">
            <v>CID001761 - Solar Applied Materials Technology Corp.</v>
          </cell>
          <cell r="D2245" t="str">
            <v>Gold</v>
          </cell>
          <cell r="E2245" t="str">
            <v>CID001761</v>
          </cell>
          <cell r="F2245" t="str">
            <v>RMI</v>
          </cell>
          <cell r="G2245" t="str">
            <v>Solar Applied Materials Technology Corp.</v>
          </cell>
          <cell r="H2245" t="str">
            <v>TAIWAN, PROVINCE OF CHINA</v>
          </cell>
          <cell r="I2245"/>
          <cell r="J2245" t="str">
            <v>Tainan City</v>
          </cell>
          <cell r="K2245" t="str">
            <v>Tainan</v>
          </cell>
          <cell r="L2245" t="str">
            <v>Conformant</v>
          </cell>
        </row>
        <row r="2246">
          <cell r="B2246" t="str">
            <v>CISSOID_2023</v>
          </cell>
          <cell r="C2246" t="str">
            <v>CID001798 - Sumitomo Metal Mining Co., Ltd.88</v>
          </cell>
          <cell r="D2246" t="str">
            <v>Gold</v>
          </cell>
          <cell r="E2246" t="str">
            <v>CID001798</v>
          </cell>
          <cell r="F2246" t="str">
            <v>RMI</v>
          </cell>
          <cell r="G2246" t="str">
            <v>Sumitomo Metal Mining Co., Ltd.</v>
          </cell>
          <cell r="H2246" t="str">
            <v>JAPAN</v>
          </cell>
          <cell r="I2246"/>
          <cell r="J2246" t="str">
            <v>Saijo</v>
          </cell>
          <cell r="K2246" t="str">
            <v>Wehime</v>
          </cell>
          <cell r="L2246" t="str">
            <v>Conformant</v>
          </cell>
        </row>
        <row r="2247">
          <cell r="B2247" t="str">
            <v>CISSOID_2023</v>
          </cell>
          <cell r="C2247" t="str">
            <v>CID001875 - Tanaka Kikinzoku Kogyo K.K.96</v>
          </cell>
          <cell r="D2247" t="str">
            <v>Gold</v>
          </cell>
          <cell r="E2247" t="str">
            <v>CID001875</v>
          </cell>
          <cell r="F2247" t="str">
            <v>RMI</v>
          </cell>
          <cell r="G2247" t="str">
            <v>Tanaka Kikinzoku Kogyo K.K.</v>
          </cell>
          <cell r="H2247" t="str">
            <v>JAPAN</v>
          </cell>
          <cell r="I2247" t="str">
            <v>nagatoro2-14</v>
          </cell>
          <cell r="J2247" t="str">
            <v>Hiratsuka</v>
          </cell>
          <cell r="K2247" t="str">
            <v>Kanagawa</v>
          </cell>
          <cell r="L2247" t="str">
            <v>Conformant</v>
          </cell>
        </row>
        <row r="2248">
          <cell r="B2248" t="str">
            <v>CISSOID_2023</v>
          </cell>
          <cell r="C2248" t="str">
            <v>CID001916 - Shandong Gold Smelting Co., Ltd.</v>
          </cell>
          <cell r="D2248" t="str">
            <v>Gold</v>
          </cell>
          <cell r="E2248" t="str">
            <v>CID001916</v>
          </cell>
          <cell r="F2248" t="str">
            <v>RMI</v>
          </cell>
          <cell r="G2248" t="str">
            <v>Shandong Gold Smelting Co., Ltd.</v>
          </cell>
          <cell r="H2248" t="str">
            <v>CHINA</v>
          </cell>
          <cell r="I2248"/>
          <cell r="J2248" t="str">
            <v>Laizhou</v>
          </cell>
          <cell r="K2248" t="str">
            <v>Shandong Sheng</v>
          </cell>
          <cell r="L2248" t="str">
            <v>Conformant</v>
          </cell>
        </row>
        <row r="2249">
          <cell r="B2249" t="str">
            <v>CISSOID_2023</v>
          </cell>
          <cell r="C2249" t="str">
            <v>CID001938 - Tokuriki Honten Co., Ltd.</v>
          </cell>
          <cell r="D2249" t="str">
            <v>Gold</v>
          </cell>
          <cell r="E2249" t="str">
            <v>CID001938</v>
          </cell>
          <cell r="F2249" t="str">
            <v>RMI</v>
          </cell>
          <cell r="G2249" t="str">
            <v>Tokuriki Honten Co., Ltd.</v>
          </cell>
          <cell r="H2249" t="str">
            <v>JAPAN</v>
          </cell>
          <cell r="I2249"/>
          <cell r="J2249" t="str">
            <v>Kuki</v>
          </cell>
          <cell r="K2249" t="str">
            <v>Saitama</v>
          </cell>
          <cell r="L2249" t="str">
            <v>Conformant</v>
          </cell>
        </row>
        <row r="2250">
          <cell r="B2250" t="str">
            <v>CISSOID_2023</v>
          </cell>
          <cell r="C2250" t="str">
            <v>CID001977 - Umicore Brasil Ltda.</v>
          </cell>
          <cell r="D2250" t="str">
            <v>Gold</v>
          </cell>
          <cell r="E2250" t="str">
            <v>CID001977</v>
          </cell>
          <cell r="F2250" t="str">
            <v>RMI</v>
          </cell>
          <cell r="G2250" t="str">
            <v>Umicore Brasil Ltda.</v>
          </cell>
          <cell r="H2250" t="str">
            <v>BRAZIL</v>
          </cell>
          <cell r="I2250"/>
          <cell r="J2250" t="str">
            <v>Guarulhos</v>
          </cell>
          <cell r="K2250" t="str">
            <v>São Paulo</v>
          </cell>
          <cell r="L2250" t="str">
            <v>Removed</v>
          </cell>
        </row>
        <row r="2251">
          <cell r="B2251" t="str">
            <v>CISSOID_2023</v>
          </cell>
          <cell r="C2251" t="str">
            <v>CID001980 - Umicore S.A. Business Unit Precious Metals Refining104</v>
          </cell>
          <cell r="D2251" t="str">
            <v>Gold</v>
          </cell>
          <cell r="E2251" t="str">
            <v>CID001980</v>
          </cell>
          <cell r="F2251" t="str">
            <v>RMI</v>
          </cell>
          <cell r="G2251" t="str">
            <v>Umicore S.A. Business Unit Precious Metals Refining</v>
          </cell>
          <cell r="H2251" t="str">
            <v>BELGIUM</v>
          </cell>
          <cell r="I2251" t="str">
            <v>Adolf Greinerstraat 14</v>
          </cell>
          <cell r="J2251" t="str">
            <v>Hoboken</v>
          </cell>
          <cell r="K2251" t="str">
            <v>Antwerpen</v>
          </cell>
          <cell r="L2251" t="str">
            <v>Conformant</v>
          </cell>
        </row>
        <row r="2252">
          <cell r="B2252" t="str">
            <v>CISSOID_2023</v>
          </cell>
          <cell r="C2252" t="str">
            <v>CID001993 - United Precious Metal Refining, Inc.</v>
          </cell>
          <cell r="D2252" t="str">
            <v>Gold</v>
          </cell>
          <cell r="E2252" t="str">
            <v>CID001993</v>
          </cell>
          <cell r="F2252" t="str">
            <v>RMI</v>
          </cell>
          <cell r="G2252" t="str">
            <v>United Precious Metal Refining, Inc.</v>
          </cell>
          <cell r="H2252" t="str">
            <v>UNITED STATES OF AMERICA</v>
          </cell>
          <cell r="I2252"/>
          <cell r="J2252" t="str">
            <v>Alden</v>
          </cell>
          <cell r="K2252" t="str">
            <v>New York</v>
          </cell>
          <cell r="L2252" t="str">
            <v>Conformant</v>
          </cell>
        </row>
        <row r="2253">
          <cell r="B2253" t="str">
            <v>CISSOID_2023</v>
          </cell>
          <cell r="C2253" t="str">
            <v>CID002030 - Western Australian Mint (T/a The Perth Mint)109</v>
          </cell>
          <cell r="D2253" t="str">
            <v>Gold</v>
          </cell>
          <cell r="E2253" t="str">
            <v>CID002030</v>
          </cell>
          <cell r="F2253" t="str">
            <v>RMI</v>
          </cell>
          <cell r="G2253" t="str">
            <v>Western Australian Mint (T/a The Perth Mint)</v>
          </cell>
          <cell r="H2253" t="str">
            <v>AUSTRALIA</v>
          </cell>
          <cell r="I2253" t="str">
            <v>Nondisclosure</v>
          </cell>
          <cell r="J2253" t="str">
            <v>Newburn</v>
          </cell>
          <cell r="K2253" t="str">
            <v>Western Australia</v>
          </cell>
          <cell r="L2253" t="str">
            <v>Conformant</v>
          </cell>
        </row>
        <row r="2254">
          <cell r="B2254" t="str">
            <v>CISSOID_2023</v>
          </cell>
          <cell r="C2254" t="str">
            <v>CID002778 - WIELAND Edelmetalle GmbH</v>
          </cell>
          <cell r="D2254" t="str">
            <v>Gold</v>
          </cell>
          <cell r="E2254" t="str">
            <v>CID002778</v>
          </cell>
          <cell r="F2254" t="str">
            <v>RMI</v>
          </cell>
          <cell r="G2254" t="str">
            <v>WIELAND Edelmetalle GmbH</v>
          </cell>
          <cell r="H2254" t="str">
            <v>GERMANY</v>
          </cell>
          <cell r="I2254"/>
          <cell r="J2254" t="str">
            <v>Pforzeim</v>
          </cell>
          <cell r="K2254" t="str">
            <v>Baden-Wurttemberg</v>
          </cell>
          <cell r="L2254" t="str">
            <v>Conformant</v>
          </cell>
        </row>
        <row r="2255">
          <cell r="B2255" t="str">
            <v>CISSOID_2023</v>
          </cell>
          <cell r="C2255" t="str">
            <v>CID002224 - Zhongyuan Gold Smelter of Zhongjin Gold Corporation116</v>
          </cell>
          <cell r="D2255" t="str">
            <v>Gold</v>
          </cell>
          <cell r="E2255" t="str">
            <v>CID002224</v>
          </cell>
          <cell r="F2255" t="str">
            <v>RMI</v>
          </cell>
          <cell r="G2255" t="str">
            <v>Zhongyuan Gold Smelter of Zhongjin Gold Corporation</v>
          </cell>
          <cell r="H2255" t="str">
            <v>CHINA</v>
          </cell>
          <cell r="I2255"/>
          <cell r="J2255" t="str">
            <v>Sanmenxia</v>
          </cell>
          <cell r="K2255" t="str">
            <v>Henan Sheng</v>
          </cell>
          <cell r="L2255" t="str">
            <v>Conformant</v>
          </cell>
        </row>
        <row r="2256">
          <cell r="B2256" t="str">
            <v>CISSOID_2023</v>
          </cell>
          <cell r="C2256" t="str">
            <v>CID000292 - Alpha117</v>
          </cell>
          <cell r="D2256" t="str">
            <v>Tin</v>
          </cell>
          <cell r="E2256" t="str">
            <v>CID000292</v>
          </cell>
          <cell r="F2256" t="str">
            <v>RMI</v>
          </cell>
          <cell r="G2256" t="str">
            <v>Alpha</v>
          </cell>
          <cell r="H2256" t="str">
            <v>UNITED STATES OF AMERICA</v>
          </cell>
          <cell r="I2256"/>
          <cell r="J2256" t="str">
            <v>Altoona</v>
          </cell>
          <cell r="K2256" t="str">
            <v>Pennsylvania</v>
          </cell>
          <cell r="L2256" t="str">
            <v>Conformant</v>
          </cell>
        </row>
        <row r="2257">
          <cell r="B2257" t="str">
            <v>CISSOID_2023</v>
          </cell>
          <cell r="C2257" t="str">
            <v>CID000228 - Chenzhou Yunxiang Mining and Metallurgy Co., Ltd.124</v>
          </cell>
          <cell r="D2257" t="str">
            <v>Tin</v>
          </cell>
          <cell r="E2257" t="str">
            <v>CID000228</v>
          </cell>
          <cell r="F2257" t="str">
            <v>RMI</v>
          </cell>
          <cell r="G2257" t="str">
            <v>Chenzhou Yunxiang Mining and Metallurgy Co., Ltd.</v>
          </cell>
          <cell r="H2257" t="str">
            <v>CHINA</v>
          </cell>
          <cell r="I2257"/>
          <cell r="J2257" t="str">
            <v>Chenzhou</v>
          </cell>
          <cell r="K2257" t="str">
            <v>Hunan Sheng</v>
          </cell>
          <cell r="L2257" t="str">
            <v>Conformant</v>
          </cell>
        </row>
        <row r="2258">
          <cell r="B2258" t="str">
            <v>CISSOID_2023</v>
          </cell>
          <cell r="C2258" t="str">
            <v>CID001070 - China Tin Group Co., Ltd.125</v>
          </cell>
          <cell r="D2258" t="str">
            <v>Tin</v>
          </cell>
          <cell r="E2258" t="str">
            <v>CID001070</v>
          </cell>
          <cell r="F2258" t="str">
            <v>RMI</v>
          </cell>
          <cell r="G2258" t="str">
            <v>China Tin Group Co., Ltd.</v>
          </cell>
          <cell r="H2258" t="str">
            <v>CHINA</v>
          </cell>
          <cell r="I2258"/>
          <cell r="J2258" t="str">
            <v>Laibin</v>
          </cell>
          <cell r="K2258" t="str">
            <v>Guangxi Zhuangzu Zizhiqu</v>
          </cell>
          <cell r="L2258" t="str">
            <v>Conformant</v>
          </cell>
        </row>
        <row r="2259">
          <cell r="B2259" t="str">
            <v>CISSOID_2023</v>
          </cell>
          <cell r="C2259" t="str">
            <v>CID002570 - CV Ayi Jaya</v>
          </cell>
          <cell r="D2259" t="str">
            <v>Tin</v>
          </cell>
          <cell r="E2259" t="str">
            <v>CID002570</v>
          </cell>
          <cell r="F2259" t="str">
            <v>RMI</v>
          </cell>
          <cell r="G2259" t="str">
            <v>CV Ayi Jaya</v>
          </cell>
          <cell r="H2259" t="str">
            <v>INDONESIA</v>
          </cell>
          <cell r="I2259"/>
          <cell r="J2259" t="str">
            <v>Sungailiat</v>
          </cell>
          <cell r="K2259" t="str">
            <v>Kepulauan Bangka Belitung</v>
          </cell>
          <cell r="L2259" t="str">
            <v>Conformant</v>
          </cell>
        </row>
        <row r="2260">
          <cell r="B2260" t="str">
            <v>CISSOID_2023</v>
          </cell>
          <cell r="C2260" t="str">
            <v>CID002592 - CV Dua Sekawan</v>
          </cell>
          <cell r="D2260" t="str">
            <v>Tin</v>
          </cell>
          <cell r="E2260" t="str">
            <v>CID002592</v>
          </cell>
          <cell r="F2260" t="str">
            <v>RMI</v>
          </cell>
          <cell r="G2260" t="str">
            <v>CV Dua Sekawan</v>
          </cell>
          <cell r="H2260" t="str">
            <v>INDONESIA</v>
          </cell>
          <cell r="I2260"/>
          <cell r="J2260" t="str">
            <v>Pangkal Pinang</v>
          </cell>
          <cell r="K2260" t="str">
            <v>Kepulauan Bangka Belitung</v>
          </cell>
          <cell r="L2260" t="str">
            <v>Removed</v>
          </cell>
        </row>
        <row r="2261">
          <cell r="B2261" t="str">
            <v>CISSOID_2023</v>
          </cell>
          <cell r="C2261" t="str">
            <v>CID002593 - PT Rajehan Ariq</v>
          </cell>
          <cell r="D2261" t="str">
            <v>Tin</v>
          </cell>
          <cell r="E2261" t="str">
            <v>CID002593</v>
          </cell>
          <cell r="F2261" t="str">
            <v>RMI</v>
          </cell>
          <cell r="G2261" t="str">
            <v>PT Rajehan Ariq</v>
          </cell>
          <cell r="H2261" t="str">
            <v>INDONESIA</v>
          </cell>
          <cell r="I2261"/>
          <cell r="J2261" t="str">
            <v>Pangkal Pinang</v>
          </cell>
          <cell r="K2261" t="str">
            <v>Kepulauan Bangka Belitung</v>
          </cell>
          <cell r="L2261" t="str">
            <v>Conformant</v>
          </cell>
        </row>
        <row r="2262">
          <cell r="B2262" t="str">
            <v>CISSOID_2023</v>
          </cell>
          <cell r="C2262" t="str">
            <v>CID000315 - CV United Smelting</v>
          </cell>
          <cell r="D2262" t="str">
            <v>Tin</v>
          </cell>
          <cell r="E2262" t="str">
            <v>CID000315</v>
          </cell>
          <cell r="F2262" t="str">
            <v>RMI</v>
          </cell>
          <cell r="G2262" t="str">
            <v>CV United Smelting</v>
          </cell>
          <cell r="H2262" t="str">
            <v>INDONESIA</v>
          </cell>
          <cell r="I2262"/>
          <cell r="J2262" t="str">
            <v>Pangkal Pinang</v>
          </cell>
          <cell r="K2262" t="str">
            <v>Kepulauan Bangka Belitung</v>
          </cell>
          <cell r="L2262" t="str">
            <v>Removed</v>
          </cell>
        </row>
        <row r="2263">
          <cell r="B2263" t="str">
            <v>CISSOID_2023</v>
          </cell>
          <cell r="C2263" t="str">
            <v>CID002455 - CV Venus Inti Perkasa</v>
          </cell>
          <cell r="D2263" t="str">
            <v>Tin</v>
          </cell>
          <cell r="E2263" t="str">
            <v>CID002455</v>
          </cell>
          <cell r="F2263" t="str">
            <v>RMI</v>
          </cell>
          <cell r="G2263" t="str">
            <v>CV Venus Inti Perkasa</v>
          </cell>
          <cell r="H2263" t="str">
            <v>INDONESIA</v>
          </cell>
          <cell r="I2263"/>
          <cell r="J2263" t="str">
            <v>Pangkal Pinang</v>
          </cell>
          <cell r="K2263" t="str">
            <v>Kepulauan Bangka Belitung</v>
          </cell>
          <cell r="L2263" t="str">
            <v>Conformant</v>
          </cell>
        </row>
        <row r="2264">
          <cell r="B2264" t="str">
            <v>CISSOID_2023</v>
          </cell>
          <cell r="C2264" t="str">
            <v>CID000402 - Dowa</v>
          </cell>
          <cell r="D2264" t="str">
            <v>Tin</v>
          </cell>
          <cell r="E2264" t="str">
            <v>CID000402</v>
          </cell>
          <cell r="F2264" t="str">
            <v>RMI</v>
          </cell>
          <cell r="G2264" t="str">
            <v>Dowa</v>
          </cell>
          <cell r="H2264" t="str">
            <v>JAPAN</v>
          </cell>
          <cell r="I2264"/>
          <cell r="J2264" t="str">
            <v>Kosaka</v>
          </cell>
          <cell r="K2264" t="str">
            <v>Akita</v>
          </cell>
          <cell r="L2264" t="str">
            <v>Conformant</v>
          </cell>
        </row>
        <row r="2265">
          <cell r="B2265" t="str">
            <v>CISSOID_2023</v>
          </cell>
          <cell r="C2265" t="str">
            <v>CID000438 - EM Vinto</v>
          </cell>
          <cell r="D2265" t="str">
            <v>Tin</v>
          </cell>
          <cell r="E2265" t="str">
            <v>CID000438</v>
          </cell>
          <cell r="F2265" t="str">
            <v>RMI</v>
          </cell>
          <cell r="G2265" t="str">
            <v>EM Vinto</v>
          </cell>
          <cell r="H2265" t="str">
            <v>BOLIVIA (PLURINATIONAL STATE OF)</v>
          </cell>
          <cell r="I2265" t="str">
            <v>Unknown.</v>
          </cell>
          <cell r="J2265" t="str">
            <v>Oruro</v>
          </cell>
          <cell r="K2265" t="str">
            <v>Oruro</v>
          </cell>
          <cell r="L2265" t="str">
            <v>Conformant</v>
          </cell>
        </row>
        <row r="2266">
          <cell r="B2266" t="str">
            <v>CISSOID_2023</v>
          </cell>
          <cell r="C2266" t="str">
            <v>CID000468 - Fenix Metals</v>
          </cell>
          <cell r="D2266" t="str">
            <v>Tin</v>
          </cell>
          <cell r="E2266" t="str">
            <v>CID000468</v>
          </cell>
          <cell r="F2266" t="str">
            <v>RMI</v>
          </cell>
          <cell r="G2266" t="str">
            <v>Fenix Metals</v>
          </cell>
          <cell r="H2266" t="str">
            <v>POLAND</v>
          </cell>
          <cell r="I2266"/>
          <cell r="J2266" t="str">
            <v>Chmielów</v>
          </cell>
          <cell r="K2266" t="str">
            <v>Podkarpackie</v>
          </cell>
          <cell r="L2266" t="str">
            <v>Conformant</v>
          </cell>
        </row>
        <row r="2267">
          <cell r="B2267" t="str">
            <v>CISSOID_2023</v>
          </cell>
          <cell r="C2267" t="str">
            <v>CID000538 - Gejiu Non-Ferrous Metal Processing Co., Ltd.</v>
          </cell>
          <cell r="D2267" t="str">
            <v>Tin</v>
          </cell>
          <cell r="E2267" t="str">
            <v>CID000538</v>
          </cell>
          <cell r="F2267" t="str">
            <v>RMI</v>
          </cell>
          <cell r="G2267" t="str">
            <v>Gejiu Non-Ferrous Metal Processing Co., Ltd.</v>
          </cell>
          <cell r="H2267" t="str">
            <v>CHINA</v>
          </cell>
          <cell r="I2267" t="str">
            <v>Jijie</v>
          </cell>
          <cell r="J2267" t="str">
            <v>Gejiu</v>
          </cell>
          <cell r="K2267" t="str">
            <v>Yunnan Sheng</v>
          </cell>
          <cell r="L2267" t="str">
            <v>Conformant</v>
          </cell>
        </row>
        <row r="2268">
          <cell r="B2268" t="str">
            <v>CISSOID_2023</v>
          </cell>
          <cell r="C2268" t="str">
            <v>CID003116 - Guangdong Hanhe Non-Ferrous Metal Co., Ltd.</v>
          </cell>
          <cell r="D2268" t="str">
            <v>Tin</v>
          </cell>
          <cell r="E2268" t="str">
            <v>CID003116</v>
          </cell>
          <cell r="F2268" t="str">
            <v>RMI</v>
          </cell>
          <cell r="G2268" t="str">
            <v>Guangdong Hanhe Non-Ferrous Metal Co., Ltd.</v>
          </cell>
          <cell r="H2268" t="str">
            <v>CHINA</v>
          </cell>
          <cell r="I2268"/>
          <cell r="J2268" t="str">
            <v>Chaozhou</v>
          </cell>
          <cell r="K2268" t="str">
            <v>Guangdong Sheng</v>
          </cell>
          <cell r="L2268" t="str">
            <v>Conformant</v>
          </cell>
        </row>
        <row r="2269">
          <cell r="B2269" t="str">
            <v>CISSOID_2023</v>
          </cell>
          <cell r="C2269" t="str">
            <v>CID001105 - Malaysia Smelting Corporation (MSC)</v>
          </cell>
          <cell r="D2269" t="str">
            <v>Tin</v>
          </cell>
          <cell r="E2269" t="str">
            <v>CID001105</v>
          </cell>
          <cell r="F2269" t="str">
            <v>RMI</v>
          </cell>
          <cell r="G2269" t="str">
            <v>Malaysia Smelting Corporation (MSC)</v>
          </cell>
          <cell r="H2269" t="str">
            <v>MALAYSIA</v>
          </cell>
          <cell r="I2269" t="str">
            <v>27, Jialan Pantai</v>
          </cell>
          <cell r="J2269" t="str">
            <v>Butterworth</v>
          </cell>
          <cell r="K2269" t="str">
            <v>Pulau Pinang</v>
          </cell>
          <cell r="L2269" t="str">
            <v>Conformant</v>
          </cell>
        </row>
        <row r="2270">
          <cell r="B2270" t="str">
            <v>CISSOID_2023</v>
          </cell>
          <cell r="C2270" t="str">
            <v>CID001142 - Metallic Resources, Inc.</v>
          </cell>
          <cell r="D2270" t="str">
            <v>Tin</v>
          </cell>
          <cell r="E2270" t="str">
            <v>CID001142</v>
          </cell>
          <cell r="F2270" t="str">
            <v>RMI</v>
          </cell>
          <cell r="G2270" t="str">
            <v>Metallic Resources, Inc.</v>
          </cell>
          <cell r="H2270" t="str">
            <v>UNITED STATES OF AMERICA</v>
          </cell>
          <cell r="I2270"/>
          <cell r="J2270" t="str">
            <v>Twinsburg</v>
          </cell>
          <cell r="K2270" t="str">
            <v>Ohio</v>
          </cell>
          <cell r="L2270" t="str">
            <v>Conformant</v>
          </cell>
        </row>
        <row r="2271">
          <cell r="B2271" t="str">
            <v>CISSOID_2023</v>
          </cell>
          <cell r="C2271" t="str">
            <v>CID001182 - Minsur</v>
          </cell>
          <cell r="D2271" t="str">
            <v>Tin</v>
          </cell>
          <cell r="E2271" t="str">
            <v>CID001182</v>
          </cell>
          <cell r="F2271" t="str">
            <v>RMI</v>
          </cell>
          <cell r="G2271" t="str">
            <v>Minsur</v>
          </cell>
          <cell r="H2271" t="str">
            <v>PERU</v>
          </cell>
          <cell r="I2271" t="str">
            <v>222 Bloomingdale Road, Suite 101</v>
          </cell>
          <cell r="J2271" t="str">
            <v>Paracas</v>
          </cell>
          <cell r="K2271" t="str">
            <v>Ika</v>
          </cell>
          <cell r="L2271" t="str">
            <v>Conformant</v>
          </cell>
        </row>
        <row r="2272">
          <cell r="B2272" t="str">
            <v>CISSOID_2023</v>
          </cell>
          <cell r="C2272" t="str">
            <v>CID001314 - O.M. Manufacturing (Thailand) Co., Ltd.</v>
          </cell>
          <cell r="D2272" t="str">
            <v>Tin</v>
          </cell>
          <cell r="E2272" t="str">
            <v>CID001314</v>
          </cell>
          <cell r="F2272" t="str">
            <v>RMI</v>
          </cell>
          <cell r="G2272" t="str">
            <v>O.M. Manufacturing (Thailand) Co., Ltd.</v>
          </cell>
          <cell r="H2272" t="str">
            <v>THAILAND</v>
          </cell>
          <cell r="I2272"/>
          <cell r="J2272" t="str">
            <v>Sriracha</v>
          </cell>
          <cell r="K2272" t="str">
            <v>Chon Buri</v>
          </cell>
          <cell r="L2272" t="str">
            <v>Conformant</v>
          </cell>
        </row>
        <row r="2273">
          <cell r="B2273" t="str">
            <v>CISSOID_2023</v>
          </cell>
          <cell r="C2273" t="str">
            <v>CID002517 - O.M. Manufacturing Philippines, Inc.</v>
          </cell>
          <cell r="D2273" t="str">
            <v>Tin</v>
          </cell>
          <cell r="E2273" t="str">
            <v>CID002517</v>
          </cell>
          <cell r="F2273" t="str">
            <v>RMI</v>
          </cell>
          <cell r="G2273" t="str">
            <v>O.M. Manufacturing Philippines, Inc.</v>
          </cell>
          <cell r="H2273" t="str">
            <v>PHILIPPINES</v>
          </cell>
          <cell r="I2273"/>
          <cell r="J2273" t="str">
            <v>Rosario</v>
          </cell>
          <cell r="K2273" t="str">
            <v>Cavite</v>
          </cell>
          <cell r="L2273" t="str">
            <v>Conformant</v>
          </cell>
        </row>
        <row r="2274">
          <cell r="B2274" t="str">
            <v>CISSOID_2023</v>
          </cell>
          <cell r="C2274" t="str">
            <v>CID001337 - Operaciones Metalurgicas S.A.</v>
          </cell>
          <cell r="D2274" t="str">
            <v>Tin</v>
          </cell>
          <cell r="E2274" t="str">
            <v>CID001337</v>
          </cell>
          <cell r="F2274" t="str">
            <v>RMI</v>
          </cell>
          <cell r="G2274" t="str">
            <v>Operaciones Metalurgicas S.A.</v>
          </cell>
          <cell r="H2274" t="str">
            <v>BOLIVIA (PLURINATIONAL STATE OF)</v>
          </cell>
          <cell r="I2274" t="str">
            <v>Nondisclosure</v>
          </cell>
          <cell r="J2274" t="str">
            <v>Oruro</v>
          </cell>
          <cell r="K2274" t="str">
            <v>Oruro</v>
          </cell>
          <cell r="L2274" t="str">
            <v>Conformant</v>
          </cell>
        </row>
        <row r="2275">
          <cell r="B2275" t="str">
            <v>CISSOID_2023</v>
          </cell>
          <cell r="C2275" t="str">
            <v>CID000309 - PT Aries Kencana Sejahtera155</v>
          </cell>
          <cell r="D2275" t="str">
            <v>Tin</v>
          </cell>
          <cell r="E2275" t="str">
            <v>CID000309</v>
          </cell>
          <cell r="F2275" t="str">
            <v>RMI</v>
          </cell>
          <cell r="G2275" t="str">
            <v>PT Aries Kencana Sejahtera</v>
          </cell>
          <cell r="H2275" t="str">
            <v>INDONESIA</v>
          </cell>
          <cell r="I2275"/>
          <cell r="J2275" t="str">
            <v>Pemali</v>
          </cell>
          <cell r="K2275" t="str">
            <v>Kepulauan Bangka Belitung</v>
          </cell>
          <cell r="L2275" t="str">
            <v>Conformant</v>
          </cell>
        </row>
        <row r="2276">
          <cell r="B2276" t="str">
            <v>CISSOID_2023</v>
          </cell>
          <cell r="C2276" t="str">
            <v>CID001399 - PT Artha Cipta Langgeng</v>
          </cell>
          <cell r="D2276" t="str">
            <v>Tin</v>
          </cell>
          <cell r="E2276" t="str">
            <v>CID001399</v>
          </cell>
          <cell r="F2276" t="str">
            <v>RMI</v>
          </cell>
          <cell r="G2276" t="str">
            <v>PT Artha Cipta Langgeng</v>
          </cell>
          <cell r="H2276" t="str">
            <v>INDONESIA</v>
          </cell>
          <cell r="I2276"/>
          <cell r="J2276" t="str">
            <v>Sungailiat</v>
          </cell>
          <cell r="K2276" t="str">
            <v>Kepulauan Bangka Belitung</v>
          </cell>
          <cell r="L2276" t="str">
            <v>Conformant</v>
          </cell>
        </row>
        <row r="2277">
          <cell r="B2277" t="str">
            <v>CISSOID_2023</v>
          </cell>
          <cell r="C2277" t="str">
            <v>CID002503 - PT ATD Makmur Mandiri Jaya</v>
          </cell>
          <cell r="D2277" t="str">
            <v>Tin</v>
          </cell>
          <cell r="E2277" t="str">
            <v>CID002503</v>
          </cell>
          <cell r="F2277" t="str">
            <v>RMI</v>
          </cell>
          <cell r="G2277" t="str">
            <v>PT ATD Makmur Mandiri Jaya</v>
          </cell>
          <cell r="H2277" t="str">
            <v>INDONESIA</v>
          </cell>
          <cell r="I2277"/>
          <cell r="J2277" t="str">
            <v>Sungailiat</v>
          </cell>
          <cell r="K2277" t="str">
            <v>Kepulauan Bangka Belitung</v>
          </cell>
          <cell r="L2277" t="str">
            <v>Conformant</v>
          </cell>
        </row>
        <row r="2278">
          <cell r="B2278" t="str">
            <v>CISSOID_2023</v>
          </cell>
          <cell r="C2278" t="str">
            <v>CID001402 - PT Babel Inti Perkasa</v>
          </cell>
          <cell r="D2278" t="str">
            <v>Tin</v>
          </cell>
          <cell r="E2278" t="str">
            <v>CID001402</v>
          </cell>
          <cell r="F2278" t="str">
            <v>RMI</v>
          </cell>
          <cell r="G2278" t="str">
            <v>PT Babel Inti Perkasa</v>
          </cell>
          <cell r="H2278" t="str">
            <v>INDONESIA</v>
          </cell>
          <cell r="I2278"/>
          <cell r="J2278" t="str">
            <v>Lintang</v>
          </cell>
          <cell r="K2278" t="str">
            <v>Kepulauan Bangka Belitung</v>
          </cell>
          <cell r="L2278" t="str">
            <v>Conformant</v>
          </cell>
        </row>
        <row r="2279">
          <cell r="B2279" t="str">
            <v>CISSOID_2023</v>
          </cell>
          <cell r="C2279" t="str">
            <v>CID002776 - PT Bangka Prima Tin</v>
          </cell>
          <cell r="D2279" t="str">
            <v>Tin</v>
          </cell>
          <cell r="E2279" t="str">
            <v>CID002776</v>
          </cell>
          <cell r="F2279" t="str">
            <v>RMI</v>
          </cell>
          <cell r="G2279" t="str">
            <v>PT Bangka Prima Tin</v>
          </cell>
          <cell r="H2279" t="str">
            <v>INDONESIA</v>
          </cell>
          <cell r="I2279"/>
          <cell r="J2279" t="str">
            <v>Pangkalan Baru</v>
          </cell>
          <cell r="K2279" t="str">
            <v>Kepulauan Bangka Belitung</v>
          </cell>
          <cell r="L2279" t="str">
            <v>Conformant</v>
          </cell>
        </row>
        <row r="2280">
          <cell r="B2280" t="str">
            <v>CISSOID_2023</v>
          </cell>
          <cell r="C2280" t="str">
            <v>CID001419 - PT Bangka Tin Industry</v>
          </cell>
          <cell r="D2280" t="str">
            <v>Tin</v>
          </cell>
          <cell r="E2280" t="str">
            <v>CID001419</v>
          </cell>
          <cell r="F2280" t="str">
            <v>RMI</v>
          </cell>
          <cell r="G2280" t="str">
            <v>PT Bangka Tin Industry</v>
          </cell>
          <cell r="H2280" t="str">
            <v>INDONESIA</v>
          </cell>
          <cell r="I2280"/>
          <cell r="J2280" t="str">
            <v>Sungailiat</v>
          </cell>
          <cell r="K2280" t="str">
            <v>Kepulauan Bangka Belitung</v>
          </cell>
          <cell r="L2280" t="str">
            <v>Removed</v>
          </cell>
        </row>
        <row r="2281">
          <cell r="B2281" t="str">
            <v>CISSOID_2023</v>
          </cell>
          <cell r="C2281" t="str">
            <v>CID001421 - PT Belitung Industri Sejahtera</v>
          </cell>
          <cell r="D2281" t="str">
            <v>Tin</v>
          </cell>
          <cell r="E2281" t="str">
            <v>CID001421</v>
          </cell>
          <cell r="F2281" t="str">
            <v>RMI</v>
          </cell>
          <cell r="G2281" t="str">
            <v>PT Belitung Industri Sejahtera</v>
          </cell>
          <cell r="H2281" t="str">
            <v>INDONESIA</v>
          </cell>
          <cell r="I2281"/>
          <cell r="J2281" t="str">
            <v>Belitung</v>
          </cell>
          <cell r="K2281" t="str">
            <v>Kepulauan Bangka Belitung</v>
          </cell>
          <cell r="L2281" t="str">
            <v>Active</v>
          </cell>
        </row>
        <row r="2282">
          <cell r="B2282" t="str">
            <v>CISSOID_2023</v>
          </cell>
          <cell r="C2282" t="str">
            <v>CID001428 - PT Bukit Timah156</v>
          </cell>
          <cell r="D2282" t="str">
            <v>Tin</v>
          </cell>
          <cell r="E2282" t="str">
            <v>CID001428</v>
          </cell>
          <cell r="F2282" t="str">
            <v>RMI</v>
          </cell>
          <cell r="G2282" t="str">
            <v>PT Bukit Timah</v>
          </cell>
          <cell r="H2282" t="str">
            <v>INDONESIA</v>
          </cell>
          <cell r="I2282" t="str">
            <v>Nondisclosure</v>
          </cell>
          <cell r="J2282" t="str">
            <v>Pangkal Pinang</v>
          </cell>
          <cell r="K2282" t="str">
            <v>Kepulauan Bangka Belitung</v>
          </cell>
          <cell r="L2282" t="str">
            <v>Conformant</v>
          </cell>
        </row>
        <row r="2283">
          <cell r="B2283" t="str">
            <v>CISSOID_2023</v>
          </cell>
          <cell r="C2283" t="str">
            <v>CID001434 - PT DS Jaya Abadi</v>
          </cell>
          <cell r="D2283" t="str">
            <v>Tin</v>
          </cell>
          <cell r="E2283" t="str">
            <v>CID001434</v>
          </cell>
          <cell r="F2283" t="str">
            <v>RMI</v>
          </cell>
          <cell r="G2283" t="str">
            <v>PT DS Jaya Abadi</v>
          </cell>
          <cell r="H2283" t="str">
            <v>INDONESIA</v>
          </cell>
          <cell r="I2283"/>
          <cell r="J2283" t="str">
            <v>Pangkal Pinang</v>
          </cell>
          <cell r="K2283" t="str">
            <v>Kepulauan Bangka Belitung</v>
          </cell>
          <cell r="L2283" t="str">
            <v>Removed</v>
          </cell>
        </row>
        <row r="2284">
          <cell r="B2284" t="str">
            <v>CISSOID_2023</v>
          </cell>
          <cell r="C2284" t="str">
            <v>CID002530 - PT Inti Stania Prima</v>
          </cell>
          <cell r="D2284" t="str">
            <v>Tin</v>
          </cell>
          <cell r="E2284" t="str">
            <v>CID002530</v>
          </cell>
          <cell r="F2284" t="str">
            <v>RMI</v>
          </cell>
          <cell r="G2284" t="str">
            <v>PT Inti Stania Prima</v>
          </cell>
          <cell r="H2284" t="str">
            <v>INDONESIA</v>
          </cell>
          <cell r="I2284"/>
          <cell r="J2284" t="str">
            <v>Sungailiat</v>
          </cell>
          <cell r="K2284" t="str">
            <v>Kepulauan Bangka Belitung</v>
          </cell>
          <cell r="L2284" t="str">
            <v>Removed</v>
          </cell>
        </row>
        <row r="2285">
          <cell r="B2285" t="str">
            <v>CISSOID_2023</v>
          </cell>
          <cell r="C2285" t="str">
            <v>CID002835 - PT Menara Cipta Mulia</v>
          </cell>
          <cell r="D2285" t="str">
            <v>Tin</v>
          </cell>
          <cell r="E2285" t="str">
            <v>CID002835</v>
          </cell>
          <cell r="F2285" t="str">
            <v>RMI</v>
          </cell>
          <cell r="G2285" t="str">
            <v>PT Menara Cipta Mulia</v>
          </cell>
          <cell r="H2285" t="str">
            <v>INDONESIA</v>
          </cell>
          <cell r="I2285"/>
          <cell r="J2285" t="str">
            <v>Mentawak</v>
          </cell>
          <cell r="K2285" t="str">
            <v>Kepulauan Bangka Belitung</v>
          </cell>
          <cell r="L2285" t="str">
            <v>Conformant</v>
          </cell>
        </row>
        <row r="2286">
          <cell r="B2286" t="str">
            <v>CISSOID_2023</v>
          </cell>
          <cell r="C2286" t="str">
            <v>CID001453 - PT Mitra Stania Prima</v>
          </cell>
          <cell r="D2286" t="str">
            <v>Tin</v>
          </cell>
          <cell r="E2286" t="str">
            <v>CID001453</v>
          </cell>
          <cell r="F2286" t="str">
            <v>RMI</v>
          </cell>
          <cell r="G2286" t="str">
            <v>PT Mitra Stania Prima</v>
          </cell>
          <cell r="H2286" t="str">
            <v>INDONESIA</v>
          </cell>
          <cell r="I2286"/>
          <cell r="J2286" t="str">
            <v>Sungailiat</v>
          </cell>
          <cell r="K2286" t="str">
            <v>Kepulauan Bangka Belitung</v>
          </cell>
          <cell r="L2286" t="str">
            <v>Conformant</v>
          </cell>
        </row>
        <row r="2287">
          <cell r="B2287" t="str">
            <v>CISSOID_2023</v>
          </cell>
          <cell r="C2287" t="str">
            <v>CID001457 - PT Panca Mega Persada</v>
          </cell>
          <cell r="D2287" t="str">
            <v>Tin</v>
          </cell>
          <cell r="E2287" t="str">
            <v>CID001457</v>
          </cell>
          <cell r="F2287" t="str">
            <v>RMI</v>
          </cell>
          <cell r="G2287" t="str">
            <v>PT Panca Mega Persada</v>
          </cell>
          <cell r="H2287" t="str">
            <v>INDONESIA</v>
          </cell>
          <cell r="I2287"/>
          <cell r="J2287" t="str">
            <v>Sungailiat</v>
          </cell>
          <cell r="K2287" t="str">
            <v>Kepulauan Bangka Belitung</v>
          </cell>
          <cell r="L2287" t="str">
            <v>Listed by RMI</v>
          </cell>
        </row>
        <row r="2288">
          <cell r="B2288" t="str">
            <v>CISSOID_2023</v>
          </cell>
          <cell r="C2288" t="str">
            <v>CID001458 - PT Prima Timah Utama</v>
          </cell>
          <cell r="D2288" t="str">
            <v>Tin</v>
          </cell>
          <cell r="E2288" t="str">
            <v>CID001458</v>
          </cell>
          <cell r="F2288" t="str">
            <v>RMI</v>
          </cell>
          <cell r="G2288" t="str">
            <v>PT Prima Timah Utama</v>
          </cell>
          <cell r="H2288" t="str">
            <v>INDONESIA</v>
          </cell>
          <cell r="I2288"/>
          <cell r="J2288" t="str">
            <v>Pangkal Pinang</v>
          </cell>
          <cell r="K2288" t="str">
            <v>Kepulauan Bangka Belitung</v>
          </cell>
          <cell r="L2288" t="str">
            <v>Conformant</v>
          </cell>
        </row>
        <row r="2289">
          <cell r="B2289" t="str">
            <v>CISSOID_2023</v>
          </cell>
          <cell r="C2289" t="str">
            <v>CID001460 - PT Refined Bangka Tin</v>
          </cell>
          <cell r="D2289" t="str">
            <v>Tin</v>
          </cell>
          <cell r="E2289" t="str">
            <v>CID001460</v>
          </cell>
          <cell r="F2289" t="str">
            <v>RMI</v>
          </cell>
          <cell r="G2289" t="str">
            <v>PT Refined Bangka Tin</v>
          </cell>
          <cell r="H2289" t="str">
            <v>INDONESIA</v>
          </cell>
          <cell r="I2289"/>
          <cell r="J2289" t="str">
            <v>Sungailiat</v>
          </cell>
          <cell r="K2289" t="str">
            <v>Kepulauan Bangka Belitung</v>
          </cell>
          <cell r="L2289" t="str">
            <v>Conformant</v>
          </cell>
        </row>
        <row r="2290">
          <cell r="B2290" t="str">
            <v>CISSOID_2023</v>
          </cell>
          <cell r="C2290" t="str">
            <v>CID001463 - PT Sariwiguna Binasentosa</v>
          </cell>
          <cell r="D2290" t="str">
            <v>Tin</v>
          </cell>
          <cell r="E2290" t="str">
            <v>CID001463</v>
          </cell>
          <cell r="F2290" t="str">
            <v>RMI</v>
          </cell>
          <cell r="G2290" t="str">
            <v>PT Sariwiguna Binasentosa</v>
          </cell>
          <cell r="H2290" t="str">
            <v>INDONESIA</v>
          </cell>
          <cell r="I2290"/>
          <cell r="J2290" t="str">
            <v>Pangkal Pinang</v>
          </cell>
          <cell r="K2290" t="str">
            <v>Kepulauan Bangka Belitung</v>
          </cell>
          <cell r="L2290" t="str">
            <v>Conformant</v>
          </cell>
        </row>
        <row r="2291">
          <cell r="B2291" t="str">
            <v>CISSOID_2023</v>
          </cell>
          <cell r="C2291" t="str">
            <v>CID001468 - PT Stanindo Inti Perkasa</v>
          </cell>
          <cell r="D2291" t="str">
            <v>Tin</v>
          </cell>
          <cell r="E2291" t="str">
            <v>CID001468</v>
          </cell>
          <cell r="F2291" t="str">
            <v>RMI</v>
          </cell>
          <cell r="G2291" t="str">
            <v>PT Stanindo Inti Perkasa</v>
          </cell>
          <cell r="H2291" t="str">
            <v>INDONESIA</v>
          </cell>
          <cell r="I2291"/>
          <cell r="J2291" t="str">
            <v>Pangkal Pinang</v>
          </cell>
          <cell r="K2291" t="str">
            <v>Kepulauan Bangka Belitung</v>
          </cell>
          <cell r="L2291" t="str">
            <v>Conformant</v>
          </cell>
        </row>
        <row r="2292">
          <cell r="B2292" t="str">
            <v>CISSOID_2023</v>
          </cell>
          <cell r="C2292" t="str">
            <v>CID002816 - PT Sukses Inti Makmur</v>
          </cell>
          <cell r="D2292" t="str">
            <v>Tin</v>
          </cell>
          <cell r="E2292" t="str">
            <v>CID002816</v>
          </cell>
          <cell r="F2292" t="str">
            <v>RMI</v>
          </cell>
          <cell r="G2292" t="str">
            <v>PT Sukses Inti Makmur</v>
          </cell>
          <cell r="H2292" t="str">
            <v>INDONESIA</v>
          </cell>
          <cell r="I2292"/>
          <cell r="J2292" t="str">
            <v>Belitung</v>
          </cell>
          <cell r="K2292" t="str">
            <v>Kepulauan Bangka Belitung</v>
          </cell>
          <cell r="L2292" t="str">
            <v>Conformant</v>
          </cell>
        </row>
        <row r="2293">
          <cell r="B2293" t="str">
            <v>CISSOID_2023</v>
          </cell>
          <cell r="C2293" t="str">
            <v>CID001471 - PT Sumber Jaya Indah</v>
          </cell>
          <cell r="D2293" t="str">
            <v>Tin</v>
          </cell>
          <cell r="E2293" t="str">
            <v>CID001471</v>
          </cell>
          <cell r="F2293" t="str">
            <v>RMI</v>
          </cell>
          <cell r="G2293" t="str">
            <v>PT Sumber Jaya Indah</v>
          </cell>
          <cell r="H2293" t="str">
            <v>INDONESIA</v>
          </cell>
          <cell r="I2293"/>
          <cell r="J2293" t="str">
            <v>Pangkal Pinang</v>
          </cell>
          <cell r="K2293" t="str">
            <v>Kepulauan Bangka Belitung</v>
          </cell>
          <cell r="L2293" t="str">
            <v>Removed</v>
          </cell>
        </row>
        <row r="2294">
          <cell r="B2294" t="str">
            <v>CISSOID_2023</v>
          </cell>
          <cell r="C2294" t="str">
            <v>CID001477 - PT Timah Tbk Kundur</v>
          </cell>
          <cell r="D2294" t="str">
            <v>Tin</v>
          </cell>
          <cell r="E2294" t="str">
            <v>CID001477</v>
          </cell>
          <cell r="F2294" t="str">
            <v>RMI</v>
          </cell>
          <cell r="G2294" t="str">
            <v>PT Timah Tbk Kundur</v>
          </cell>
          <cell r="H2294" t="str">
            <v>INDONESIA</v>
          </cell>
          <cell r="I2294" t="str">
            <v>Unknown.</v>
          </cell>
          <cell r="J2294" t="str">
            <v>Kundur</v>
          </cell>
          <cell r="K2294" t="str">
            <v>Riau</v>
          </cell>
          <cell r="L2294" t="str">
            <v>Conformant</v>
          </cell>
        </row>
        <row r="2295">
          <cell r="B2295" t="str">
            <v>CISSOID_2023</v>
          </cell>
          <cell r="C2295" t="str">
            <v>CID001482 - PT Timah Tbk Mentok</v>
          </cell>
          <cell r="D2295" t="str">
            <v>Tin</v>
          </cell>
          <cell r="E2295" t="str">
            <v>CID001482</v>
          </cell>
          <cell r="F2295" t="str">
            <v>RMI</v>
          </cell>
          <cell r="G2295" t="str">
            <v>PT Timah Tbk Mentok</v>
          </cell>
          <cell r="H2295" t="str">
            <v>INDONESIA</v>
          </cell>
          <cell r="I2295" t="str">
            <v>Unknown.</v>
          </cell>
          <cell r="J2295" t="str">
            <v>Mentok</v>
          </cell>
          <cell r="K2295" t="str">
            <v>Kepulauan Bangka Belitung</v>
          </cell>
          <cell r="L2295" t="str">
            <v>Conformant</v>
          </cell>
        </row>
        <row r="2296">
          <cell r="B2296" t="str">
            <v>CISSOID_2023</v>
          </cell>
          <cell r="C2296" t="str">
            <v>CID001490 - PT Tinindo Inter Nusa</v>
          </cell>
          <cell r="D2296" t="str">
            <v>Tin</v>
          </cell>
          <cell r="E2296" t="str">
            <v>CID001490</v>
          </cell>
          <cell r="F2296" t="str">
            <v>RMI</v>
          </cell>
          <cell r="G2296" t="str">
            <v>PT Tinindo Inter Nusa</v>
          </cell>
          <cell r="H2296" t="str">
            <v>INDONESIA</v>
          </cell>
          <cell r="I2296"/>
          <cell r="J2296" t="str">
            <v>Pangkal Pinang</v>
          </cell>
          <cell r="K2296" t="str">
            <v>Kepulauan Bangka Belitung</v>
          </cell>
          <cell r="L2296" t="str">
            <v>Listed by RMI</v>
          </cell>
        </row>
        <row r="2297">
          <cell r="B2297" t="str">
            <v>CISSOID_2023</v>
          </cell>
          <cell r="C2297" t="str">
            <v>CID001493 - PT Tommy Utama</v>
          </cell>
          <cell r="D2297" t="str">
            <v>Tin</v>
          </cell>
          <cell r="E2297" t="str">
            <v>CID001493</v>
          </cell>
          <cell r="F2297" t="str">
            <v>RMI</v>
          </cell>
          <cell r="G2297" t="str">
            <v>PT Tommy Utama</v>
          </cell>
          <cell r="H2297" t="str">
            <v>INDONESIA</v>
          </cell>
          <cell r="I2297"/>
          <cell r="J2297" t="str">
            <v>Gantung</v>
          </cell>
          <cell r="K2297" t="str">
            <v>Kepulauan Bangka Belitung</v>
          </cell>
          <cell r="L2297" t="str">
            <v>Conformant</v>
          </cell>
        </row>
        <row r="2298">
          <cell r="B2298" t="str">
            <v>CISSOID_2023</v>
          </cell>
          <cell r="C2298" t="str">
            <v>CID001539 - Rui Da Hung</v>
          </cell>
          <cell r="D2298" t="str">
            <v>Tin</v>
          </cell>
          <cell r="E2298" t="str">
            <v>CID001539</v>
          </cell>
          <cell r="F2298" t="str">
            <v>RMI</v>
          </cell>
          <cell r="G2298" t="str">
            <v>Rui Da Hung</v>
          </cell>
          <cell r="H2298" t="str">
            <v>TAIWAN, PROVINCE OF CHINA</v>
          </cell>
          <cell r="I2298"/>
          <cell r="J2298" t="str">
            <v>Taoyuan</v>
          </cell>
          <cell r="K2298" t="str">
            <v>Taoyuan</v>
          </cell>
          <cell r="L2298" t="str">
            <v>Conformant</v>
          </cell>
        </row>
        <row r="2299">
          <cell r="B2299" t="str">
            <v>CISSOID_2023</v>
          </cell>
          <cell r="C2299" t="str">
            <v>CID001898 - Thaisarco</v>
          </cell>
          <cell r="D2299" t="str">
            <v>Tin</v>
          </cell>
          <cell r="E2299" t="str">
            <v>CID001898</v>
          </cell>
          <cell r="F2299" t="str">
            <v>RMI</v>
          </cell>
          <cell r="G2299" t="str">
            <v>Thaisarco</v>
          </cell>
          <cell r="H2299" t="str">
            <v>THAILAND</v>
          </cell>
          <cell r="I2299" t="str">
            <v>80 Moo 8, Sakdidej Road</v>
          </cell>
          <cell r="J2299" t="str">
            <v>Amphur Muang</v>
          </cell>
          <cell r="K2299" t="str">
            <v>Phuket</v>
          </cell>
          <cell r="L2299" t="str">
            <v>Conformant</v>
          </cell>
        </row>
        <row r="2300">
          <cell r="B2300" t="str">
            <v>CISSOID_2023</v>
          </cell>
          <cell r="C2300" t="str">
            <v>CID002036 - White Solder Metalurgia e Mineracao Ltda.</v>
          </cell>
          <cell r="D2300" t="str">
            <v>Tin</v>
          </cell>
          <cell r="E2300" t="str">
            <v>CID002036</v>
          </cell>
          <cell r="F2300" t="str">
            <v>RMI</v>
          </cell>
          <cell r="G2300" t="str">
            <v>White Solder Metalurgia e Mineracao Ltda.</v>
          </cell>
          <cell r="H2300" t="str">
            <v>BRAZIL</v>
          </cell>
          <cell r="I2300" t="str">
            <v>Rodovia 421, Km 1,1 no 917 CEP 76877-073/Cx Postal: 433</v>
          </cell>
          <cell r="J2300" t="str">
            <v>Ariquemes</v>
          </cell>
          <cell r="K2300" t="str">
            <v>Rondônia</v>
          </cell>
          <cell r="L2300" t="str">
            <v>Conformant</v>
          </cell>
        </row>
        <row r="2301">
          <cell r="B2301" t="str">
            <v>CISSOID_2023</v>
          </cell>
          <cell r="C2301" t="str">
            <v>CID002158 - Yunnan Chengfeng Non-ferrous Metals Co., Ltd.165</v>
          </cell>
          <cell r="D2301" t="str">
            <v>Tin</v>
          </cell>
          <cell r="E2301" t="str">
            <v>CID002158</v>
          </cell>
          <cell r="F2301" t="str">
            <v>RMI</v>
          </cell>
          <cell r="G2301" t="str">
            <v>Yunnan Chengfeng Non-ferrous Metals Co., Ltd.</v>
          </cell>
          <cell r="H2301" t="str">
            <v>CHINA</v>
          </cell>
          <cell r="I2301" t="str">
            <v>Unknown.</v>
          </cell>
          <cell r="J2301" t="str">
            <v>Gejiu</v>
          </cell>
          <cell r="K2301" t="str">
            <v>Yunnan Sheng</v>
          </cell>
          <cell r="L2301" t="str">
            <v>Conformant</v>
          </cell>
        </row>
        <row r="2302">
          <cell r="B2302" t="str">
            <v>CISSOID_2023</v>
          </cell>
          <cell r="C2302" t="str">
            <v>CID002180 - Tin Smelting Branch of Yunnan Tin Co., Ltd.</v>
          </cell>
          <cell r="D2302" t="str">
            <v>Tin</v>
          </cell>
          <cell r="E2302" t="str">
            <v>CID002180</v>
          </cell>
          <cell r="F2302" t="str">
            <v>RMI</v>
          </cell>
          <cell r="G2302" t="str">
            <v>Tin Smelting Branch of Yunnan Tin Co., Ltd.</v>
          </cell>
          <cell r="H2302" t="str">
            <v>CHINA</v>
          </cell>
          <cell r="I2302" t="str">
            <v>Unknown.</v>
          </cell>
          <cell r="J2302" t="str">
            <v>Gejiu</v>
          </cell>
          <cell r="K2302" t="str">
            <v>Yunnan Sheng</v>
          </cell>
          <cell r="L2302" t="str">
            <v>Conformant</v>
          </cell>
        </row>
        <row r="2303">
          <cell r="B2303" t="str">
            <v>CISSOID_2023</v>
          </cell>
          <cell r="C2303" t="str">
            <v>CID000004 - A.L.M.T. Corp.</v>
          </cell>
          <cell r="D2303" t="str">
            <v>Tungsten</v>
          </cell>
          <cell r="E2303" t="str">
            <v>CID000004</v>
          </cell>
          <cell r="F2303" t="str">
            <v>RMI</v>
          </cell>
          <cell r="G2303" t="str">
            <v>A.L.M.T. Corp.</v>
          </cell>
          <cell r="H2303" t="str">
            <v>JAPAN</v>
          </cell>
          <cell r="I2303"/>
          <cell r="J2303" t="str">
            <v>Toyama City</v>
          </cell>
          <cell r="K2303" t="str">
            <v>Toyama</v>
          </cell>
          <cell r="L2303" t="str">
            <v>Conformant</v>
          </cell>
        </row>
        <row r="2304">
          <cell r="B2304" t="str">
            <v>CISSOID_2023</v>
          </cell>
          <cell r="C2304" t="str">
            <v>CID002513 - Hunan Shizhuyuan Nonferrous Metals Co., Ltd. Chenzhou Tungsten Products Branch</v>
          </cell>
          <cell r="D2304" t="str">
            <v>Tungsten</v>
          </cell>
          <cell r="E2304" t="str">
            <v>CID002513</v>
          </cell>
          <cell r="F2304" t="str">
            <v>RMI</v>
          </cell>
          <cell r="G2304" t="str">
            <v>Hunan Shizhuyuan Nonferrous Metals Co., Ltd. Chenzhou Tungsten Products Branch</v>
          </cell>
          <cell r="H2304" t="str">
            <v>CHINA</v>
          </cell>
          <cell r="I2304"/>
          <cell r="J2304" t="str">
            <v>Chenzhou</v>
          </cell>
          <cell r="K2304" t="str">
            <v>Hunan Sheng</v>
          </cell>
          <cell r="L2304" t="str">
            <v>Conformant</v>
          </cell>
        </row>
        <row r="2305">
          <cell r="B2305" t="str">
            <v>CISSOID_2023</v>
          </cell>
          <cell r="C2305" t="str">
            <v>CID000258 - Chongyi Zhangyuan Tungsten Co., Ltd.</v>
          </cell>
          <cell r="D2305" t="str">
            <v>Tungsten</v>
          </cell>
          <cell r="E2305" t="str">
            <v>CID000258</v>
          </cell>
          <cell r="F2305" t="str">
            <v>RMI</v>
          </cell>
          <cell r="G2305" t="str">
            <v>Chongyi Zhangyuan Tungsten Co., Ltd.</v>
          </cell>
          <cell r="H2305" t="str">
            <v>CHINA</v>
          </cell>
          <cell r="I2305"/>
          <cell r="J2305" t="str">
            <v>Ganzhou</v>
          </cell>
          <cell r="K2305" t="str">
            <v>Jiangxi Sheng</v>
          </cell>
          <cell r="L2305" t="str">
            <v>Conformant</v>
          </cell>
        </row>
        <row r="2306">
          <cell r="B2306" t="str">
            <v>CISSOID_2023</v>
          </cell>
          <cell r="C2306" t="str">
            <v>CID000499 - Fujian Jinxin Tungsten Co., Ltd.</v>
          </cell>
          <cell r="D2306" t="str">
            <v>Tungsten</v>
          </cell>
          <cell r="E2306" t="str">
            <v>CID000499</v>
          </cell>
          <cell r="F2306" t="str">
            <v>RMI</v>
          </cell>
          <cell r="G2306" t="str">
            <v>Fujian Jinxin Tungsten Co., Ltd.</v>
          </cell>
          <cell r="H2306" t="str">
            <v>CHINA</v>
          </cell>
          <cell r="I2306"/>
          <cell r="J2306" t="str">
            <v>Yanshi</v>
          </cell>
          <cell r="K2306" t="str">
            <v>Fujian Sheng</v>
          </cell>
          <cell r="L2306" t="str">
            <v>Removed</v>
          </cell>
        </row>
        <row r="2307">
          <cell r="B2307" t="str">
            <v>CISSOID_2023</v>
          </cell>
          <cell r="C2307" t="str">
            <v>CID000875 - Ganzhou Huaxing Tungsten Products Co., Ltd.177</v>
          </cell>
          <cell r="D2307" t="str">
            <v>Tungsten</v>
          </cell>
          <cell r="E2307" t="str">
            <v>CID000875</v>
          </cell>
          <cell r="F2307" t="str">
            <v>RMI</v>
          </cell>
          <cell r="G2307" t="str">
            <v>Ganzhou Huaxing Tungsten Products Co., Ltd.</v>
          </cell>
          <cell r="H2307" t="str">
            <v>CHINA</v>
          </cell>
          <cell r="I2307"/>
          <cell r="J2307" t="str">
            <v>Ganzhou</v>
          </cell>
          <cell r="K2307" t="str">
            <v>Jiangxi Sheng</v>
          </cell>
          <cell r="L2307" t="str">
            <v>Conformant</v>
          </cell>
        </row>
        <row r="2308">
          <cell r="B2308" t="str">
            <v>CISSOID_2023</v>
          </cell>
          <cell r="C2308" t="str">
            <v>CID002315 - Ganzhou Jiangwu Ferrotungsten Co., Ltd.</v>
          </cell>
          <cell r="D2308" t="str">
            <v>Tungsten</v>
          </cell>
          <cell r="E2308" t="str">
            <v>CID002315</v>
          </cell>
          <cell r="F2308" t="str">
            <v>RMI</v>
          </cell>
          <cell r="G2308" t="str">
            <v>Ganzhou Jiangwu Ferrotungsten Co., Ltd.</v>
          </cell>
          <cell r="H2308" t="str">
            <v>CHINA</v>
          </cell>
          <cell r="I2308"/>
          <cell r="J2308" t="str">
            <v>Ganzhou</v>
          </cell>
          <cell r="K2308" t="str">
            <v>Jiangxi Sheng</v>
          </cell>
          <cell r="L2308" t="str">
            <v>Conformant</v>
          </cell>
        </row>
        <row r="2309">
          <cell r="B2309" t="str">
            <v>CISSOID_2023</v>
          </cell>
          <cell r="C2309" t="str">
            <v>CID002494 - Ganzhou Seadragon W &amp; Mo Co., Ltd.</v>
          </cell>
          <cell r="D2309" t="str">
            <v>Tungsten</v>
          </cell>
          <cell r="E2309" t="str">
            <v>CID002494</v>
          </cell>
          <cell r="F2309" t="str">
            <v>RMI</v>
          </cell>
          <cell r="G2309" t="str">
            <v>Ganzhou Seadragon W &amp; Mo Co., Ltd.</v>
          </cell>
          <cell r="H2309" t="str">
            <v>CHINA</v>
          </cell>
          <cell r="I2309"/>
          <cell r="J2309" t="str">
            <v>Ganzhou</v>
          </cell>
          <cell r="K2309" t="str">
            <v>Jiangxi Sheng</v>
          </cell>
          <cell r="L2309" t="str">
            <v>Conformant</v>
          </cell>
        </row>
        <row r="2310">
          <cell r="B2310" t="str">
            <v>CISSOID_2023</v>
          </cell>
          <cell r="C2310" t="str">
            <v>CID000568 - Global Tungsten &amp; Powders Corp.</v>
          </cell>
          <cell r="D2310" t="str">
            <v>Tungsten</v>
          </cell>
          <cell r="E2310" t="str">
            <v>CID000568</v>
          </cell>
          <cell r="F2310" t="str">
            <v>RMI</v>
          </cell>
          <cell r="G2310" t="str">
            <v>Global Tungsten &amp; Powders Corp.</v>
          </cell>
          <cell r="H2310" t="str">
            <v>UNITED STATES OF AMERICA</v>
          </cell>
          <cell r="I2310"/>
          <cell r="J2310" t="str">
            <v>Towanda</v>
          </cell>
          <cell r="K2310" t="str">
            <v>Pennsylvania</v>
          </cell>
          <cell r="L2310" t="str">
            <v>Conformant</v>
          </cell>
        </row>
        <row r="2311">
          <cell r="B2311" t="str">
            <v>CISSOID_2023</v>
          </cell>
          <cell r="C2311" t="str">
            <v>CID000218 - Guangdong Xianglu Tungsten Co., Ltd.181</v>
          </cell>
          <cell r="D2311" t="str">
            <v>Tungsten</v>
          </cell>
          <cell r="E2311" t="str">
            <v>CID000218</v>
          </cell>
          <cell r="F2311" t="str">
            <v>RMI</v>
          </cell>
          <cell r="G2311" t="str">
            <v>Guangdong Xianglu Tungsten Co., Ltd.</v>
          </cell>
          <cell r="H2311" t="str">
            <v>CHINA</v>
          </cell>
          <cell r="I2311"/>
          <cell r="J2311" t="str">
            <v>Chaozhou</v>
          </cell>
          <cell r="K2311" t="str">
            <v>Guangdong Sheng</v>
          </cell>
          <cell r="L2311" t="str">
            <v>Conformant</v>
          </cell>
        </row>
        <row r="2312">
          <cell r="B2312" t="str">
            <v>CISSOID_2023</v>
          </cell>
          <cell r="C2312" t="str">
            <v>CID002541 - H.C. Starck Tungsten GmbH</v>
          </cell>
          <cell r="D2312" t="str">
            <v>Tungsten</v>
          </cell>
          <cell r="E2312" t="str">
            <v>CID002541</v>
          </cell>
          <cell r="F2312" t="str">
            <v>RMI</v>
          </cell>
          <cell r="G2312" t="str">
            <v>H.C. Starck Tungsten GmbH</v>
          </cell>
          <cell r="H2312" t="str">
            <v>GERMANY</v>
          </cell>
          <cell r="I2312"/>
          <cell r="J2312" t="str">
            <v>Goslar</v>
          </cell>
          <cell r="K2312" t="str">
            <v>Niedersachsen</v>
          </cell>
          <cell r="L2312" t="str">
            <v>Conformant</v>
          </cell>
        </row>
        <row r="2313">
          <cell r="B2313" t="str">
            <v>CISSOID_2023</v>
          </cell>
          <cell r="C2313" t="str">
            <v>CID000769 - Hunan Jintai New Material Co., Ltd.96</v>
          </cell>
          <cell r="D2313" t="str">
            <v>Tungsten</v>
          </cell>
          <cell r="E2313" t="str">
            <v>CID000769</v>
          </cell>
          <cell r="F2313" t="str">
            <v>RMI</v>
          </cell>
          <cell r="G2313" t="str">
            <v>Hunan Jintai New Material Co., Ltd.</v>
          </cell>
          <cell r="H2313" t="str">
            <v>CHINA</v>
          </cell>
          <cell r="I2313"/>
          <cell r="J2313" t="str">
            <v>Hengyang</v>
          </cell>
          <cell r="K2313" t="str">
            <v>Hunan Sheng</v>
          </cell>
          <cell r="L2313" t="str">
            <v>Conformant</v>
          </cell>
        </row>
        <row r="2314">
          <cell r="B2314" t="str">
            <v>CISSOID_2023</v>
          </cell>
          <cell r="C2314" t="str">
            <v>CID002649 - Hydrometallurg, JSC</v>
          </cell>
          <cell r="D2314" t="str">
            <v>Tungsten</v>
          </cell>
          <cell r="E2314" t="str">
            <v>CID002649</v>
          </cell>
          <cell r="F2314" t="str">
            <v>RMI</v>
          </cell>
          <cell r="G2314" t="str">
            <v>Hydrometallurg, JSC</v>
          </cell>
          <cell r="H2314" t="str">
            <v>RUSSIAN FEDERATION</v>
          </cell>
          <cell r="I2314"/>
          <cell r="J2314" t="str">
            <v>Nalchik</v>
          </cell>
          <cell r="K2314" t="str">
            <v>Kabardino-Balkarskaya Respublika</v>
          </cell>
          <cell r="L2314" t="str">
            <v>Listed by RMI</v>
          </cell>
        </row>
        <row r="2315">
          <cell r="B2315" t="str">
            <v>CISSOID_2023</v>
          </cell>
          <cell r="C2315" t="str">
            <v>CID000825 - Japan New Metals Co., Ltd.</v>
          </cell>
          <cell r="D2315" t="str">
            <v>Tungsten</v>
          </cell>
          <cell r="E2315" t="str">
            <v>CID000825</v>
          </cell>
          <cell r="F2315" t="str">
            <v>RMI</v>
          </cell>
          <cell r="G2315" t="str">
            <v>Japan New Metals Co., Ltd.</v>
          </cell>
          <cell r="H2315" t="str">
            <v>JAPAN</v>
          </cell>
          <cell r="I2315"/>
          <cell r="J2315" t="str">
            <v>Akita City</v>
          </cell>
          <cell r="K2315" t="str">
            <v>Akita</v>
          </cell>
          <cell r="L2315" t="str">
            <v>Conformant</v>
          </cell>
        </row>
        <row r="2316">
          <cell r="B2316" t="str">
            <v>CISSOID_2023</v>
          </cell>
          <cell r="C2316" t="str">
            <v>CID002551 - Jiangwu H.C. Starck Tungsten Products Co., Ltd.</v>
          </cell>
          <cell r="D2316" t="str">
            <v>Tungsten</v>
          </cell>
          <cell r="E2316" t="str">
            <v>CID002551</v>
          </cell>
          <cell r="F2316" t="str">
            <v>RMI</v>
          </cell>
          <cell r="G2316" t="str">
            <v>Jiangwu H.C. Starck Tungsten Products Co., Ltd.</v>
          </cell>
          <cell r="H2316" t="str">
            <v>CHINA</v>
          </cell>
          <cell r="I2316"/>
          <cell r="J2316" t="str">
            <v>Ganzhou</v>
          </cell>
          <cell r="K2316" t="str">
            <v>Jiangxi Sheng</v>
          </cell>
          <cell r="L2316" t="str">
            <v>Conformant</v>
          </cell>
        </row>
        <row r="2317">
          <cell r="B2317" t="str">
            <v>CISSOID_2023</v>
          </cell>
          <cell r="C2317" t="str">
            <v>CID002321 - Jiangxi Gan Bei Tungsten Co., Ltd.</v>
          </cell>
          <cell r="D2317" t="str">
            <v>Tungsten</v>
          </cell>
          <cell r="E2317" t="str">
            <v>CID002321</v>
          </cell>
          <cell r="F2317" t="str">
            <v>RMI</v>
          </cell>
          <cell r="G2317" t="str">
            <v>Jiangxi Gan Bei Tungsten Co., Ltd.</v>
          </cell>
          <cell r="H2317" t="str">
            <v>CHINA</v>
          </cell>
          <cell r="I2317"/>
          <cell r="J2317" t="str">
            <v>Xiushui</v>
          </cell>
          <cell r="K2317" t="str">
            <v>Jiangxi Sheng</v>
          </cell>
          <cell r="L2317" t="str">
            <v>Conformant</v>
          </cell>
        </row>
        <row r="2318">
          <cell r="B2318" t="str">
            <v>CISSOID_2023</v>
          </cell>
          <cell r="C2318" t="str">
            <v>CID002318 - Jiangxi Tonggu Non-ferrous Metallurgical &amp; Chemical Co., Ltd.</v>
          </cell>
          <cell r="D2318" t="str">
            <v>Tungsten</v>
          </cell>
          <cell r="E2318" t="str">
            <v>CID002318</v>
          </cell>
          <cell r="F2318" t="str">
            <v>RMI</v>
          </cell>
          <cell r="G2318" t="str">
            <v>Jiangxi Tonggu Non-ferrous Metallurgical &amp; Chemical Co., Ltd.</v>
          </cell>
          <cell r="H2318" t="str">
            <v>CHINA</v>
          </cell>
          <cell r="I2318"/>
          <cell r="J2318" t="str">
            <v>Tonggu</v>
          </cell>
          <cell r="K2318" t="str">
            <v>Jiangxi Sheng</v>
          </cell>
          <cell r="L2318" t="str">
            <v>Conformant</v>
          </cell>
        </row>
        <row r="2319">
          <cell r="B2319" t="str">
            <v>CISSOID_2023</v>
          </cell>
          <cell r="C2319" t="str">
            <v>CID002317 - Jiangxi Xinsheng Tungsten Industry Co., Ltd.</v>
          </cell>
          <cell r="D2319" t="str">
            <v>Tungsten</v>
          </cell>
          <cell r="E2319" t="str">
            <v>CID002317</v>
          </cell>
          <cell r="F2319" t="str">
            <v>RMI</v>
          </cell>
          <cell r="G2319" t="str">
            <v>Jiangxi Xinsheng Tungsten Industry Co., Ltd.</v>
          </cell>
          <cell r="H2319" t="str">
            <v>CHINA</v>
          </cell>
          <cell r="I2319"/>
          <cell r="J2319" t="str">
            <v>Ganzhou</v>
          </cell>
          <cell r="K2319" t="str">
            <v>Jiangxi Sheng</v>
          </cell>
          <cell r="L2319" t="str">
            <v>Conformant</v>
          </cell>
        </row>
        <row r="2320">
          <cell r="B2320" t="str">
            <v>CISSOID_2023</v>
          </cell>
          <cell r="C2320" t="str">
            <v>CID002316 - Jiangxi Yaosheng Tungsten Co., Ltd.</v>
          </cell>
          <cell r="D2320" t="str">
            <v>Tungsten</v>
          </cell>
          <cell r="E2320" t="str">
            <v>CID002316</v>
          </cell>
          <cell r="F2320" t="str">
            <v>RMI</v>
          </cell>
          <cell r="G2320" t="str">
            <v>Jiangxi Yaosheng Tungsten Co., Ltd.</v>
          </cell>
          <cell r="H2320" t="str">
            <v>CHINA</v>
          </cell>
          <cell r="I2320"/>
          <cell r="J2320" t="str">
            <v>Ganzhou</v>
          </cell>
          <cell r="K2320" t="str">
            <v>Jiangxi Sheng</v>
          </cell>
          <cell r="L2320" t="str">
            <v>Conformant</v>
          </cell>
        </row>
        <row r="2321">
          <cell r="B2321" t="str">
            <v>CISSOID_2023</v>
          </cell>
          <cell r="C2321" t="str">
            <v>CID000105 - Kennametal Huntsville184</v>
          </cell>
          <cell r="D2321" t="str">
            <v>Tungsten</v>
          </cell>
          <cell r="E2321" t="str">
            <v>CID000105</v>
          </cell>
          <cell r="F2321" t="str">
            <v>RMI</v>
          </cell>
          <cell r="G2321" t="str">
            <v>Kennametal Huntsville</v>
          </cell>
          <cell r="H2321" t="str">
            <v>UNITED STATES OF AMERICA</v>
          </cell>
          <cell r="I2321"/>
          <cell r="J2321" t="str">
            <v>Huntsville</v>
          </cell>
          <cell r="K2321" t="str">
            <v>Alabama</v>
          </cell>
          <cell r="L2321" t="str">
            <v>Conformant</v>
          </cell>
        </row>
        <row r="2322">
          <cell r="B2322" t="str">
            <v>CISSOID_2023</v>
          </cell>
          <cell r="C2322" t="str">
            <v>CID002589 - Niagara Refining LLC</v>
          </cell>
          <cell r="D2322" t="str">
            <v>Tungsten</v>
          </cell>
          <cell r="E2322" t="str">
            <v>CID002589</v>
          </cell>
          <cell r="F2322" t="str">
            <v>RMI</v>
          </cell>
          <cell r="G2322" t="str">
            <v>Niagara Refining LLC</v>
          </cell>
          <cell r="H2322" t="str">
            <v>UNITED STATES OF AMERICA</v>
          </cell>
          <cell r="I2322"/>
          <cell r="J2322" t="str">
            <v>Depew</v>
          </cell>
          <cell r="K2322" t="str">
            <v>New York</v>
          </cell>
          <cell r="L2322" t="str">
            <v>Conformant</v>
          </cell>
        </row>
        <row r="2323">
          <cell r="B2323" t="str">
            <v>CISSOID_2023</v>
          </cell>
          <cell r="C2323" t="str">
            <v>CID002543 - Masan High-Tech Materials</v>
          </cell>
          <cell r="D2323" t="str">
            <v>Tungsten</v>
          </cell>
          <cell r="E2323" t="str">
            <v>CID002543</v>
          </cell>
          <cell r="F2323" t="str">
            <v>RMI</v>
          </cell>
          <cell r="G2323" t="str">
            <v>Masan High-Tech Materials</v>
          </cell>
          <cell r="H2323" t="str">
            <v>VIET NAM</v>
          </cell>
          <cell r="I2323"/>
          <cell r="J2323" t="str">
            <v>Dai Tu</v>
          </cell>
          <cell r="K2323" t="str">
            <v>Thái Nguyên</v>
          </cell>
          <cell r="L2323" t="str">
            <v>Conformant</v>
          </cell>
        </row>
        <row r="2324">
          <cell r="B2324" t="str">
            <v>CISSOID_2023</v>
          </cell>
          <cell r="C2324" t="str">
            <v>CID001889 - Tejing (Vietnam) Tungsten Co., Ltd.</v>
          </cell>
          <cell r="D2324" t="str">
            <v>Tungsten</v>
          </cell>
          <cell r="E2324" t="str">
            <v>CID001889</v>
          </cell>
          <cell r="F2324" t="str">
            <v>RMI</v>
          </cell>
          <cell r="G2324" t="str">
            <v>Tejing (Vietnam) Tungsten Co., Ltd.</v>
          </cell>
          <cell r="H2324" t="str">
            <v>VIET NAM</v>
          </cell>
          <cell r="I2324"/>
          <cell r="J2324" t="str">
            <v>Halong City</v>
          </cell>
          <cell r="K2324" t="str">
            <v>Tây Ninh</v>
          </cell>
          <cell r="L2324" t="str">
            <v>Removed</v>
          </cell>
        </row>
        <row r="2325">
          <cell r="B2325" t="str">
            <v>CISSOID_2023</v>
          </cell>
          <cell r="C2325" t="str">
            <v>CID002044 - Wolfram Bergbau und Hutten AG187</v>
          </cell>
          <cell r="D2325" t="str">
            <v>Tungsten</v>
          </cell>
          <cell r="E2325" t="str">
            <v>CID002044</v>
          </cell>
          <cell r="F2325" t="str">
            <v>RMI</v>
          </cell>
          <cell r="G2325" t="str">
            <v>Wolfram Bergbau und Hutten AG</v>
          </cell>
          <cell r="H2325" t="str">
            <v>AUSTRIA</v>
          </cell>
          <cell r="I2325"/>
          <cell r="J2325"/>
          <cell r="K2325"/>
          <cell r="L2325" t="str">
            <v>Conformant</v>
          </cell>
        </row>
        <row r="2326">
          <cell r="B2326" t="str">
            <v>CISSOID_2023</v>
          </cell>
          <cell r="C2326" t="str">
            <v>CID002320 - Xiamen Tungsten (H.C.) Co., Ltd.188</v>
          </cell>
          <cell r="D2326" t="str">
            <v>Tungsten</v>
          </cell>
          <cell r="E2326" t="str">
            <v>CID002320</v>
          </cell>
          <cell r="F2326" t="str">
            <v>RMI</v>
          </cell>
          <cell r="G2326" t="str">
            <v>Xiamen Tungsten (H.C.) Co., Ltd.</v>
          </cell>
          <cell r="H2326" t="str">
            <v>CHINA</v>
          </cell>
          <cell r="I2326"/>
          <cell r="J2326"/>
          <cell r="K2326"/>
          <cell r="L2326" t="str">
            <v>Conformant</v>
          </cell>
        </row>
        <row r="2327">
          <cell r="B2327" t="str">
            <v>CISSOID_2023</v>
          </cell>
          <cell r="C2327" t="str">
            <v>CID002082 - Xiamen Tungsten Co., Ltd.</v>
          </cell>
          <cell r="D2327" t="str">
            <v>Tungsten</v>
          </cell>
          <cell r="E2327" t="str">
            <v>CID002082</v>
          </cell>
          <cell r="F2327" t="str">
            <v>RMI</v>
          </cell>
          <cell r="G2327" t="str">
            <v>Xiamen Tungsten Co., Ltd.</v>
          </cell>
          <cell r="H2327" t="str">
            <v>CHINA</v>
          </cell>
          <cell r="I2327"/>
          <cell r="J2327"/>
          <cell r="K2327"/>
          <cell r="L2327" t="str">
            <v>Conformant</v>
          </cell>
        </row>
        <row r="2328">
          <cell r="B2328" t="str">
            <v>CISSOID_2023</v>
          </cell>
          <cell r="C2328" t="str">
            <v>CID002095 - Xinhai Rendan Shaoguan Tungsten Co., Ltd.189</v>
          </cell>
          <cell r="D2328" t="str">
            <v>Tungsten</v>
          </cell>
          <cell r="E2328" t="str">
            <v>CID002095</v>
          </cell>
          <cell r="F2328" t="str">
            <v>RMI</v>
          </cell>
          <cell r="G2328" t="str">
            <v>Xinhai Rendan Shaoguan Tungsten Co., Ltd.</v>
          </cell>
          <cell r="H2328" t="str">
            <v>CHINA</v>
          </cell>
          <cell r="I2328"/>
          <cell r="J2328" t="str">
            <v>Shaoguan</v>
          </cell>
          <cell r="K2328" t="str">
            <v>Guangdong</v>
          </cell>
          <cell r="L2328" t="str">
            <v>Removed</v>
          </cell>
        </row>
        <row r="2329">
          <cell r="B2329" t="str">
            <v>CISSOID_2023</v>
          </cell>
          <cell r="C2329" t="str">
            <v>CID000291 - Guangdong Rising Rare Metals-EO Materials Ltd.</v>
          </cell>
          <cell r="D2329" t="str">
            <v>Tantalum</v>
          </cell>
          <cell r="E2329" t="str">
            <v>CID000291</v>
          </cell>
          <cell r="F2329" t="str">
            <v>RMI</v>
          </cell>
          <cell r="G2329" t="str">
            <v>Guangdong Rising Rare Metals-EO Materials Ltd.</v>
          </cell>
          <cell r="H2329" t="str">
            <v>CHINA</v>
          </cell>
          <cell r="I2329" t="str">
            <v>Conghua, Guangdong, China </v>
          </cell>
          <cell r="J2329" t="str">
            <v>Yingde</v>
          </cell>
          <cell r="K2329" t="str">
            <v>Guangdong Sheng</v>
          </cell>
          <cell r="L2329" t="str">
            <v>Removed</v>
          </cell>
        </row>
        <row r="2330">
          <cell r="B2330" t="str">
            <v>CISSOID_2023</v>
          </cell>
          <cell r="C2330" t="str">
            <v>CID001231 - Jiangxi New Nanshan Technology Ltd.</v>
          </cell>
          <cell r="D2330" t="str">
            <v>Tin</v>
          </cell>
          <cell r="E2330" t="str">
            <v>CID001231</v>
          </cell>
          <cell r="F2330" t="str">
            <v>RMI</v>
          </cell>
          <cell r="G2330" t="str">
            <v>Jiangxi New Nanshan Technology Ltd.</v>
          </cell>
          <cell r="H2330" t="str">
            <v>CHINA</v>
          </cell>
          <cell r="I2330" t="str">
            <v>Nan Kang Industrial Park, Ganzhou, Jiangxi Province, China, 341413</v>
          </cell>
          <cell r="J2330" t="str">
            <v>Ganzhou</v>
          </cell>
          <cell r="K2330" t="str">
            <v>Jiangxi Sheng</v>
          </cell>
          <cell r="L2330" t="str">
            <v>Conformant</v>
          </cell>
        </row>
        <row r="2331">
          <cell r="B2331" t="str">
            <v>CISSOID_2023</v>
          </cell>
          <cell r="C2331" t="str">
            <v>CID002645 - Ganzhou Haichuang Tungsten Co., Ltd.</v>
          </cell>
          <cell r="D2331" t="str">
            <v>Tungsten</v>
          </cell>
          <cell r="E2331" t="str">
            <v>CID002645</v>
          </cell>
          <cell r="F2331" t="str">
            <v>RMI</v>
          </cell>
          <cell r="G2331" t="str">
            <v>Ganzhou Haichuang Tungsten Co., Ltd.</v>
          </cell>
          <cell r="H2331" t="str">
            <v>CHINA</v>
          </cell>
          <cell r="I2331"/>
          <cell r="J2331" t="str">
            <v>Ganzhou</v>
          </cell>
          <cell r="K2331" t="str">
            <v>Jiangxi Sheng</v>
          </cell>
          <cell r="L2331" t="str">
            <v>Conformant</v>
          </cell>
        </row>
        <row r="2332">
          <cell r="B2332" t="str">
            <v>CISSOID_2023</v>
          </cell>
          <cell r="C2332" t="str">
            <v>CID002773 - Aurubis Beerse99</v>
          </cell>
          <cell r="D2332" t="str">
            <v>Tin</v>
          </cell>
          <cell r="E2332" t="str">
            <v>CID002773</v>
          </cell>
          <cell r="F2332" t="str">
            <v>RMI</v>
          </cell>
          <cell r="G2332" t="str">
            <v>Aurubis Beerse</v>
          </cell>
          <cell r="H2332" t="str">
            <v>BELGIUM</v>
          </cell>
          <cell r="I2332"/>
          <cell r="J2332" t="str">
            <v>Beerse</v>
          </cell>
          <cell r="K2332" t="str">
            <v>Antwerpen</v>
          </cell>
          <cell r="L2332" t="str">
            <v>Conformant</v>
          </cell>
        </row>
        <row r="2333">
          <cell r="B2333" t="str">
            <v>CISSOID_2023</v>
          </cell>
          <cell r="C2333" t="str">
            <v>CID002774 - Aurubis Berango100</v>
          </cell>
          <cell r="D2333" t="str">
            <v>Tin</v>
          </cell>
          <cell r="E2333" t="str">
            <v>CID002774</v>
          </cell>
          <cell r="F2333" t="str">
            <v>RMI</v>
          </cell>
          <cell r="G2333" t="str">
            <v>Aurubis Berango</v>
          </cell>
          <cell r="H2333" t="str">
            <v>SPAIN</v>
          </cell>
          <cell r="I2333"/>
          <cell r="J2333" t="str">
            <v>Berango</v>
          </cell>
          <cell r="K2333" t="str">
            <v>Bizkaia</v>
          </cell>
          <cell r="L2333" t="str">
            <v>Conformant</v>
          </cell>
        </row>
        <row r="2334">
          <cell r="B2334" t="str">
            <v>CISSOID_2023</v>
          </cell>
          <cell r="C2334" t="str">
            <v>CID003190 - Chifeng Dajingzi Tin Industry Co., Ltd.</v>
          </cell>
          <cell r="D2334" t="str">
            <v>Tin</v>
          </cell>
          <cell r="E2334" t="str">
            <v>CID003190</v>
          </cell>
          <cell r="F2334" t="str">
            <v>RMI</v>
          </cell>
          <cell r="G2334" t="str">
            <v>Chifeng Dajingzi Tin Industry Co., Ltd.</v>
          </cell>
          <cell r="H2334" t="str">
            <v>CHINA</v>
          </cell>
          <cell r="I2334"/>
          <cell r="J2334" t="str">
            <v>Chifeng</v>
          </cell>
          <cell r="K2334" t="str">
            <v>Nei Mongol Zizhiqu</v>
          </cell>
          <cell r="L2334" t="str">
            <v>Conformant</v>
          </cell>
        </row>
        <row r="2335">
          <cell r="B2335" t="str">
            <v>CISSOID_2023</v>
          </cell>
          <cell r="C2335" t="str">
            <v>CID003205 - PT Bangka Serumpun</v>
          </cell>
          <cell r="D2335" t="str">
            <v>Tin</v>
          </cell>
          <cell r="E2335" t="str">
            <v>CID003205</v>
          </cell>
          <cell r="F2335" t="str">
            <v>RMI</v>
          </cell>
          <cell r="G2335" t="str">
            <v>PT Bangka Serumpun</v>
          </cell>
          <cell r="H2335" t="str">
            <v>INDONESIA</v>
          </cell>
          <cell r="I2335"/>
          <cell r="J2335" t="str">
            <v>Pangkalpinang</v>
          </cell>
          <cell r="K2335" t="str">
            <v>Kepulauan Bangka Belitung</v>
          </cell>
          <cell r="L2335" t="str">
            <v>Conformant</v>
          </cell>
        </row>
        <row r="2336">
          <cell r="B2336" t="str">
            <v>CISSOID_2023</v>
          </cell>
          <cell r="C2336" t="str">
            <v>CID003325 - Tin Technology &amp; Refining</v>
          </cell>
          <cell r="D2336" t="str">
            <v>Tin</v>
          </cell>
          <cell r="E2336" t="str">
            <v>CID003325</v>
          </cell>
          <cell r="F2336" t="str">
            <v>RMI</v>
          </cell>
          <cell r="G2336" t="str">
            <v>Tin Technology &amp; Refining</v>
          </cell>
          <cell r="H2336" t="str">
            <v>UNITED STATES OF AMERICA</v>
          </cell>
          <cell r="I2336"/>
          <cell r="J2336" t="str">
            <v>West Chester</v>
          </cell>
          <cell r="K2336" t="str">
            <v>Pennsylvania</v>
          </cell>
          <cell r="L2336" t="str">
            <v>Conformant</v>
          </cell>
        </row>
        <row r="2337">
          <cell r="B2337" t="str">
            <v>CISSOID_2023</v>
          </cell>
          <cell r="C2337" t="str">
            <v>CID002834 - Thai Nguyen Mining and Metallurgy Co., Ltd.</v>
          </cell>
          <cell r="D2337" t="str">
            <v>Tin</v>
          </cell>
          <cell r="E2337" t="str">
            <v>CID002834</v>
          </cell>
          <cell r="F2337" t="str">
            <v>RMI</v>
          </cell>
          <cell r="G2337" t="str">
            <v>Thai Nguyen Mining and Metallurgy Co., Ltd.</v>
          </cell>
          <cell r="H2337" t="str">
            <v>VIET NAM</v>
          </cell>
          <cell r="I2337"/>
          <cell r="J2337" t="str">
            <v>Thai Nguyen</v>
          </cell>
          <cell r="K2337" t="str">
            <v>Thái Nguyên</v>
          </cell>
          <cell r="L2337" t="str">
            <v>Removed</v>
          </cell>
        </row>
        <row r="2338">
          <cell r="B2338" t="str">
            <v>CISSOID_2023</v>
          </cell>
          <cell r="C2338" t="str">
            <v>CID003379 - Ma'anshan Weitai Tin Co., Ltd.</v>
          </cell>
          <cell r="D2338" t="str">
            <v>Tin</v>
          </cell>
          <cell r="E2338" t="str">
            <v>CID003379</v>
          </cell>
          <cell r="F2338" t="str">
            <v>RMI</v>
          </cell>
          <cell r="G2338" t="str">
            <v>Ma'anshan Weitai Tin Co., Ltd.</v>
          </cell>
          <cell r="H2338" t="str">
            <v>CHINA</v>
          </cell>
          <cell r="I2338"/>
          <cell r="J2338" t="str">
            <v>Maanshan</v>
          </cell>
          <cell r="K2338" t="str">
            <v>Anhui Sheng</v>
          </cell>
          <cell r="L2338" t="str">
            <v>Removed</v>
          </cell>
        </row>
        <row r="2339">
          <cell r="B2339" t="str">
            <v>CISSOID_2023</v>
          </cell>
          <cell r="C2339" t="str">
            <v>CID000090 - Asaka Riken Co., Ltd.</v>
          </cell>
          <cell r="D2339" t="str">
            <v>Gold</v>
          </cell>
          <cell r="E2339" t="str">
            <v>CID000090</v>
          </cell>
          <cell r="F2339" t="str">
            <v>RMI</v>
          </cell>
          <cell r="G2339" t="str">
            <v>Asaka Riken Co., Ltd.</v>
          </cell>
          <cell r="H2339" t="str">
            <v>JAPAN</v>
          </cell>
          <cell r="I2339"/>
          <cell r="J2339" t="str">
            <v>Tamura</v>
          </cell>
          <cell r="K2339" t="str">
            <v>Fukushima</v>
          </cell>
          <cell r="L2339" t="str">
            <v>Conformant</v>
          </cell>
        </row>
        <row r="2340">
          <cell r="B2340" t="str">
            <v>CISSOID_2023</v>
          </cell>
          <cell r="C2340" t="str">
            <v>CID002542 - TANIOBIS Smelting GmbH &amp; Co. KG</v>
          </cell>
          <cell r="D2340" t="str">
            <v>Tungsten</v>
          </cell>
          <cell r="E2340" t="str">
            <v>CID002542</v>
          </cell>
          <cell r="F2340" t="str">
            <v>RMI</v>
          </cell>
          <cell r="G2340" t="str">
            <v>TANIOBIS Smelting GmbH &amp; Co. KG</v>
          </cell>
          <cell r="H2340" t="str">
            <v>GERMANY</v>
          </cell>
          <cell r="I2340"/>
          <cell r="J2340" t="str">
            <v>Laufenburg</v>
          </cell>
          <cell r="K2340" t="str">
            <v>Baden-Württemberg</v>
          </cell>
          <cell r="L2340" t="str">
            <v>Conformant</v>
          </cell>
        </row>
        <row r="2341">
          <cell r="B2341" t="str">
            <v>CISSOID_2023</v>
          </cell>
          <cell r="C2341" t="str">
            <v>CID001191 - Mitsubishi Materials Corporation</v>
          </cell>
          <cell r="D2341" t="str">
            <v>Tin</v>
          </cell>
          <cell r="E2341" t="str">
            <v>CID001191</v>
          </cell>
          <cell r="F2341" t="str">
            <v>RMI</v>
          </cell>
          <cell r="G2341" t="str">
            <v>Mitsubishi Materials Corporation</v>
          </cell>
          <cell r="H2341" t="str">
            <v>JAPAN</v>
          </cell>
          <cell r="I2341"/>
          <cell r="J2341" t="str">
            <v>Tokyo</v>
          </cell>
          <cell r="K2341" t="str">
            <v>Tokyo</v>
          </cell>
          <cell r="L2341" t="str">
            <v>Conformant</v>
          </cell>
        </row>
        <row r="2342">
          <cell r="B2342" t="str">
            <v>CML AUTOMOTIVE GMBH_2023</v>
          </cell>
          <cell r="C2342" t="str">
            <v>CID000211 - Changsha South Tantalum Niobium Co., Ltd.</v>
          </cell>
          <cell r="D2342" t="str">
            <v>Tantalum</v>
          </cell>
          <cell r="E2342" t="str">
            <v>CID000211</v>
          </cell>
          <cell r="F2342" t="str">
            <v>RMI</v>
          </cell>
          <cell r="G2342" t="str">
            <v>Changsha South Tantalum Niobium Co., Ltd.</v>
          </cell>
          <cell r="H2342" t="str">
            <v>CHINA</v>
          </cell>
          <cell r="I2342"/>
          <cell r="J2342" t="str">
            <v>Changsha</v>
          </cell>
          <cell r="K2342" t="str">
            <v>Hunan Sheng</v>
          </cell>
          <cell r="L2342" t="str">
            <v>Conformant</v>
          </cell>
        </row>
        <row r="2343">
          <cell r="B2343" t="str">
            <v>CML AUTOMOTIVE GMBH_2023</v>
          </cell>
          <cell r="C2343" t="str">
            <v>CID002504 - D Block Metals, LLC</v>
          </cell>
          <cell r="D2343" t="str">
            <v>Tantalum</v>
          </cell>
          <cell r="E2343" t="str">
            <v>CID002504</v>
          </cell>
          <cell r="F2343" t="str">
            <v>RMI</v>
          </cell>
          <cell r="G2343" t="str">
            <v>D Block Metals, LLC</v>
          </cell>
          <cell r="H2343" t="str">
            <v>UNITED STATES OF AMERICA</v>
          </cell>
          <cell r="I2343"/>
          <cell r="J2343" t="str">
            <v>Gastonia</v>
          </cell>
          <cell r="K2343" t="str">
            <v>North Carolina</v>
          </cell>
          <cell r="L2343" t="str">
            <v>Conformant</v>
          </cell>
        </row>
        <row r="2344">
          <cell r="B2344" t="str">
            <v>CML AUTOMOTIVE GMBH_2023</v>
          </cell>
          <cell r="C2344" t="str">
            <v>CID000460 - F&amp;X Electro-Materials Ltd.4</v>
          </cell>
          <cell r="D2344" t="str">
            <v>Tantalum</v>
          </cell>
          <cell r="E2344" t="str">
            <v>CID000460</v>
          </cell>
          <cell r="F2344" t="str">
            <v>RMI</v>
          </cell>
          <cell r="G2344" t="str">
            <v>F&amp;X Electro-Materials Ltd.</v>
          </cell>
          <cell r="H2344" t="str">
            <v>CHINA</v>
          </cell>
          <cell r="I2344"/>
          <cell r="J2344" t="str">
            <v>Jiangmen</v>
          </cell>
          <cell r="K2344" t="str">
            <v>Guangdong Sheng</v>
          </cell>
          <cell r="L2344" t="str">
            <v>Conformant</v>
          </cell>
        </row>
        <row r="2345">
          <cell r="B2345" t="str">
            <v>CML AUTOMOTIVE GMBH_2023</v>
          </cell>
          <cell r="C2345" t="str">
            <v>CID002505 - FIR Metals &amp; Resource Ltd.</v>
          </cell>
          <cell r="D2345" t="str">
            <v>Tantalum</v>
          </cell>
          <cell r="E2345" t="str">
            <v>CID002505</v>
          </cell>
          <cell r="F2345" t="str">
            <v>RMI</v>
          </cell>
          <cell r="G2345" t="str">
            <v>FIR Metals &amp; Resource Ltd.</v>
          </cell>
          <cell r="H2345" t="str">
            <v>CHINA</v>
          </cell>
          <cell r="I2345"/>
          <cell r="J2345" t="str">
            <v>Zhuzhou</v>
          </cell>
          <cell r="K2345" t="str">
            <v>Hunan Sheng</v>
          </cell>
          <cell r="L2345" t="str">
            <v>Conformant</v>
          </cell>
        </row>
        <row r="2346">
          <cell r="B2346" t="str">
            <v>CML AUTOMOTIVE GMBH_2023</v>
          </cell>
          <cell r="C2346" t="str">
            <v>CID002558 - Global Advanced Metals Aizu</v>
          </cell>
          <cell r="D2346" t="str">
            <v>Tantalum</v>
          </cell>
          <cell r="E2346" t="str">
            <v>CID002558</v>
          </cell>
          <cell r="F2346" t="str">
            <v>RMI</v>
          </cell>
          <cell r="G2346" t="str">
            <v>Global Advanced Metals Aizu</v>
          </cell>
          <cell r="H2346" t="str">
            <v>JAPAN</v>
          </cell>
          <cell r="I2346"/>
          <cell r="J2346" t="str">
            <v>Aizuwakamatsu</v>
          </cell>
          <cell r="K2346" t="str">
            <v>Fukushima</v>
          </cell>
          <cell r="L2346" t="str">
            <v>Conformant</v>
          </cell>
        </row>
        <row r="2347">
          <cell r="B2347" t="str">
            <v>CML AUTOMOTIVE GMBH_2023</v>
          </cell>
          <cell r="C2347" t="str">
            <v>CID002557 - Global Advanced Metals Boyertown</v>
          </cell>
          <cell r="D2347" t="str">
            <v>Tantalum</v>
          </cell>
          <cell r="E2347" t="str">
            <v>CID002557</v>
          </cell>
          <cell r="F2347" t="str">
            <v>RMI</v>
          </cell>
          <cell r="G2347" t="str">
            <v>Global Advanced Metals Boyertown</v>
          </cell>
          <cell r="H2347" t="str">
            <v>UNITED STATES OF AMERICA</v>
          </cell>
          <cell r="I2347"/>
          <cell r="J2347" t="str">
            <v>Boyertown</v>
          </cell>
          <cell r="K2347" t="str">
            <v>Pennsylvania</v>
          </cell>
          <cell r="L2347" t="str">
            <v>Conformant</v>
          </cell>
        </row>
        <row r="2348">
          <cell r="B2348" t="str">
            <v>CML AUTOMOTIVE GMBH_2023</v>
          </cell>
          <cell r="C2348" t="str">
            <v>CID000616 - XIMEI RESOURCES (GUANGDONG) LIMITED</v>
          </cell>
          <cell r="D2348" t="str">
            <v>Tantalum</v>
          </cell>
          <cell r="E2348" t="str">
            <v>CID000616</v>
          </cell>
          <cell r="F2348" t="str">
            <v>RMI</v>
          </cell>
          <cell r="G2348" t="str">
            <v>XIMEI RESOURCES (GUANGDONG) LIMITED</v>
          </cell>
          <cell r="H2348" t="str">
            <v>CHINA</v>
          </cell>
          <cell r="I2348"/>
          <cell r="J2348" t="str">
            <v>Yingde</v>
          </cell>
          <cell r="K2348" t="str">
            <v>Guangdong Sheng</v>
          </cell>
          <cell r="L2348" t="str">
            <v>Conformant</v>
          </cell>
        </row>
        <row r="2349">
          <cell r="B2349" t="str">
            <v>CML AUTOMOTIVE GMBH_2023</v>
          </cell>
          <cell r="C2349" t="str">
            <v>CID002544 - TANIOBIS Co., Ltd.</v>
          </cell>
          <cell r="D2349" t="str">
            <v>Tantalum</v>
          </cell>
          <cell r="E2349" t="str">
            <v>CID002544</v>
          </cell>
          <cell r="F2349" t="str">
            <v>RMI</v>
          </cell>
          <cell r="G2349" t="str">
            <v>TANIOBIS Co., Ltd.</v>
          </cell>
          <cell r="H2349" t="str">
            <v>THAILAND</v>
          </cell>
          <cell r="I2349"/>
          <cell r="J2349" t="str">
            <v>Map Ta Phut</v>
          </cell>
          <cell r="K2349" t="str">
            <v>Rayong</v>
          </cell>
          <cell r="L2349" t="str">
            <v>Conformant</v>
          </cell>
        </row>
        <row r="2350">
          <cell r="B2350" t="str">
            <v>CML AUTOMOTIVE GMBH_2023</v>
          </cell>
          <cell r="C2350" t="str">
            <v>CID002547 - QSIL Metals Hermsdorf GmbH98</v>
          </cell>
          <cell r="D2350" t="str">
            <v>Tantalum</v>
          </cell>
          <cell r="E2350" t="str">
            <v>CID002547</v>
          </cell>
          <cell r="F2350" t="str">
            <v>RMI</v>
          </cell>
          <cell r="G2350" t="str">
            <v>QSIL Metals Hermsdorf GmbH</v>
          </cell>
          <cell r="H2350" t="str">
            <v>GERMANY</v>
          </cell>
          <cell r="I2350"/>
          <cell r="J2350" t="str">
            <v>Hermsdorf</v>
          </cell>
          <cell r="K2350" t="str">
            <v>Thüringen</v>
          </cell>
          <cell r="L2350" t="str">
            <v>Removed</v>
          </cell>
        </row>
        <row r="2351">
          <cell r="B2351" t="str">
            <v>CML AUTOMOTIVE GMBH_2023</v>
          </cell>
          <cell r="C2351" t="str">
            <v>CID002548 - Materion Newton Inc.</v>
          </cell>
          <cell r="D2351" t="str">
            <v>Tantalum</v>
          </cell>
          <cell r="E2351" t="str">
            <v>CID002548</v>
          </cell>
          <cell r="F2351" t="str">
            <v>RMI</v>
          </cell>
          <cell r="G2351" t="str">
            <v>Materion Newton Inc.</v>
          </cell>
          <cell r="H2351" t="str">
            <v>UNITED STATES OF AMERICA</v>
          </cell>
          <cell r="I2351"/>
          <cell r="J2351" t="str">
            <v>Newton</v>
          </cell>
          <cell r="K2351" t="str">
            <v>Massachusetts</v>
          </cell>
          <cell r="L2351" t="str">
            <v>Conformant</v>
          </cell>
        </row>
        <row r="2352">
          <cell r="B2352" t="str">
            <v>CML AUTOMOTIVE GMBH_2023</v>
          </cell>
          <cell r="C2352" t="str">
            <v>CID002549 - TANIOBIS Japan Co., Ltd.</v>
          </cell>
          <cell r="D2352" t="str">
            <v>Tantalum</v>
          </cell>
          <cell r="E2352" t="str">
            <v>CID002549</v>
          </cell>
          <cell r="F2352" t="str">
            <v>RMI</v>
          </cell>
          <cell r="G2352" t="str">
            <v>TANIOBIS Japan Co., Ltd.</v>
          </cell>
          <cell r="H2352" t="str">
            <v>JAPAN</v>
          </cell>
          <cell r="I2352"/>
          <cell r="J2352" t="str">
            <v>Mito</v>
          </cell>
          <cell r="K2352" t="str">
            <v>Ibaraki</v>
          </cell>
          <cell r="L2352" t="str">
            <v>Conformant</v>
          </cell>
        </row>
        <row r="2353">
          <cell r="B2353" t="str">
            <v>CML AUTOMOTIVE GMBH_2023</v>
          </cell>
          <cell r="C2353" t="str">
            <v>CID002545 - TANIOBIS GmbH</v>
          </cell>
          <cell r="D2353" t="str">
            <v>Tantalum</v>
          </cell>
          <cell r="E2353" t="str">
            <v>CID002545</v>
          </cell>
          <cell r="F2353" t="str">
            <v>RMI</v>
          </cell>
          <cell r="G2353" t="str">
            <v>TANIOBIS GmbH</v>
          </cell>
          <cell r="H2353" t="str">
            <v>GERMANY</v>
          </cell>
          <cell r="I2353"/>
          <cell r="J2353" t="str">
            <v>Goslar</v>
          </cell>
          <cell r="K2353" t="str">
            <v>Niedersachsen</v>
          </cell>
          <cell r="L2353" t="str">
            <v>Conformant</v>
          </cell>
        </row>
        <row r="2354">
          <cell r="B2354" t="str">
            <v>CML AUTOMOTIVE GMBH_2023</v>
          </cell>
          <cell r="C2354" t="str">
            <v>CID002492 - Hengyang King Xing Lifeng New Materials Co., Ltd.</v>
          </cell>
          <cell r="D2354" t="str">
            <v>Tantalum</v>
          </cell>
          <cell r="E2354" t="str">
            <v>CID002492</v>
          </cell>
          <cell r="F2354" t="str">
            <v>RMI</v>
          </cell>
          <cell r="G2354" t="str">
            <v>Hengyang King Xing Lifeng New Materials Co., Ltd.</v>
          </cell>
          <cell r="H2354" t="str">
            <v>CHINA</v>
          </cell>
          <cell r="I2354"/>
          <cell r="J2354" t="str">
            <v>Hengyang</v>
          </cell>
          <cell r="K2354" t="str">
            <v>Hunan Sheng</v>
          </cell>
          <cell r="L2354" t="str">
            <v>Conformant</v>
          </cell>
        </row>
        <row r="2355">
          <cell r="B2355" t="str">
            <v>CML AUTOMOTIVE GMBH_2023</v>
          </cell>
          <cell r="C2355" t="str">
            <v>CID002512 - Jiangxi Dinghai Tantalum &amp; Niobium Co., Ltd.</v>
          </cell>
          <cell r="D2355" t="str">
            <v>Tantalum</v>
          </cell>
          <cell r="E2355" t="str">
            <v>CID002512</v>
          </cell>
          <cell r="F2355" t="str">
            <v>RMI</v>
          </cell>
          <cell r="G2355" t="str">
            <v>Jiangxi Dinghai Tantalum &amp; Niobium Co., Ltd.</v>
          </cell>
          <cell r="H2355" t="str">
            <v>CHINA</v>
          </cell>
          <cell r="I2355"/>
          <cell r="J2355" t="str">
            <v>Fengxin</v>
          </cell>
          <cell r="K2355" t="str">
            <v>Jiangxi Sheng</v>
          </cell>
          <cell r="L2355" t="str">
            <v>Conformant</v>
          </cell>
        </row>
        <row r="2356">
          <cell r="B2356" t="str">
            <v>CML AUTOMOTIVE GMBH_2023</v>
          </cell>
          <cell r="C2356" t="str">
            <v>CID000914 - JiuJiang JinXin Nonferrous Metals Co., Ltd.</v>
          </cell>
          <cell r="D2356" t="str">
            <v>Tantalum</v>
          </cell>
          <cell r="E2356" t="str">
            <v>CID000914</v>
          </cell>
          <cell r="F2356" t="str">
            <v>RMI</v>
          </cell>
          <cell r="G2356" t="str">
            <v>JiuJiang JinXin Nonferrous Metals Co., Ltd.</v>
          </cell>
          <cell r="H2356" t="str">
            <v>CHINA</v>
          </cell>
          <cell r="I2356"/>
          <cell r="J2356" t="str">
            <v>Jiujiang</v>
          </cell>
          <cell r="K2356" t="str">
            <v>Jiangxi Sheng</v>
          </cell>
          <cell r="L2356" t="str">
            <v>Conformant</v>
          </cell>
        </row>
        <row r="2357">
          <cell r="B2357" t="str">
            <v>CML AUTOMOTIVE GMBH_2023</v>
          </cell>
          <cell r="C2357" t="str">
            <v>CID000917 - Jiujiang Tanbre Co., Ltd.</v>
          </cell>
          <cell r="D2357" t="str">
            <v>Tantalum</v>
          </cell>
          <cell r="E2357" t="str">
            <v>CID000917</v>
          </cell>
          <cell r="F2357" t="str">
            <v>RMI</v>
          </cell>
          <cell r="G2357" t="str">
            <v>Jiujiang Tanbre Co., Ltd.</v>
          </cell>
          <cell r="H2357" t="str">
            <v>CHINA</v>
          </cell>
          <cell r="I2357" t="str">
            <v>No. 62, Jiuhu Road, Jiujiang City, Jiangxi 
Province, China, P.C: 332014</v>
          </cell>
          <cell r="J2357" t="str">
            <v>Jiujiang</v>
          </cell>
          <cell r="K2357" t="str">
            <v>Jiangxi Sheng</v>
          </cell>
          <cell r="L2357" t="str">
            <v>Conformant</v>
          </cell>
        </row>
        <row r="2358">
          <cell r="B2358" t="str">
            <v>CML AUTOMOTIVE GMBH_2023</v>
          </cell>
          <cell r="C2358" t="str">
            <v>CID002539 - KEMET de Mexico</v>
          </cell>
          <cell r="D2358" t="str">
            <v>Tantalum</v>
          </cell>
          <cell r="E2358" t="str">
            <v>CID002539</v>
          </cell>
          <cell r="F2358" t="str">
            <v>RMI</v>
          </cell>
          <cell r="G2358" t="str">
            <v>KEMET de Mexico</v>
          </cell>
          <cell r="H2358" t="str">
            <v>MEXICO</v>
          </cell>
          <cell r="I2358"/>
          <cell r="J2358" t="str">
            <v>Matamoros</v>
          </cell>
          <cell r="K2358" t="str">
            <v>Tamaulipas</v>
          </cell>
          <cell r="L2358" t="str">
            <v>Conformant</v>
          </cell>
        </row>
        <row r="2359">
          <cell r="B2359" t="str">
            <v>CML AUTOMOTIVE GMBH_2023</v>
          </cell>
          <cell r="C2359" t="str">
            <v>CID001076 - AMG Brasil</v>
          </cell>
          <cell r="D2359" t="str">
            <v>Tantalum</v>
          </cell>
          <cell r="E2359" t="str">
            <v>CID001076</v>
          </cell>
          <cell r="F2359" t="str">
            <v>RMI</v>
          </cell>
          <cell r="G2359" t="str">
            <v>AMG Brasil</v>
          </cell>
          <cell r="H2359" t="str">
            <v>BRAZIL</v>
          </cell>
          <cell r="I2359"/>
          <cell r="J2359" t="str">
            <v>São João del Rei</v>
          </cell>
          <cell r="K2359" t="str">
            <v>Minas Gerais</v>
          </cell>
          <cell r="L2359" t="str">
            <v>Conformant</v>
          </cell>
        </row>
        <row r="2360">
          <cell r="B2360" t="str">
            <v>CML AUTOMOTIVE GMBH_2023</v>
          </cell>
          <cell r="C2360" t="str">
            <v>CID001163 - Metallurgical Products India Pvt., Ltd.7</v>
          </cell>
          <cell r="D2360" t="str">
            <v>Tantalum</v>
          </cell>
          <cell r="E2360" t="str">
            <v>CID001163</v>
          </cell>
          <cell r="F2360" t="str">
            <v>RMI</v>
          </cell>
          <cell r="G2360" t="str">
            <v>Metallurgical Products India Pvt., Ltd.</v>
          </cell>
          <cell r="H2360" t="str">
            <v>INDIA</v>
          </cell>
          <cell r="I2360"/>
          <cell r="J2360" t="str">
            <v>District Raigad</v>
          </cell>
          <cell r="K2360" t="str">
            <v>Maharashtra</v>
          </cell>
          <cell r="L2360" t="str">
            <v>Conformant</v>
          </cell>
        </row>
        <row r="2361">
          <cell r="B2361" t="str">
            <v>CML AUTOMOTIVE GMBH_2023</v>
          </cell>
          <cell r="C2361" t="str">
            <v>CID001173 - Mineracao Taboca S.A.</v>
          </cell>
          <cell r="D2361" t="str">
            <v>Tin</v>
          </cell>
          <cell r="E2361" t="str">
            <v>CID001173</v>
          </cell>
          <cell r="F2361" t="str">
            <v>RMI</v>
          </cell>
          <cell r="G2361" t="str">
            <v>Mineracao Taboca S.A.</v>
          </cell>
          <cell r="H2361" t="str">
            <v>BRAZIL</v>
          </cell>
          <cell r="I2361" t="str">
            <v>Nondisclosure</v>
          </cell>
          <cell r="J2361" t="str">
            <v>Bairro Guarapiranga</v>
          </cell>
          <cell r="K2361" t="str">
            <v>Pirapora do Bom Jesus City</v>
          </cell>
          <cell r="L2361" t="str">
            <v>Conformant</v>
          </cell>
        </row>
        <row r="2362">
          <cell r="B2362" t="str">
            <v>CML AUTOMOTIVE GMBH_2023</v>
          </cell>
          <cell r="C2362" t="str">
            <v>CID001192 - Mitsui Mining and Smelting Co., Ltd.8</v>
          </cell>
          <cell r="D2362" t="str">
            <v>Tantalum</v>
          </cell>
          <cell r="E2362" t="str">
            <v>CID001192</v>
          </cell>
          <cell r="F2362" t="str">
            <v>RMI</v>
          </cell>
          <cell r="G2362" t="str">
            <v>Mitsui Mining and Smelting Co., Ltd.</v>
          </cell>
          <cell r="H2362" t="str">
            <v>JAPAN</v>
          </cell>
          <cell r="I2362"/>
          <cell r="J2362" t="str">
            <v>Omuta</v>
          </cell>
          <cell r="K2362" t="str">
            <v>Fukuoka</v>
          </cell>
          <cell r="L2362" t="str">
            <v>Conformant</v>
          </cell>
        </row>
        <row r="2363">
          <cell r="B2363" t="str">
            <v>CML AUTOMOTIVE GMBH_2023</v>
          </cell>
          <cell r="C2363" t="str">
            <v>CID000015 - Advanced Chemical Company</v>
          </cell>
          <cell r="D2363" t="str">
            <v>Gold</v>
          </cell>
          <cell r="E2363" t="str">
            <v>CID000015</v>
          </cell>
          <cell r="F2363" t="str">
            <v>RMI</v>
          </cell>
          <cell r="G2363" t="str">
            <v>Advanced Chemical Company</v>
          </cell>
          <cell r="H2363" t="str">
            <v>UNITED STATES OF AMERICA</v>
          </cell>
          <cell r="I2363"/>
          <cell r="J2363" t="str">
            <v>Warwick</v>
          </cell>
          <cell r="K2363" t="str">
            <v>Rhode Island</v>
          </cell>
          <cell r="L2363" t="str">
            <v>Conformant</v>
          </cell>
        </row>
        <row r="2364">
          <cell r="B2364" t="str">
            <v>CML AUTOMOTIVE GMBH_2023</v>
          </cell>
          <cell r="C2364" t="str">
            <v>CID000019 - Aida Chemical Industries Co., Ltd.</v>
          </cell>
          <cell r="D2364" t="str">
            <v>Gold</v>
          </cell>
          <cell r="E2364" t="str">
            <v>CID000019</v>
          </cell>
          <cell r="F2364" t="str">
            <v>RMI</v>
          </cell>
          <cell r="G2364" t="str">
            <v>Aida Chemical Industries Co., Ltd.</v>
          </cell>
          <cell r="H2364" t="str">
            <v>JAPAN</v>
          </cell>
          <cell r="I2364" t="str">
            <v>6-15-13 Minami-cho</v>
          </cell>
          <cell r="J2364" t="str">
            <v>Fuchu</v>
          </cell>
          <cell r="K2364" t="str">
            <v>Tokyo</v>
          </cell>
          <cell r="L2364" t="str">
            <v>Conformant</v>
          </cell>
        </row>
        <row r="2365">
          <cell r="B2365" t="str">
            <v>CML AUTOMOTIVE GMBH_2023</v>
          </cell>
          <cell r="C2365" t="str">
            <v>CID000035 - Agosi AG</v>
          </cell>
          <cell r="D2365" t="str">
            <v>Gold</v>
          </cell>
          <cell r="E2365" t="str">
            <v>CID000035</v>
          </cell>
          <cell r="F2365" t="str">
            <v>RMI</v>
          </cell>
          <cell r="G2365" t="str">
            <v>Agosi AG</v>
          </cell>
          <cell r="H2365" t="str">
            <v>GERMANY</v>
          </cell>
          <cell r="I2365"/>
          <cell r="J2365" t="str">
            <v>Pforzheim</v>
          </cell>
          <cell r="K2365" t="str">
            <v>Baden-Württemberg</v>
          </cell>
          <cell r="L2365" t="str">
            <v>Conformant</v>
          </cell>
        </row>
        <row r="2366">
          <cell r="B2366" t="str">
            <v>CML AUTOMOTIVE GMBH_2023</v>
          </cell>
          <cell r="C2366" t="str">
            <v>CID000041 - Almalyk Mining and Metallurgical Complex (AMMC)</v>
          </cell>
          <cell r="D2366" t="str">
            <v>Gold</v>
          </cell>
          <cell r="E2366" t="str">
            <v>CID000041</v>
          </cell>
          <cell r="F2366" t="str">
            <v>RMI</v>
          </cell>
          <cell r="G2366" t="str">
            <v>Almalyk Mining and Metallurgical Complex (AMMC)</v>
          </cell>
          <cell r="H2366" t="str">
            <v>UZBEKISTAN</v>
          </cell>
          <cell r="I2366"/>
          <cell r="J2366" t="str">
            <v>Almalyk</v>
          </cell>
          <cell r="K2366" t="str">
            <v>Toshkent</v>
          </cell>
          <cell r="L2366" t="str">
            <v>Conformant</v>
          </cell>
        </row>
        <row r="2367">
          <cell r="B2367" t="str">
            <v>CML AUTOMOTIVE GMBH_2023</v>
          </cell>
          <cell r="C2367" t="str">
            <v>CID000058 - AngloGold Ashanti Corrego do Sitio Mineracao</v>
          </cell>
          <cell r="D2367" t="str">
            <v>Gold</v>
          </cell>
          <cell r="E2367" t="str">
            <v>CID000058</v>
          </cell>
          <cell r="F2367" t="str">
            <v>RMI</v>
          </cell>
          <cell r="G2367" t="str">
            <v>AngloGold Ashanti Corrego do Sitio Mineracao</v>
          </cell>
          <cell r="H2367" t="str">
            <v>BRAZIL</v>
          </cell>
          <cell r="I2367"/>
          <cell r="J2367" t="str">
            <v>Nova Lima</v>
          </cell>
          <cell r="K2367" t="str">
            <v>Minas Gerais</v>
          </cell>
          <cell r="L2367" t="str">
            <v>Conformant</v>
          </cell>
        </row>
        <row r="2368">
          <cell r="B2368" t="str">
            <v>CML AUTOMOTIVE GMBH_2023</v>
          </cell>
          <cell r="C2368" t="str">
            <v>CID000077 - Argor-Heraeus S.A.</v>
          </cell>
          <cell r="D2368" t="str">
            <v>Gold</v>
          </cell>
          <cell r="E2368" t="str">
            <v>CID000077</v>
          </cell>
          <cell r="F2368" t="str">
            <v>RMI</v>
          </cell>
          <cell r="G2368" t="str">
            <v>Argor-Heraeus S.A.</v>
          </cell>
          <cell r="H2368" t="str">
            <v>SWITZERLAND</v>
          </cell>
          <cell r="I2368" t="str">
            <v>CH-6850 Mendrisio , Switzerland</v>
          </cell>
          <cell r="J2368" t="str">
            <v>Mendrisio</v>
          </cell>
          <cell r="K2368" t="str">
            <v>Ticino</v>
          </cell>
          <cell r="L2368" t="str">
            <v>Conformant</v>
          </cell>
        </row>
        <row r="2369">
          <cell r="B2369" t="str">
            <v>CML AUTOMOTIVE GMBH_2023</v>
          </cell>
          <cell r="C2369" t="str">
            <v>CID000082 - Asahi Pretec Corp.20</v>
          </cell>
          <cell r="D2369" t="str">
            <v>Gold</v>
          </cell>
          <cell r="E2369" t="str">
            <v>CID000082</v>
          </cell>
          <cell r="F2369" t="str">
            <v>RMI</v>
          </cell>
          <cell r="G2369" t="str">
            <v>Asahi Pretec Corp.</v>
          </cell>
          <cell r="H2369" t="str">
            <v>JAPAN</v>
          </cell>
          <cell r="I2369"/>
          <cell r="J2369" t="str">
            <v>Kobe</v>
          </cell>
          <cell r="K2369" t="str">
            <v>Hyogo</v>
          </cell>
          <cell r="L2369" t="str">
            <v>Conformant</v>
          </cell>
        </row>
        <row r="2370">
          <cell r="B2370" t="str">
            <v>CML AUTOMOTIVE GMBH_2023</v>
          </cell>
          <cell r="C2370" t="str">
            <v>CID000924 - Asahi Refining Canada Ltd.</v>
          </cell>
          <cell r="D2370" t="str">
            <v>Gold</v>
          </cell>
          <cell r="E2370" t="str">
            <v>CID000924</v>
          </cell>
          <cell r="F2370" t="str">
            <v>RMI</v>
          </cell>
          <cell r="G2370" t="str">
            <v>Asahi Refining Canada Ltd.</v>
          </cell>
          <cell r="H2370" t="str">
            <v>CANADA</v>
          </cell>
          <cell r="I2370"/>
          <cell r="J2370" t="str">
            <v>Brampton</v>
          </cell>
          <cell r="K2370" t="str">
            <v>Ontario</v>
          </cell>
          <cell r="L2370" t="str">
            <v>Conformant</v>
          </cell>
        </row>
        <row r="2371">
          <cell r="B2371" t="str">
            <v>CML AUTOMOTIVE GMBH_2023</v>
          </cell>
          <cell r="C2371" t="str">
            <v>CID000920 - Asahi Refining USA Inc.</v>
          </cell>
          <cell r="D2371" t="str">
            <v>Gold</v>
          </cell>
          <cell r="E2371" t="str">
            <v>CID000920</v>
          </cell>
          <cell r="F2371" t="str">
            <v>RMI</v>
          </cell>
          <cell r="G2371" t="str">
            <v>Asahi Refining USA Inc.</v>
          </cell>
          <cell r="H2371" t="str">
            <v>UNITED STATES OF AMERICA</v>
          </cell>
          <cell r="I2371"/>
          <cell r="J2371" t="str">
            <v>Salt Lake City</v>
          </cell>
          <cell r="K2371" t="str">
            <v>Utah</v>
          </cell>
          <cell r="L2371" t="str">
            <v>Conformant</v>
          </cell>
        </row>
        <row r="2372">
          <cell r="B2372" t="str">
            <v>CML AUTOMOTIVE GMBH_2023</v>
          </cell>
          <cell r="C2372" t="str">
            <v>CID000128 - Bangko Sentral ng Pilipinas (Central Bank of the Philippines)</v>
          </cell>
          <cell r="D2372" t="str">
            <v>Gold</v>
          </cell>
          <cell r="E2372" t="str">
            <v>CID000128</v>
          </cell>
          <cell r="F2372" t="str">
            <v>RMI</v>
          </cell>
          <cell r="G2372" t="str">
            <v>Bangko Sentral ng Pilipinas (Central Bank of the Philippines)</v>
          </cell>
          <cell r="H2372" t="str">
            <v>PHILIPPINES</v>
          </cell>
          <cell r="I2372"/>
          <cell r="J2372" t="str">
            <v>Quezon City</v>
          </cell>
          <cell r="K2372" t="str">
            <v>Rizal</v>
          </cell>
          <cell r="L2372" t="str">
            <v>Conformant</v>
          </cell>
        </row>
        <row r="2373">
          <cell r="B2373" t="str">
            <v>CML AUTOMOTIVE GMBH_2023</v>
          </cell>
          <cell r="C2373" t="str">
            <v>CID000157 - Boliden AB</v>
          </cell>
          <cell r="D2373" t="str">
            <v>Gold</v>
          </cell>
          <cell r="E2373" t="str">
            <v>CID000157</v>
          </cell>
          <cell r="F2373" t="str">
            <v>RMI</v>
          </cell>
          <cell r="G2373" t="str">
            <v>Boliden AB</v>
          </cell>
          <cell r="H2373" t="str">
            <v>SWEDEN</v>
          </cell>
          <cell r="I2373"/>
          <cell r="J2373" t="str">
            <v>Skelleftehamn</v>
          </cell>
          <cell r="K2373" t="str">
            <v>Västerbottens län [SE-24]</v>
          </cell>
          <cell r="L2373" t="str">
            <v>Conformant</v>
          </cell>
        </row>
        <row r="2374">
          <cell r="B2374" t="str">
            <v>CML AUTOMOTIVE GMBH_2023</v>
          </cell>
          <cell r="C2374" t="str">
            <v>CID000176 - C. Hafner GmbH + Co. KG</v>
          </cell>
          <cell r="D2374" t="str">
            <v>Gold</v>
          </cell>
          <cell r="E2374" t="str">
            <v>CID000176</v>
          </cell>
          <cell r="F2374" t="str">
            <v>RMI</v>
          </cell>
          <cell r="G2374" t="str">
            <v>C. Hafner GmbH + Co. KG</v>
          </cell>
          <cell r="H2374" t="str">
            <v>GERMANY</v>
          </cell>
          <cell r="I2374"/>
          <cell r="J2374" t="str">
            <v>Pforzheim</v>
          </cell>
          <cell r="K2374" t="str">
            <v>Baden-Württemberg</v>
          </cell>
          <cell r="L2374" t="str">
            <v>Conformant</v>
          </cell>
        </row>
        <row r="2375">
          <cell r="B2375" t="str">
            <v>CML AUTOMOTIVE GMBH_2023</v>
          </cell>
          <cell r="C2375" t="str">
            <v>CID000185 - CCR Refinery - Glencore Canada Corporation30</v>
          </cell>
          <cell r="D2375" t="str">
            <v>Gold</v>
          </cell>
          <cell r="E2375" t="str">
            <v>CID000185</v>
          </cell>
          <cell r="F2375" t="str">
            <v>RMI</v>
          </cell>
          <cell r="G2375" t="str">
            <v>CCR Refinery - Glencore Canada Corporation</v>
          </cell>
          <cell r="H2375" t="str">
            <v>CANADA</v>
          </cell>
          <cell r="I2375"/>
          <cell r="J2375" t="str">
            <v>Montréal</v>
          </cell>
          <cell r="K2375" t="str">
            <v>Quebec</v>
          </cell>
          <cell r="L2375" t="str">
            <v>Conformant</v>
          </cell>
        </row>
        <row r="2376">
          <cell r="B2376" t="str">
            <v>CML AUTOMOTIVE GMBH_2023</v>
          </cell>
          <cell r="C2376" t="str">
            <v>CID000233 - Chimet S.p.A.</v>
          </cell>
          <cell r="D2376" t="str">
            <v>Gold</v>
          </cell>
          <cell r="E2376" t="str">
            <v>CID000233</v>
          </cell>
          <cell r="F2376" t="str">
            <v>RMI</v>
          </cell>
          <cell r="G2376" t="str">
            <v>Chimet S.p.A.</v>
          </cell>
          <cell r="H2376" t="str">
            <v>ITALY</v>
          </cell>
          <cell r="I2376"/>
          <cell r="J2376" t="str">
            <v>Arezzo</v>
          </cell>
          <cell r="K2376" t="str">
            <v>Toscana</v>
          </cell>
          <cell r="L2376" t="str">
            <v>Conformant</v>
          </cell>
        </row>
        <row r="2377">
          <cell r="B2377" t="str">
            <v>CML AUTOMOTIVE GMBH_2023</v>
          </cell>
          <cell r="C2377" t="str">
            <v>CID000401 - Dowa</v>
          </cell>
          <cell r="D2377" t="str">
            <v>Gold</v>
          </cell>
          <cell r="E2377" t="str">
            <v>CID000401</v>
          </cell>
          <cell r="F2377" t="str">
            <v>RMI</v>
          </cell>
          <cell r="G2377" t="str">
            <v>Dowa</v>
          </cell>
          <cell r="H2377" t="str">
            <v>JAPAN</v>
          </cell>
          <cell r="I2377"/>
          <cell r="J2377" t="str">
            <v>Kosaka</v>
          </cell>
          <cell r="K2377" t="str">
            <v>Akita</v>
          </cell>
          <cell r="L2377" t="str">
            <v>Conformant</v>
          </cell>
        </row>
        <row r="2378">
          <cell r="B2378" t="str">
            <v>CML AUTOMOTIVE GMBH_2023</v>
          </cell>
          <cell r="C2378" t="str">
            <v>CID000359 - DSC (Do Sung Corporation)38</v>
          </cell>
          <cell r="D2378" t="str">
            <v>Gold</v>
          </cell>
          <cell r="E2378" t="str">
            <v>CID000359</v>
          </cell>
          <cell r="F2378" t="str">
            <v>RMI</v>
          </cell>
          <cell r="G2378" t="str">
            <v>DSC (Do Sung Corporation)</v>
          </cell>
          <cell r="H2378" t="str">
            <v>KOREA, REPUBLIC OF</v>
          </cell>
          <cell r="I2378"/>
          <cell r="J2378" t="str">
            <v>Gimpo</v>
          </cell>
          <cell r="K2378" t="str">
            <v>Gyeonggi-do</v>
          </cell>
          <cell r="L2378" t="str">
            <v>Conformant</v>
          </cell>
        </row>
        <row r="2379">
          <cell r="B2379" t="str">
            <v>CML AUTOMOTIVE GMBH_2023</v>
          </cell>
          <cell r="C2379" t="str">
            <v>CID000425 - Eco-System Recycling Co., Ltd. East Plant</v>
          </cell>
          <cell r="D2379" t="str">
            <v>Gold</v>
          </cell>
          <cell r="E2379" t="str">
            <v>CID000425</v>
          </cell>
          <cell r="F2379" t="str">
            <v>RMI</v>
          </cell>
          <cell r="G2379" t="str">
            <v>Eco-System Recycling Co., Ltd. East Plant</v>
          </cell>
          <cell r="H2379" t="str">
            <v>JAPAN</v>
          </cell>
          <cell r="I2379"/>
          <cell r="J2379" t="str">
            <v>Honjo</v>
          </cell>
          <cell r="K2379" t="str">
            <v>Saitama</v>
          </cell>
          <cell r="L2379" t="str">
            <v>Conformant</v>
          </cell>
        </row>
        <row r="2380">
          <cell r="B2380" t="str">
            <v>CML AUTOMOTIVE GMBH_2023</v>
          </cell>
          <cell r="C2380" t="str">
            <v>CID002243 - Gold Refinery of Zijin Mining Group Co., Ltd.42</v>
          </cell>
          <cell r="D2380" t="str">
            <v>Gold</v>
          </cell>
          <cell r="E2380" t="str">
            <v>CID002243</v>
          </cell>
          <cell r="F2380" t="str">
            <v>RMI</v>
          </cell>
          <cell r="G2380" t="str">
            <v>Gold Refinery of Zijin Mining Group Co., Ltd.</v>
          </cell>
          <cell r="H2380" t="str">
            <v>CHINA</v>
          </cell>
          <cell r="I2380"/>
          <cell r="J2380" t="str">
            <v>Shanghang</v>
          </cell>
          <cell r="K2380" t="str">
            <v>Fujian Sheng</v>
          </cell>
          <cell r="L2380" t="str">
            <v>Conformant</v>
          </cell>
        </row>
        <row r="2381">
          <cell r="B2381" t="str">
            <v>CML AUTOMOTIVE GMBH_2023</v>
          </cell>
          <cell r="C2381" t="str">
            <v>CID000694 - Heimerle + Meule GmbH</v>
          </cell>
          <cell r="D2381" t="str">
            <v>Gold</v>
          </cell>
          <cell r="E2381" t="str">
            <v>CID000694</v>
          </cell>
          <cell r="F2381" t="str">
            <v>RMI</v>
          </cell>
          <cell r="G2381" t="str">
            <v>Heimerle + Meule GmbH</v>
          </cell>
          <cell r="H2381" t="str">
            <v>GERMANY</v>
          </cell>
          <cell r="I2381"/>
          <cell r="J2381" t="str">
            <v>Pforzheim</v>
          </cell>
          <cell r="K2381" t="str">
            <v>Baden-Württemberg</v>
          </cell>
          <cell r="L2381" t="str">
            <v>Conformant</v>
          </cell>
        </row>
        <row r="2382">
          <cell r="B2382" t="str">
            <v>CML AUTOMOTIVE GMBH_2023</v>
          </cell>
          <cell r="C2382" t="str">
            <v>CID000707 - Heraeus Metals Hong Kong Ltd.</v>
          </cell>
          <cell r="D2382" t="str">
            <v>Gold</v>
          </cell>
          <cell r="E2382" t="str">
            <v>CID000707</v>
          </cell>
          <cell r="F2382" t="str">
            <v>RMI</v>
          </cell>
          <cell r="G2382" t="str">
            <v>Heraeus Metals Hong Kong Ltd.</v>
          </cell>
          <cell r="H2382" t="str">
            <v>CHINA</v>
          </cell>
          <cell r="I2382"/>
          <cell r="J2382" t="str">
            <v>Fanling</v>
          </cell>
          <cell r="K2382" t="str">
            <v>Hong Kong SAR</v>
          </cell>
          <cell r="L2382" t="str">
            <v>Conformant</v>
          </cell>
        </row>
        <row r="2383">
          <cell r="B2383" t="str">
            <v>CML AUTOMOTIVE GMBH_2023</v>
          </cell>
          <cell r="C2383" t="str">
            <v>CID000711 - Heraeus Germany GmbH Co. KG</v>
          </cell>
          <cell r="D2383" t="str">
            <v>Gold</v>
          </cell>
          <cell r="E2383" t="str">
            <v>CID000711</v>
          </cell>
          <cell r="F2383" t="str">
            <v>RMI</v>
          </cell>
          <cell r="G2383" t="str">
            <v>Heraeus Germany GmbH Co. KG</v>
          </cell>
          <cell r="H2383" t="str">
            <v>GERMANY</v>
          </cell>
          <cell r="I2383"/>
          <cell r="J2383" t="str">
            <v>Hanau</v>
          </cell>
          <cell r="K2383" t="str">
            <v>Hessen</v>
          </cell>
          <cell r="L2383" t="str">
            <v>Conformant</v>
          </cell>
        </row>
        <row r="2384">
          <cell r="B2384" t="str">
            <v>CML AUTOMOTIVE GMBH_2023</v>
          </cell>
          <cell r="C2384" t="str">
            <v>CID000766 - Hunan Chenzhou Mining Co., Ltd.</v>
          </cell>
          <cell r="D2384" t="str">
            <v>Tungsten</v>
          </cell>
          <cell r="E2384" t="str">
            <v>CID000766</v>
          </cell>
          <cell r="F2384" t="str">
            <v>RMI</v>
          </cell>
          <cell r="G2384" t="str">
            <v>Hunan Chenzhou Mining Co., Ltd.</v>
          </cell>
          <cell r="H2384" t="str">
            <v>CHINA</v>
          </cell>
          <cell r="I2384"/>
          <cell r="J2384" t="str">
            <v>Yuanling</v>
          </cell>
          <cell r="K2384" t="str">
            <v>Hunan Sheng</v>
          </cell>
          <cell r="L2384" t="str">
            <v>Conformant</v>
          </cell>
        </row>
        <row r="2385">
          <cell r="B2385" t="str">
            <v>CML AUTOMOTIVE GMBH_2023</v>
          </cell>
          <cell r="C2385" t="str">
            <v>CID000801 - Inner Mongolia Qiankun Gold and Silver Refinery Share Co., Ltd.</v>
          </cell>
          <cell r="D2385" t="str">
            <v>Gold</v>
          </cell>
          <cell r="E2385" t="str">
            <v>CID000801</v>
          </cell>
          <cell r="F2385" t="str">
            <v>RMI</v>
          </cell>
          <cell r="G2385" t="str">
            <v>Inner Mongolia Qiankun Gold and Silver Refinery Share Co., Ltd.</v>
          </cell>
          <cell r="H2385" t="str">
            <v>CHINA</v>
          </cell>
          <cell r="I2385"/>
          <cell r="J2385" t="str">
            <v>Hohhot</v>
          </cell>
          <cell r="K2385" t="str">
            <v>Nei Mongol Zizhiqu</v>
          </cell>
          <cell r="L2385" t="str">
            <v>Conformant</v>
          </cell>
        </row>
        <row r="2386">
          <cell r="B2386" t="str">
            <v>CML AUTOMOTIVE GMBH_2023</v>
          </cell>
          <cell r="C2386" t="str">
            <v>CID000807 - Ishifuku Metal Industry Co., Ltd.</v>
          </cell>
          <cell r="D2386" t="str">
            <v>Gold</v>
          </cell>
          <cell r="E2386" t="str">
            <v>CID000807</v>
          </cell>
          <cell r="F2386" t="str">
            <v>RMI</v>
          </cell>
          <cell r="G2386" t="str">
            <v>Ishifuku Metal Industry Co., Ltd.</v>
          </cell>
          <cell r="H2386" t="str">
            <v>JAPAN</v>
          </cell>
          <cell r="I2386"/>
          <cell r="J2386" t="str">
            <v>Soka</v>
          </cell>
          <cell r="K2386" t="str">
            <v>Saitama</v>
          </cell>
          <cell r="L2386" t="str">
            <v>Conformant</v>
          </cell>
        </row>
        <row r="2387">
          <cell r="B2387" t="str">
            <v>CML AUTOMOTIVE GMBH_2023</v>
          </cell>
          <cell r="C2387" t="str">
            <v>CID000814 - Istanbul Gold Refinery</v>
          </cell>
          <cell r="D2387" t="str">
            <v>Gold</v>
          </cell>
          <cell r="E2387" t="str">
            <v>CID000814</v>
          </cell>
          <cell r="F2387" t="str">
            <v>RMI</v>
          </cell>
          <cell r="G2387" t="str">
            <v>Istanbul Gold Refinery</v>
          </cell>
          <cell r="H2387" t="str">
            <v>TURKEY</v>
          </cell>
          <cell r="I2387"/>
          <cell r="J2387" t="str">
            <v>Kuyumcukent</v>
          </cell>
          <cell r="K2387" t="str">
            <v>İstanbul</v>
          </cell>
          <cell r="L2387" t="str">
            <v>Conformant</v>
          </cell>
        </row>
        <row r="2388">
          <cell r="B2388" t="str">
            <v>CML AUTOMOTIVE GMBH_2023</v>
          </cell>
          <cell r="C2388" t="str">
            <v>CID000823 - Japan Mint</v>
          </cell>
          <cell r="D2388" t="str">
            <v>Gold</v>
          </cell>
          <cell r="E2388" t="str">
            <v>CID000823</v>
          </cell>
          <cell r="F2388" t="str">
            <v>RMI</v>
          </cell>
          <cell r="G2388" t="str">
            <v>Japan Mint</v>
          </cell>
          <cell r="H2388" t="str">
            <v>JAPAN</v>
          </cell>
          <cell r="I2388"/>
          <cell r="J2388" t="str">
            <v>Osaka</v>
          </cell>
          <cell r="K2388" t="str">
            <v>Osaka</v>
          </cell>
          <cell r="L2388" t="str">
            <v>Conformant</v>
          </cell>
        </row>
        <row r="2389">
          <cell r="B2389" t="str">
            <v>CML AUTOMOTIVE GMBH_2023</v>
          </cell>
          <cell r="C2389" t="str">
            <v>CID000855 - Jiangxi Copper Co., Ltd.51</v>
          </cell>
          <cell r="D2389" t="str">
            <v>Gold</v>
          </cell>
          <cell r="E2389" t="str">
            <v>CID000855</v>
          </cell>
          <cell r="F2389" t="str">
            <v>RMI</v>
          </cell>
          <cell r="G2389" t="str">
            <v>Jiangxi Copper Co., Ltd.</v>
          </cell>
          <cell r="H2389" t="str">
            <v>CHINA</v>
          </cell>
          <cell r="I2389"/>
          <cell r="J2389" t="str">
            <v>Guixi City</v>
          </cell>
          <cell r="K2389" t="str">
            <v>Jiangxi Sheng</v>
          </cell>
          <cell r="L2389" t="str">
            <v>Conformant</v>
          </cell>
        </row>
        <row r="2390">
          <cell r="B2390" t="str">
            <v>CML AUTOMOTIVE GMBH_2023</v>
          </cell>
          <cell r="C2390" t="str">
            <v>CID000937 - JX Nippon Mining &amp; Metals Co., Ltd.</v>
          </cell>
          <cell r="D2390" t="str">
            <v>Gold</v>
          </cell>
          <cell r="E2390" t="str">
            <v>CID000937</v>
          </cell>
          <cell r="F2390" t="str">
            <v>RMI</v>
          </cell>
          <cell r="G2390" t="str">
            <v>JX Nippon Mining &amp; Metals Co., Ltd.</v>
          </cell>
          <cell r="H2390" t="str">
            <v>JAPAN</v>
          </cell>
          <cell r="I2390"/>
          <cell r="J2390" t="str">
            <v>Ōita</v>
          </cell>
          <cell r="K2390" t="str">
            <v>Ôita</v>
          </cell>
          <cell r="L2390" t="str">
            <v>Conformant</v>
          </cell>
        </row>
        <row r="2391">
          <cell r="B2391" t="str">
            <v>CML AUTOMOTIVE GMBH_2023</v>
          </cell>
          <cell r="C2391" t="str">
            <v>CID000957 - Kazzinc</v>
          </cell>
          <cell r="D2391" t="str">
            <v>Gold</v>
          </cell>
          <cell r="E2391" t="str">
            <v>CID000957</v>
          </cell>
          <cell r="F2391" t="str">
            <v>RMI</v>
          </cell>
          <cell r="G2391" t="str">
            <v>Kazzinc</v>
          </cell>
          <cell r="H2391" t="str">
            <v>KAZAKHSTAN</v>
          </cell>
          <cell r="I2391"/>
          <cell r="J2391" t="str">
            <v>Ust-Kamenogorsk</v>
          </cell>
          <cell r="K2391" t="str">
            <v>Qaraghandy oblysy</v>
          </cell>
          <cell r="L2391" t="str">
            <v>Conformant</v>
          </cell>
        </row>
        <row r="2392">
          <cell r="B2392" t="str">
            <v>CML AUTOMOTIVE GMBH_2023</v>
          </cell>
          <cell r="C2392" t="str">
            <v>CID000969 - Kennecott Utah Copper LLC</v>
          </cell>
          <cell r="D2392" t="str">
            <v>Gold</v>
          </cell>
          <cell r="E2392" t="str">
            <v>CID000969</v>
          </cell>
          <cell r="F2392" t="str">
            <v>RMI</v>
          </cell>
          <cell r="G2392" t="str">
            <v>Kennecott Utah Copper LLC</v>
          </cell>
          <cell r="H2392" t="str">
            <v>UNITED STATES OF AMERICA</v>
          </cell>
          <cell r="I2392"/>
          <cell r="J2392" t="str">
            <v>Magna</v>
          </cell>
          <cell r="K2392" t="str">
            <v>Utah</v>
          </cell>
          <cell r="L2392" t="str">
            <v>Conformant</v>
          </cell>
        </row>
        <row r="2393">
          <cell r="B2393" t="str">
            <v>CML AUTOMOTIVE GMBH_2023</v>
          </cell>
          <cell r="C2393" t="str">
            <v>CID000981 - Kojima Chemicals Co., Ltd.</v>
          </cell>
          <cell r="D2393" t="str">
            <v>Gold</v>
          </cell>
          <cell r="E2393" t="str">
            <v>CID000981</v>
          </cell>
          <cell r="F2393" t="str">
            <v>RMI</v>
          </cell>
          <cell r="G2393" t="str">
            <v>Kojima Chemicals Co., Ltd.</v>
          </cell>
          <cell r="H2393" t="str">
            <v>JAPAN</v>
          </cell>
          <cell r="I2393"/>
          <cell r="J2393" t="str">
            <v>Sayama</v>
          </cell>
          <cell r="K2393" t="str">
            <v>Saitama</v>
          </cell>
          <cell r="L2393" t="str">
            <v>Conformant</v>
          </cell>
        </row>
        <row r="2394">
          <cell r="B2394" t="str">
            <v>CML AUTOMOTIVE GMBH_2023</v>
          </cell>
          <cell r="C2394" t="str">
            <v>CID001078 - LS-NIKKO Copper Inc.</v>
          </cell>
          <cell r="D2394" t="str">
            <v>Gold</v>
          </cell>
          <cell r="E2394" t="str">
            <v>CID001078</v>
          </cell>
          <cell r="F2394" t="str">
            <v>RMI</v>
          </cell>
          <cell r="G2394" t="str">
            <v>LS-NIKKO Copper Inc.</v>
          </cell>
          <cell r="H2394" t="str">
            <v>KOREA, REPUBLIC OF</v>
          </cell>
          <cell r="I2394"/>
          <cell r="J2394" t="str">
            <v>Onsan-eup</v>
          </cell>
          <cell r="K2394" t="str">
            <v>Ulsan-gwangyeoksi</v>
          </cell>
          <cell r="L2394" t="str">
            <v>Conformant</v>
          </cell>
        </row>
        <row r="2395">
          <cell r="B2395" t="str">
            <v>CML AUTOMOTIVE GMBH_2023</v>
          </cell>
          <cell r="C2395" t="str">
            <v>CID001113 - Materion</v>
          </cell>
          <cell r="D2395" t="str">
            <v>Gold</v>
          </cell>
          <cell r="E2395" t="str">
            <v>CID001113</v>
          </cell>
          <cell r="F2395" t="str">
            <v>RMI</v>
          </cell>
          <cell r="G2395" t="str">
            <v>Materion</v>
          </cell>
          <cell r="H2395" t="str">
            <v>UNITED STATES OF AMERICA</v>
          </cell>
          <cell r="I2395"/>
          <cell r="J2395" t="str">
            <v>Buffalo</v>
          </cell>
          <cell r="K2395" t="str">
            <v>New York</v>
          </cell>
          <cell r="L2395" t="str">
            <v>Conformant</v>
          </cell>
        </row>
        <row r="2396">
          <cell r="B2396" t="str">
            <v>CML AUTOMOTIVE GMBH_2023</v>
          </cell>
          <cell r="C2396" t="str">
            <v>CID001119 - Matsuda Sangyo Co., Ltd.</v>
          </cell>
          <cell r="D2396" t="str">
            <v>Gold</v>
          </cell>
          <cell r="E2396" t="str">
            <v>CID001119</v>
          </cell>
          <cell r="F2396" t="str">
            <v>RMI</v>
          </cell>
          <cell r="G2396" t="str">
            <v>Matsuda Sangyo Co., Ltd.</v>
          </cell>
          <cell r="H2396" t="str">
            <v>JAPAN</v>
          </cell>
          <cell r="I2396"/>
          <cell r="J2396" t="str">
            <v>Iruma</v>
          </cell>
          <cell r="K2396" t="str">
            <v>Saitama</v>
          </cell>
          <cell r="L2396" t="str">
            <v>Conformant</v>
          </cell>
        </row>
        <row r="2397">
          <cell r="B2397" t="str">
            <v>CML AUTOMOTIVE GMBH_2023</v>
          </cell>
          <cell r="C2397" t="str">
            <v>CID001149 - Metalor Technologies (Hong Kong) Ltd.</v>
          </cell>
          <cell r="D2397" t="str">
            <v>Gold</v>
          </cell>
          <cell r="E2397" t="str">
            <v>CID001149</v>
          </cell>
          <cell r="F2397" t="str">
            <v>RMI</v>
          </cell>
          <cell r="G2397" t="str">
            <v>Metalor Technologies (Hong Kong) Ltd.</v>
          </cell>
          <cell r="H2397" t="str">
            <v>CHINA</v>
          </cell>
          <cell r="I2397" t="str">
            <v>Unknown.</v>
          </cell>
          <cell r="J2397" t="str">
            <v>Kwai Chung</v>
          </cell>
          <cell r="K2397" t="str">
            <v>Hong Kong SAR</v>
          </cell>
          <cell r="L2397" t="str">
            <v>Conformant</v>
          </cell>
        </row>
        <row r="2398">
          <cell r="B2398" t="str">
            <v>CML AUTOMOTIVE GMBH_2023</v>
          </cell>
          <cell r="C2398" t="str">
            <v>CID001147 - Metalor Technologies (Suzhou) Ltd.</v>
          </cell>
          <cell r="D2398" t="str">
            <v>Gold</v>
          </cell>
          <cell r="E2398" t="str">
            <v>CID001147</v>
          </cell>
          <cell r="F2398" t="str">
            <v>RMI</v>
          </cell>
          <cell r="G2398" t="str">
            <v>Metalor Technologies (Suzhou) Ltd.</v>
          </cell>
          <cell r="H2398" t="str">
            <v>CHINA</v>
          </cell>
          <cell r="I2398"/>
          <cell r="J2398" t="str">
            <v>Suzhou Industrial Park</v>
          </cell>
          <cell r="K2398" t="str">
            <v>Jiangsu Sheng</v>
          </cell>
          <cell r="L2398" t="str">
            <v>Conformant</v>
          </cell>
        </row>
        <row r="2399">
          <cell r="B2399" t="str">
            <v>CML AUTOMOTIVE GMBH_2023</v>
          </cell>
          <cell r="C2399" t="str">
            <v>CID001153 - Metalor Technologies S.A.</v>
          </cell>
          <cell r="D2399" t="str">
            <v>Gold</v>
          </cell>
          <cell r="E2399" t="str">
            <v>CID001153</v>
          </cell>
          <cell r="F2399" t="str">
            <v>RMI</v>
          </cell>
          <cell r="G2399" t="str">
            <v>Metalor Technologies S.A.</v>
          </cell>
          <cell r="H2399" t="str">
            <v>SWITZERLAND</v>
          </cell>
          <cell r="I2399"/>
          <cell r="J2399" t="str">
            <v>Marin</v>
          </cell>
          <cell r="K2399" t="str">
            <v>Neuchâtel</v>
          </cell>
          <cell r="L2399" t="str">
            <v>Conformant</v>
          </cell>
        </row>
        <row r="2400">
          <cell r="B2400" t="str">
            <v>CML AUTOMOTIVE GMBH_2023</v>
          </cell>
          <cell r="C2400" t="str">
            <v>CID001157 - Metalor USA Refining Corporation</v>
          </cell>
          <cell r="D2400" t="str">
            <v>Gold</v>
          </cell>
          <cell r="E2400" t="str">
            <v>CID001157</v>
          </cell>
          <cell r="F2400" t="str">
            <v>RMI</v>
          </cell>
          <cell r="G2400" t="str">
            <v>Metalor USA Refining Corporation</v>
          </cell>
          <cell r="H2400" t="str">
            <v>UNITED STATES OF AMERICA</v>
          </cell>
          <cell r="I2400"/>
          <cell r="J2400" t="str">
            <v>North Attleboro</v>
          </cell>
          <cell r="K2400" t="str">
            <v>Massachusetts</v>
          </cell>
          <cell r="L2400" t="str">
            <v>Conformant</v>
          </cell>
        </row>
        <row r="2401">
          <cell r="B2401" t="str">
            <v>CML AUTOMOTIVE GMBH_2023</v>
          </cell>
          <cell r="C2401" t="str">
            <v>CID001161 - Metalurgica Met-Mex Penoles S.A. De C.V.65</v>
          </cell>
          <cell r="D2401" t="str">
            <v>Gold</v>
          </cell>
          <cell r="E2401" t="str">
            <v>CID001161</v>
          </cell>
          <cell r="F2401" t="str">
            <v>RMI</v>
          </cell>
          <cell r="G2401" t="str">
            <v>Metalurgica Met-Mex Penoles S.A. De C.V.</v>
          </cell>
          <cell r="H2401" t="str">
            <v>MEXICO</v>
          </cell>
          <cell r="I2401"/>
          <cell r="J2401" t="str">
            <v>Torreon</v>
          </cell>
          <cell r="K2401" t="str">
            <v>Coahuila de Zaragoza</v>
          </cell>
          <cell r="L2401" t="str">
            <v>Conformant</v>
          </cell>
        </row>
        <row r="2402">
          <cell r="B2402" t="str">
            <v>CML AUTOMOTIVE GMBH_2023</v>
          </cell>
          <cell r="C2402" t="str">
            <v>CID001188 - Mitsubishi Materials Corporation</v>
          </cell>
          <cell r="D2402" t="str">
            <v>Gold</v>
          </cell>
          <cell r="E2402" t="str">
            <v>CID001188</v>
          </cell>
          <cell r="F2402" t="str">
            <v>RMI</v>
          </cell>
          <cell r="G2402" t="str">
            <v>Mitsubishi Materials Corporation</v>
          </cell>
          <cell r="H2402" t="str">
            <v>JAPAN</v>
          </cell>
          <cell r="I2402"/>
          <cell r="J2402" t="str">
            <v>Tokyo</v>
          </cell>
          <cell r="K2402" t="str">
            <v>Tokyo</v>
          </cell>
          <cell r="L2402" t="str">
            <v>Conformant</v>
          </cell>
        </row>
        <row r="2403">
          <cell r="B2403" t="str">
            <v>CML AUTOMOTIVE GMBH_2023</v>
          </cell>
          <cell r="C2403" t="str">
            <v>CID001193 - Mitsui Mining and Smelting Co., Ltd.</v>
          </cell>
          <cell r="D2403" t="str">
            <v>Gold</v>
          </cell>
          <cell r="E2403" t="str">
            <v>CID001193</v>
          </cell>
          <cell r="F2403" t="str">
            <v>RMI</v>
          </cell>
          <cell r="G2403" t="str">
            <v>Mitsui Mining and Smelting Co., Ltd.</v>
          </cell>
          <cell r="H2403" t="str">
            <v>JAPAN</v>
          </cell>
          <cell r="I2403"/>
          <cell r="J2403" t="str">
            <v>Takehara</v>
          </cell>
          <cell r="K2403" t="str">
            <v>Hiroshima</v>
          </cell>
          <cell r="L2403" t="str">
            <v>Conformant</v>
          </cell>
        </row>
        <row r="2404">
          <cell r="B2404" t="str">
            <v>CML AUTOMOTIVE GMBH_2023</v>
          </cell>
          <cell r="C2404" t="str">
            <v>CID002509 - MMTC-PAMP India Pvt., Ltd.</v>
          </cell>
          <cell r="D2404" t="str">
            <v>Gold</v>
          </cell>
          <cell r="E2404" t="str">
            <v>CID002509</v>
          </cell>
          <cell r="F2404" t="str">
            <v>RMI</v>
          </cell>
          <cell r="G2404" t="str">
            <v>MMTC-PAMP India Pvt., Ltd.</v>
          </cell>
          <cell r="H2404" t="str">
            <v>INDIA</v>
          </cell>
          <cell r="I2404"/>
          <cell r="J2404" t="str">
            <v>Mewat</v>
          </cell>
          <cell r="K2404" t="str">
            <v>Haryana</v>
          </cell>
          <cell r="L2404" t="str">
            <v>Conformant</v>
          </cell>
        </row>
        <row r="2405">
          <cell r="B2405" t="str">
            <v>CML AUTOMOTIVE GMBH_2023</v>
          </cell>
          <cell r="C2405" t="str">
            <v>CID001220 - Nadir Metal Rafineri San. Ve Tic. A.S.</v>
          </cell>
          <cell r="D2405" t="str">
            <v>Gold</v>
          </cell>
          <cell r="E2405" t="str">
            <v>CID001220</v>
          </cell>
          <cell r="F2405" t="str">
            <v>RMI</v>
          </cell>
          <cell r="G2405" t="str">
            <v>Nadir Metal Rafineri San. Ve Tic. A.S.</v>
          </cell>
          <cell r="H2405" t="str">
            <v>TURKEY</v>
          </cell>
          <cell r="I2405"/>
          <cell r="J2405" t="str">
            <v>Bahçelievler</v>
          </cell>
          <cell r="K2405" t="str">
            <v>İstanbul</v>
          </cell>
          <cell r="L2405" t="str">
            <v>Conformant</v>
          </cell>
        </row>
        <row r="2406">
          <cell r="B2406" t="str">
            <v>CML AUTOMOTIVE GMBH_2023</v>
          </cell>
          <cell r="C2406" t="str">
            <v>CID001259 - Nihon Material Co., Ltd.</v>
          </cell>
          <cell r="D2406" t="str">
            <v>Gold</v>
          </cell>
          <cell r="E2406" t="str">
            <v>CID001259</v>
          </cell>
          <cell r="F2406" t="str">
            <v>RMI</v>
          </cell>
          <cell r="G2406" t="str">
            <v>Nihon Material Co., Ltd.</v>
          </cell>
          <cell r="H2406" t="str">
            <v>JAPAN</v>
          </cell>
          <cell r="I2406"/>
          <cell r="J2406" t="str">
            <v>Noda</v>
          </cell>
          <cell r="K2406" t="str">
            <v>Chiba</v>
          </cell>
          <cell r="L2406" t="str">
            <v>Conformant</v>
          </cell>
        </row>
        <row r="2407">
          <cell r="B2407" t="str">
            <v>CML AUTOMOTIVE GMBH_2023</v>
          </cell>
          <cell r="C2407" t="str">
            <v>CID001325 - Ohura Precious Metal Industry Co., Ltd.</v>
          </cell>
          <cell r="D2407" t="str">
            <v>Gold</v>
          </cell>
          <cell r="E2407" t="str">
            <v>CID001325</v>
          </cell>
          <cell r="F2407" t="str">
            <v>RMI</v>
          </cell>
          <cell r="G2407" t="str">
            <v>Ohura Precious Metal Industry Co., Ltd.</v>
          </cell>
          <cell r="H2407" t="str">
            <v>JAPAN</v>
          </cell>
          <cell r="I2407"/>
          <cell r="J2407" t="str">
            <v>Nara-shi</v>
          </cell>
          <cell r="K2407" t="str">
            <v>Nara</v>
          </cell>
          <cell r="L2407" t="str">
            <v>Conformant</v>
          </cell>
        </row>
        <row r="2408">
          <cell r="B2408" t="str">
            <v>CML AUTOMOTIVE GMBH_2023</v>
          </cell>
          <cell r="C2408" t="str">
            <v>CID001352 - MKS PAMP SA97</v>
          </cell>
          <cell r="D2408" t="str">
            <v>Gold</v>
          </cell>
          <cell r="E2408" t="str">
            <v>CID001352</v>
          </cell>
          <cell r="F2408" t="str">
            <v>RMI</v>
          </cell>
          <cell r="G2408" t="str">
            <v>MKS PAMP SA</v>
          </cell>
          <cell r="H2408" t="str">
            <v>SWITZERLAND</v>
          </cell>
          <cell r="I2408"/>
          <cell r="J2408" t="str">
            <v>Geneva</v>
          </cell>
          <cell r="K2408" t="str">
            <v>Genève</v>
          </cell>
          <cell r="L2408" t="str">
            <v>Conformant</v>
          </cell>
        </row>
        <row r="2409">
          <cell r="B2409" t="str">
            <v>CML AUTOMOTIVE GMBH_2023</v>
          </cell>
          <cell r="C2409" t="str">
            <v>CID001397 - PT Aneka Tambang (Persero) Tbk</v>
          </cell>
          <cell r="D2409" t="str">
            <v>Gold</v>
          </cell>
          <cell r="E2409" t="str">
            <v>CID001397</v>
          </cell>
          <cell r="F2409" t="str">
            <v>RMI</v>
          </cell>
          <cell r="G2409" t="str">
            <v>PT Aneka Tambang (Persero) Tbk</v>
          </cell>
          <cell r="H2409" t="str">
            <v>INDONESIA</v>
          </cell>
          <cell r="I2409"/>
          <cell r="J2409" t="str">
            <v>Jakarta</v>
          </cell>
          <cell r="K2409" t="str">
            <v>Jakarta Raya</v>
          </cell>
          <cell r="L2409" t="str">
            <v>Conformant</v>
          </cell>
        </row>
        <row r="2410">
          <cell r="B2410" t="str">
            <v>CML AUTOMOTIVE GMBH_2023</v>
          </cell>
          <cell r="C2410" t="str">
            <v>CID001498 - PX Precinox S.A.</v>
          </cell>
          <cell r="D2410" t="str">
            <v>Gold</v>
          </cell>
          <cell r="E2410" t="str">
            <v>CID001498</v>
          </cell>
          <cell r="F2410" t="str">
            <v>RMI</v>
          </cell>
          <cell r="G2410" t="str">
            <v>PX Precinox S.A.</v>
          </cell>
          <cell r="H2410" t="str">
            <v>SWITZERLAND</v>
          </cell>
          <cell r="I2410"/>
          <cell r="J2410" t="str">
            <v>La Chaux-de-Fonds</v>
          </cell>
          <cell r="K2410" t="str">
            <v>Neuchâtel</v>
          </cell>
          <cell r="L2410" t="str">
            <v>Conformant</v>
          </cell>
        </row>
        <row r="2411">
          <cell r="B2411" t="str">
            <v>CML AUTOMOTIVE GMBH_2023</v>
          </cell>
          <cell r="C2411" t="str">
            <v>CID001512 - Rand Refinery (Pty) Ltd.</v>
          </cell>
          <cell r="D2411" t="str">
            <v>Gold</v>
          </cell>
          <cell r="E2411" t="str">
            <v>CID001512</v>
          </cell>
          <cell r="F2411" t="str">
            <v>RMI</v>
          </cell>
          <cell r="G2411" t="str">
            <v>Rand Refinery (Pty) Ltd.</v>
          </cell>
          <cell r="H2411" t="str">
            <v>SOUTH AFRICA</v>
          </cell>
          <cell r="I2411"/>
          <cell r="J2411" t="str">
            <v>Germiston</v>
          </cell>
          <cell r="K2411" t="str">
            <v>Gauteng</v>
          </cell>
          <cell r="L2411" t="str">
            <v>Conformant</v>
          </cell>
        </row>
        <row r="2412">
          <cell r="B2412" t="str">
            <v>CML AUTOMOTIVE GMBH_2023</v>
          </cell>
          <cell r="C2412" t="str">
            <v>CID001534 - Royal Canadian Mint</v>
          </cell>
          <cell r="D2412" t="str">
            <v>Gold</v>
          </cell>
          <cell r="E2412" t="str">
            <v>CID001534</v>
          </cell>
          <cell r="F2412" t="str">
            <v>RMI</v>
          </cell>
          <cell r="G2412" t="str">
            <v>Royal Canadian Mint</v>
          </cell>
          <cell r="H2412" t="str">
            <v>CANADA</v>
          </cell>
          <cell r="I2412"/>
          <cell r="J2412" t="str">
            <v>Ottawa</v>
          </cell>
          <cell r="K2412" t="str">
            <v>Ontario</v>
          </cell>
          <cell r="L2412" t="str">
            <v>Conformant</v>
          </cell>
        </row>
        <row r="2413">
          <cell r="B2413" t="str">
            <v>CML AUTOMOTIVE GMBH_2023</v>
          </cell>
          <cell r="C2413" t="str">
            <v>CID001585 - SEMPSA Joyeria Plateria S.A.</v>
          </cell>
          <cell r="D2413" t="str">
            <v>Gold</v>
          </cell>
          <cell r="E2413" t="str">
            <v>CID001585</v>
          </cell>
          <cell r="F2413" t="str">
            <v>RMI</v>
          </cell>
          <cell r="G2413" t="str">
            <v>SEMPSA Joyeria Plateria S.A.</v>
          </cell>
          <cell r="H2413" t="str">
            <v>SPAIN</v>
          </cell>
          <cell r="I2413" t="str">
            <v>Avenida Democratia</v>
          </cell>
          <cell r="J2413" t="str">
            <v>Madrid</v>
          </cell>
          <cell r="K2413" t="str">
            <v>Comunidad de Madrid</v>
          </cell>
          <cell r="L2413" t="str">
            <v>Conformant</v>
          </cell>
        </row>
        <row r="2414">
          <cell r="B2414" t="str">
            <v>CML AUTOMOTIVE GMBH_2023</v>
          </cell>
          <cell r="C2414" t="str">
            <v>CID001622 - Shandong Zhaojin Gold &amp; Silver Refinery Co., Ltd.</v>
          </cell>
          <cell r="D2414" t="str">
            <v>Gold</v>
          </cell>
          <cell r="E2414" t="str">
            <v>CID001622</v>
          </cell>
          <cell r="F2414" t="str">
            <v>RMI</v>
          </cell>
          <cell r="G2414" t="str">
            <v>Shandong Zhaojin Gold &amp; Silver Refinery Co., Ltd.</v>
          </cell>
          <cell r="H2414" t="str">
            <v>CHINA</v>
          </cell>
          <cell r="I2414"/>
          <cell r="J2414" t="str">
            <v>Zhaoyuan</v>
          </cell>
          <cell r="K2414" t="str">
            <v>Shandong Sheng</v>
          </cell>
          <cell r="L2414" t="str">
            <v>Conformant</v>
          </cell>
        </row>
        <row r="2415">
          <cell r="B2415" t="str">
            <v>CML AUTOMOTIVE GMBH_2023</v>
          </cell>
          <cell r="C2415" t="str">
            <v>CID001736 - Sichuan Tianze Precious Metals Co., Ltd.</v>
          </cell>
          <cell r="D2415" t="str">
            <v>Gold</v>
          </cell>
          <cell r="E2415" t="str">
            <v>CID001736</v>
          </cell>
          <cell r="F2415" t="str">
            <v>RMI</v>
          </cell>
          <cell r="G2415" t="str">
            <v>Sichuan Tianze Precious Metals Co., Ltd.</v>
          </cell>
          <cell r="H2415" t="str">
            <v>CHINA</v>
          </cell>
          <cell r="I2415"/>
          <cell r="J2415" t="str">
            <v>Chengdu</v>
          </cell>
          <cell r="K2415" t="str">
            <v>Sichuan Sheng</v>
          </cell>
          <cell r="L2415" t="str">
            <v>Conformant</v>
          </cell>
        </row>
        <row r="2416">
          <cell r="B2416" t="str">
            <v>CML AUTOMOTIVE GMBH_2023</v>
          </cell>
          <cell r="C2416" t="str">
            <v>CID001761 - Solar Applied Materials Technology Corp.</v>
          </cell>
          <cell r="D2416" t="str">
            <v>Gold</v>
          </cell>
          <cell r="E2416" t="str">
            <v>CID001761</v>
          </cell>
          <cell r="F2416" t="str">
            <v>RMI</v>
          </cell>
          <cell r="G2416" t="str">
            <v>Solar Applied Materials Technology Corp.</v>
          </cell>
          <cell r="H2416" t="str">
            <v>TAIWAN, PROVINCE OF CHINA</v>
          </cell>
          <cell r="I2416"/>
          <cell r="J2416" t="str">
            <v>Tainan City</v>
          </cell>
          <cell r="K2416" t="str">
            <v>Tainan</v>
          </cell>
          <cell r="L2416" t="str">
            <v>Conformant</v>
          </cell>
        </row>
        <row r="2417">
          <cell r="B2417" t="str">
            <v>CML AUTOMOTIVE GMBH_2023</v>
          </cell>
          <cell r="C2417" t="str">
            <v>CID001798 - Sumitomo Metal Mining Co., Ltd.88</v>
          </cell>
          <cell r="D2417" t="str">
            <v>Gold</v>
          </cell>
          <cell r="E2417" t="str">
            <v>CID001798</v>
          </cell>
          <cell r="F2417" t="str">
            <v>RMI</v>
          </cell>
          <cell r="G2417" t="str">
            <v>Sumitomo Metal Mining Co., Ltd.</v>
          </cell>
          <cell r="H2417" t="str">
            <v>JAPAN</v>
          </cell>
          <cell r="I2417"/>
          <cell r="J2417" t="str">
            <v>Saijo</v>
          </cell>
          <cell r="K2417" t="str">
            <v>Wehime</v>
          </cell>
          <cell r="L2417" t="str">
            <v>Conformant</v>
          </cell>
        </row>
        <row r="2418">
          <cell r="B2418" t="str">
            <v>CML AUTOMOTIVE GMBH_2023</v>
          </cell>
          <cell r="C2418" t="str">
            <v>CID001875 - Tanaka Kikinzoku Kogyo K.K.96</v>
          </cell>
          <cell r="D2418" t="str">
            <v>Gold</v>
          </cell>
          <cell r="E2418" t="str">
            <v>CID001875</v>
          </cell>
          <cell r="F2418" t="str">
            <v>RMI</v>
          </cell>
          <cell r="G2418" t="str">
            <v>Tanaka Kikinzoku Kogyo K.K.</v>
          </cell>
          <cell r="H2418" t="str">
            <v>JAPAN</v>
          </cell>
          <cell r="I2418" t="str">
            <v>nagatoro2-14</v>
          </cell>
          <cell r="J2418" t="str">
            <v>Hiratsuka</v>
          </cell>
          <cell r="K2418" t="str">
            <v>Kanagawa</v>
          </cell>
          <cell r="L2418" t="str">
            <v>Conformant</v>
          </cell>
        </row>
        <row r="2419">
          <cell r="B2419" t="str">
            <v>CML AUTOMOTIVE GMBH_2023</v>
          </cell>
          <cell r="C2419" t="str">
            <v>CID001916 - Shandong Gold Smelting Co., Ltd.</v>
          </cell>
          <cell r="D2419" t="str">
            <v>Gold</v>
          </cell>
          <cell r="E2419" t="str">
            <v>CID001916</v>
          </cell>
          <cell r="F2419" t="str">
            <v>RMI</v>
          </cell>
          <cell r="G2419" t="str">
            <v>Shandong Gold Smelting Co., Ltd.</v>
          </cell>
          <cell r="H2419" t="str">
            <v>CHINA</v>
          </cell>
          <cell r="I2419"/>
          <cell r="J2419" t="str">
            <v>Laizhou</v>
          </cell>
          <cell r="K2419" t="str">
            <v>Shandong Sheng</v>
          </cell>
          <cell r="L2419" t="str">
            <v>Conformant</v>
          </cell>
        </row>
        <row r="2420">
          <cell r="B2420" t="str">
            <v>CML AUTOMOTIVE GMBH_2023</v>
          </cell>
          <cell r="C2420" t="str">
            <v>CID001938 - Tokuriki Honten Co., Ltd.</v>
          </cell>
          <cell r="D2420" t="str">
            <v>Gold</v>
          </cell>
          <cell r="E2420" t="str">
            <v>CID001938</v>
          </cell>
          <cell r="F2420" t="str">
            <v>RMI</v>
          </cell>
          <cell r="G2420" t="str">
            <v>Tokuriki Honten Co., Ltd.</v>
          </cell>
          <cell r="H2420" t="str">
            <v>JAPAN</v>
          </cell>
          <cell r="I2420"/>
          <cell r="J2420" t="str">
            <v>Kuki</v>
          </cell>
          <cell r="K2420" t="str">
            <v>Saitama</v>
          </cell>
          <cell r="L2420" t="str">
            <v>Conformant</v>
          </cell>
        </row>
        <row r="2421">
          <cell r="B2421" t="str">
            <v>CML AUTOMOTIVE GMBH_2023</v>
          </cell>
          <cell r="C2421" t="str">
            <v>CID001955 - Torecom</v>
          </cell>
          <cell r="D2421" t="str">
            <v>Gold</v>
          </cell>
          <cell r="E2421" t="str">
            <v>CID001955</v>
          </cell>
          <cell r="F2421" t="str">
            <v>RMI</v>
          </cell>
          <cell r="G2421" t="str">
            <v>Torecom</v>
          </cell>
          <cell r="H2421" t="str">
            <v>KOREA, REPUBLIC OF</v>
          </cell>
          <cell r="I2421"/>
          <cell r="J2421" t="str">
            <v>Asan</v>
          </cell>
          <cell r="K2421" t="str">
            <v>Chungcheongnam-do</v>
          </cell>
          <cell r="L2421" t="str">
            <v>Conformant</v>
          </cell>
        </row>
        <row r="2422">
          <cell r="B2422" t="str">
            <v>CML AUTOMOTIVE GMBH_2023</v>
          </cell>
          <cell r="C2422" t="str">
            <v>CID001980 - Umicore S.A. Business Unit Precious Metals Refining104</v>
          </cell>
          <cell r="D2422" t="str">
            <v>Gold</v>
          </cell>
          <cell r="E2422" t="str">
            <v>CID001980</v>
          </cell>
          <cell r="F2422" t="str">
            <v>RMI</v>
          </cell>
          <cell r="G2422" t="str">
            <v>Umicore S.A. Business Unit Precious Metals Refining</v>
          </cell>
          <cell r="H2422" t="str">
            <v>BELGIUM</v>
          </cell>
          <cell r="I2422" t="str">
            <v>Adolf Greinerstraat 14</v>
          </cell>
          <cell r="J2422" t="str">
            <v>Hoboken</v>
          </cell>
          <cell r="K2422" t="str">
            <v>Antwerpen</v>
          </cell>
          <cell r="L2422" t="str">
            <v>Conformant</v>
          </cell>
        </row>
        <row r="2423">
          <cell r="B2423" t="str">
            <v>CML AUTOMOTIVE GMBH_2023</v>
          </cell>
          <cell r="C2423" t="str">
            <v>CID001993 - United Precious Metal Refining, Inc.</v>
          </cell>
          <cell r="D2423" t="str">
            <v>Gold</v>
          </cell>
          <cell r="E2423" t="str">
            <v>CID001993</v>
          </cell>
          <cell r="F2423" t="str">
            <v>RMI</v>
          </cell>
          <cell r="G2423" t="str">
            <v>United Precious Metal Refining, Inc.</v>
          </cell>
          <cell r="H2423" t="str">
            <v>UNITED STATES OF AMERICA</v>
          </cell>
          <cell r="I2423"/>
          <cell r="J2423" t="str">
            <v>Alden</v>
          </cell>
          <cell r="K2423" t="str">
            <v>New York</v>
          </cell>
          <cell r="L2423" t="str">
            <v>Conformant</v>
          </cell>
        </row>
        <row r="2424">
          <cell r="B2424" t="str">
            <v>CML AUTOMOTIVE GMBH_2023</v>
          </cell>
          <cell r="C2424" t="str">
            <v>CID002003 - Valcambi S.A.</v>
          </cell>
          <cell r="D2424" t="str">
            <v>Gold</v>
          </cell>
          <cell r="E2424" t="str">
            <v>CID002003</v>
          </cell>
          <cell r="F2424" t="str">
            <v>RMI</v>
          </cell>
          <cell r="G2424" t="str">
            <v>Valcambi S.A.</v>
          </cell>
          <cell r="H2424" t="str">
            <v>SWITZERLAND</v>
          </cell>
          <cell r="I2424"/>
          <cell r="J2424" t="str">
            <v>Balerna</v>
          </cell>
          <cell r="K2424" t="str">
            <v>Ticino</v>
          </cell>
          <cell r="L2424" t="str">
            <v>Conformant</v>
          </cell>
        </row>
        <row r="2425">
          <cell r="B2425" t="str">
            <v>CML AUTOMOTIVE GMBH_2023</v>
          </cell>
          <cell r="C2425" t="str">
            <v>CID002030 - Western Australian Mint (T/a The Perth Mint)109</v>
          </cell>
          <cell r="D2425" t="str">
            <v>Gold</v>
          </cell>
          <cell r="E2425" t="str">
            <v>CID002030</v>
          </cell>
          <cell r="F2425" t="str">
            <v>RMI</v>
          </cell>
          <cell r="G2425" t="str">
            <v>Western Australian Mint (T/a The Perth Mint)</v>
          </cell>
          <cell r="H2425" t="str">
            <v>AUSTRALIA</v>
          </cell>
          <cell r="I2425" t="str">
            <v>Nondisclosure</v>
          </cell>
          <cell r="J2425" t="str">
            <v>Newburn</v>
          </cell>
          <cell r="K2425" t="str">
            <v>Western Australia</v>
          </cell>
          <cell r="L2425" t="str">
            <v>Conformant</v>
          </cell>
        </row>
        <row r="2426">
          <cell r="B2426" t="str">
            <v>CML AUTOMOTIVE GMBH_2023</v>
          </cell>
          <cell r="C2426" t="str">
            <v>CID000292 - Alpha117</v>
          </cell>
          <cell r="D2426" t="str">
            <v>Tin</v>
          </cell>
          <cell r="E2426" t="str">
            <v>CID000292</v>
          </cell>
          <cell r="F2426" t="str">
            <v>RMI</v>
          </cell>
          <cell r="G2426" t="str">
            <v>Alpha</v>
          </cell>
          <cell r="H2426" t="str">
            <v>UNITED STATES OF AMERICA</v>
          </cell>
          <cell r="I2426"/>
          <cell r="J2426" t="str">
            <v>Altoona</v>
          </cell>
          <cell r="K2426" t="str">
            <v>Pennsylvania</v>
          </cell>
          <cell r="L2426" t="str">
            <v>Conformant</v>
          </cell>
        </row>
        <row r="2427">
          <cell r="B2427" t="str">
            <v>CML AUTOMOTIVE GMBH_2023</v>
          </cell>
          <cell r="C2427" t="str">
            <v>CID000402 - Dowa</v>
          </cell>
          <cell r="D2427" t="str">
            <v>Tin</v>
          </cell>
          <cell r="E2427" t="str">
            <v>CID000402</v>
          </cell>
          <cell r="F2427" t="str">
            <v>RMI</v>
          </cell>
          <cell r="G2427" t="str">
            <v>Dowa</v>
          </cell>
          <cell r="H2427" t="str">
            <v>JAPAN</v>
          </cell>
          <cell r="I2427"/>
          <cell r="J2427" t="str">
            <v>Kosaka</v>
          </cell>
          <cell r="K2427" t="str">
            <v>Akita</v>
          </cell>
          <cell r="L2427" t="str">
            <v>Conformant</v>
          </cell>
        </row>
        <row r="2428">
          <cell r="B2428" t="str">
            <v>CML AUTOMOTIVE GMBH_2023</v>
          </cell>
          <cell r="C2428" t="str">
            <v>CID000438 - EM Vinto</v>
          </cell>
          <cell r="D2428" t="str">
            <v>Tin</v>
          </cell>
          <cell r="E2428" t="str">
            <v>CID000438</v>
          </cell>
          <cell r="F2428" t="str">
            <v>RMI</v>
          </cell>
          <cell r="G2428" t="str">
            <v>EM Vinto</v>
          </cell>
          <cell r="H2428" t="str">
            <v>BOLIVIA (PLURINATIONAL STATE OF)</v>
          </cell>
          <cell r="I2428" t="str">
            <v>Unknown.</v>
          </cell>
          <cell r="J2428" t="str">
            <v>Oruro</v>
          </cell>
          <cell r="K2428" t="str">
            <v>Oruro</v>
          </cell>
          <cell r="L2428" t="str">
            <v>Conformant</v>
          </cell>
        </row>
        <row r="2429">
          <cell r="B2429" t="str">
            <v>CML AUTOMOTIVE GMBH_2023</v>
          </cell>
          <cell r="C2429" t="str">
            <v>CID000468 - Fenix Metals</v>
          </cell>
          <cell r="D2429" t="str">
            <v>Tin</v>
          </cell>
          <cell r="E2429" t="str">
            <v>CID000468</v>
          </cell>
          <cell r="F2429" t="str">
            <v>RMI</v>
          </cell>
          <cell r="G2429" t="str">
            <v>Fenix Metals</v>
          </cell>
          <cell r="H2429" t="str">
            <v>POLAND</v>
          </cell>
          <cell r="I2429"/>
          <cell r="J2429" t="str">
            <v>Chmielów</v>
          </cell>
          <cell r="K2429" t="str">
            <v>Podkarpackie</v>
          </cell>
          <cell r="L2429" t="str">
            <v>Conformant</v>
          </cell>
        </row>
        <row r="2430">
          <cell r="B2430" t="str">
            <v>CML AUTOMOTIVE GMBH_2023</v>
          </cell>
          <cell r="C2430" t="str">
            <v>CID000538 - Gejiu Non-Ferrous Metal Processing Co., Ltd.</v>
          </cell>
          <cell r="D2430" t="str">
            <v>Tin</v>
          </cell>
          <cell r="E2430" t="str">
            <v>CID000538</v>
          </cell>
          <cell r="F2430" t="str">
            <v>RMI</v>
          </cell>
          <cell r="G2430" t="str">
            <v>Gejiu Non-Ferrous Metal Processing Co., Ltd.</v>
          </cell>
          <cell r="H2430" t="str">
            <v>CHINA</v>
          </cell>
          <cell r="I2430" t="str">
            <v>Jijie</v>
          </cell>
          <cell r="J2430" t="str">
            <v>Gejiu</v>
          </cell>
          <cell r="K2430" t="str">
            <v>Yunnan Sheng</v>
          </cell>
          <cell r="L2430" t="str">
            <v>Conformant</v>
          </cell>
        </row>
        <row r="2431">
          <cell r="B2431" t="str">
            <v>CML AUTOMOTIVE GMBH_2023</v>
          </cell>
          <cell r="C2431" t="str">
            <v>CID002468 - Magnu's Minerais Metais e Ligas Ltda.</v>
          </cell>
          <cell r="D2431" t="str">
            <v>Tin</v>
          </cell>
          <cell r="E2431" t="str">
            <v>CID002468</v>
          </cell>
          <cell r="F2431" t="str">
            <v>RMI</v>
          </cell>
          <cell r="G2431" t="str">
            <v>Magnu's Minerais Metais e Ligas Ltda.</v>
          </cell>
          <cell r="H2431" t="str">
            <v>BRAZIL</v>
          </cell>
          <cell r="I2431"/>
          <cell r="J2431" t="str">
            <v>São João del Rei</v>
          </cell>
          <cell r="K2431" t="str">
            <v>Minas Gerais</v>
          </cell>
          <cell r="L2431" t="str">
            <v>Conformant</v>
          </cell>
        </row>
        <row r="2432">
          <cell r="B2432" t="str">
            <v>CML AUTOMOTIVE GMBH_2023</v>
          </cell>
          <cell r="C2432" t="str">
            <v>CID001105 - Malaysia Smelting Corporation (MSC)</v>
          </cell>
          <cell r="D2432" t="str">
            <v>Tin</v>
          </cell>
          <cell r="E2432" t="str">
            <v>CID001105</v>
          </cell>
          <cell r="F2432" t="str">
            <v>RMI</v>
          </cell>
          <cell r="G2432" t="str">
            <v>Malaysia Smelting Corporation (MSC)</v>
          </cell>
          <cell r="H2432" t="str">
            <v>MALAYSIA</v>
          </cell>
          <cell r="I2432" t="str">
            <v>27, Jialan Pantai</v>
          </cell>
          <cell r="J2432" t="str">
            <v>Butterworth</v>
          </cell>
          <cell r="K2432" t="str">
            <v>Pulau Pinang</v>
          </cell>
          <cell r="L2432" t="str">
            <v>Conformant</v>
          </cell>
        </row>
        <row r="2433">
          <cell r="B2433" t="str">
            <v>CML AUTOMOTIVE GMBH_2023</v>
          </cell>
          <cell r="C2433" t="str">
            <v>CID002500 - Melt Metais e Ligas S.A.</v>
          </cell>
          <cell r="D2433" t="str">
            <v>Tin</v>
          </cell>
          <cell r="E2433" t="str">
            <v>CID002500</v>
          </cell>
          <cell r="F2433" t="str">
            <v>RMI</v>
          </cell>
          <cell r="G2433" t="str">
            <v>Melt Metais e Ligas S.A.</v>
          </cell>
          <cell r="H2433" t="str">
            <v>BRAZIL</v>
          </cell>
          <cell r="I2433"/>
          <cell r="J2433" t="str">
            <v>Ariquemes</v>
          </cell>
          <cell r="K2433" t="str">
            <v>Rondônia</v>
          </cell>
          <cell r="L2433" t="str">
            <v>Listed by RMI</v>
          </cell>
        </row>
        <row r="2434">
          <cell r="B2434" t="str">
            <v>CML AUTOMOTIVE GMBH_2023</v>
          </cell>
          <cell r="C2434" t="str">
            <v>CID001182 - Minsur</v>
          </cell>
          <cell r="D2434" t="str">
            <v>Tin</v>
          </cell>
          <cell r="E2434" t="str">
            <v>CID001182</v>
          </cell>
          <cell r="F2434" t="str">
            <v>RMI</v>
          </cell>
          <cell r="G2434" t="str">
            <v>Minsur</v>
          </cell>
          <cell r="H2434" t="str">
            <v>PERU</v>
          </cell>
          <cell r="I2434" t="str">
            <v>222 Bloomingdale Road, Suite 101</v>
          </cell>
          <cell r="J2434" t="str">
            <v>Paracas</v>
          </cell>
          <cell r="K2434" t="str">
            <v>Ika</v>
          </cell>
          <cell r="L2434" t="str">
            <v>Conformant</v>
          </cell>
        </row>
        <row r="2435">
          <cell r="B2435" t="str">
            <v>CML AUTOMOTIVE GMBH_2023</v>
          </cell>
          <cell r="C2435" t="str">
            <v>CID001314 - O.M. Manufacturing (Thailand) Co., Ltd.</v>
          </cell>
          <cell r="D2435" t="str">
            <v>Tin</v>
          </cell>
          <cell r="E2435" t="str">
            <v>CID001314</v>
          </cell>
          <cell r="F2435" t="str">
            <v>RMI</v>
          </cell>
          <cell r="G2435" t="str">
            <v>O.M. Manufacturing (Thailand) Co., Ltd.</v>
          </cell>
          <cell r="H2435" t="str">
            <v>THAILAND</v>
          </cell>
          <cell r="I2435"/>
          <cell r="J2435" t="str">
            <v>Sriracha</v>
          </cell>
          <cell r="K2435" t="str">
            <v>Chon Buri</v>
          </cell>
          <cell r="L2435" t="str">
            <v>Conformant</v>
          </cell>
        </row>
        <row r="2436">
          <cell r="B2436" t="str">
            <v>CML AUTOMOTIVE GMBH_2023</v>
          </cell>
          <cell r="C2436" t="str">
            <v>CID002517 - O.M. Manufacturing Philippines, Inc.</v>
          </cell>
          <cell r="D2436" t="str">
            <v>Tin</v>
          </cell>
          <cell r="E2436" t="str">
            <v>CID002517</v>
          </cell>
          <cell r="F2436" t="str">
            <v>RMI</v>
          </cell>
          <cell r="G2436" t="str">
            <v>O.M. Manufacturing Philippines, Inc.</v>
          </cell>
          <cell r="H2436" t="str">
            <v>PHILIPPINES</v>
          </cell>
          <cell r="I2436"/>
          <cell r="J2436" t="str">
            <v>Rosario</v>
          </cell>
          <cell r="K2436" t="str">
            <v>Cavite</v>
          </cell>
          <cell r="L2436" t="str">
            <v>Conformant</v>
          </cell>
        </row>
        <row r="2437">
          <cell r="B2437" t="str">
            <v>CML AUTOMOTIVE GMBH_2023</v>
          </cell>
          <cell r="C2437" t="str">
            <v>CID001337 - Operaciones Metalurgicas S.A.</v>
          </cell>
          <cell r="D2437" t="str">
            <v>Tin</v>
          </cell>
          <cell r="E2437" t="str">
            <v>CID001337</v>
          </cell>
          <cell r="F2437" t="str">
            <v>RMI</v>
          </cell>
          <cell r="G2437" t="str">
            <v>Operaciones Metalurgicas S.A.</v>
          </cell>
          <cell r="H2437" t="str">
            <v>BOLIVIA (PLURINATIONAL STATE OF)</v>
          </cell>
          <cell r="I2437" t="str">
            <v>Nondisclosure</v>
          </cell>
          <cell r="J2437" t="str">
            <v>Oruro</v>
          </cell>
          <cell r="K2437" t="str">
            <v>Oruro</v>
          </cell>
          <cell r="L2437" t="str">
            <v>Conformant</v>
          </cell>
        </row>
        <row r="2438">
          <cell r="B2438" t="str">
            <v>CML AUTOMOTIVE GMBH_2023</v>
          </cell>
          <cell r="C2438" t="str">
            <v>CID001399 - PT Artha Cipta Langgeng</v>
          </cell>
          <cell r="D2438" t="str">
            <v>Tin</v>
          </cell>
          <cell r="E2438" t="str">
            <v>CID001399</v>
          </cell>
          <cell r="F2438" t="str">
            <v>RMI</v>
          </cell>
          <cell r="G2438" t="str">
            <v>PT Artha Cipta Langgeng</v>
          </cell>
          <cell r="H2438" t="str">
            <v>INDONESIA</v>
          </cell>
          <cell r="I2438"/>
          <cell r="J2438" t="str">
            <v>Sungailiat</v>
          </cell>
          <cell r="K2438" t="str">
            <v>Kepulauan Bangka Belitung</v>
          </cell>
          <cell r="L2438" t="str">
            <v>Conformant</v>
          </cell>
        </row>
        <row r="2439">
          <cell r="B2439" t="str">
            <v>CML AUTOMOTIVE GMBH_2023</v>
          </cell>
          <cell r="C2439" t="str">
            <v>CID002503 - PT ATD Makmur Mandiri Jaya</v>
          </cell>
          <cell r="D2439" t="str">
            <v>Tin</v>
          </cell>
          <cell r="E2439" t="str">
            <v>CID002503</v>
          </cell>
          <cell r="F2439" t="str">
            <v>RMI</v>
          </cell>
          <cell r="G2439" t="str">
            <v>PT ATD Makmur Mandiri Jaya</v>
          </cell>
          <cell r="H2439" t="str">
            <v>INDONESIA</v>
          </cell>
          <cell r="I2439"/>
          <cell r="J2439" t="str">
            <v>Sungailiat</v>
          </cell>
          <cell r="K2439" t="str">
            <v>Kepulauan Bangka Belitung</v>
          </cell>
          <cell r="L2439" t="str">
            <v>Conformant</v>
          </cell>
        </row>
        <row r="2440">
          <cell r="B2440" t="str">
            <v>CML AUTOMOTIVE GMBH_2023</v>
          </cell>
          <cell r="C2440" t="str">
            <v>CID001453 - PT Mitra Stania Prima</v>
          </cell>
          <cell r="D2440" t="str">
            <v>Tin</v>
          </cell>
          <cell r="E2440" t="str">
            <v>CID001453</v>
          </cell>
          <cell r="F2440" t="str">
            <v>RMI</v>
          </cell>
          <cell r="G2440" t="str">
            <v>PT Mitra Stania Prima</v>
          </cell>
          <cell r="H2440" t="str">
            <v>INDONESIA</v>
          </cell>
          <cell r="I2440"/>
          <cell r="J2440" t="str">
            <v>Sungailiat</v>
          </cell>
          <cell r="K2440" t="str">
            <v>Kepulauan Bangka Belitung</v>
          </cell>
          <cell r="L2440" t="str">
            <v>Conformant</v>
          </cell>
        </row>
        <row r="2441">
          <cell r="B2441" t="str">
            <v>CML AUTOMOTIVE GMBH_2023</v>
          </cell>
          <cell r="C2441" t="str">
            <v>CID001460 - PT Refined Bangka Tin</v>
          </cell>
          <cell r="D2441" t="str">
            <v>Tin</v>
          </cell>
          <cell r="E2441" t="str">
            <v>CID001460</v>
          </cell>
          <cell r="F2441" t="str">
            <v>RMI</v>
          </cell>
          <cell r="G2441" t="str">
            <v>PT Refined Bangka Tin</v>
          </cell>
          <cell r="H2441" t="str">
            <v>INDONESIA</v>
          </cell>
          <cell r="I2441"/>
          <cell r="J2441" t="str">
            <v>Sungailiat</v>
          </cell>
          <cell r="K2441" t="str">
            <v>Kepulauan Bangka Belitung</v>
          </cell>
          <cell r="L2441" t="str">
            <v>Conformant</v>
          </cell>
        </row>
        <row r="2442">
          <cell r="B2442" t="str">
            <v>CML AUTOMOTIVE GMBH_2023</v>
          </cell>
          <cell r="C2442" t="str">
            <v>CID001477 - PT Timah Tbk Kundur</v>
          </cell>
          <cell r="D2442" t="str">
            <v>Tin</v>
          </cell>
          <cell r="E2442" t="str">
            <v>CID001477</v>
          </cell>
          <cell r="F2442" t="str">
            <v>RMI</v>
          </cell>
          <cell r="G2442" t="str">
            <v>PT Timah Tbk Kundur</v>
          </cell>
          <cell r="H2442" t="str">
            <v>INDONESIA</v>
          </cell>
          <cell r="I2442" t="str">
            <v>Unknown.</v>
          </cell>
          <cell r="J2442" t="str">
            <v>Kundur</v>
          </cell>
          <cell r="K2442" t="str">
            <v>Riau</v>
          </cell>
          <cell r="L2442" t="str">
            <v>Conformant</v>
          </cell>
        </row>
        <row r="2443">
          <cell r="B2443" t="str">
            <v>CML AUTOMOTIVE GMBH_2023</v>
          </cell>
          <cell r="C2443" t="str">
            <v>CID001482 - PT Timah Tbk Mentok</v>
          </cell>
          <cell r="D2443" t="str">
            <v>Tin</v>
          </cell>
          <cell r="E2443" t="str">
            <v>CID001482</v>
          </cell>
          <cell r="F2443" t="str">
            <v>RMI</v>
          </cell>
          <cell r="G2443" t="str">
            <v>PT Timah Tbk Mentok</v>
          </cell>
          <cell r="H2443" t="str">
            <v>INDONESIA</v>
          </cell>
          <cell r="I2443" t="str">
            <v>Unknown.</v>
          </cell>
          <cell r="J2443" t="str">
            <v>Mentok</v>
          </cell>
          <cell r="K2443" t="str">
            <v>Kepulauan Bangka Belitung</v>
          </cell>
          <cell r="L2443" t="str">
            <v>Conformant</v>
          </cell>
        </row>
        <row r="2444">
          <cell r="B2444" t="str">
            <v>CML AUTOMOTIVE GMBH_2023</v>
          </cell>
          <cell r="C2444" t="str">
            <v>CID001898 - Thaisarco</v>
          </cell>
          <cell r="D2444" t="str">
            <v>Tin</v>
          </cell>
          <cell r="E2444" t="str">
            <v>CID001898</v>
          </cell>
          <cell r="F2444" t="str">
            <v>RMI</v>
          </cell>
          <cell r="G2444" t="str">
            <v>Thaisarco</v>
          </cell>
          <cell r="H2444" t="str">
            <v>THAILAND</v>
          </cell>
          <cell r="I2444" t="str">
            <v>80 Moo 8, Sakdidej Road</v>
          </cell>
          <cell r="J2444" t="str">
            <v>Amphur Muang</v>
          </cell>
          <cell r="K2444" t="str">
            <v>Phuket</v>
          </cell>
          <cell r="L2444" t="str">
            <v>Conformant</v>
          </cell>
        </row>
        <row r="2445">
          <cell r="B2445" t="str">
            <v>CML AUTOMOTIVE GMBH_2023</v>
          </cell>
          <cell r="C2445" t="str">
            <v>CID002036 - White Solder Metalurgia e Mineracao Ltda.</v>
          </cell>
          <cell r="D2445" t="str">
            <v>Tin</v>
          </cell>
          <cell r="E2445" t="str">
            <v>CID002036</v>
          </cell>
          <cell r="F2445" t="str">
            <v>RMI</v>
          </cell>
          <cell r="G2445" t="str">
            <v>White Solder Metalurgia e Mineracao Ltda.</v>
          </cell>
          <cell r="H2445" t="str">
            <v>BRAZIL</v>
          </cell>
          <cell r="I2445" t="str">
            <v>Rodovia 421, Km 1,1 no 917 CEP 76877-073/Cx Postal: 433</v>
          </cell>
          <cell r="J2445" t="str">
            <v>Ariquemes</v>
          </cell>
          <cell r="K2445" t="str">
            <v>Rondônia</v>
          </cell>
          <cell r="L2445" t="str">
            <v>Conformant</v>
          </cell>
        </row>
        <row r="2446">
          <cell r="B2446" t="str">
            <v>CML AUTOMOTIVE GMBH_2023</v>
          </cell>
          <cell r="C2446" t="str">
            <v>CID002158 - Yunnan Chengfeng Non-ferrous Metals Co., Ltd.165</v>
          </cell>
          <cell r="D2446" t="str">
            <v>Tin</v>
          </cell>
          <cell r="E2446" t="str">
            <v>CID002158</v>
          </cell>
          <cell r="F2446" t="str">
            <v>RMI</v>
          </cell>
          <cell r="G2446" t="str">
            <v>Yunnan Chengfeng Non-ferrous Metals Co., Ltd.</v>
          </cell>
          <cell r="H2446" t="str">
            <v>CHINA</v>
          </cell>
          <cell r="I2446" t="str">
            <v>Unknown.</v>
          </cell>
          <cell r="J2446" t="str">
            <v>Gejiu</v>
          </cell>
          <cell r="K2446" t="str">
            <v>Yunnan Sheng</v>
          </cell>
          <cell r="L2446" t="str">
            <v>Conformant</v>
          </cell>
        </row>
        <row r="2447">
          <cell r="B2447" t="str">
            <v>CML AUTOMOTIVE GMBH_2023</v>
          </cell>
          <cell r="C2447" t="str">
            <v>CID002494 - Ganzhou Seadragon W &amp; Mo Co., Ltd.</v>
          </cell>
          <cell r="D2447" t="str">
            <v>Tungsten</v>
          </cell>
          <cell r="E2447" t="str">
            <v>CID002494</v>
          </cell>
          <cell r="F2447" t="str">
            <v>RMI</v>
          </cell>
          <cell r="G2447" t="str">
            <v>Ganzhou Seadragon W &amp; Mo Co., Ltd.</v>
          </cell>
          <cell r="H2447" t="str">
            <v>CHINA</v>
          </cell>
          <cell r="I2447"/>
          <cell r="J2447" t="str">
            <v>Ganzhou</v>
          </cell>
          <cell r="K2447" t="str">
            <v>Jiangxi Sheng</v>
          </cell>
          <cell r="L2447" t="str">
            <v>Conformant</v>
          </cell>
        </row>
        <row r="2448">
          <cell r="B2448" t="str">
            <v>CML AUTOMOTIVE GMBH_2023</v>
          </cell>
          <cell r="C2448" t="str">
            <v>CID000218 - Guangdong Xianglu Tungsten Co., Ltd.181</v>
          </cell>
          <cell r="D2448" t="str">
            <v>Tungsten</v>
          </cell>
          <cell r="E2448" t="str">
            <v>CID000218</v>
          </cell>
          <cell r="F2448" t="str">
            <v>RMI</v>
          </cell>
          <cell r="G2448" t="str">
            <v>Guangdong Xianglu Tungsten Co., Ltd.</v>
          </cell>
          <cell r="H2448" t="str">
            <v>CHINA</v>
          </cell>
          <cell r="I2448"/>
          <cell r="J2448" t="str">
            <v>Chaozhou</v>
          </cell>
          <cell r="K2448" t="str">
            <v>Guangdong Sheng</v>
          </cell>
          <cell r="L2448" t="str">
            <v>Conformant</v>
          </cell>
        </row>
        <row r="2449">
          <cell r="B2449" t="str">
            <v>CML AUTOMOTIVE GMBH_2023</v>
          </cell>
          <cell r="C2449" t="str">
            <v>CID002541 - H.C. Starck Tungsten GmbH</v>
          </cell>
          <cell r="D2449" t="str">
            <v>Tungsten</v>
          </cell>
          <cell r="E2449" t="str">
            <v>CID002541</v>
          </cell>
          <cell r="F2449" t="str">
            <v>RMI</v>
          </cell>
          <cell r="G2449" t="str">
            <v>H.C. Starck Tungsten GmbH</v>
          </cell>
          <cell r="H2449" t="str">
            <v>GERMANY</v>
          </cell>
          <cell r="I2449"/>
          <cell r="J2449" t="str">
            <v>Goslar</v>
          </cell>
          <cell r="K2449" t="str">
            <v>Niedersachsen</v>
          </cell>
          <cell r="L2449" t="str">
            <v>Conformant</v>
          </cell>
        </row>
        <row r="2450">
          <cell r="B2450" t="str">
            <v>CML AUTOMOTIVE GMBH_2023</v>
          </cell>
          <cell r="C2450" t="str">
            <v>CID000769 - Hunan Jintai New Material Co., Ltd.96</v>
          </cell>
          <cell r="D2450" t="str">
            <v>Tungsten</v>
          </cell>
          <cell r="E2450" t="str">
            <v>CID000769</v>
          </cell>
          <cell r="F2450" t="str">
            <v>RMI</v>
          </cell>
          <cell r="G2450" t="str">
            <v>Hunan Jintai New Material Co., Ltd.</v>
          </cell>
          <cell r="H2450" t="str">
            <v>CHINA</v>
          </cell>
          <cell r="I2450"/>
          <cell r="J2450" t="str">
            <v>Hengyang</v>
          </cell>
          <cell r="K2450" t="str">
            <v>Hunan Sheng</v>
          </cell>
          <cell r="L2450" t="str">
            <v>Conformant</v>
          </cell>
        </row>
        <row r="2451">
          <cell r="B2451" t="str">
            <v>CML AUTOMOTIVE GMBH_2023</v>
          </cell>
          <cell r="C2451" t="str">
            <v>CID000825 - Japan New Metals Co., Ltd.</v>
          </cell>
          <cell r="D2451" t="str">
            <v>Tungsten</v>
          </cell>
          <cell r="E2451" t="str">
            <v>CID000825</v>
          </cell>
          <cell r="F2451" t="str">
            <v>RMI</v>
          </cell>
          <cell r="G2451" t="str">
            <v>Japan New Metals Co., Ltd.</v>
          </cell>
          <cell r="H2451" t="str">
            <v>JAPAN</v>
          </cell>
          <cell r="I2451"/>
          <cell r="J2451" t="str">
            <v>Akita City</v>
          </cell>
          <cell r="K2451" t="str">
            <v>Akita</v>
          </cell>
          <cell r="L2451" t="str">
            <v>Conformant</v>
          </cell>
        </row>
        <row r="2452">
          <cell r="B2452" t="str">
            <v>CML AUTOMOTIVE GMBH_2023</v>
          </cell>
          <cell r="C2452" t="str">
            <v>CID002321 - Jiangxi Gan Bei Tungsten Co., Ltd.</v>
          </cell>
          <cell r="D2452" t="str">
            <v>Tungsten</v>
          </cell>
          <cell r="E2452" t="str">
            <v>CID002321</v>
          </cell>
          <cell r="F2452" t="str">
            <v>RMI</v>
          </cell>
          <cell r="G2452" t="str">
            <v>Jiangxi Gan Bei Tungsten Co., Ltd.</v>
          </cell>
          <cell r="H2452" t="str">
            <v>CHINA</v>
          </cell>
          <cell r="I2452"/>
          <cell r="J2452" t="str">
            <v>Xiushui</v>
          </cell>
          <cell r="K2452" t="str">
            <v>Jiangxi Sheng</v>
          </cell>
          <cell r="L2452" t="str">
            <v>Conformant</v>
          </cell>
        </row>
        <row r="2453">
          <cell r="B2453" t="str">
            <v>CML AUTOMOTIVE GMBH_2023</v>
          </cell>
          <cell r="C2453" t="str">
            <v>CID002318 - Jiangxi Tonggu Non-ferrous Metallurgical &amp; Chemical Co., Ltd.</v>
          </cell>
          <cell r="D2453" t="str">
            <v>Tungsten</v>
          </cell>
          <cell r="E2453" t="str">
            <v>CID002318</v>
          </cell>
          <cell r="F2453" t="str">
            <v>RMI</v>
          </cell>
          <cell r="G2453" t="str">
            <v>Jiangxi Tonggu Non-ferrous Metallurgical &amp; Chemical Co., Ltd.</v>
          </cell>
          <cell r="H2453" t="str">
            <v>CHINA</v>
          </cell>
          <cell r="I2453"/>
          <cell r="J2453" t="str">
            <v>Tonggu</v>
          </cell>
          <cell r="K2453" t="str">
            <v>Jiangxi Sheng</v>
          </cell>
          <cell r="L2453" t="str">
            <v>Conformant</v>
          </cell>
        </row>
        <row r="2454">
          <cell r="B2454" t="str">
            <v>CML AUTOMOTIVE GMBH_2023</v>
          </cell>
          <cell r="C2454" t="str">
            <v>CID002317 - Jiangxi Xinsheng Tungsten Industry Co., Ltd.</v>
          </cell>
          <cell r="D2454" t="str">
            <v>Tungsten</v>
          </cell>
          <cell r="E2454" t="str">
            <v>CID002317</v>
          </cell>
          <cell r="F2454" t="str">
            <v>RMI</v>
          </cell>
          <cell r="G2454" t="str">
            <v>Jiangxi Xinsheng Tungsten Industry Co., Ltd.</v>
          </cell>
          <cell r="H2454" t="str">
            <v>CHINA</v>
          </cell>
          <cell r="I2454"/>
          <cell r="J2454" t="str">
            <v>Ganzhou</v>
          </cell>
          <cell r="K2454" t="str">
            <v>Jiangxi Sheng</v>
          </cell>
          <cell r="L2454" t="str">
            <v>Conformant</v>
          </cell>
        </row>
        <row r="2455">
          <cell r="B2455" t="str">
            <v>CML AUTOMOTIVE GMBH_2023</v>
          </cell>
          <cell r="C2455" t="str">
            <v>CID002316 - Jiangxi Yaosheng Tungsten Co., Ltd.</v>
          </cell>
          <cell r="D2455" t="str">
            <v>Tungsten</v>
          </cell>
          <cell r="E2455" t="str">
            <v>CID002316</v>
          </cell>
          <cell r="F2455" t="str">
            <v>RMI</v>
          </cell>
          <cell r="G2455" t="str">
            <v>Jiangxi Yaosheng Tungsten Co., Ltd.</v>
          </cell>
          <cell r="H2455" t="str">
            <v>CHINA</v>
          </cell>
          <cell r="I2455"/>
          <cell r="J2455" t="str">
            <v>Ganzhou</v>
          </cell>
          <cell r="K2455" t="str">
            <v>Jiangxi Sheng</v>
          </cell>
          <cell r="L2455" t="str">
            <v>Conformant</v>
          </cell>
        </row>
        <row r="2456">
          <cell r="B2456" t="str">
            <v>CML AUTOMOTIVE GMBH_2023</v>
          </cell>
          <cell r="C2456" t="str">
            <v>CID000966 - Kennametal Fallon</v>
          </cell>
          <cell r="D2456" t="str">
            <v>Tungsten</v>
          </cell>
          <cell r="E2456" t="str">
            <v>CID000966</v>
          </cell>
          <cell r="F2456" t="str">
            <v>RMI</v>
          </cell>
          <cell r="G2456" t="str">
            <v>Kennametal Fallon</v>
          </cell>
          <cell r="H2456" t="str">
            <v>UNITED STATES OF AMERICA</v>
          </cell>
          <cell r="I2456"/>
          <cell r="J2456" t="str">
            <v>Fallon</v>
          </cell>
          <cell r="K2456" t="str">
            <v>Nevada</v>
          </cell>
          <cell r="L2456" t="str">
            <v>Conformant</v>
          </cell>
        </row>
        <row r="2457">
          <cell r="B2457" t="str">
            <v>CML AUTOMOTIVE GMBH_2023</v>
          </cell>
          <cell r="C2457" t="str">
            <v>CID002319 - Malipo Haiyu Tungsten Co., Ltd.</v>
          </cell>
          <cell r="D2457" t="str">
            <v>Tungsten</v>
          </cell>
          <cell r="E2457" t="str">
            <v>CID002319</v>
          </cell>
          <cell r="F2457" t="str">
            <v>RMI</v>
          </cell>
          <cell r="G2457" t="str">
            <v>Malipo Haiyu Tungsten Co., Ltd.</v>
          </cell>
          <cell r="H2457" t="str">
            <v>CHINA</v>
          </cell>
          <cell r="I2457"/>
          <cell r="J2457" t="str">
            <v>Nanfeng Xiaozhai</v>
          </cell>
          <cell r="K2457" t="str">
            <v>Yunnan Sheng</v>
          </cell>
          <cell r="L2457" t="str">
            <v>Conformant</v>
          </cell>
        </row>
        <row r="2458">
          <cell r="B2458" t="str">
            <v>CML AUTOMOTIVE GMBH_2023</v>
          </cell>
          <cell r="C2458" t="str">
            <v>CID002543 - Masan High-Tech Materials</v>
          </cell>
          <cell r="D2458" t="str">
            <v>Tungsten</v>
          </cell>
          <cell r="E2458" t="str">
            <v>CID002543</v>
          </cell>
          <cell r="F2458" t="str">
            <v>RMI</v>
          </cell>
          <cell r="G2458" t="str">
            <v>Masan High-Tech Materials</v>
          </cell>
          <cell r="H2458" t="str">
            <v>VIET NAM</v>
          </cell>
          <cell r="I2458"/>
          <cell r="J2458" t="str">
            <v>Dai Tu</v>
          </cell>
          <cell r="K2458" t="str">
            <v>Thái Nguyên</v>
          </cell>
          <cell r="L2458" t="str">
            <v>Conformant</v>
          </cell>
        </row>
        <row r="2459">
          <cell r="B2459" t="str">
            <v>CML AUTOMOTIVE GMBH_2023</v>
          </cell>
          <cell r="C2459" t="str">
            <v>CID002044 - Wolfram Bergbau und Hutten AG187</v>
          </cell>
          <cell r="D2459" t="str">
            <v>Tungsten</v>
          </cell>
          <cell r="E2459" t="str">
            <v>CID002044</v>
          </cell>
          <cell r="F2459" t="str">
            <v>RMI</v>
          </cell>
          <cell r="G2459" t="str">
            <v>Wolfram Bergbau und Hutten AG</v>
          </cell>
          <cell r="H2459" t="str">
            <v>AUSTRIA</v>
          </cell>
          <cell r="I2459"/>
          <cell r="J2459"/>
          <cell r="K2459"/>
          <cell r="L2459" t="str">
            <v>Conformant</v>
          </cell>
        </row>
        <row r="2460">
          <cell r="B2460" t="str">
            <v>CML AUTOMOTIVE GMBH_2023</v>
          </cell>
          <cell r="C2460" t="str">
            <v>CID002320 - Xiamen Tungsten (H.C.) Co., Ltd.188</v>
          </cell>
          <cell r="D2460" t="str">
            <v>Tungsten</v>
          </cell>
          <cell r="E2460" t="str">
            <v>CID002320</v>
          </cell>
          <cell r="F2460" t="str">
            <v>RMI</v>
          </cell>
          <cell r="G2460" t="str">
            <v>Xiamen Tungsten (H.C.) Co., Ltd.</v>
          </cell>
          <cell r="H2460" t="str">
            <v>CHINA</v>
          </cell>
          <cell r="I2460"/>
          <cell r="J2460"/>
          <cell r="K2460"/>
          <cell r="L2460" t="str">
            <v>Conformant</v>
          </cell>
        </row>
        <row r="2461">
          <cell r="B2461" t="str">
            <v>CML AUTOMOTIVE GMBH_2023</v>
          </cell>
          <cell r="C2461" t="str">
            <v>CID002082 - Xiamen Tungsten Co., Ltd.</v>
          </cell>
          <cell r="D2461" t="str">
            <v>Tungsten</v>
          </cell>
          <cell r="E2461" t="str">
            <v>CID002082</v>
          </cell>
          <cell r="F2461" t="str">
            <v>RMI</v>
          </cell>
          <cell r="G2461" t="str">
            <v>Xiamen Tungsten Co., Ltd.</v>
          </cell>
          <cell r="H2461" t="str">
            <v>CHINA</v>
          </cell>
          <cell r="I2461"/>
          <cell r="J2461"/>
          <cell r="K2461"/>
          <cell r="L2461" t="str">
            <v>Conformant</v>
          </cell>
        </row>
        <row r="2462">
          <cell r="B2462" t="str">
            <v>CML AUTOMOTIVE GMBH_2023</v>
          </cell>
          <cell r="C2462" t="str">
            <v>CID001231 - Jiangxi New Nanshan Technology Ltd.</v>
          </cell>
          <cell r="D2462" t="str">
            <v>Tin</v>
          </cell>
          <cell r="E2462" t="str">
            <v>CID001231</v>
          </cell>
          <cell r="F2462" t="str">
            <v>RMI</v>
          </cell>
          <cell r="G2462" t="str">
            <v>Jiangxi New Nanshan Technology Ltd.</v>
          </cell>
          <cell r="H2462" t="str">
            <v>CHINA</v>
          </cell>
          <cell r="I2462" t="str">
            <v>Nan Kang Industrial Park, Ganzhou, Jiangxi Province, China, 341413</v>
          </cell>
          <cell r="J2462" t="str">
            <v>Ganzhou</v>
          </cell>
          <cell r="K2462" t="str">
            <v>Jiangxi Sheng</v>
          </cell>
          <cell r="L2462" t="str">
            <v>Conformant</v>
          </cell>
        </row>
        <row r="2463">
          <cell r="B2463" t="str">
            <v>CML AUTOMOTIVE GMBH_2023</v>
          </cell>
          <cell r="C2463" t="str">
            <v>CID002100 - Yamakin Co., Ltd.</v>
          </cell>
          <cell r="D2463" t="str">
            <v>Gold</v>
          </cell>
          <cell r="E2463" t="str">
            <v>CID002100</v>
          </cell>
          <cell r="F2463" t="str">
            <v>RMI</v>
          </cell>
          <cell r="G2463" t="str">
            <v>Yamakin Co., Ltd.</v>
          </cell>
          <cell r="H2463" t="str">
            <v>JAPAN</v>
          </cell>
          <cell r="I2463"/>
          <cell r="J2463" t="str">
            <v>Konan</v>
          </cell>
          <cell r="K2463" t="str">
            <v>Kochi</v>
          </cell>
          <cell r="L2463" t="str">
            <v>Conformant</v>
          </cell>
        </row>
        <row r="2464">
          <cell r="B2464" t="str">
            <v>CML AUTOMOTIVE GMBH_2023</v>
          </cell>
          <cell r="C2464" t="str">
            <v>CID002773 - Aurubis Beerse99</v>
          </cell>
          <cell r="D2464" t="str">
            <v>Tin</v>
          </cell>
          <cell r="E2464" t="str">
            <v>CID002773</v>
          </cell>
          <cell r="F2464" t="str">
            <v>RMI</v>
          </cell>
          <cell r="G2464" t="str">
            <v>Aurubis Beerse</v>
          </cell>
          <cell r="H2464" t="str">
            <v>BELGIUM</v>
          </cell>
          <cell r="I2464"/>
          <cell r="J2464" t="str">
            <v>Beerse</v>
          </cell>
          <cell r="K2464" t="str">
            <v>Antwerpen</v>
          </cell>
          <cell r="L2464" t="str">
            <v>Conformant</v>
          </cell>
        </row>
        <row r="2465">
          <cell r="B2465" t="str">
            <v>CML AUTOMOTIVE GMBH_2023</v>
          </cell>
          <cell r="C2465" t="str">
            <v>CID002774 - Aurubis Berango100</v>
          </cell>
          <cell r="D2465" t="str">
            <v>Tin</v>
          </cell>
          <cell r="E2465" t="str">
            <v>CID002774</v>
          </cell>
          <cell r="F2465" t="str">
            <v>RMI</v>
          </cell>
          <cell r="G2465" t="str">
            <v>Aurubis Berango</v>
          </cell>
          <cell r="H2465" t="str">
            <v>SPAIN</v>
          </cell>
          <cell r="I2465"/>
          <cell r="J2465" t="str">
            <v>Berango</v>
          </cell>
          <cell r="K2465" t="str">
            <v>Bizkaia</v>
          </cell>
          <cell r="L2465" t="str">
            <v>Conformant</v>
          </cell>
        </row>
        <row r="2466">
          <cell r="B2466" t="str">
            <v>CML AUTOMOTIVE GMBH_2023</v>
          </cell>
          <cell r="C2466" t="str">
            <v>CID000090 - Asaka Riken Co., Ltd.</v>
          </cell>
          <cell r="D2466" t="str">
            <v>Gold</v>
          </cell>
          <cell r="E2466" t="str">
            <v>CID000090</v>
          </cell>
          <cell r="F2466" t="str">
            <v>RMI</v>
          </cell>
          <cell r="G2466" t="str">
            <v>Asaka Riken Co., Ltd.</v>
          </cell>
          <cell r="H2466" t="str">
            <v>JAPAN</v>
          </cell>
          <cell r="I2466"/>
          <cell r="J2466" t="str">
            <v>Tamura</v>
          </cell>
          <cell r="K2466" t="str">
            <v>Fukushima</v>
          </cell>
          <cell r="L2466" t="str">
            <v>Conformant</v>
          </cell>
        </row>
        <row r="2467">
          <cell r="B2467" t="str">
            <v>CML AUTOMOTIVE GMBH_2023</v>
          </cell>
          <cell r="C2467" t="str">
            <v>CID002542 - TANIOBIS Smelting GmbH &amp; Co. KG</v>
          </cell>
          <cell r="D2467" t="str">
            <v>Tungsten</v>
          </cell>
          <cell r="E2467" t="str">
            <v>CID002542</v>
          </cell>
          <cell r="F2467" t="str">
            <v>RMI</v>
          </cell>
          <cell r="G2467" t="str">
            <v>TANIOBIS Smelting GmbH &amp; Co. KG</v>
          </cell>
          <cell r="H2467" t="str">
            <v>GERMANY</v>
          </cell>
          <cell r="I2467"/>
          <cell r="J2467" t="str">
            <v>Laufenburg</v>
          </cell>
          <cell r="K2467" t="str">
            <v>Baden-Württemberg</v>
          </cell>
          <cell r="L2467" t="str">
            <v>Conformant</v>
          </cell>
        </row>
        <row r="2468">
          <cell r="B2468" t="str">
            <v>CML AUTOMOTIVE GMBH_2023</v>
          </cell>
          <cell r="C2468" t="str">
            <v>CID001175 - Mineracao Taboca S.A.</v>
          </cell>
          <cell r="D2468" t="str">
            <v>Tantalum</v>
          </cell>
          <cell r="E2468" t="str">
            <v>CID001175</v>
          </cell>
          <cell r="F2468" t="str">
            <v>RMI</v>
          </cell>
          <cell r="G2468" t="str">
            <v>Mineracao Taboca S.A.</v>
          </cell>
          <cell r="H2468" t="str">
            <v>BRAZIL</v>
          </cell>
          <cell r="I2468"/>
          <cell r="J2468" t="str">
            <v>Presidente Figueiredo</v>
          </cell>
          <cell r="K2468" t="str">
            <v>Amazonas</v>
          </cell>
          <cell r="L2468" t="str">
            <v>Conformant</v>
          </cell>
        </row>
        <row r="2469">
          <cell r="B2469" t="str">
            <v>CML AUTOMOTIVE GMBH_2023</v>
          </cell>
          <cell r="C2469" t="str">
            <v>CID001191 - Mitsubishi Materials Corporation</v>
          </cell>
          <cell r="D2469" t="str">
            <v>Tin</v>
          </cell>
          <cell r="E2469" t="str">
            <v>CID001191</v>
          </cell>
          <cell r="F2469" t="str">
            <v>RMI</v>
          </cell>
          <cell r="G2469" t="str">
            <v>Mitsubishi Materials Corporation</v>
          </cell>
          <cell r="H2469" t="str">
            <v>JAPAN</v>
          </cell>
          <cell r="I2469"/>
          <cell r="J2469" t="str">
            <v>Tokyo</v>
          </cell>
          <cell r="K2469" t="str">
            <v>Tokyo</v>
          </cell>
          <cell r="L2469" t="str">
            <v>Conformant</v>
          </cell>
        </row>
        <row r="2470">
          <cell r="B2470" t="str">
            <v>Codec SA_2023</v>
          </cell>
          <cell r="C2470"/>
          <cell r="D2470"/>
          <cell r="E2470"/>
          <cell r="F2470"/>
          <cell r="G2470"/>
          <cell r="H2470"/>
          <cell r="I2470"/>
          <cell r="J2470"/>
          <cell r="K2470"/>
          <cell r="L2470"/>
        </row>
        <row r="2471">
          <cell r="B2471" t="str">
            <v>COMPONA CONNECTORS_2023</v>
          </cell>
          <cell r="C2471" t="str">
            <v>CID000092 - Asaka Riken Co., Ltd.</v>
          </cell>
          <cell r="D2471" t="str">
            <v>Tantalum</v>
          </cell>
          <cell r="E2471" t="str">
            <v>CID000092</v>
          </cell>
          <cell r="F2471" t="str">
            <v>RMI</v>
          </cell>
          <cell r="G2471" t="str">
            <v>Asaka Riken Co., Ltd.</v>
          </cell>
          <cell r="H2471" t="str">
            <v>JAPAN</v>
          </cell>
          <cell r="I2471"/>
          <cell r="J2471" t="str">
            <v>Tamura</v>
          </cell>
          <cell r="K2471" t="str">
            <v>Fukushima</v>
          </cell>
          <cell r="L2471" t="str">
            <v>Removed</v>
          </cell>
        </row>
        <row r="2472">
          <cell r="B2472" t="str">
            <v>COMPONA CONNECTORS_2023</v>
          </cell>
          <cell r="C2472" t="str">
            <v>CID000211 - Changsha South Tantalum Niobium Co., Ltd.</v>
          </cell>
          <cell r="D2472" t="str">
            <v>Tantalum</v>
          </cell>
          <cell r="E2472" t="str">
            <v>CID000211</v>
          </cell>
          <cell r="F2472" t="str">
            <v>RMI</v>
          </cell>
          <cell r="G2472" t="str">
            <v>Changsha South Tantalum Niobium Co., Ltd.</v>
          </cell>
          <cell r="H2472" t="str">
            <v>CHINA</v>
          </cell>
          <cell r="I2472"/>
          <cell r="J2472" t="str">
            <v>Changsha</v>
          </cell>
          <cell r="K2472" t="str">
            <v>Hunan Sheng</v>
          </cell>
          <cell r="L2472" t="str">
            <v>Conformant</v>
          </cell>
        </row>
        <row r="2473">
          <cell r="B2473" t="str">
            <v>COMPONA CONNECTORS_2023</v>
          </cell>
          <cell r="C2473" t="str">
            <v>CID002504 - D Block Metals, LLC</v>
          </cell>
          <cell r="D2473" t="str">
            <v>Tantalum</v>
          </cell>
          <cell r="E2473" t="str">
            <v>CID002504</v>
          </cell>
          <cell r="F2473" t="str">
            <v>RMI</v>
          </cell>
          <cell r="G2473" t="str">
            <v>D Block Metals, LLC</v>
          </cell>
          <cell r="H2473" t="str">
            <v>UNITED STATES OF AMERICA</v>
          </cell>
          <cell r="I2473"/>
          <cell r="J2473" t="str">
            <v>Gastonia</v>
          </cell>
          <cell r="K2473" t="str">
            <v>North Carolina</v>
          </cell>
          <cell r="L2473" t="str">
            <v>Conformant</v>
          </cell>
        </row>
        <row r="2474">
          <cell r="B2474" t="str">
            <v>COMPONA CONNECTORS_2023</v>
          </cell>
          <cell r="C2474" t="str">
            <v>CID000460 - F&amp;X Electro-Materials Ltd.4</v>
          </cell>
          <cell r="D2474" t="str">
            <v>Tantalum</v>
          </cell>
          <cell r="E2474" t="str">
            <v>CID000460</v>
          </cell>
          <cell r="F2474" t="str">
            <v>RMI</v>
          </cell>
          <cell r="G2474" t="str">
            <v>F&amp;X Electro-Materials Ltd.</v>
          </cell>
          <cell r="H2474" t="str">
            <v>CHINA</v>
          </cell>
          <cell r="I2474"/>
          <cell r="J2474" t="str">
            <v>Jiangmen</v>
          </cell>
          <cell r="K2474" t="str">
            <v>Guangdong Sheng</v>
          </cell>
          <cell r="L2474" t="str">
            <v>Conformant</v>
          </cell>
        </row>
        <row r="2475">
          <cell r="B2475" t="str">
            <v>COMPONA CONNECTORS_2023</v>
          </cell>
          <cell r="C2475" t="str">
            <v>CID002505 - FIR Metals &amp; Resource Ltd.</v>
          </cell>
          <cell r="D2475" t="str">
            <v>Tantalum</v>
          </cell>
          <cell r="E2475" t="str">
            <v>CID002505</v>
          </cell>
          <cell r="F2475" t="str">
            <v>RMI</v>
          </cell>
          <cell r="G2475" t="str">
            <v>FIR Metals &amp; Resource Ltd.</v>
          </cell>
          <cell r="H2475" t="str">
            <v>CHINA</v>
          </cell>
          <cell r="I2475"/>
          <cell r="J2475" t="str">
            <v>Zhuzhou</v>
          </cell>
          <cell r="K2475" t="str">
            <v>Hunan Sheng</v>
          </cell>
          <cell r="L2475" t="str">
            <v>Conformant</v>
          </cell>
        </row>
        <row r="2476">
          <cell r="B2476" t="str">
            <v>COMPONA CONNECTORS_2023</v>
          </cell>
          <cell r="C2476" t="str">
            <v>CID002558 - Global Advanced Metals Aizu</v>
          </cell>
          <cell r="D2476" t="str">
            <v>Tantalum</v>
          </cell>
          <cell r="E2476" t="str">
            <v>CID002558</v>
          </cell>
          <cell r="F2476" t="str">
            <v>RMI</v>
          </cell>
          <cell r="G2476" t="str">
            <v>Global Advanced Metals Aizu</v>
          </cell>
          <cell r="H2476" t="str">
            <v>JAPAN</v>
          </cell>
          <cell r="I2476"/>
          <cell r="J2476" t="str">
            <v>Aizuwakamatsu</v>
          </cell>
          <cell r="K2476" t="str">
            <v>Fukushima</v>
          </cell>
          <cell r="L2476" t="str">
            <v>Conformant</v>
          </cell>
        </row>
        <row r="2477">
          <cell r="B2477" t="str">
            <v>COMPONA CONNECTORS_2023</v>
          </cell>
          <cell r="C2477" t="str">
            <v>CID002557 - Global Advanced Metals Boyertown</v>
          </cell>
          <cell r="D2477" t="str">
            <v>Tantalum</v>
          </cell>
          <cell r="E2477" t="str">
            <v>CID002557</v>
          </cell>
          <cell r="F2477" t="str">
            <v>RMI</v>
          </cell>
          <cell r="G2477" t="str">
            <v>Global Advanced Metals Boyertown</v>
          </cell>
          <cell r="H2477" t="str">
            <v>UNITED STATES OF AMERICA</v>
          </cell>
          <cell r="I2477"/>
          <cell r="J2477" t="str">
            <v>Boyertown</v>
          </cell>
          <cell r="K2477" t="str">
            <v>Pennsylvania</v>
          </cell>
          <cell r="L2477" t="str">
            <v>Conformant</v>
          </cell>
        </row>
        <row r="2478">
          <cell r="B2478" t="str">
            <v>COMPONA CONNECTORS_2023</v>
          </cell>
          <cell r="C2478" t="str">
            <v>CID000616 - XIMEI RESOURCES (GUANGDONG) LIMITED</v>
          </cell>
          <cell r="D2478" t="str">
            <v>Tantalum</v>
          </cell>
          <cell r="E2478" t="str">
            <v>CID000616</v>
          </cell>
          <cell r="F2478" t="str">
            <v>RMI</v>
          </cell>
          <cell r="G2478" t="str">
            <v>XIMEI RESOURCES (GUANGDONG) LIMITED</v>
          </cell>
          <cell r="H2478" t="str">
            <v>CHINA</v>
          </cell>
          <cell r="I2478"/>
          <cell r="J2478" t="str">
            <v>Yingde</v>
          </cell>
          <cell r="K2478" t="str">
            <v>Guangdong Sheng</v>
          </cell>
          <cell r="L2478" t="str">
            <v>Conformant</v>
          </cell>
        </row>
        <row r="2479">
          <cell r="B2479" t="str">
            <v>COMPONA CONNECTORS_2023</v>
          </cell>
          <cell r="C2479" t="str">
            <v>CID002544 - TANIOBIS Co., Ltd.</v>
          </cell>
          <cell r="D2479" t="str">
            <v>Tantalum</v>
          </cell>
          <cell r="E2479" t="str">
            <v>CID002544</v>
          </cell>
          <cell r="F2479" t="str">
            <v>RMI</v>
          </cell>
          <cell r="G2479" t="str">
            <v>TANIOBIS Co., Ltd.</v>
          </cell>
          <cell r="H2479" t="str">
            <v>THAILAND</v>
          </cell>
          <cell r="I2479"/>
          <cell r="J2479" t="str">
            <v>Map Ta Phut</v>
          </cell>
          <cell r="K2479" t="str">
            <v>Rayong</v>
          </cell>
          <cell r="L2479" t="str">
            <v>Conformant</v>
          </cell>
        </row>
        <row r="2480">
          <cell r="B2480" t="str">
            <v>COMPONA CONNECTORS_2023</v>
          </cell>
          <cell r="C2480" t="str">
            <v>CID002547 - QSIL Metals Hermsdorf GmbH98</v>
          </cell>
          <cell r="D2480" t="str">
            <v>Tantalum</v>
          </cell>
          <cell r="E2480" t="str">
            <v>CID002547</v>
          </cell>
          <cell r="F2480" t="str">
            <v>RMI</v>
          </cell>
          <cell r="G2480" t="str">
            <v>QSIL Metals Hermsdorf GmbH</v>
          </cell>
          <cell r="H2480" t="str">
            <v>GERMANY</v>
          </cell>
          <cell r="I2480"/>
          <cell r="J2480" t="str">
            <v>Hermsdorf</v>
          </cell>
          <cell r="K2480" t="str">
            <v>Thüringen</v>
          </cell>
          <cell r="L2480" t="str">
            <v>Removed</v>
          </cell>
        </row>
        <row r="2481">
          <cell r="B2481" t="str">
            <v>COMPONA CONNECTORS_2023</v>
          </cell>
          <cell r="C2481" t="str">
            <v>CID002548 - Materion Newton Inc.</v>
          </cell>
          <cell r="D2481" t="str">
            <v>Tantalum</v>
          </cell>
          <cell r="E2481" t="str">
            <v>CID002548</v>
          </cell>
          <cell r="F2481" t="str">
            <v>RMI</v>
          </cell>
          <cell r="G2481" t="str">
            <v>Materion Newton Inc.</v>
          </cell>
          <cell r="H2481" t="str">
            <v>UNITED STATES OF AMERICA</v>
          </cell>
          <cell r="I2481"/>
          <cell r="J2481" t="str">
            <v>Newton</v>
          </cell>
          <cell r="K2481" t="str">
            <v>Massachusetts</v>
          </cell>
          <cell r="L2481" t="str">
            <v>Conformant</v>
          </cell>
        </row>
        <row r="2482">
          <cell r="B2482" t="str">
            <v>COMPONA CONNECTORS_2023</v>
          </cell>
          <cell r="C2482" t="str">
            <v>CID002549 - TANIOBIS Japan Co., Ltd.</v>
          </cell>
          <cell r="D2482" t="str">
            <v>Tantalum</v>
          </cell>
          <cell r="E2482" t="str">
            <v>CID002549</v>
          </cell>
          <cell r="F2482" t="str">
            <v>RMI</v>
          </cell>
          <cell r="G2482" t="str">
            <v>TANIOBIS Japan Co., Ltd.</v>
          </cell>
          <cell r="H2482" t="str">
            <v>JAPAN</v>
          </cell>
          <cell r="I2482"/>
          <cell r="J2482" t="str">
            <v>Mito</v>
          </cell>
          <cell r="K2482" t="str">
            <v>Ibaraki</v>
          </cell>
          <cell r="L2482" t="str">
            <v>Conformant</v>
          </cell>
        </row>
        <row r="2483">
          <cell r="B2483" t="str">
            <v>COMPONA CONNECTORS_2023</v>
          </cell>
          <cell r="C2483" t="str">
            <v>CID002550 - TANIOBIS Smelting GmbH &amp; Co. KG</v>
          </cell>
          <cell r="D2483" t="str">
            <v>Tantalum</v>
          </cell>
          <cell r="E2483" t="str">
            <v>CID002550</v>
          </cell>
          <cell r="F2483" t="str">
            <v>RMI</v>
          </cell>
          <cell r="G2483" t="str">
            <v>TANIOBIS Smelting GmbH &amp; Co. KG</v>
          </cell>
          <cell r="H2483" t="str">
            <v>GERMANY</v>
          </cell>
          <cell r="I2483"/>
          <cell r="J2483" t="str">
            <v>Laufenburg</v>
          </cell>
          <cell r="K2483" t="str">
            <v>Baden-Württemberg</v>
          </cell>
          <cell r="L2483" t="str">
            <v>Conformant</v>
          </cell>
        </row>
        <row r="2484">
          <cell r="B2484" t="str">
            <v>COMPONA CONNECTORS_2023</v>
          </cell>
          <cell r="C2484" t="str">
            <v>CID002545 - TANIOBIS GmbH</v>
          </cell>
          <cell r="D2484" t="str">
            <v>Tantalum</v>
          </cell>
          <cell r="E2484" t="str">
            <v>CID002545</v>
          </cell>
          <cell r="F2484" t="str">
            <v>RMI</v>
          </cell>
          <cell r="G2484" t="str">
            <v>TANIOBIS GmbH</v>
          </cell>
          <cell r="H2484" t="str">
            <v>GERMANY</v>
          </cell>
          <cell r="I2484"/>
          <cell r="J2484" t="str">
            <v>Goslar</v>
          </cell>
          <cell r="K2484" t="str">
            <v>Niedersachsen</v>
          </cell>
          <cell r="L2484" t="str">
            <v>Conformant</v>
          </cell>
        </row>
        <row r="2485">
          <cell r="B2485" t="str">
            <v>COMPONA CONNECTORS_2023</v>
          </cell>
          <cell r="C2485" t="str">
            <v>CID002492 - Hengyang King Xing Lifeng New Materials Co., Ltd.</v>
          </cell>
          <cell r="D2485" t="str">
            <v>Tantalum</v>
          </cell>
          <cell r="E2485" t="str">
            <v>CID002492</v>
          </cell>
          <cell r="F2485" t="str">
            <v>RMI</v>
          </cell>
          <cell r="G2485" t="str">
            <v>Hengyang King Xing Lifeng New Materials Co., Ltd.</v>
          </cell>
          <cell r="H2485" t="str">
            <v>CHINA</v>
          </cell>
          <cell r="I2485"/>
          <cell r="J2485" t="str">
            <v>Hengyang</v>
          </cell>
          <cell r="K2485" t="str">
            <v>Hunan Sheng</v>
          </cell>
          <cell r="L2485" t="str">
            <v>Conformant</v>
          </cell>
        </row>
        <row r="2486">
          <cell r="B2486" t="str">
            <v>COMPONA CONNECTORS_2023</v>
          </cell>
          <cell r="C2486" t="str">
            <v>CID002512 - Jiangxi Dinghai Tantalum &amp; Niobium Co., Ltd.</v>
          </cell>
          <cell r="D2486" t="str">
            <v>Tantalum</v>
          </cell>
          <cell r="E2486" t="str">
            <v>CID002512</v>
          </cell>
          <cell r="F2486" t="str">
            <v>RMI</v>
          </cell>
          <cell r="G2486" t="str">
            <v>Jiangxi Dinghai Tantalum &amp; Niobium Co., Ltd.</v>
          </cell>
          <cell r="H2486" t="str">
            <v>CHINA</v>
          </cell>
          <cell r="I2486"/>
          <cell r="J2486" t="str">
            <v>Fengxin</v>
          </cell>
          <cell r="K2486" t="str">
            <v>Jiangxi Sheng</v>
          </cell>
          <cell r="L2486" t="str">
            <v>Conformant</v>
          </cell>
        </row>
        <row r="2487">
          <cell r="B2487" t="str">
            <v>COMPONA CONNECTORS_2023</v>
          </cell>
          <cell r="C2487" t="str">
            <v>CID002842 - Jiangxi Tuohong New Raw Material</v>
          </cell>
          <cell r="D2487" t="str">
            <v>Tantalum</v>
          </cell>
          <cell r="E2487" t="str">
            <v>CID002842</v>
          </cell>
          <cell r="F2487" t="str">
            <v>RMI</v>
          </cell>
          <cell r="G2487" t="str">
            <v>Jiangxi Tuohong New Raw Material</v>
          </cell>
          <cell r="H2487" t="str">
            <v>CHINA</v>
          </cell>
          <cell r="I2487"/>
          <cell r="J2487" t="str">
            <v>Yi Chun City</v>
          </cell>
          <cell r="K2487" t="str">
            <v>Jiangxi Sheng</v>
          </cell>
          <cell r="L2487" t="str">
            <v>Conformant</v>
          </cell>
        </row>
        <row r="2488">
          <cell r="B2488" t="str">
            <v>COMPONA CONNECTORS_2023</v>
          </cell>
          <cell r="C2488" t="str">
            <v>CID000914 - JiuJiang JinXin Nonferrous Metals Co., Ltd.</v>
          </cell>
          <cell r="D2488" t="str">
            <v>Tantalum</v>
          </cell>
          <cell r="E2488" t="str">
            <v>CID000914</v>
          </cell>
          <cell r="F2488" t="str">
            <v>RMI</v>
          </cell>
          <cell r="G2488" t="str">
            <v>JiuJiang JinXin Nonferrous Metals Co., Ltd.</v>
          </cell>
          <cell r="H2488" t="str">
            <v>CHINA</v>
          </cell>
          <cell r="I2488"/>
          <cell r="J2488" t="str">
            <v>Jiujiang</v>
          </cell>
          <cell r="K2488" t="str">
            <v>Jiangxi Sheng</v>
          </cell>
          <cell r="L2488" t="str">
            <v>Conformant</v>
          </cell>
        </row>
        <row r="2489">
          <cell r="B2489" t="str">
            <v>COMPONA CONNECTORS_2023</v>
          </cell>
          <cell r="C2489" t="str">
            <v>CID000917 - Jiujiang Tanbre Co., Ltd.</v>
          </cell>
          <cell r="D2489" t="str">
            <v>Tantalum</v>
          </cell>
          <cell r="E2489" t="str">
            <v>CID000917</v>
          </cell>
          <cell r="F2489" t="str">
            <v>RMI</v>
          </cell>
          <cell r="G2489" t="str">
            <v>Jiujiang Tanbre Co., Ltd.</v>
          </cell>
          <cell r="H2489" t="str">
            <v>CHINA</v>
          </cell>
          <cell r="I2489" t="str">
            <v>No. 62, Jiuhu Road, Jiujiang City, Jiangxi 
Province, China, P.C: 332014</v>
          </cell>
          <cell r="J2489" t="str">
            <v>Jiujiang</v>
          </cell>
          <cell r="K2489" t="str">
            <v>Jiangxi Sheng</v>
          </cell>
          <cell r="L2489" t="str">
            <v>Conformant</v>
          </cell>
        </row>
        <row r="2490">
          <cell r="B2490" t="str">
            <v>COMPONA CONNECTORS_2023</v>
          </cell>
          <cell r="C2490" t="str">
            <v>CID002506 - Jiujiang Zhongao Tantalum &amp; Niobium Co., Ltd.</v>
          </cell>
          <cell r="D2490" t="str">
            <v>Tantalum</v>
          </cell>
          <cell r="E2490" t="str">
            <v>CID002506</v>
          </cell>
          <cell r="F2490" t="str">
            <v>RMI</v>
          </cell>
          <cell r="G2490" t="str">
            <v>Jiujiang Zhongao Tantalum &amp; Niobium Co., Ltd.</v>
          </cell>
          <cell r="H2490" t="str">
            <v>CHINA</v>
          </cell>
          <cell r="I2490"/>
          <cell r="J2490" t="str">
            <v>Jiujiang</v>
          </cell>
          <cell r="K2490" t="str">
            <v>Jiangxi Sheng</v>
          </cell>
          <cell r="L2490" t="str">
            <v>Conformant</v>
          </cell>
        </row>
        <row r="2491">
          <cell r="B2491" t="str">
            <v>COMPONA CONNECTORS_2023</v>
          </cell>
          <cell r="C2491" t="str">
            <v>CID002539 - KEMET de Mexico</v>
          </cell>
          <cell r="D2491" t="str">
            <v>Tantalum</v>
          </cell>
          <cell r="E2491" t="str">
            <v>CID002539</v>
          </cell>
          <cell r="F2491" t="str">
            <v>RMI</v>
          </cell>
          <cell r="G2491" t="str">
            <v>KEMET de Mexico</v>
          </cell>
          <cell r="H2491" t="str">
            <v>MEXICO</v>
          </cell>
          <cell r="I2491"/>
          <cell r="J2491" t="str">
            <v>Matamoros</v>
          </cell>
          <cell r="K2491" t="str">
            <v>Tamaulipas</v>
          </cell>
          <cell r="L2491" t="str">
            <v>Conformant</v>
          </cell>
        </row>
        <row r="2492">
          <cell r="B2492" t="str">
            <v>COMPONA CONNECTORS_2023</v>
          </cell>
          <cell r="C2492" t="str">
            <v>CID001076 - AMG Brasil</v>
          </cell>
          <cell r="D2492" t="str">
            <v>Tantalum</v>
          </cell>
          <cell r="E2492" t="str">
            <v>CID001076</v>
          </cell>
          <cell r="F2492" t="str">
            <v>RMI</v>
          </cell>
          <cell r="G2492" t="str">
            <v>AMG Brasil</v>
          </cell>
          <cell r="H2492" t="str">
            <v>BRAZIL</v>
          </cell>
          <cell r="I2492"/>
          <cell r="J2492" t="str">
            <v>São João del Rei</v>
          </cell>
          <cell r="K2492" t="str">
            <v>Minas Gerais</v>
          </cell>
          <cell r="L2492" t="str">
            <v>Conformant</v>
          </cell>
        </row>
        <row r="2493">
          <cell r="B2493" t="str">
            <v>COMPONA CONNECTORS_2023</v>
          </cell>
          <cell r="C2493" t="str">
            <v>CID001163 - Metallurgical Products India Pvt., Ltd.7</v>
          </cell>
          <cell r="D2493" t="str">
            <v>Tantalum</v>
          </cell>
          <cell r="E2493" t="str">
            <v>CID001163</v>
          </cell>
          <cell r="F2493" t="str">
            <v>RMI</v>
          </cell>
          <cell r="G2493" t="str">
            <v>Metallurgical Products India Pvt., Ltd.</v>
          </cell>
          <cell r="H2493" t="str">
            <v>INDIA</v>
          </cell>
          <cell r="I2493"/>
          <cell r="J2493" t="str">
            <v>District Raigad</v>
          </cell>
          <cell r="K2493" t="str">
            <v>Maharashtra</v>
          </cell>
          <cell r="L2493" t="str">
            <v>Conformant</v>
          </cell>
        </row>
        <row r="2494">
          <cell r="B2494" t="str">
            <v>COMPONA CONNECTORS_2023</v>
          </cell>
          <cell r="C2494" t="str">
            <v>CID001173 - Mineracao Taboca S.A.</v>
          </cell>
          <cell r="D2494" t="str">
            <v>Tin</v>
          </cell>
          <cell r="E2494" t="str">
            <v>CID001173</v>
          </cell>
          <cell r="F2494" t="str">
            <v>RMI</v>
          </cell>
          <cell r="G2494" t="str">
            <v>Mineracao Taboca S.A.</v>
          </cell>
          <cell r="H2494" t="str">
            <v>BRAZIL</v>
          </cell>
          <cell r="I2494" t="str">
            <v>Nondisclosure</v>
          </cell>
          <cell r="J2494" t="str">
            <v>Bairro Guarapiranga</v>
          </cell>
          <cell r="K2494" t="str">
            <v>Pirapora do Bom Jesus City</v>
          </cell>
          <cell r="L2494" t="str">
            <v>Conformant</v>
          </cell>
        </row>
        <row r="2495">
          <cell r="B2495" t="str">
            <v>COMPONA CONNECTORS_2023</v>
          </cell>
          <cell r="C2495" t="str">
            <v>CID001192 - Mitsui Mining and Smelting Co., Ltd.8</v>
          </cell>
          <cell r="D2495" t="str">
            <v>Tantalum</v>
          </cell>
          <cell r="E2495" t="str">
            <v>CID001192</v>
          </cell>
          <cell r="F2495" t="str">
            <v>RMI</v>
          </cell>
          <cell r="G2495" t="str">
            <v>Mitsui Mining and Smelting Co., Ltd.</v>
          </cell>
          <cell r="H2495" t="str">
            <v>JAPAN</v>
          </cell>
          <cell r="I2495"/>
          <cell r="J2495" t="str">
            <v>Omuta</v>
          </cell>
          <cell r="K2495" t="str">
            <v>Fukuoka</v>
          </cell>
          <cell r="L2495" t="str">
            <v>Conformant</v>
          </cell>
        </row>
        <row r="2496">
          <cell r="B2496" t="str">
            <v>COMPONA CONNECTORS_2023</v>
          </cell>
          <cell r="C2496" t="str">
            <v>CID001277 - Ningxia Orient Tantalum Industry Co., Ltd.</v>
          </cell>
          <cell r="D2496" t="str">
            <v>Tantalum</v>
          </cell>
          <cell r="E2496" t="str">
            <v>CID001277</v>
          </cell>
          <cell r="F2496" t="str">
            <v>RMI</v>
          </cell>
          <cell r="G2496" t="str">
            <v>Ningxia Orient Tantalum Industry Co., Ltd.</v>
          </cell>
          <cell r="H2496" t="str">
            <v>CHINA</v>
          </cell>
          <cell r="I2496"/>
          <cell r="J2496" t="str">
            <v>Shizuishan City</v>
          </cell>
          <cell r="K2496" t="str">
            <v>Ningxia Huizi Zizhiqu</v>
          </cell>
          <cell r="L2496" t="str">
            <v>Conformant</v>
          </cell>
        </row>
        <row r="2497">
          <cell r="B2497" t="str">
            <v>COMPONA CONNECTORS_2023</v>
          </cell>
          <cell r="C2497" t="str">
            <v>CID001200 - NPM Silmet AS9</v>
          </cell>
          <cell r="D2497" t="str">
            <v>Tantalum</v>
          </cell>
          <cell r="E2497" t="str">
            <v>CID001200</v>
          </cell>
          <cell r="F2497" t="str">
            <v>RMI</v>
          </cell>
          <cell r="G2497" t="str">
            <v>NPM Silmet AS</v>
          </cell>
          <cell r="H2497" t="str">
            <v>ESTONIA</v>
          </cell>
          <cell r="I2497"/>
          <cell r="J2497" t="str">
            <v>Sillamäe</v>
          </cell>
          <cell r="K2497" t="str">
            <v>Ida-Virumaa</v>
          </cell>
          <cell r="L2497" t="str">
            <v>Conformant</v>
          </cell>
        </row>
        <row r="2498">
          <cell r="B2498" t="str">
            <v>COMPONA CONNECTORS_2023</v>
          </cell>
          <cell r="C2498" t="str">
            <v>CID002847 - Meta Materials</v>
          </cell>
          <cell r="D2498" t="str">
            <v>Tantalum</v>
          </cell>
          <cell r="E2498" t="str">
            <v>CID002847</v>
          </cell>
          <cell r="F2498" t="str">
            <v>RMI</v>
          </cell>
          <cell r="G2498" t="str">
            <v>Meta Materials</v>
          </cell>
          <cell r="H2498" t="str">
            <v>NORTH MACEDONIA, REPUBLIC OF</v>
          </cell>
          <cell r="I2498"/>
          <cell r="J2498" t="str">
            <v>Balin Dol</v>
          </cell>
          <cell r="K2498" t="str">
            <v>Gostivar</v>
          </cell>
          <cell r="L2498" t="str">
            <v>Removed</v>
          </cell>
        </row>
        <row r="2499">
          <cell r="B2499" t="str">
            <v>COMPONA CONNECTORS_2023</v>
          </cell>
          <cell r="C2499" t="str">
            <v>CID001508 - QuantumClean</v>
          </cell>
          <cell r="D2499" t="str">
            <v>Tantalum</v>
          </cell>
          <cell r="E2499" t="str">
            <v>CID001508</v>
          </cell>
          <cell r="F2499" t="str">
            <v>RMI</v>
          </cell>
          <cell r="G2499" t="str">
            <v>QuantumClean</v>
          </cell>
          <cell r="H2499" t="str">
            <v>UNITED STATES OF AMERICA</v>
          </cell>
          <cell r="I2499"/>
          <cell r="J2499" t="str">
            <v>Carrollton</v>
          </cell>
          <cell r="K2499" t="str">
            <v>Texas</v>
          </cell>
          <cell r="L2499" t="str">
            <v>Conformant</v>
          </cell>
        </row>
        <row r="2500">
          <cell r="B2500" t="str">
            <v>COMPONA CONNECTORS_2023</v>
          </cell>
          <cell r="C2500" t="str">
            <v>CID002706 - Resind Industria e Comercio Ltda.</v>
          </cell>
          <cell r="D2500" t="str">
            <v>Tin</v>
          </cell>
          <cell r="E2500" t="str">
            <v>CID002706</v>
          </cell>
          <cell r="F2500" t="str">
            <v>RMI</v>
          </cell>
          <cell r="G2500" t="str">
            <v>Resind Industria e Comercio Ltda.</v>
          </cell>
          <cell r="H2500" t="str">
            <v>BRAZIL</v>
          </cell>
          <cell r="I2500"/>
          <cell r="J2500" t="str">
            <v>São João del Rei</v>
          </cell>
          <cell r="K2500" t="str">
            <v>Minas gerais</v>
          </cell>
          <cell r="L2500" t="str">
            <v>Conformant</v>
          </cell>
        </row>
        <row r="2501">
          <cell r="B2501" t="str">
            <v>COMPONA CONNECTORS_2023</v>
          </cell>
          <cell r="C2501" t="str">
            <v>CID001769 - Solikamsk Magnesium Works OAO14</v>
          </cell>
          <cell r="D2501" t="str">
            <v>Tantalum</v>
          </cell>
          <cell r="E2501" t="str">
            <v>CID001769</v>
          </cell>
          <cell r="F2501" t="str">
            <v>RMI</v>
          </cell>
          <cell r="G2501" t="str">
            <v>Solikamsk Magnesium Works OAO</v>
          </cell>
          <cell r="H2501" t="str">
            <v>RUSSIAN FEDERATION</v>
          </cell>
          <cell r="I2501"/>
          <cell r="J2501" t="str">
            <v>Solikamsk</v>
          </cell>
          <cell r="K2501" t="str">
            <v>Permskiy kray</v>
          </cell>
          <cell r="L2501" t="str">
            <v>Listed by RMI</v>
          </cell>
        </row>
        <row r="2502">
          <cell r="B2502" t="str">
            <v>COMPONA CONNECTORS_2023</v>
          </cell>
          <cell r="C2502" t="str">
            <v>CID001869 - Taki Chemical Co., Ltd.</v>
          </cell>
          <cell r="D2502" t="str">
            <v>Tantalum</v>
          </cell>
          <cell r="E2502" t="str">
            <v>CID001869</v>
          </cell>
          <cell r="F2502" t="str">
            <v>RMI</v>
          </cell>
          <cell r="G2502" t="str">
            <v>Taki Chemical Co., Ltd.</v>
          </cell>
          <cell r="H2502" t="str">
            <v>JAPAN</v>
          </cell>
          <cell r="I2502"/>
          <cell r="J2502" t="str">
            <v>Harima</v>
          </cell>
          <cell r="K2502" t="str">
            <v>Hyogo</v>
          </cell>
          <cell r="L2502" t="str">
            <v>Conformant</v>
          </cell>
        </row>
        <row r="2503">
          <cell r="B2503" t="str">
            <v>COMPONA CONNECTORS_2023</v>
          </cell>
          <cell r="C2503" t="str">
            <v>CID001891 - Telex Metals</v>
          </cell>
          <cell r="D2503" t="str">
            <v>Tantalum</v>
          </cell>
          <cell r="E2503" t="str">
            <v>CID001891</v>
          </cell>
          <cell r="F2503" t="str">
            <v>RMI</v>
          </cell>
          <cell r="G2503" t="str">
            <v>Telex Metals</v>
          </cell>
          <cell r="H2503" t="str">
            <v>UNITED STATES OF AMERICA</v>
          </cell>
          <cell r="I2503"/>
          <cell r="J2503" t="str">
            <v>Croydon</v>
          </cell>
          <cell r="K2503" t="str">
            <v>Pennsylvania</v>
          </cell>
          <cell r="L2503" t="str">
            <v>Conformant</v>
          </cell>
        </row>
        <row r="2504">
          <cell r="B2504" t="str">
            <v>COMPONA CONNECTORS_2023</v>
          </cell>
          <cell r="C2504" t="str">
            <v>CID001969 - Ulba Metallurgical Plant JSC17</v>
          </cell>
          <cell r="D2504" t="str">
            <v>Tantalum</v>
          </cell>
          <cell r="E2504" t="str">
            <v>CID001969</v>
          </cell>
          <cell r="F2504" t="str">
            <v>RMI</v>
          </cell>
          <cell r="G2504" t="str">
            <v>Ulba Metallurgical Plant JSC</v>
          </cell>
          <cell r="H2504" t="str">
            <v>KAZAKHSTAN</v>
          </cell>
          <cell r="I2504"/>
          <cell r="J2504" t="str">
            <v>Ust-Kamenogorsk</v>
          </cell>
          <cell r="K2504" t="str">
            <v>Qaraghandy oblysy</v>
          </cell>
          <cell r="L2504" t="str">
            <v>Conformant</v>
          </cell>
        </row>
        <row r="2505">
          <cell r="B2505" t="str">
            <v>COMPONA CONNECTORS_2023</v>
          </cell>
          <cell r="C2505" t="str">
            <v>CID002508 - XinXing HaoRong Electronic Material Co., Ltd.</v>
          </cell>
          <cell r="D2505" t="str">
            <v>Tantalum</v>
          </cell>
          <cell r="E2505" t="str">
            <v>CID002508</v>
          </cell>
          <cell r="F2505" t="str">
            <v>RMI</v>
          </cell>
          <cell r="G2505" t="str">
            <v>XinXing HaoRong Electronic Material Co., Ltd.</v>
          </cell>
          <cell r="H2505" t="str">
            <v>CHINA</v>
          </cell>
          <cell r="I2505"/>
          <cell r="J2505" t="str">
            <v>YunFu City</v>
          </cell>
          <cell r="K2505" t="str">
            <v>Guangdong Sheng</v>
          </cell>
          <cell r="L2505" t="str">
            <v>Conformant</v>
          </cell>
        </row>
        <row r="2506">
          <cell r="B2506" t="str">
            <v>COMPONA CONNECTORS_2023</v>
          </cell>
          <cell r="C2506" t="str">
            <v>CID002708 - Abington Reldan Metals, LLC</v>
          </cell>
          <cell r="D2506" t="str">
            <v>Gold</v>
          </cell>
          <cell r="E2506" t="str">
            <v>CID002708</v>
          </cell>
          <cell r="F2506" t="str">
            <v>RMI</v>
          </cell>
          <cell r="G2506" t="str">
            <v>Abington Reldan Metals, LLC</v>
          </cell>
          <cell r="H2506" t="str">
            <v>UNITED STATES OF AMERICA</v>
          </cell>
          <cell r="I2506"/>
          <cell r="J2506" t="str">
            <v>Fairless Hills</v>
          </cell>
          <cell r="K2506" t="str">
            <v>Pennsylvania</v>
          </cell>
          <cell r="L2506" t="str">
            <v>Conformant</v>
          </cell>
        </row>
        <row r="2507">
          <cell r="B2507" t="str">
            <v>COMPONA CONNECTORS_2023</v>
          </cell>
          <cell r="C2507" t="str">
            <v>CID000015 - Advanced Chemical Company</v>
          </cell>
          <cell r="D2507" t="str">
            <v>Gold</v>
          </cell>
          <cell r="E2507" t="str">
            <v>CID000015</v>
          </cell>
          <cell r="F2507" t="str">
            <v>RMI</v>
          </cell>
          <cell r="G2507" t="str">
            <v>Advanced Chemical Company</v>
          </cell>
          <cell r="H2507" t="str">
            <v>UNITED STATES OF AMERICA</v>
          </cell>
          <cell r="I2507"/>
          <cell r="J2507" t="str">
            <v>Warwick</v>
          </cell>
          <cell r="K2507" t="str">
            <v>Rhode Island</v>
          </cell>
          <cell r="L2507" t="str">
            <v>Conformant</v>
          </cell>
        </row>
        <row r="2508">
          <cell r="B2508" t="str">
            <v>COMPONA CONNECTORS_2023</v>
          </cell>
          <cell r="C2508" t="str">
            <v>CID000019 - Aida Chemical Industries Co., Ltd.</v>
          </cell>
          <cell r="D2508" t="str">
            <v>Gold</v>
          </cell>
          <cell r="E2508" t="str">
            <v>CID000019</v>
          </cell>
          <cell r="F2508" t="str">
            <v>RMI</v>
          </cell>
          <cell r="G2508" t="str">
            <v>Aida Chemical Industries Co., Ltd.</v>
          </cell>
          <cell r="H2508" t="str">
            <v>JAPAN</v>
          </cell>
          <cell r="I2508" t="str">
            <v>6-15-13 Minami-cho</v>
          </cell>
          <cell r="J2508" t="str">
            <v>Fuchu</v>
          </cell>
          <cell r="K2508" t="str">
            <v>Tokyo</v>
          </cell>
          <cell r="L2508" t="str">
            <v>Conformant</v>
          </cell>
        </row>
        <row r="2509">
          <cell r="B2509" t="str">
            <v>COMPONA CONNECTORS_2023</v>
          </cell>
          <cell r="C2509" t="str">
            <v>CID002560 - Al Etihad Gold Refinery DMCC</v>
          </cell>
          <cell r="D2509" t="str">
            <v>Gold</v>
          </cell>
          <cell r="E2509" t="str">
            <v>CID002560</v>
          </cell>
          <cell r="F2509" t="str">
            <v>RMI</v>
          </cell>
          <cell r="G2509" t="str">
            <v>Al Etihad Gold Refinery DMCC</v>
          </cell>
          <cell r="H2509" t="str">
            <v>UNITED ARAB EMIRATES</v>
          </cell>
          <cell r="I2509"/>
          <cell r="J2509" t="str">
            <v>Dubai</v>
          </cell>
          <cell r="K2509" t="str">
            <v>Dubayy</v>
          </cell>
          <cell r="L2509" t="str">
            <v>Conformant</v>
          </cell>
        </row>
        <row r="2510">
          <cell r="B2510" t="str">
            <v>COMPONA CONNECTORS_2023</v>
          </cell>
          <cell r="C2510" t="str">
            <v>CID000035 - Agosi AG</v>
          </cell>
          <cell r="D2510" t="str">
            <v>Gold</v>
          </cell>
          <cell r="E2510" t="str">
            <v>CID000035</v>
          </cell>
          <cell r="F2510" t="str">
            <v>RMI</v>
          </cell>
          <cell r="G2510" t="str">
            <v>Agosi AG</v>
          </cell>
          <cell r="H2510" t="str">
            <v>GERMANY</v>
          </cell>
          <cell r="I2510"/>
          <cell r="J2510" t="str">
            <v>Pforzheim</v>
          </cell>
          <cell r="K2510" t="str">
            <v>Baden-Württemberg</v>
          </cell>
          <cell r="L2510" t="str">
            <v>Conformant</v>
          </cell>
        </row>
        <row r="2511">
          <cell r="B2511" t="str">
            <v>COMPONA CONNECTORS_2023</v>
          </cell>
          <cell r="C2511" t="str">
            <v>CID000041 - Almalyk Mining and Metallurgical Complex (AMMC)</v>
          </cell>
          <cell r="D2511" t="str">
            <v>Gold</v>
          </cell>
          <cell r="E2511" t="str">
            <v>CID000041</v>
          </cell>
          <cell r="F2511" t="str">
            <v>RMI</v>
          </cell>
          <cell r="G2511" t="str">
            <v>Almalyk Mining and Metallurgical Complex (AMMC)</v>
          </cell>
          <cell r="H2511" t="str">
            <v>UZBEKISTAN</v>
          </cell>
          <cell r="I2511"/>
          <cell r="J2511" t="str">
            <v>Almalyk</v>
          </cell>
          <cell r="K2511" t="str">
            <v>Toshkent</v>
          </cell>
          <cell r="L2511" t="str">
            <v>Conformant</v>
          </cell>
        </row>
        <row r="2512">
          <cell r="B2512" t="str">
            <v>COMPONA CONNECTORS_2023</v>
          </cell>
          <cell r="C2512" t="str">
            <v>CID000058 - AngloGold Ashanti Corrego do Sitio Mineracao</v>
          </cell>
          <cell r="D2512" t="str">
            <v>Gold</v>
          </cell>
          <cell r="E2512" t="str">
            <v>CID000058</v>
          </cell>
          <cell r="F2512" t="str">
            <v>RMI</v>
          </cell>
          <cell r="G2512" t="str">
            <v>AngloGold Ashanti Corrego do Sitio Mineracao</v>
          </cell>
          <cell r="H2512" t="str">
            <v>BRAZIL</v>
          </cell>
          <cell r="I2512"/>
          <cell r="J2512" t="str">
            <v>Nova Lima</v>
          </cell>
          <cell r="K2512" t="str">
            <v>Minas Gerais</v>
          </cell>
          <cell r="L2512" t="str">
            <v>Conformant</v>
          </cell>
        </row>
        <row r="2513">
          <cell r="B2513" t="str">
            <v>COMPONA CONNECTORS_2023</v>
          </cell>
          <cell r="C2513" t="str">
            <v>CID000077 - Argor-Heraeus S.A.</v>
          </cell>
          <cell r="D2513" t="str">
            <v>Gold</v>
          </cell>
          <cell r="E2513" t="str">
            <v>CID000077</v>
          </cell>
          <cell r="F2513" t="str">
            <v>RMI</v>
          </cell>
          <cell r="G2513" t="str">
            <v>Argor-Heraeus S.A.</v>
          </cell>
          <cell r="H2513" t="str">
            <v>SWITZERLAND</v>
          </cell>
          <cell r="I2513" t="str">
            <v>CH-6850 Mendrisio , Switzerland</v>
          </cell>
          <cell r="J2513" t="str">
            <v>Mendrisio</v>
          </cell>
          <cell r="K2513" t="str">
            <v>Ticino</v>
          </cell>
          <cell r="L2513" t="str">
            <v>Conformant</v>
          </cell>
        </row>
        <row r="2514">
          <cell r="B2514" t="str">
            <v>COMPONA CONNECTORS_2023</v>
          </cell>
          <cell r="C2514" t="str">
            <v>CID000082 - Asahi Pretec Corp.20</v>
          </cell>
          <cell r="D2514" t="str">
            <v>Gold</v>
          </cell>
          <cell r="E2514" t="str">
            <v>CID000082</v>
          </cell>
          <cell r="F2514" t="str">
            <v>RMI</v>
          </cell>
          <cell r="G2514" t="str">
            <v>Asahi Pretec Corp.</v>
          </cell>
          <cell r="H2514" t="str">
            <v>JAPAN</v>
          </cell>
          <cell r="I2514"/>
          <cell r="J2514" t="str">
            <v>Kobe</v>
          </cell>
          <cell r="K2514" t="str">
            <v>Hyogo</v>
          </cell>
          <cell r="L2514" t="str">
            <v>Conformant</v>
          </cell>
        </row>
        <row r="2515">
          <cell r="B2515" t="str">
            <v>COMPONA CONNECTORS_2023</v>
          </cell>
          <cell r="C2515" t="str">
            <v>CID000924 - Asahi Refining Canada Ltd.</v>
          </cell>
          <cell r="D2515" t="str">
            <v>Gold</v>
          </cell>
          <cell r="E2515" t="str">
            <v>CID000924</v>
          </cell>
          <cell r="F2515" t="str">
            <v>RMI</v>
          </cell>
          <cell r="G2515" t="str">
            <v>Asahi Refining Canada Ltd.</v>
          </cell>
          <cell r="H2515" t="str">
            <v>CANADA</v>
          </cell>
          <cell r="I2515"/>
          <cell r="J2515" t="str">
            <v>Brampton</v>
          </cell>
          <cell r="K2515" t="str">
            <v>Ontario</v>
          </cell>
          <cell r="L2515" t="str">
            <v>Conformant</v>
          </cell>
        </row>
        <row r="2516">
          <cell r="B2516" t="str">
            <v>COMPONA CONNECTORS_2023</v>
          </cell>
          <cell r="C2516" t="str">
            <v>CID000920 - Asahi Refining USA Inc.</v>
          </cell>
          <cell r="D2516" t="str">
            <v>Gold</v>
          </cell>
          <cell r="E2516" t="str">
            <v>CID000920</v>
          </cell>
          <cell r="F2516" t="str">
            <v>RMI</v>
          </cell>
          <cell r="G2516" t="str">
            <v>Asahi Refining USA Inc.</v>
          </cell>
          <cell r="H2516" t="str">
            <v>UNITED STATES OF AMERICA</v>
          </cell>
          <cell r="I2516"/>
          <cell r="J2516" t="str">
            <v>Salt Lake City</v>
          </cell>
          <cell r="K2516" t="str">
            <v>Utah</v>
          </cell>
          <cell r="L2516" t="str">
            <v>Conformant</v>
          </cell>
        </row>
        <row r="2517">
          <cell r="B2517" t="str">
            <v>COMPONA CONNECTORS_2023</v>
          </cell>
          <cell r="C2517" t="str">
            <v>CID000113 - Aurubis AG</v>
          </cell>
          <cell r="D2517" t="str">
            <v>Gold</v>
          </cell>
          <cell r="E2517" t="str">
            <v>CID000113</v>
          </cell>
          <cell r="F2517" t="str">
            <v>RMI</v>
          </cell>
          <cell r="G2517" t="str">
            <v>Aurubis AG</v>
          </cell>
          <cell r="H2517" t="str">
            <v>GERMANY</v>
          </cell>
          <cell r="I2517"/>
          <cell r="J2517" t="str">
            <v>Hamburg</v>
          </cell>
          <cell r="K2517" t="str">
            <v>Hamburg</v>
          </cell>
          <cell r="L2517" t="str">
            <v>Conformant</v>
          </cell>
        </row>
        <row r="2518">
          <cell r="B2518" t="str">
            <v>COMPONA CONNECTORS_2023</v>
          </cell>
          <cell r="C2518" t="str">
            <v>CID002863 - Bangalore Refinery26</v>
          </cell>
          <cell r="D2518" t="str">
            <v>Gold</v>
          </cell>
          <cell r="E2518" t="str">
            <v>CID002863</v>
          </cell>
          <cell r="F2518" t="str">
            <v>RMI</v>
          </cell>
          <cell r="G2518" t="str">
            <v>Bangalore Refinery</v>
          </cell>
          <cell r="H2518" t="str">
            <v>INDIA</v>
          </cell>
          <cell r="I2518"/>
          <cell r="J2518" t="str">
            <v>Bangalore</v>
          </cell>
          <cell r="K2518" t="str">
            <v>Karnataka</v>
          </cell>
          <cell r="L2518" t="str">
            <v>Conformant</v>
          </cell>
        </row>
        <row r="2519">
          <cell r="B2519" t="str">
            <v>COMPONA CONNECTORS_2023</v>
          </cell>
          <cell r="C2519" t="str">
            <v>CID000128 - Bangko Sentral ng Pilipinas (Central Bank of the Philippines)</v>
          </cell>
          <cell r="D2519" t="str">
            <v>Gold</v>
          </cell>
          <cell r="E2519" t="str">
            <v>CID000128</v>
          </cell>
          <cell r="F2519" t="str">
            <v>RMI</v>
          </cell>
          <cell r="G2519" t="str">
            <v>Bangko Sentral ng Pilipinas (Central Bank of the Philippines)</v>
          </cell>
          <cell r="H2519" t="str">
            <v>PHILIPPINES</v>
          </cell>
          <cell r="I2519"/>
          <cell r="J2519" t="str">
            <v>Quezon City</v>
          </cell>
          <cell r="K2519" t="str">
            <v>Rizal</v>
          </cell>
          <cell r="L2519" t="str">
            <v>Conformant</v>
          </cell>
        </row>
        <row r="2520">
          <cell r="B2520" t="str">
            <v>COMPONA CONNECTORS_2023</v>
          </cell>
          <cell r="C2520" t="str">
            <v>CID000157 - Boliden AB</v>
          </cell>
          <cell r="D2520" t="str">
            <v>Gold</v>
          </cell>
          <cell r="E2520" t="str">
            <v>CID000157</v>
          </cell>
          <cell r="F2520" t="str">
            <v>RMI</v>
          </cell>
          <cell r="G2520" t="str">
            <v>Boliden AB</v>
          </cell>
          <cell r="H2520" t="str">
            <v>SWEDEN</v>
          </cell>
          <cell r="I2520"/>
          <cell r="J2520" t="str">
            <v>Skelleftehamn</v>
          </cell>
          <cell r="K2520" t="str">
            <v>Västerbottens län [SE-24]</v>
          </cell>
          <cell r="L2520" t="str">
            <v>Conformant</v>
          </cell>
        </row>
        <row r="2521">
          <cell r="B2521" t="str">
            <v>COMPONA CONNECTORS_2023</v>
          </cell>
          <cell r="C2521" t="str">
            <v>CID000176 - C. Hafner GmbH + Co. KG</v>
          </cell>
          <cell r="D2521" t="str">
            <v>Gold</v>
          </cell>
          <cell r="E2521" t="str">
            <v>CID000176</v>
          </cell>
          <cell r="F2521" t="str">
            <v>RMI</v>
          </cell>
          <cell r="G2521" t="str">
            <v>C. Hafner GmbH + Co. KG</v>
          </cell>
          <cell r="H2521" t="str">
            <v>GERMANY</v>
          </cell>
          <cell r="I2521"/>
          <cell r="J2521" t="str">
            <v>Pforzheim</v>
          </cell>
          <cell r="K2521" t="str">
            <v>Baden-Württemberg</v>
          </cell>
          <cell r="L2521" t="str">
            <v>Conformant</v>
          </cell>
        </row>
        <row r="2522">
          <cell r="B2522" t="str">
            <v>COMPONA CONNECTORS_2023</v>
          </cell>
          <cell r="C2522" t="str">
            <v>CID000185 - CCR Refinery - Glencore Canada Corporation30</v>
          </cell>
          <cell r="D2522" t="str">
            <v>Gold</v>
          </cell>
          <cell r="E2522" t="str">
            <v>CID000185</v>
          </cell>
          <cell r="F2522" t="str">
            <v>RMI</v>
          </cell>
          <cell r="G2522" t="str">
            <v>CCR Refinery - Glencore Canada Corporation</v>
          </cell>
          <cell r="H2522" t="str">
            <v>CANADA</v>
          </cell>
          <cell r="I2522"/>
          <cell r="J2522" t="str">
            <v>Montréal</v>
          </cell>
          <cell r="K2522" t="str">
            <v>Quebec</v>
          </cell>
          <cell r="L2522" t="str">
            <v>Conformant</v>
          </cell>
        </row>
        <row r="2523">
          <cell r="B2523" t="str">
            <v>COMPONA CONNECTORS_2023</v>
          </cell>
          <cell r="C2523" t="str">
            <v>CID000189 - Cendres + Metaux S.A.32</v>
          </cell>
          <cell r="D2523" t="str">
            <v>Gold</v>
          </cell>
          <cell r="E2523" t="str">
            <v>CID000189</v>
          </cell>
          <cell r="F2523" t="str">
            <v>RMI</v>
          </cell>
          <cell r="G2523" t="str">
            <v>Cendres + Metaux S.A.</v>
          </cell>
          <cell r="H2523" t="str">
            <v>SWITZERLAND</v>
          </cell>
          <cell r="I2523"/>
          <cell r="J2523" t="str">
            <v>Biel-Bienne</v>
          </cell>
          <cell r="K2523" t="str">
            <v>Bern</v>
          </cell>
          <cell r="L2523" t="str">
            <v>Listed by RMI</v>
          </cell>
        </row>
        <row r="2524">
          <cell r="B2524" t="str">
            <v>COMPONA CONNECTORS_2023</v>
          </cell>
          <cell r="C2524" t="str">
            <v>CID000233 - Chimet S.p.A.</v>
          </cell>
          <cell r="D2524" t="str">
            <v>Gold</v>
          </cell>
          <cell r="E2524" t="str">
            <v>CID000233</v>
          </cell>
          <cell r="F2524" t="str">
            <v>RMI</v>
          </cell>
          <cell r="G2524" t="str">
            <v>Chimet S.p.A.</v>
          </cell>
          <cell r="H2524" t="str">
            <v>ITALY</v>
          </cell>
          <cell r="I2524"/>
          <cell r="J2524" t="str">
            <v>Arezzo</v>
          </cell>
          <cell r="K2524" t="str">
            <v>Toscana</v>
          </cell>
          <cell r="L2524" t="str">
            <v>Conformant</v>
          </cell>
        </row>
        <row r="2525">
          <cell r="B2525" t="str">
            <v>COMPONA CONNECTORS_2023</v>
          </cell>
          <cell r="C2525" t="str">
            <v>CID000264 - Chugai Mining</v>
          </cell>
          <cell r="D2525" t="str">
            <v>Gold</v>
          </cell>
          <cell r="E2525" t="str">
            <v>CID000264</v>
          </cell>
          <cell r="F2525" t="str">
            <v>RMI</v>
          </cell>
          <cell r="G2525" t="str">
            <v>Chugai Mining</v>
          </cell>
          <cell r="H2525" t="str">
            <v>JAPAN</v>
          </cell>
          <cell r="I2525"/>
          <cell r="J2525" t="str">
            <v>Chiyoda</v>
          </cell>
          <cell r="K2525" t="str">
            <v>Tokyo</v>
          </cell>
          <cell r="L2525" t="str">
            <v>Conformant</v>
          </cell>
        </row>
        <row r="2526">
          <cell r="B2526" t="str">
            <v>COMPONA CONNECTORS_2023</v>
          </cell>
          <cell r="C2526" t="str">
            <v>CID000401 - Dowa</v>
          </cell>
          <cell r="D2526" t="str">
            <v>Gold</v>
          </cell>
          <cell r="E2526" t="str">
            <v>CID000401</v>
          </cell>
          <cell r="F2526" t="str">
            <v>RMI</v>
          </cell>
          <cell r="G2526" t="str">
            <v>Dowa</v>
          </cell>
          <cell r="H2526" t="str">
            <v>JAPAN</v>
          </cell>
          <cell r="I2526"/>
          <cell r="J2526" t="str">
            <v>Kosaka</v>
          </cell>
          <cell r="K2526" t="str">
            <v>Akita</v>
          </cell>
          <cell r="L2526" t="str">
            <v>Conformant</v>
          </cell>
        </row>
        <row r="2527">
          <cell r="B2527" t="str">
            <v>COMPONA CONNECTORS_2023</v>
          </cell>
          <cell r="C2527" t="str">
            <v>CID000359 - DSC (Do Sung Corporation)38</v>
          </cell>
          <cell r="D2527" t="str">
            <v>Gold</v>
          </cell>
          <cell r="E2527" t="str">
            <v>CID000359</v>
          </cell>
          <cell r="F2527" t="str">
            <v>RMI</v>
          </cell>
          <cell r="G2527" t="str">
            <v>DSC (Do Sung Corporation)</v>
          </cell>
          <cell r="H2527" t="str">
            <v>KOREA, REPUBLIC OF</v>
          </cell>
          <cell r="I2527"/>
          <cell r="J2527" t="str">
            <v>Gimpo</v>
          </cell>
          <cell r="K2527" t="str">
            <v>Gyeonggi-do</v>
          </cell>
          <cell r="L2527" t="str">
            <v>Conformant</v>
          </cell>
        </row>
        <row r="2528">
          <cell r="B2528" t="str">
            <v>COMPONA CONNECTORS_2023</v>
          </cell>
          <cell r="C2528" t="str">
            <v>CID000425 - Eco-System Recycling Co., Ltd. East Plant</v>
          </cell>
          <cell r="D2528" t="str">
            <v>Gold</v>
          </cell>
          <cell r="E2528" t="str">
            <v>CID000425</v>
          </cell>
          <cell r="F2528" t="str">
            <v>RMI</v>
          </cell>
          <cell r="G2528" t="str">
            <v>Eco-System Recycling Co., Ltd. East Plant</v>
          </cell>
          <cell r="H2528" t="str">
            <v>JAPAN</v>
          </cell>
          <cell r="I2528"/>
          <cell r="J2528" t="str">
            <v>Honjo</v>
          </cell>
          <cell r="K2528" t="str">
            <v>Saitama</v>
          </cell>
          <cell r="L2528" t="str">
            <v>Conformant</v>
          </cell>
        </row>
        <row r="2529">
          <cell r="B2529" t="str">
            <v>COMPONA CONNECTORS_2023</v>
          </cell>
          <cell r="C2529" t="str">
            <v>CID002561 - Emirates Gold DMCC</v>
          </cell>
          <cell r="D2529" t="str">
            <v>Gold</v>
          </cell>
          <cell r="E2529" t="str">
            <v>CID002561</v>
          </cell>
          <cell r="F2529" t="str">
            <v>RMI</v>
          </cell>
          <cell r="G2529" t="str">
            <v>Emirates Gold DMCC</v>
          </cell>
          <cell r="H2529" t="str">
            <v>UNITED ARAB EMIRATES</v>
          </cell>
          <cell r="I2529"/>
          <cell r="J2529" t="str">
            <v>Dubai</v>
          </cell>
          <cell r="K2529" t="str">
            <v>Dubayy</v>
          </cell>
          <cell r="L2529" t="str">
            <v>Conformant</v>
          </cell>
        </row>
        <row r="2530">
          <cell r="B2530" t="str">
            <v>COMPONA CONNECTORS_2023</v>
          </cell>
          <cell r="C2530" t="str">
            <v>CID002852 - GGC Gujrat Gold Centre Pvt. Ltd.</v>
          </cell>
          <cell r="D2530" t="str">
            <v>Gold</v>
          </cell>
          <cell r="E2530" t="str">
            <v>CID002852</v>
          </cell>
          <cell r="F2530" t="str">
            <v>RMI</v>
          </cell>
          <cell r="G2530" t="str">
            <v>GGC Gujrat Gold Centre Pvt. Ltd.</v>
          </cell>
          <cell r="H2530" t="str">
            <v>INDIA</v>
          </cell>
          <cell r="I2530"/>
          <cell r="J2530" t="str">
            <v>Ahmedabad</v>
          </cell>
          <cell r="K2530" t="str">
            <v>Gujarat</v>
          </cell>
          <cell r="L2530" t="str">
            <v>Active</v>
          </cell>
        </row>
        <row r="2531">
          <cell r="B2531" t="str">
            <v>COMPONA CONNECTORS_2023</v>
          </cell>
          <cell r="C2531" t="str">
            <v>CID002459 - Geib Refining Corporation</v>
          </cell>
          <cell r="D2531" t="str">
            <v>Gold</v>
          </cell>
          <cell r="E2531" t="str">
            <v>CID002459</v>
          </cell>
          <cell r="F2531" t="str">
            <v>RMI</v>
          </cell>
          <cell r="G2531" t="str">
            <v>Geib Refining Corporation</v>
          </cell>
          <cell r="H2531" t="str">
            <v>UNITED STATES OF AMERICA</v>
          </cell>
          <cell r="I2531"/>
          <cell r="J2531" t="str">
            <v>Warwick</v>
          </cell>
          <cell r="K2531" t="str">
            <v>Rhode Island</v>
          </cell>
          <cell r="L2531" t="str">
            <v>Conformant</v>
          </cell>
        </row>
        <row r="2532">
          <cell r="B2532" t="str">
            <v>COMPONA CONNECTORS_2023</v>
          </cell>
          <cell r="C2532" t="str">
            <v>CID002243 - Gold Refinery of Zijin Mining Group Co., Ltd.42</v>
          </cell>
          <cell r="D2532" t="str">
            <v>Gold</v>
          </cell>
          <cell r="E2532" t="str">
            <v>CID002243</v>
          </cell>
          <cell r="F2532" t="str">
            <v>RMI</v>
          </cell>
          <cell r="G2532" t="str">
            <v>Gold Refinery of Zijin Mining Group Co., Ltd.</v>
          </cell>
          <cell r="H2532" t="str">
            <v>CHINA</v>
          </cell>
          <cell r="I2532"/>
          <cell r="J2532" t="str">
            <v>Shanghang</v>
          </cell>
          <cell r="K2532" t="str">
            <v>Fujian Sheng</v>
          </cell>
          <cell r="L2532" t="str">
            <v>Conformant</v>
          </cell>
        </row>
        <row r="2533">
          <cell r="B2533" t="str">
            <v>COMPONA CONNECTORS_2023</v>
          </cell>
          <cell r="C2533" t="str">
            <v>CID000689 - LT Metal Ltd.</v>
          </cell>
          <cell r="D2533" t="str">
            <v>Gold</v>
          </cell>
          <cell r="E2533" t="str">
            <v>CID000689</v>
          </cell>
          <cell r="F2533" t="str">
            <v>RMI</v>
          </cell>
          <cell r="G2533" t="str">
            <v>LT Metal Ltd.</v>
          </cell>
          <cell r="H2533" t="str">
            <v>KOREA, REPUBLIC OF</v>
          </cell>
          <cell r="I2533"/>
          <cell r="J2533" t="str">
            <v>Seo-gu</v>
          </cell>
          <cell r="K2533" t="str">
            <v>Incheon-gwangyeoksi</v>
          </cell>
          <cell r="L2533" t="str">
            <v>Conformant</v>
          </cell>
        </row>
        <row r="2534">
          <cell r="B2534" t="str">
            <v>COMPONA CONNECTORS_2023</v>
          </cell>
          <cell r="C2534" t="str">
            <v>CID000694 - Heimerle + Meule GmbH</v>
          </cell>
          <cell r="D2534" t="str">
            <v>Gold</v>
          </cell>
          <cell r="E2534" t="str">
            <v>CID000694</v>
          </cell>
          <cell r="F2534" t="str">
            <v>RMI</v>
          </cell>
          <cell r="G2534" t="str">
            <v>Heimerle + Meule GmbH</v>
          </cell>
          <cell r="H2534" t="str">
            <v>GERMANY</v>
          </cell>
          <cell r="I2534"/>
          <cell r="J2534" t="str">
            <v>Pforzheim</v>
          </cell>
          <cell r="K2534" t="str">
            <v>Baden-Württemberg</v>
          </cell>
          <cell r="L2534" t="str">
            <v>Conformant</v>
          </cell>
        </row>
        <row r="2535">
          <cell r="B2535" t="str">
            <v>COMPONA CONNECTORS_2023</v>
          </cell>
          <cell r="C2535" t="str">
            <v>CID000707 - Heraeus Metals Hong Kong Ltd.</v>
          </cell>
          <cell r="D2535" t="str">
            <v>Gold</v>
          </cell>
          <cell r="E2535" t="str">
            <v>CID000707</v>
          </cell>
          <cell r="F2535" t="str">
            <v>RMI</v>
          </cell>
          <cell r="G2535" t="str">
            <v>Heraeus Metals Hong Kong Ltd.</v>
          </cell>
          <cell r="H2535" t="str">
            <v>CHINA</v>
          </cell>
          <cell r="I2535"/>
          <cell r="J2535" t="str">
            <v>Fanling</v>
          </cell>
          <cell r="K2535" t="str">
            <v>Hong Kong SAR</v>
          </cell>
          <cell r="L2535" t="str">
            <v>Conformant</v>
          </cell>
        </row>
        <row r="2536">
          <cell r="B2536" t="str">
            <v>COMPONA CONNECTORS_2023</v>
          </cell>
          <cell r="C2536" t="str">
            <v>CID000711 - Heraeus Germany GmbH Co. KG</v>
          </cell>
          <cell r="D2536" t="str">
            <v>Gold</v>
          </cell>
          <cell r="E2536" t="str">
            <v>CID000711</v>
          </cell>
          <cell r="F2536" t="str">
            <v>RMI</v>
          </cell>
          <cell r="G2536" t="str">
            <v>Heraeus Germany GmbH Co. KG</v>
          </cell>
          <cell r="H2536" t="str">
            <v>GERMANY</v>
          </cell>
          <cell r="I2536"/>
          <cell r="J2536" t="str">
            <v>Hanau</v>
          </cell>
          <cell r="K2536" t="str">
            <v>Hessen</v>
          </cell>
          <cell r="L2536" t="str">
            <v>Conformant</v>
          </cell>
        </row>
        <row r="2537">
          <cell r="B2537" t="str">
            <v>COMPONA CONNECTORS_2023</v>
          </cell>
          <cell r="C2537" t="str">
            <v>CID000766 - Hunan Chenzhou Mining Co., Ltd.</v>
          </cell>
          <cell r="D2537" t="str">
            <v>Tungsten</v>
          </cell>
          <cell r="E2537" t="str">
            <v>CID000766</v>
          </cell>
          <cell r="F2537" t="str">
            <v>RMI</v>
          </cell>
          <cell r="G2537" t="str">
            <v>Hunan Chenzhou Mining Co., Ltd.</v>
          </cell>
          <cell r="H2537" t="str">
            <v>CHINA</v>
          </cell>
          <cell r="I2537"/>
          <cell r="J2537" t="str">
            <v>Yuanling</v>
          </cell>
          <cell r="K2537" t="str">
            <v>Hunan Sheng</v>
          </cell>
          <cell r="L2537" t="str">
            <v>Conformant</v>
          </cell>
        </row>
        <row r="2538">
          <cell r="B2538" t="str">
            <v>COMPONA CONNECTORS_2023</v>
          </cell>
          <cell r="C2538" t="str">
            <v>CID000778 - HwaSeong CJ CO., LTD.</v>
          </cell>
          <cell r="D2538" t="str">
            <v>Gold</v>
          </cell>
          <cell r="E2538" t="str">
            <v>CID000778</v>
          </cell>
          <cell r="F2538" t="str">
            <v>RMI</v>
          </cell>
          <cell r="G2538" t="str">
            <v>HwaSeong CJ CO., LTD.</v>
          </cell>
          <cell r="H2538" t="str">
            <v>KOREA, REPUBLIC OF</v>
          </cell>
          <cell r="I2538"/>
          <cell r="J2538" t="str">
            <v>Danwon</v>
          </cell>
          <cell r="K2538" t="str">
            <v>Gyeonggi-do</v>
          </cell>
          <cell r="L2538" t="str">
            <v>Listed by RMI</v>
          </cell>
        </row>
        <row r="2539">
          <cell r="B2539" t="str">
            <v>COMPONA CONNECTORS_2023</v>
          </cell>
          <cell r="C2539" t="str">
            <v>CID000801 - Inner Mongolia Qiankun Gold and Silver Refinery Share Co., Ltd.</v>
          </cell>
          <cell r="D2539" t="str">
            <v>Gold</v>
          </cell>
          <cell r="E2539" t="str">
            <v>CID000801</v>
          </cell>
          <cell r="F2539" t="str">
            <v>RMI</v>
          </cell>
          <cell r="G2539" t="str">
            <v>Inner Mongolia Qiankun Gold and Silver Refinery Share Co., Ltd.</v>
          </cell>
          <cell r="H2539" t="str">
            <v>CHINA</v>
          </cell>
          <cell r="I2539"/>
          <cell r="J2539" t="str">
            <v>Hohhot</v>
          </cell>
          <cell r="K2539" t="str">
            <v>Nei Mongol Zizhiqu</v>
          </cell>
          <cell r="L2539" t="str">
            <v>Conformant</v>
          </cell>
        </row>
        <row r="2540">
          <cell r="B2540" t="str">
            <v>COMPONA CONNECTORS_2023</v>
          </cell>
          <cell r="C2540" t="str">
            <v>CID000807 - Ishifuku Metal Industry Co., Ltd.</v>
          </cell>
          <cell r="D2540" t="str">
            <v>Gold</v>
          </cell>
          <cell r="E2540" t="str">
            <v>CID000807</v>
          </cell>
          <cell r="F2540" t="str">
            <v>RMI</v>
          </cell>
          <cell r="G2540" t="str">
            <v>Ishifuku Metal Industry Co., Ltd.</v>
          </cell>
          <cell r="H2540" t="str">
            <v>JAPAN</v>
          </cell>
          <cell r="I2540"/>
          <cell r="J2540" t="str">
            <v>Soka</v>
          </cell>
          <cell r="K2540" t="str">
            <v>Saitama</v>
          </cell>
          <cell r="L2540" t="str">
            <v>Conformant</v>
          </cell>
        </row>
        <row r="2541">
          <cell r="B2541" t="str">
            <v>COMPONA CONNECTORS_2023</v>
          </cell>
          <cell r="C2541" t="str">
            <v>CID000814 - Istanbul Gold Refinery</v>
          </cell>
          <cell r="D2541" t="str">
            <v>Gold</v>
          </cell>
          <cell r="E2541" t="str">
            <v>CID000814</v>
          </cell>
          <cell r="F2541" t="str">
            <v>RMI</v>
          </cell>
          <cell r="G2541" t="str">
            <v>Istanbul Gold Refinery</v>
          </cell>
          <cell r="H2541" t="str">
            <v>TURKEY</v>
          </cell>
          <cell r="I2541"/>
          <cell r="J2541" t="str">
            <v>Kuyumcukent</v>
          </cell>
          <cell r="K2541" t="str">
            <v>İstanbul</v>
          </cell>
          <cell r="L2541" t="str">
            <v>Conformant</v>
          </cell>
        </row>
        <row r="2542">
          <cell r="B2542" t="str">
            <v>COMPONA CONNECTORS_2023</v>
          </cell>
          <cell r="C2542" t="str">
            <v>CID002765 - Italpreziosi</v>
          </cell>
          <cell r="D2542" t="str">
            <v>Gold</v>
          </cell>
          <cell r="E2542" t="str">
            <v>CID002765</v>
          </cell>
          <cell r="F2542" t="str">
            <v>RMI</v>
          </cell>
          <cell r="G2542" t="str">
            <v>Italpreziosi</v>
          </cell>
          <cell r="H2542" t="str">
            <v>ITALY</v>
          </cell>
          <cell r="I2542"/>
          <cell r="J2542" t="str">
            <v>Arezzo</v>
          </cell>
          <cell r="K2542" t="str">
            <v>Toscana</v>
          </cell>
          <cell r="L2542" t="str">
            <v>Conformant</v>
          </cell>
        </row>
        <row r="2543">
          <cell r="B2543" t="str">
            <v>COMPONA CONNECTORS_2023</v>
          </cell>
          <cell r="C2543" t="str">
            <v>CID000823 - Japan Mint</v>
          </cell>
          <cell r="D2543" t="str">
            <v>Gold</v>
          </cell>
          <cell r="E2543" t="str">
            <v>CID000823</v>
          </cell>
          <cell r="F2543" t="str">
            <v>RMI</v>
          </cell>
          <cell r="G2543" t="str">
            <v>Japan Mint</v>
          </cell>
          <cell r="H2543" t="str">
            <v>JAPAN</v>
          </cell>
          <cell r="I2543"/>
          <cell r="J2543" t="str">
            <v>Osaka</v>
          </cell>
          <cell r="K2543" t="str">
            <v>Osaka</v>
          </cell>
          <cell r="L2543" t="str">
            <v>Conformant</v>
          </cell>
        </row>
        <row r="2544">
          <cell r="B2544" t="str">
            <v>COMPONA CONNECTORS_2023</v>
          </cell>
          <cell r="C2544" t="str">
            <v>CID000855 - Jiangxi Copper Co., Ltd.51</v>
          </cell>
          <cell r="D2544" t="str">
            <v>Gold</v>
          </cell>
          <cell r="E2544" t="str">
            <v>CID000855</v>
          </cell>
          <cell r="F2544" t="str">
            <v>RMI</v>
          </cell>
          <cell r="G2544" t="str">
            <v>Jiangxi Copper Co., Ltd.</v>
          </cell>
          <cell r="H2544" t="str">
            <v>CHINA</v>
          </cell>
          <cell r="I2544"/>
          <cell r="J2544" t="str">
            <v>Guixi City</v>
          </cell>
          <cell r="K2544" t="str">
            <v>Jiangxi Sheng</v>
          </cell>
          <cell r="L2544" t="str">
            <v>Conformant</v>
          </cell>
        </row>
        <row r="2545">
          <cell r="B2545" t="str">
            <v>COMPONA CONNECTORS_2023</v>
          </cell>
          <cell r="C2545" t="str">
            <v>CID000929 - JSC Uralelectromed</v>
          </cell>
          <cell r="D2545" t="str">
            <v>Gold</v>
          </cell>
          <cell r="E2545" t="str">
            <v>CID000929</v>
          </cell>
          <cell r="F2545" t="str">
            <v>RMI</v>
          </cell>
          <cell r="G2545" t="str">
            <v>JSC Uralelectromed</v>
          </cell>
          <cell r="H2545" t="str">
            <v>RUSSIAN FEDERATION</v>
          </cell>
          <cell r="I2545"/>
          <cell r="J2545" t="str">
            <v>Verkhnyaya Pyshma</v>
          </cell>
          <cell r="K2545" t="str">
            <v>Sverdlovskaya oblast'</v>
          </cell>
          <cell r="L2545" t="str">
            <v>Listed by RMI</v>
          </cell>
        </row>
        <row r="2546">
          <cell r="B2546" t="str">
            <v>COMPONA CONNECTORS_2023</v>
          </cell>
          <cell r="C2546" t="str">
            <v>CID000937 - JX Nippon Mining &amp; Metals Co., Ltd.</v>
          </cell>
          <cell r="D2546" t="str">
            <v>Gold</v>
          </cell>
          <cell r="E2546" t="str">
            <v>CID000937</v>
          </cell>
          <cell r="F2546" t="str">
            <v>RMI</v>
          </cell>
          <cell r="G2546" t="str">
            <v>JX Nippon Mining &amp; Metals Co., Ltd.</v>
          </cell>
          <cell r="H2546" t="str">
            <v>JAPAN</v>
          </cell>
          <cell r="I2546"/>
          <cell r="J2546" t="str">
            <v>Ōita</v>
          </cell>
          <cell r="K2546" t="str">
            <v>Ôita</v>
          </cell>
          <cell r="L2546" t="str">
            <v>Conformant</v>
          </cell>
        </row>
        <row r="2547">
          <cell r="B2547" t="str">
            <v>COMPONA CONNECTORS_2023</v>
          </cell>
          <cell r="C2547" t="str">
            <v>CID000957 - Kazzinc</v>
          </cell>
          <cell r="D2547" t="str">
            <v>Gold</v>
          </cell>
          <cell r="E2547" t="str">
            <v>CID000957</v>
          </cell>
          <cell r="F2547" t="str">
            <v>RMI</v>
          </cell>
          <cell r="G2547" t="str">
            <v>Kazzinc</v>
          </cell>
          <cell r="H2547" t="str">
            <v>KAZAKHSTAN</v>
          </cell>
          <cell r="I2547"/>
          <cell r="J2547" t="str">
            <v>Ust-Kamenogorsk</v>
          </cell>
          <cell r="K2547" t="str">
            <v>Qaraghandy oblysy</v>
          </cell>
          <cell r="L2547" t="str">
            <v>Conformant</v>
          </cell>
        </row>
        <row r="2548">
          <cell r="B2548" t="str">
            <v>COMPONA CONNECTORS_2023</v>
          </cell>
          <cell r="C2548" t="str">
            <v>CID000969 - Kennecott Utah Copper LLC</v>
          </cell>
          <cell r="D2548" t="str">
            <v>Gold</v>
          </cell>
          <cell r="E2548" t="str">
            <v>CID000969</v>
          </cell>
          <cell r="F2548" t="str">
            <v>RMI</v>
          </cell>
          <cell r="G2548" t="str">
            <v>Kennecott Utah Copper LLC</v>
          </cell>
          <cell r="H2548" t="str">
            <v>UNITED STATES OF AMERICA</v>
          </cell>
          <cell r="I2548"/>
          <cell r="J2548" t="str">
            <v>Magna</v>
          </cell>
          <cell r="K2548" t="str">
            <v>Utah</v>
          </cell>
          <cell r="L2548" t="str">
            <v>Conformant</v>
          </cell>
        </row>
        <row r="2549">
          <cell r="B2549" t="str">
            <v>COMPONA CONNECTORS_2023</v>
          </cell>
          <cell r="C2549" t="str">
            <v>CID002511 - KGHM Polska Miedz Spolka Akcyjna</v>
          </cell>
          <cell r="D2549" t="str">
            <v>Gold</v>
          </cell>
          <cell r="E2549" t="str">
            <v>CID002511</v>
          </cell>
          <cell r="F2549" t="str">
            <v>RMI</v>
          </cell>
          <cell r="G2549" t="str">
            <v>KGHM Polska Miedz Spolka Akcyjna</v>
          </cell>
          <cell r="H2549" t="str">
            <v>POLAND</v>
          </cell>
          <cell r="I2549"/>
          <cell r="J2549" t="str">
            <v>Lubin</v>
          </cell>
          <cell r="K2549" t="str">
            <v>Dolnośląskie</v>
          </cell>
          <cell r="L2549" t="str">
            <v>Conformant</v>
          </cell>
        </row>
        <row r="2550">
          <cell r="B2550" t="str">
            <v>COMPONA CONNECTORS_2023</v>
          </cell>
          <cell r="C2550" t="str">
            <v>CID000981 - Kojima Chemicals Co., Ltd.</v>
          </cell>
          <cell r="D2550" t="str">
            <v>Gold</v>
          </cell>
          <cell r="E2550" t="str">
            <v>CID000981</v>
          </cell>
          <cell r="F2550" t="str">
            <v>RMI</v>
          </cell>
          <cell r="G2550" t="str">
            <v>Kojima Chemicals Co., Ltd.</v>
          </cell>
          <cell r="H2550" t="str">
            <v>JAPAN</v>
          </cell>
          <cell r="I2550"/>
          <cell r="J2550" t="str">
            <v>Sayama</v>
          </cell>
          <cell r="K2550" t="str">
            <v>Saitama</v>
          </cell>
          <cell r="L2550" t="str">
            <v>Conformant</v>
          </cell>
        </row>
        <row r="2551">
          <cell r="B2551" t="str">
            <v>COMPONA CONNECTORS_2023</v>
          </cell>
          <cell r="C2551" t="str">
            <v>CID002605 - Korea Zinc Co., Ltd.</v>
          </cell>
          <cell r="D2551" t="str">
            <v>Gold</v>
          </cell>
          <cell r="E2551" t="str">
            <v>CID002605</v>
          </cell>
          <cell r="F2551" t="str">
            <v>RMI</v>
          </cell>
          <cell r="G2551" t="str">
            <v>Korea Zinc Co., Ltd.</v>
          </cell>
          <cell r="H2551" t="str">
            <v>KOREA, REPUBLIC OF</v>
          </cell>
          <cell r="I2551"/>
          <cell r="J2551" t="str">
            <v>Gangnam</v>
          </cell>
          <cell r="K2551" t="str">
            <v>Seoul-teukbyeolsi</v>
          </cell>
          <cell r="L2551" t="str">
            <v>Conformant</v>
          </cell>
        </row>
        <row r="2552">
          <cell r="B2552" t="str">
            <v>COMPONA CONNECTORS_2023</v>
          </cell>
          <cell r="C2552" t="str">
            <v>CID002865 - Kyshtym Copper-Electrolytic Plant ZAO</v>
          </cell>
          <cell r="D2552" t="str">
            <v>Gold</v>
          </cell>
          <cell r="E2552" t="str">
            <v>CID002865</v>
          </cell>
          <cell r="F2552" t="str">
            <v>RMI</v>
          </cell>
          <cell r="G2552" t="str">
            <v>Kyshtym Copper-Electrolytic Plant ZAO</v>
          </cell>
          <cell r="H2552" t="str">
            <v>RUSSIAN FEDERATION</v>
          </cell>
          <cell r="I2552"/>
          <cell r="J2552" t="str">
            <v>Kyshtym</v>
          </cell>
          <cell r="K2552" t="str">
            <v>Chelyabinskaya oblast'</v>
          </cell>
          <cell r="L2552" t="str">
            <v>Removed</v>
          </cell>
        </row>
        <row r="2553">
          <cell r="B2553" t="str">
            <v>COMPONA CONNECTORS_2023</v>
          </cell>
          <cell r="C2553" t="str">
            <v>CID002762 - L'Orfebre S.A.</v>
          </cell>
          <cell r="D2553" t="str">
            <v>Gold</v>
          </cell>
          <cell r="E2553" t="str">
            <v>CID002762</v>
          </cell>
          <cell r="F2553" t="str">
            <v>RMI</v>
          </cell>
          <cell r="G2553" t="str">
            <v>L'Orfebre S.A.</v>
          </cell>
          <cell r="H2553" t="str">
            <v>ANDORRA</v>
          </cell>
          <cell r="I2553"/>
          <cell r="J2553" t="str">
            <v>Andorra la Vella</v>
          </cell>
          <cell r="K2553" t="str">
            <v>Andorra la Vella</v>
          </cell>
          <cell r="L2553" t="str">
            <v>Conformant</v>
          </cell>
        </row>
        <row r="2554">
          <cell r="B2554" t="str">
            <v>COMPONA CONNECTORS_2023</v>
          </cell>
          <cell r="C2554" t="str">
            <v>CID001078 - LS-NIKKO Copper Inc.</v>
          </cell>
          <cell r="D2554" t="str">
            <v>Gold</v>
          </cell>
          <cell r="E2554" t="str">
            <v>CID001078</v>
          </cell>
          <cell r="F2554" t="str">
            <v>RMI</v>
          </cell>
          <cell r="G2554" t="str">
            <v>LS-NIKKO Copper Inc.</v>
          </cell>
          <cell r="H2554" t="str">
            <v>KOREA, REPUBLIC OF</v>
          </cell>
          <cell r="I2554"/>
          <cell r="J2554" t="str">
            <v>Onsan-eup</v>
          </cell>
          <cell r="K2554" t="str">
            <v>Ulsan-gwangyeoksi</v>
          </cell>
          <cell r="L2554" t="str">
            <v>Conformant</v>
          </cell>
        </row>
        <row r="2555">
          <cell r="B2555" t="str">
            <v>COMPONA CONNECTORS_2023</v>
          </cell>
          <cell r="C2555" t="str">
            <v>CID002606 - Marsam Metals</v>
          </cell>
          <cell r="D2555" t="str">
            <v>Gold</v>
          </cell>
          <cell r="E2555" t="str">
            <v>CID002606</v>
          </cell>
          <cell r="F2555" t="str">
            <v>RMI</v>
          </cell>
          <cell r="G2555" t="str">
            <v>Marsam Metals</v>
          </cell>
          <cell r="H2555" t="str">
            <v>BRAZIL</v>
          </cell>
          <cell r="I2555"/>
          <cell r="J2555" t="str">
            <v>Sao Paulo</v>
          </cell>
          <cell r="K2555" t="str">
            <v>São Paulo</v>
          </cell>
          <cell r="L2555" t="str">
            <v>Listed by RMI</v>
          </cell>
        </row>
        <row r="2556">
          <cell r="B2556" t="str">
            <v>COMPONA CONNECTORS_2023</v>
          </cell>
          <cell r="C2556" t="str">
            <v>CID001113 - Materion</v>
          </cell>
          <cell r="D2556" t="str">
            <v>Gold</v>
          </cell>
          <cell r="E2556" t="str">
            <v>CID001113</v>
          </cell>
          <cell r="F2556" t="str">
            <v>RMI</v>
          </cell>
          <cell r="G2556" t="str">
            <v>Materion</v>
          </cell>
          <cell r="H2556" t="str">
            <v>UNITED STATES OF AMERICA</v>
          </cell>
          <cell r="I2556"/>
          <cell r="J2556" t="str">
            <v>Buffalo</v>
          </cell>
          <cell r="K2556" t="str">
            <v>New York</v>
          </cell>
          <cell r="L2556" t="str">
            <v>Conformant</v>
          </cell>
        </row>
        <row r="2557">
          <cell r="B2557" t="str">
            <v>COMPONA CONNECTORS_2023</v>
          </cell>
          <cell r="C2557" t="str">
            <v>CID001119 - Matsuda Sangyo Co., Ltd.</v>
          </cell>
          <cell r="D2557" t="str">
            <v>Gold</v>
          </cell>
          <cell r="E2557" t="str">
            <v>CID001119</v>
          </cell>
          <cell r="F2557" t="str">
            <v>RMI</v>
          </cell>
          <cell r="G2557" t="str">
            <v>Matsuda Sangyo Co., Ltd.</v>
          </cell>
          <cell r="H2557" t="str">
            <v>JAPAN</v>
          </cell>
          <cell r="I2557"/>
          <cell r="J2557" t="str">
            <v>Iruma</v>
          </cell>
          <cell r="K2557" t="str">
            <v>Saitama</v>
          </cell>
          <cell r="L2557" t="str">
            <v>Conformant</v>
          </cell>
        </row>
        <row r="2558">
          <cell r="B2558" t="str">
            <v>COMPONA CONNECTORS_2023</v>
          </cell>
          <cell r="C2558" t="str">
            <v>CID001149 - Metalor Technologies (Hong Kong) Ltd.</v>
          </cell>
          <cell r="D2558" t="str">
            <v>Gold</v>
          </cell>
          <cell r="E2558" t="str">
            <v>CID001149</v>
          </cell>
          <cell r="F2558" t="str">
            <v>RMI</v>
          </cell>
          <cell r="G2558" t="str">
            <v>Metalor Technologies (Hong Kong) Ltd.</v>
          </cell>
          <cell r="H2558" t="str">
            <v>CHINA</v>
          </cell>
          <cell r="I2558" t="str">
            <v>Unknown.</v>
          </cell>
          <cell r="J2558" t="str">
            <v>Kwai Chung</v>
          </cell>
          <cell r="K2558" t="str">
            <v>Hong Kong SAR</v>
          </cell>
          <cell r="L2558" t="str">
            <v>Conformant</v>
          </cell>
        </row>
        <row r="2559">
          <cell r="B2559" t="str">
            <v>COMPONA CONNECTORS_2023</v>
          </cell>
          <cell r="C2559" t="str">
            <v>CID001152 - Metalor Technologies (Singapore) Pte., Ltd.</v>
          </cell>
          <cell r="D2559" t="str">
            <v>Gold</v>
          </cell>
          <cell r="E2559" t="str">
            <v>CID001152</v>
          </cell>
          <cell r="F2559" t="str">
            <v>RMI</v>
          </cell>
          <cell r="G2559" t="str">
            <v>Metalor Technologies (Singapore) Pte., Ltd.</v>
          </cell>
          <cell r="H2559" t="str">
            <v>SINGAPORE</v>
          </cell>
          <cell r="I2559"/>
          <cell r="J2559" t="str">
            <v>Singapore</v>
          </cell>
          <cell r="K2559" t="str">
            <v>South West</v>
          </cell>
          <cell r="L2559" t="str">
            <v>Conformant</v>
          </cell>
        </row>
        <row r="2560">
          <cell r="B2560" t="str">
            <v>COMPONA CONNECTORS_2023</v>
          </cell>
          <cell r="C2560" t="str">
            <v>CID001147 - Metalor Technologies (Suzhou) Ltd.</v>
          </cell>
          <cell r="D2560" t="str">
            <v>Gold</v>
          </cell>
          <cell r="E2560" t="str">
            <v>CID001147</v>
          </cell>
          <cell r="F2560" t="str">
            <v>RMI</v>
          </cell>
          <cell r="G2560" t="str">
            <v>Metalor Technologies (Suzhou) Ltd.</v>
          </cell>
          <cell r="H2560" t="str">
            <v>CHINA</v>
          </cell>
          <cell r="I2560"/>
          <cell r="J2560" t="str">
            <v>Suzhou Industrial Park</v>
          </cell>
          <cell r="K2560" t="str">
            <v>Jiangsu Sheng</v>
          </cell>
          <cell r="L2560" t="str">
            <v>Conformant</v>
          </cell>
        </row>
        <row r="2561">
          <cell r="B2561" t="str">
            <v>COMPONA CONNECTORS_2023</v>
          </cell>
          <cell r="C2561" t="str">
            <v>CID001153 - Metalor Technologies S.A.</v>
          </cell>
          <cell r="D2561" t="str">
            <v>Gold</v>
          </cell>
          <cell r="E2561" t="str">
            <v>CID001153</v>
          </cell>
          <cell r="F2561" t="str">
            <v>RMI</v>
          </cell>
          <cell r="G2561" t="str">
            <v>Metalor Technologies S.A.</v>
          </cell>
          <cell r="H2561" t="str">
            <v>SWITZERLAND</v>
          </cell>
          <cell r="I2561"/>
          <cell r="J2561" t="str">
            <v>Marin</v>
          </cell>
          <cell r="K2561" t="str">
            <v>Neuchâtel</v>
          </cell>
          <cell r="L2561" t="str">
            <v>Conformant</v>
          </cell>
        </row>
        <row r="2562">
          <cell r="B2562" t="str">
            <v>COMPONA CONNECTORS_2023</v>
          </cell>
          <cell r="C2562" t="str">
            <v>CID001157 - Metalor USA Refining Corporation</v>
          </cell>
          <cell r="D2562" t="str">
            <v>Gold</v>
          </cell>
          <cell r="E2562" t="str">
            <v>CID001157</v>
          </cell>
          <cell r="F2562" t="str">
            <v>RMI</v>
          </cell>
          <cell r="G2562" t="str">
            <v>Metalor USA Refining Corporation</v>
          </cell>
          <cell r="H2562" t="str">
            <v>UNITED STATES OF AMERICA</v>
          </cell>
          <cell r="I2562"/>
          <cell r="J2562" t="str">
            <v>North Attleboro</v>
          </cell>
          <cell r="K2562" t="str">
            <v>Massachusetts</v>
          </cell>
          <cell r="L2562" t="str">
            <v>Conformant</v>
          </cell>
        </row>
        <row r="2563">
          <cell r="B2563" t="str">
            <v>COMPONA CONNECTORS_2023</v>
          </cell>
          <cell r="C2563" t="str">
            <v>CID001161 - Metalurgica Met-Mex Penoles S.A. De C.V.65</v>
          </cell>
          <cell r="D2563" t="str">
            <v>Gold</v>
          </cell>
          <cell r="E2563" t="str">
            <v>CID001161</v>
          </cell>
          <cell r="F2563" t="str">
            <v>RMI</v>
          </cell>
          <cell r="G2563" t="str">
            <v>Metalurgica Met-Mex Penoles S.A. De C.V.</v>
          </cell>
          <cell r="H2563" t="str">
            <v>MEXICO</v>
          </cell>
          <cell r="I2563"/>
          <cell r="J2563" t="str">
            <v>Torreon</v>
          </cell>
          <cell r="K2563" t="str">
            <v>Coahuila de Zaragoza</v>
          </cell>
          <cell r="L2563" t="str">
            <v>Conformant</v>
          </cell>
        </row>
        <row r="2564">
          <cell r="B2564" t="str">
            <v>COMPONA CONNECTORS_2023</v>
          </cell>
          <cell r="C2564" t="str">
            <v>CID001188 - Mitsubishi Materials Corporation</v>
          </cell>
          <cell r="D2564" t="str">
            <v>Gold</v>
          </cell>
          <cell r="E2564" t="str">
            <v>CID001188</v>
          </cell>
          <cell r="F2564" t="str">
            <v>RMI</v>
          </cell>
          <cell r="G2564" t="str">
            <v>Mitsubishi Materials Corporation</v>
          </cell>
          <cell r="H2564" t="str">
            <v>JAPAN</v>
          </cell>
          <cell r="I2564"/>
          <cell r="J2564" t="str">
            <v>Tokyo</v>
          </cell>
          <cell r="K2564" t="str">
            <v>Tokyo</v>
          </cell>
          <cell r="L2564" t="str">
            <v>Conformant</v>
          </cell>
        </row>
        <row r="2565">
          <cell r="B2565" t="str">
            <v>COMPONA CONNECTORS_2023</v>
          </cell>
          <cell r="C2565" t="str">
            <v>CID001193 - Mitsui Mining and Smelting Co., Ltd.</v>
          </cell>
          <cell r="D2565" t="str">
            <v>Gold</v>
          </cell>
          <cell r="E2565" t="str">
            <v>CID001193</v>
          </cell>
          <cell r="F2565" t="str">
            <v>RMI</v>
          </cell>
          <cell r="G2565" t="str">
            <v>Mitsui Mining and Smelting Co., Ltd.</v>
          </cell>
          <cell r="H2565" t="str">
            <v>JAPAN</v>
          </cell>
          <cell r="I2565"/>
          <cell r="J2565" t="str">
            <v>Takehara</v>
          </cell>
          <cell r="K2565" t="str">
            <v>Hiroshima</v>
          </cell>
          <cell r="L2565" t="str">
            <v>Conformant</v>
          </cell>
        </row>
        <row r="2566">
          <cell r="B2566" t="str">
            <v>COMPONA CONNECTORS_2023</v>
          </cell>
          <cell r="C2566" t="str">
            <v>CID002509 - MMTC-PAMP India Pvt., Ltd.</v>
          </cell>
          <cell r="D2566" t="str">
            <v>Gold</v>
          </cell>
          <cell r="E2566" t="str">
            <v>CID002509</v>
          </cell>
          <cell r="F2566" t="str">
            <v>RMI</v>
          </cell>
          <cell r="G2566" t="str">
            <v>MMTC-PAMP India Pvt., Ltd.</v>
          </cell>
          <cell r="H2566" t="str">
            <v>INDIA</v>
          </cell>
          <cell r="I2566"/>
          <cell r="J2566" t="str">
            <v>Mewat</v>
          </cell>
          <cell r="K2566" t="str">
            <v>Haryana</v>
          </cell>
          <cell r="L2566" t="str">
            <v>Conformant</v>
          </cell>
        </row>
        <row r="2567">
          <cell r="B2567" t="str">
            <v>COMPONA CONNECTORS_2023</v>
          </cell>
          <cell r="C2567" t="str">
            <v>CID001220 - Nadir Metal Rafineri San. Ve Tic. A.S.</v>
          </cell>
          <cell r="D2567" t="str">
            <v>Gold</v>
          </cell>
          <cell r="E2567" t="str">
            <v>CID001220</v>
          </cell>
          <cell r="F2567" t="str">
            <v>RMI</v>
          </cell>
          <cell r="G2567" t="str">
            <v>Nadir Metal Rafineri San. Ve Tic. A.S.</v>
          </cell>
          <cell r="H2567" t="str">
            <v>TURKEY</v>
          </cell>
          <cell r="I2567"/>
          <cell r="J2567" t="str">
            <v>Bahçelievler</v>
          </cell>
          <cell r="K2567" t="str">
            <v>İstanbul</v>
          </cell>
          <cell r="L2567" t="str">
            <v>Conformant</v>
          </cell>
        </row>
        <row r="2568">
          <cell r="B2568" t="str">
            <v>COMPONA CONNECTORS_2023</v>
          </cell>
          <cell r="C2568" t="str">
            <v>CID001236 - Navoi Mining and Metallurgical Combinat</v>
          </cell>
          <cell r="D2568" t="str">
            <v>Gold</v>
          </cell>
          <cell r="E2568" t="str">
            <v>CID001236</v>
          </cell>
          <cell r="F2568" t="str">
            <v>RMI</v>
          </cell>
          <cell r="G2568" t="str">
            <v>Navoi Mining and Metallurgical Combinat</v>
          </cell>
          <cell r="H2568" t="str">
            <v>UZBEKISTAN</v>
          </cell>
          <cell r="I2568"/>
          <cell r="J2568" t="str">
            <v>Navoi</v>
          </cell>
          <cell r="K2568" t="str">
            <v>Navoiy</v>
          </cell>
          <cell r="L2568" t="str">
            <v>Conformant</v>
          </cell>
        </row>
        <row r="2569">
          <cell r="B2569" t="str">
            <v>COMPONA CONNECTORS_2023</v>
          </cell>
          <cell r="C2569" t="str">
            <v>CID001259 - Nihon Material Co., Ltd.</v>
          </cell>
          <cell r="D2569" t="str">
            <v>Gold</v>
          </cell>
          <cell r="E2569" t="str">
            <v>CID001259</v>
          </cell>
          <cell r="F2569" t="str">
            <v>RMI</v>
          </cell>
          <cell r="G2569" t="str">
            <v>Nihon Material Co., Ltd.</v>
          </cell>
          <cell r="H2569" t="str">
            <v>JAPAN</v>
          </cell>
          <cell r="I2569"/>
          <cell r="J2569" t="str">
            <v>Noda</v>
          </cell>
          <cell r="K2569" t="str">
            <v>Chiba</v>
          </cell>
          <cell r="L2569" t="str">
            <v>Conformant</v>
          </cell>
        </row>
        <row r="2570">
          <cell r="B2570" t="str">
            <v>COMPONA CONNECTORS_2023</v>
          </cell>
          <cell r="C2570" t="str">
            <v>CID002779 - Ogussa Osterreichische Gold- und Silber-Scheideanstalt GmbH</v>
          </cell>
          <cell r="D2570" t="str">
            <v>Gold</v>
          </cell>
          <cell r="E2570" t="str">
            <v>CID002779</v>
          </cell>
          <cell r="F2570" t="str">
            <v>RMI</v>
          </cell>
          <cell r="G2570" t="str">
            <v>Ogussa Osterreichische Gold- und Silber-Scheideanstalt GmbH</v>
          </cell>
          <cell r="H2570" t="str">
            <v>AUSTRIA</v>
          </cell>
          <cell r="I2570"/>
          <cell r="J2570" t="str">
            <v>Vienna</v>
          </cell>
          <cell r="K2570" t="str">
            <v>Wien</v>
          </cell>
          <cell r="L2570" t="str">
            <v>Conformant</v>
          </cell>
        </row>
        <row r="2571">
          <cell r="B2571" t="str">
            <v>COMPONA CONNECTORS_2023</v>
          </cell>
          <cell r="C2571" t="str">
            <v>CID001325 - Ohura Precious Metal Industry Co., Ltd.</v>
          </cell>
          <cell r="D2571" t="str">
            <v>Gold</v>
          </cell>
          <cell r="E2571" t="str">
            <v>CID001325</v>
          </cell>
          <cell r="F2571" t="str">
            <v>RMI</v>
          </cell>
          <cell r="G2571" t="str">
            <v>Ohura Precious Metal Industry Co., Ltd.</v>
          </cell>
          <cell r="H2571" t="str">
            <v>JAPAN</v>
          </cell>
          <cell r="I2571"/>
          <cell r="J2571" t="str">
            <v>Nara-shi</v>
          </cell>
          <cell r="K2571" t="str">
            <v>Nara</v>
          </cell>
          <cell r="L2571" t="str">
            <v>Conformant</v>
          </cell>
        </row>
        <row r="2572">
          <cell r="B2572" t="str">
            <v>COMPONA CONNECTORS_2023</v>
          </cell>
          <cell r="C2572" t="str">
            <v>CID001352 - MKS PAMP SA97</v>
          </cell>
          <cell r="D2572" t="str">
            <v>Gold</v>
          </cell>
          <cell r="E2572" t="str">
            <v>CID001352</v>
          </cell>
          <cell r="F2572" t="str">
            <v>RMI</v>
          </cell>
          <cell r="G2572" t="str">
            <v>MKS PAMP SA</v>
          </cell>
          <cell r="H2572" t="str">
            <v>SWITZERLAND</v>
          </cell>
          <cell r="I2572"/>
          <cell r="J2572" t="str">
            <v>Geneva</v>
          </cell>
          <cell r="K2572" t="str">
            <v>Genève</v>
          </cell>
          <cell r="L2572" t="str">
            <v>Conformant</v>
          </cell>
        </row>
        <row r="2573">
          <cell r="B2573" t="str">
            <v>COMPONA CONNECTORS_2023</v>
          </cell>
          <cell r="C2573" t="str">
            <v>CID002919 - Planta Recuperadora de Metales SpA</v>
          </cell>
          <cell r="D2573" t="str">
            <v>Gold</v>
          </cell>
          <cell r="E2573" t="str">
            <v>CID002919</v>
          </cell>
          <cell r="F2573" t="str">
            <v>RMI</v>
          </cell>
          <cell r="G2573" t="str">
            <v>Planta Recuperadora de Metales SpA</v>
          </cell>
          <cell r="H2573" t="str">
            <v>CHILE</v>
          </cell>
          <cell r="I2573"/>
          <cell r="J2573" t="str">
            <v>Mejillones</v>
          </cell>
          <cell r="K2573" t="str">
            <v>Antofagasta</v>
          </cell>
          <cell r="L2573" t="str">
            <v>Conformant</v>
          </cell>
        </row>
        <row r="2574">
          <cell r="B2574" t="str">
            <v>COMPONA CONNECTORS_2023</v>
          </cell>
          <cell r="C2574" t="str">
            <v>CID001397 - PT Aneka Tambang (Persero) Tbk</v>
          </cell>
          <cell r="D2574" t="str">
            <v>Gold</v>
          </cell>
          <cell r="E2574" t="str">
            <v>CID001397</v>
          </cell>
          <cell r="F2574" t="str">
            <v>RMI</v>
          </cell>
          <cell r="G2574" t="str">
            <v>PT Aneka Tambang (Persero) Tbk</v>
          </cell>
          <cell r="H2574" t="str">
            <v>INDONESIA</v>
          </cell>
          <cell r="I2574"/>
          <cell r="J2574" t="str">
            <v>Jakarta</v>
          </cell>
          <cell r="K2574" t="str">
            <v>Jakarta Raya</v>
          </cell>
          <cell r="L2574" t="str">
            <v>Conformant</v>
          </cell>
        </row>
        <row r="2575">
          <cell r="B2575" t="str">
            <v>COMPONA CONNECTORS_2023</v>
          </cell>
          <cell r="C2575" t="str">
            <v>CID001498 - PX Precinox S.A.</v>
          </cell>
          <cell r="D2575" t="str">
            <v>Gold</v>
          </cell>
          <cell r="E2575" t="str">
            <v>CID001498</v>
          </cell>
          <cell r="F2575" t="str">
            <v>RMI</v>
          </cell>
          <cell r="G2575" t="str">
            <v>PX Precinox S.A.</v>
          </cell>
          <cell r="H2575" t="str">
            <v>SWITZERLAND</v>
          </cell>
          <cell r="I2575"/>
          <cell r="J2575" t="str">
            <v>La Chaux-de-Fonds</v>
          </cell>
          <cell r="K2575" t="str">
            <v>Neuchâtel</v>
          </cell>
          <cell r="L2575" t="str">
            <v>Conformant</v>
          </cell>
        </row>
        <row r="2576">
          <cell r="B2576" t="str">
            <v>COMPONA CONNECTORS_2023</v>
          </cell>
          <cell r="C2576" t="str">
            <v>CID001512 - Rand Refinery (Pty) Ltd.</v>
          </cell>
          <cell r="D2576" t="str">
            <v>Gold</v>
          </cell>
          <cell r="E2576" t="str">
            <v>CID001512</v>
          </cell>
          <cell r="F2576" t="str">
            <v>RMI</v>
          </cell>
          <cell r="G2576" t="str">
            <v>Rand Refinery (Pty) Ltd.</v>
          </cell>
          <cell r="H2576" t="str">
            <v>SOUTH AFRICA</v>
          </cell>
          <cell r="I2576"/>
          <cell r="J2576" t="str">
            <v>Germiston</v>
          </cell>
          <cell r="K2576" t="str">
            <v>Gauteng</v>
          </cell>
          <cell r="L2576" t="str">
            <v>Conformant</v>
          </cell>
        </row>
        <row r="2577">
          <cell r="B2577" t="str">
            <v>COMPONA CONNECTORS_2023</v>
          </cell>
          <cell r="C2577" t="str">
            <v>CID002582 - REMONDIS PMR B.V.</v>
          </cell>
          <cell r="D2577" t="str">
            <v>Gold</v>
          </cell>
          <cell r="E2577" t="str">
            <v>CID002582</v>
          </cell>
          <cell r="F2577" t="str">
            <v>RMI</v>
          </cell>
          <cell r="G2577" t="str">
            <v>REMONDIS PMR B.V.</v>
          </cell>
          <cell r="H2577" t="str">
            <v>NETHERLANDS</v>
          </cell>
          <cell r="I2577"/>
          <cell r="J2577" t="str">
            <v>Moerdijk</v>
          </cell>
          <cell r="K2577" t="str">
            <v>Noord-Brabant</v>
          </cell>
          <cell r="L2577" t="str">
            <v>Conformant</v>
          </cell>
        </row>
        <row r="2578">
          <cell r="B2578" t="str">
            <v>COMPONA CONNECTORS_2023</v>
          </cell>
          <cell r="C2578" t="str">
            <v>CID001534 - Royal Canadian Mint</v>
          </cell>
          <cell r="D2578" t="str">
            <v>Gold</v>
          </cell>
          <cell r="E2578" t="str">
            <v>CID001534</v>
          </cell>
          <cell r="F2578" t="str">
            <v>RMI</v>
          </cell>
          <cell r="G2578" t="str">
            <v>Royal Canadian Mint</v>
          </cell>
          <cell r="H2578" t="str">
            <v>CANADA</v>
          </cell>
          <cell r="I2578"/>
          <cell r="J2578" t="str">
            <v>Ottawa</v>
          </cell>
          <cell r="K2578" t="str">
            <v>Ontario</v>
          </cell>
          <cell r="L2578" t="str">
            <v>Conformant</v>
          </cell>
        </row>
        <row r="2579">
          <cell r="B2579" t="str">
            <v>COMPONA CONNECTORS_2023</v>
          </cell>
          <cell r="C2579" t="str">
            <v>CID002761 - SAAMP</v>
          </cell>
          <cell r="D2579" t="str">
            <v>Gold</v>
          </cell>
          <cell r="E2579" t="str">
            <v>CID002761</v>
          </cell>
          <cell r="F2579" t="str">
            <v>RMI</v>
          </cell>
          <cell r="G2579" t="str">
            <v>SAAMP</v>
          </cell>
          <cell r="H2579" t="str">
            <v>FRANCE</v>
          </cell>
          <cell r="I2579"/>
          <cell r="J2579" t="str">
            <v>Paris</v>
          </cell>
          <cell r="K2579" t="str">
            <v>Île-de-France</v>
          </cell>
          <cell r="L2579" t="str">
            <v>Conformant</v>
          </cell>
        </row>
        <row r="2580">
          <cell r="B2580" t="str">
            <v>COMPONA CONNECTORS_2023</v>
          </cell>
          <cell r="C2580" t="str">
            <v>CID002973 - Safimet S.p.A</v>
          </cell>
          <cell r="D2580" t="str">
            <v>Gold</v>
          </cell>
          <cell r="E2580" t="str">
            <v>CID002973</v>
          </cell>
          <cell r="F2580" t="str">
            <v>RMI</v>
          </cell>
          <cell r="G2580" t="str">
            <v>Safimet S.p.A</v>
          </cell>
          <cell r="H2580" t="str">
            <v>ITALY</v>
          </cell>
          <cell r="I2580"/>
          <cell r="J2580" t="str">
            <v>Arezzo</v>
          </cell>
          <cell r="K2580" t="str">
            <v>Toscana</v>
          </cell>
          <cell r="L2580" t="str">
            <v>Listed by RMI</v>
          </cell>
        </row>
        <row r="2581">
          <cell r="B2581" t="str">
            <v>COMPONA CONNECTORS_2023</v>
          </cell>
          <cell r="C2581" t="str">
            <v>CID002290 - SAFINA A.S.</v>
          </cell>
          <cell r="D2581" t="str">
            <v>Gold</v>
          </cell>
          <cell r="E2581" t="str">
            <v>CID002290</v>
          </cell>
          <cell r="F2581" t="str">
            <v>RMI</v>
          </cell>
          <cell r="G2581" t="str">
            <v>SAFINA A.S.</v>
          </cell>
          <cell r="H2581" t="str">
            <v>CZECHIA</v>
          </cell>
          <cell r="I2581"/>
          <cell r="J2581" t="str">
            <v>Vestec</v>
          </cell>
          <cell r="K2581" t="str">
            <v>Praha-západ</v>
          </cell>
          <cell r="L2581" t="str">
            <v>Conformant</v>
          </cell>
        </row>
        <row r="2582">
          <cell r="B2582" t="str">
            <v>COMPONA CONNECTORS_2023</v>
          </cell>
          <cell r="C2582" t="str">
            <v>CID001555 - Samduck Precious Metals71</v>
          </cell>
          <cell r="D2582" t="str">
            <v>Gold</v>
          </cell>
          <cell r="E2582" t="str">
            <v>CID001555</v>
          </cell>
          <cell r="F2582" t="str">
            <v>RMI</v>
          </cell>
          <cell r="G2582" t="str">
            <v>Samduck Precious Metals</v>
          </cell>
          <cell r="H2582" t="str">
            <v>KOREA, REPUBLIC OF</v>
          </cell>
          <cell r="I2582"/>
          <cell r="J2582" t="str">
            <v>Namdong</v>
          </cell>
          <cell r="K2582" t="str">
            <v>Incheon-gwangyeoksi</v>
          </cell>
          <cell r="L2582" t="str">
            <v>Listed by RMI</v>
          </cell>
        </row>
        <row r="2583">
          <cell r="B2583" t="str">
            <v>COMPONA CONNECTORS_2023</v>
          </cell>
          <cell r="C2583" t="str">
            <v>CID001585 - SEMPSA Joyeria Plateria S.A.</v>
          </cell>
          <cell r="D2583" t="str">
            <v>Gold</v>
          </cell>
          <cell r="E2583" t="str">
            <v>CID001585</v>
          </cell>
          <cell r="F2583" t="str">
            <v>RMI</v>
          </cell>
          <cell r="G2583" t="str">
            <v>SEMPSA Joyeria Plateria S.A.</v>
          </cell>
          <cell r="H2583" t="str">
            <v>SPAIN</v>
          </cell>
          <cell r="I2583" t="str">
            <v>Avenida Democratia</v>
          </cell>
          <cell r="J2583" t="str">
            <v>Madrid</v>
          </cell>
          <cell r="K2583" t="str">
            <v>Comunidad de Madrid</v>
          </cell>
          <cell r="L2583" t="str">
            <v>Conformant</v>
          </cell>
        </row>
        <row r="2584">
          <cell r="B2584" t="str">
            <v>COMPONA CONNECTORS_2023</v>
          </cell>
          <cell r="C2584" t="str">
            <v>CID001622 - Shandong Zhaojin Gold &amp; Silver Refinery Co., Ltd.</v>
          </cell>
          <cell r="D2584" t="str">
            <v>Gold</v>
          </cell>
          <cell r="E2584" t="str">
            <v>CID001622</v>
          </cell>
          <cell r="F2584" t="str">
            <v>RMI</v>
          </cell>
          <cell r="G2584" t="str">
            <v>Shandong Zhaojin Gold &amp; Silver Refinery Co., Ltd.</v>
          </cell>
          <cell r="H2584" t="str">
            <v>CHINA</v>
          </cell>
          <cell r="I2584"/>
          <cell r="J2584" t="str">
            <v>Zhaoyuan</v>
          </cell>
          <cell r="K2584" t="str">
            <v>Shandong Sheng</v>
          </cell>
          <cell r="L2584" t="str">
            <v>Conformant</v>
          </cell>
        </row>
        <row r="2585">
          <cell r="B2585" t="str">
            <v>COMPONA CONNECTORS_2023</v>
          </cell>
          <cell r="C2585" t="str">
            <v>CID001736 - Sichuan Tianze Precious Metals Co., Ltd.</v>
          </cell>
          <cell r="D2585" t="str">
            <v>Gold</v>
          </cell>
          <cell r="E2585" t="str">
            <v>CID001736</v>
          </cell>
          <cell r="F2585" t="str">
            <v>RMI</v>
          </cell>
          <cell r="G2585" t="str">
            <v>Sichuan Tianze Precious Metals Co., Ltd.</v>
          </cell>
          <cell r="H2585" t="str">
            <v>CHINA</v>
          </cell>
          <cell r="I2585"/>
          <cell r="J2585" t="str">
            <v>Chengdu</v>
          </cell>
          <cell r="K2585" t="str">
            <v>Sichuan Sheng</v>
          </cell>
          <cell r="L2585" t="str">
            <v>Conformant</v>
          </cell>
        </row>
        <row r="2586">
          <cell r="B2586" t="str">
            <v>COMPONA CONNECTORS_2023</v>
          </cell>
          <cell r="C2586" t="str">
            <v>CID002516 - Singway Technology Co., Ltd.</v>
          </cell>
          <cell r="D2586" t="str">
            <v>Gold</v>
          </cell>
          <cell r="E2586" t="str">
            <v>CID002516</v>
          </cell>
          <cell r="F2586" t="str">
            <v>RMI</v>
          </cell>
          <cell r="G2586" t="str">
            <v>Singway Technology Co., Ltd.</v>
          </cell>
          <cell r="H2586" t="str">
            <v>TAIWAN, PROVINCE OF CHINA</v>
          </cell>
          <cell r="I2586"/>
          <cell r="J2586" t="str">
            <v>Dayuan</v>
          </cell>
          <cell r="K2586" t="str">
            <v>Taoyuan</v>
          </cell>
          <cell r="L2586" t="str">
            <v>Listed by RMI</v>
          </cell>
        </row>
        <row r="2587">
          <cell r="B2587" t="str">
            <v>COMPONA CONNECTORS_2023</v>
          </cell>
          <cell r="C2587" t="str">
            <v>CID001761 - Solar Applied Materials Technology Corp.</v>
          </cell>
          <cell r="D2587" t="str">
            <v>Gold</v>
          </cell>
          <cell r="E2587" t="str">
            <v>CID001761</v>
          </cell>
          <cell r="F2587" t="str">
            <v>RMI</v>
          </cell>
          <cell r="G2587" t="str">
            <v>Solar Applied Materials Technology Corp.</v>
          </cell>
          <cell r="H2587" t="str">
            <v>TAIWAN, PROVINCE OF CHINA</v>
          </cell>
          <cell r="I2587"/>
          <cell r="J2587" t="str">
            <v>Tainan City</v>
          </cell>
          <cell r="K2587" t="str">
            <v>Tainan</v>
          </cell>
          <cell r="L2587" t="str">
            <v>Conformant</v>
          </cell>
        </row>
        <row r="2588">
          <cell r="B2588" t="str">
            <v>COMPONA CONNECTORS_2023</v>
          </cell>
          <cell r="C2588" t="str">
            <v>CID001798 - Sumitomo Metal Mining Co., Ltd.88</v>
          </cell>
          <cell r="D2588" t="str">
            <v>Gold</v>
          </cell>
          <cell r="E2588" t="str">
            <v>CID001798</v>
          </cell>
          <cell r="F2588" t="str">
            <v>RMI</v>
          </cell>
          <cell r="G2588" t="str">
            <v>Sumitomo Metal Mining Co., Ltd.</v>
          </cell>
          <cell r="H2588" t="str">
            <v>JAPAN</v>
          </cell>
          <cell r="I2588"/>
          <cell r="J2588" t="str">
            <v>Saijo</v>
          </cell>
          <cell r="K2588" t="str">
            <v>Wehime</v>
          </cell>
          <cell r="L2588" t="str">
            <v>Conformant</v>
          </cell>
        </row>
        <row r="2589">
          <cell r="B2589" t="str">
            <v>COMPONA CONNECTORS_2023</v>
          </cell>
          <cell r="C2589" t="str">
            <v>CID002580 - T.C.A S.p.A</v>
          </cell>
          <cell r="D2589" t="str">
            <v>Gold</v>
          </cell>
          <cell r="E2589" t="str">
            <v>CID002580</v>
          </cell>
          <cell r="F2589" t="str">
            <v>RMI</v>
          </cell>
          <cell r="G2589" t="str">
            <v>T.C.A S.p.A</v>
          </cell>
          <cell r="H2589" t="str">
            <v>ITALY</v>
          </cell>
          <cell r="I2589"/>
          <cell r="J2589" t="str">
            <v>Capolona</v>
          </cell>
          <cell r="K2589" t="str">
            <v>Toscana</v>
          </cell>
          <cell r="L2589" t="str">
            <v>Conformant</v>
          </cell>
        </row>
        <row r="2590">
          <cell r="B2590" t="str">
            <v>COMPONA CONNECTORS_2023</v>
          </cell>
          <cell r="C2590" t="str">
            <v>CID001875 - Tanaka Kikinzoku Kogyo K.K.96</v>
          </cell>
          <cell r="D2590" t="str">
            <v>Gold</v>
          </cell>
          <cell r="E2590" t="str">
            <v>CID001875</v>
          </cell>
          <cell r="F2590" t="str">
            <v>RMI</v>
          </cell>
          <cell r="G2590" t="str">
            <v>Tanaka Kikinzoku Kogyo K.K.</v>
          </cell>
          <cell r="H2590" t="str">
            <v>JAPAN</v>
          </cell>
          <cell r="I2590" t="str">
            <v>nagatoro2-14</v>
          </cell>
          <cell r="J2590" t="str">
            <v>Hiratsuka</v>
          </cell>
          <cell r="K2590" t="str">
            <v>Kanagawa</v>
          </cell>
          <cell r="L2590" t="str">
            <v>Conformant</v>
          </cell>
        </row>
        <row r="2591">
          <cell r="B2591" t="str">
            <v>COMPONA CONNECTORS_2023</v>
          </cell>
          <cell r="C2591" t="str">
            <v>CID001916 - Shandong Gold Smelting Co., Ltd.</v>
          </cell>
          <cell r="D2591" t="str">
            <v>Gold</v>
          </cell>
          <cell r="E2591" t="str">
            <v>CID001916</v>
          </cell>
          <cell r="F2591" t="str">
            <v>RMI</v>
          </cell>
          <cell r="G2591" t="str">
            <v>Shandong Gold Smelting Co., Ltd.</v>
          </cell>
          <cell r="H2591" t="str">
            <v>CHINA</v>
          </cell>
          <cell r="I2591"/>
          <cell r="J2591" t="str">
            <v>Laizhou</v>
          </cell>
          <cell r="K2591" t="str">
            <v>Shandong Sheng</v>
          </cell>
          <cell r="L2591" t="str">
            <v>Conformant</v>
          </cell>
        </row>
        <row r="2592">
          <cell r="B2592" t="str">
            <v>COMPONA CONNECTORS_2023</v>
          </cell>
          <cell r="C2592" t="str">
            <v>CID001938 - Tokuriki Honten Co., Ltd.</v>
          </cell>
          <cell r="D2592" t="str">
            <v>Gold</v>
          </cell>
          <cell r="E2592" t="str">
            <v>CID001938</v>
          </cell>
          <cell r="F2592" t="str">
            <v>RMI</v>
          </cell>
          <cell r="G2592" t="str">
            <v>Tokuriki Honten Co., Ltd.</v>
          </cell>
          <cell r="H2592" t="str">
            <v>JAPAN</v>
          </cell>
          <cell r="I2592"/>
          <cell r="J2592" t="str">
            <v>Kuki</v>
          </cell>
          <cell r="K2592" t="str">
            <v>Saitama</v>
          </cell>
          <cell r="L2592" t="str">
            <v>Conformant</v>
          </cell>
        </row>
        <row r="2593">
          <cell r="B2593" t="str">
            <v>COMPONA CONNECTORS_2023</v>
          </cell>
          <cell r="C2593" t="str">
            <v>CID002615 - TOO Tau-Ken-Altyn</v>
          </cell>
          <cell r="D2593" t="str">
            <v>Gold</v>
          </cell>
          <cell r="E2593" t="str">
            <v>CID002615</v>
          </cell>
          <cell r="F2593" t="str">
            <v>RMI</v>
          </cell>
          <cell r="G2593" t="str">
            <v>TOO Tau-Ken-Altyn</v>
          </cell>
          <cell r="H2593" t="str">
            <v>KAZAKHSTAN</v>
          </cell>
          <cell r="I2593"/>
          <cell r="J2593" t="str">
            <v>Astana</v>
          </cell>
          <cell r="K2593" t="str">
            <v>Almaty</v>
          </cell>
          <cell r="L2593" t="str">
            <v>Conformant</v>
          </cell>
        </row>
        <row r="2594">
          <cell r="B2594" t="str">
            <v>COMPONA CONNECTORS_2023</v>
          </cell>
          <cell r="C2594" t="str">
            <v>CID001955 - Torecom</v>
          </cell>
          <cell r="D2594" t="str">
            <v>Gold</v>
          </cell>
          <cell r="E2594" t="str">
            <v>CID001955</v>
          </cell>
          <cell r="F2594" t="str">
            <v>RMI</v>
          </cell>
          <cell r="G2594" t="str">
            <v>Torecom</v>
          </cell>
          <cell r="H2594" t="str">
            <v>KOREA, REPUBLIC OF</v>
          </cell>
          <cell r="I2594"/>
          <cell r="J2594" t="str">
            <v>Asan</v>
          </cell>
          <cell r="K2594" t="str">
            <v>Chungcheongnam-do</v>
          </cell>
          <cell r="L2594" t="str">
            <v>Conformant</v>
          </cell>
        </row>
        <row r="2595">
          <cell r="B2595" t="str">
            <v>COMPONA CONNECTORS_2023</v>
          </cell>
          <cell r="C2595" t="str">
            <v>CID002314 - Umicore Precious Metals Thailand</v>
          </cell>
          <cell r="D2595" t="str">
            <v>Gold</v>
          </cell>
          <cell r="E2595" t="str">
            <v>CID002314</v>
          </cell>
          <cell r="F2595" t="str">
            <v>RMI</v>
          </cell>
          <cell r="G2595" t="str">
            <v>Umicore Precious Metals Thailand</v>
          </cell>
          <cell r="H2595" t="str">
            <v>THAILAND</v>
          </cell>
          <cell r="I2595"/>
          <cell r="J2595" t="str">
            <v>Khwaeng Dok Mai</v>
          </cell>
          <cell r="K2595" t="str">
            <v>Krung Thep Maha Nakhon</v>
          </cell>
          <cell r="L2595" t="str">
            <v>Conformant</v>
          </cell>
        </row>
        <row r="2596">
          <cell r="B2596" t="str">
            <v>COMPONA CONNECTORS_2023</v>
          </cell>
          <cell r="C2596" t="str">
            <v>CID001980 - Umicore S.A. Business Unit Precious Metals Refining104</v>
          </cell>
          <cell r="D2596" t="str">
            <v>Gold</v>
          </cell>
          <cell r="E2596" t="str">
            <v>CID001980</v>
          </cell>
          <cell r="F2596" t="str">
            <v>RMI</v>
          </cell>
          <cell r="G2596" t="str">
            <v>Umicore S.A. Business Unit Precious Metals Refining</v>
          </cell>
          <cell r="H2596" t="str">
            <v>BELGIUM</v>
          </cell>
          <cell r="I2596" t="str">
            <v>Adolf Greinerstraat 14</v>
          </cell>
          <cell r="J2596" t="str">
            <v>Hoboken</v>
          </cell>
          <cell r="K2596" t="str">
            <v>Antwerpen</v>
          </cell>
          <cell r="L2596" t="str">
            <v>Conformant</v>
          </cell>
        </row>
        <row r="2597">
          <cell r="B2597" t="str">
            <v>COMPONA CONNECTORS_2023</v>
          </cell>
          <cell r="C2597" t="str">
            <v>CID001993 - United Precious Metal Refining, Inc.</v>
          </cell>
          <cell r="D2597" t="str">
            <v>Gold</v>
          </cell>
          <cell r="E2597" t="str">
            <v>CID001993</v>
          </cell>
          <cell r="F2597" t="str">
            <v>RMI</v>
          </cell>
          <cell r="G2597" t="str">
            <v>United Precious Metal Refining, Inc.</v>
          </cell>
          <cell r="H2597" t="str">
            <v>UNITED STATES OF AMERICA</v>
          </cell>
          <cell r="I2597"/>
          <cell r="J2597" t="str">
            <v>Alden</v>
          </cell>
          <cell r="K2597" t="str">
            <v>New York</v>
          </cell>
          <cell r="L2597" t="str">
            <v>Conformant</v>
          </cell>
        </row>
        <row r="2598">
          <cell r="B2598" t="str">
            <v>COMPONA CONNECTORS_2023</v>
          </cell>
          <cell r="C2598" t="str">
            <v>CID002003 - Valcambi S.A.</v>
          </cell>
          <cell r="D2598" t="str">
            <v>Gold</v>
          </cell>
          <cell r="E2598" t="str">
            <v>CID002003</v>
          </cell>
          <cell r="F2598" t="str">
            <v>RMI</v>
          </cell>
          <cell r="G2598" t="str">
            <v>Valcambi S.A.</v>
          </cell>
          <cell r="H2598" t="str">
            <v>SWITZERLAND</v>
          </cell>
          <cell r="I2598"/>
          <cell r="J2598" t="str">
            <v>Balerna</v>
          </cell>
          <cell r="K2598" t="str">
            <v>Ticino</v>
          </cell>
          <cell r="L2598" t="str">
            <v>Conformant</v>
          </cell>
        </row>
        <row r="2599">
          <cell r="B2599" t="str">
            <v>COMPONA CONNECTORS_2023</v>
          </cell>
          <cell r="C2599" t="str">
            <v>CID002030 - Western Australian Mint (T/a The Perth Mint)109</v>
          </cell>
          <cell r="D2599" t="str">
            <v>Gold</v>
          </cell>
          <cell r="E2599" t="str">
            <v>CID002030</v>
          </cell>
          <cell r="F2599" t="str">
            <v>RMI</v>
          </cell>
          <cell r="G2599" t="str">
            <v>Western Australian Mint (T/a The Perth Mint)</v>
          </cell>
          <cell r="H2599" t="str">
            <v>AUSTRALIA</v>
          </cell>
          <cell r="I2599" t="str">
            <v>Nondisclosure</v>
          </cell>
          <cell r="J2599" t="str">
            <v>Newburn</v>
          </cell>
          <cell r="K2599" t="str">
            <v>Western Australia</v>
          </cell>
          <cell r="L2599" t="str">
            <v>Conformant</v>
          </cell>
        </row>
        <row r="2600">
          <cell r="B2600" t="str">
            <v>COMPONA CONNECTORS_2023</v>
          </cell>
          <cell r="C2600" t="str">
            <v>CID002778 - WIELAND Edelmetalle GmbH</v>
          </cell>
          <cell r="D2600" t="str">
            <v>Gold</v>
          </cell>
          <cell r="E2600" t="str">
            <v>CID002778</v>
          </cell>
          <cell r="F2600" t="str">
            <v>RMI</v>
          </cell>
          <cell r="G2600" t="str">
            <v>WIELAND Edelmetalle GmbH</v>
          </cell>
          <cell r="H2600" t="str">
            <v>GERMANY</v>
          </cell>
          <cell r="I2600"/>
          <cell r="J2600" t="str">
            <v>Pforzeim</v>
          </cell>
          <cell r="K2600" t="str">
            <v>Baden-Wurttemberg</v>
          </cell>
          <cell r="L2600" t="str">
            <v>Conformant</v>
          </cell>
        </row>
        <row r="2601">
          <cell r="B2601" t="str">
            <v>COMPONA CONNECTORS_2023</v>
          </cell>
          <cell r="C2601" t="str">
            <v>CID002129 - Yokohama Metal Co., Ltd.</v>
          </cell>
          <cell r="D2601" t="str">
            <v>Gold</v>
          </cell>
          <cell r="E2601" t="str">
            <v>CID002129</v>
          </cell>
          <cell r="F2601" t="str">
            <v>RMI</v>
          </cell>
          <cell r="G2601" t="str">
            <v>Yokohama Metal Co., Ltd.</v>
          </cell>
          <cell r="H2601" t="str">
            <v>JAPAN</v>
          </cell>
          <cell r="I2601"/>
          <cell r="J2601" t="str">
            <v>Sagamihara</v>
          </cell>
          <cell r="K2601" t="str">
            <v>Kanagawa</v>
          </cell>
          <cell r="L2601" t="str">
            <v>Conformant</v>
          </cell>
        </row>
        <row r="2602">
          <cell r="B2602" t="str">
            <v>COMPONA CONNECTORS_2023</v>
          </cell>
          <cell r="C2602" t="str">
            <v>CID002224 - Zhongyuan Gold Smelter of Zhongjin Gold Corporation116</v>
          </cell>
          <cell r="D2602" t="str">
            <v>Gold</v>
          </cell>
          <cell r="E2602" t="str">
            <v>CID002224</v>
          </cell>
          <cell r="F2602" t="str">
            <v>RMI</v>
          </cell>
          <cell r="G2602" t="str">
            <v>Zhongyuan Gold Smelter of Zhongjin Gold Corporation</v>
          </cell>
          <cell r="H2602" t="str">
            <v>CHINA</v>
          </cell>
          <cell r="I2602"/>
          <cell r="J2602" t="str">
            <v>Sanmenxia</v>
          </cell>
          <cell r="K2602" t="str">
            <v>Henan Sheng</v>
          </cell>
          <cell r="L2602" t="str">
            <v>Conformant</v>
          </cell>
        </row>
        <row r="2603">
          <cell r="B2603" t="str">
            <v>COMPONA CONNECTORS_2023</v>
          </cell>
          <cell r="C2603" t="str">
            <v>CID000292 - Alpha117</v>
          </cell>
          <cell r="D2603" t="str">
            <v>Tin</v>
          </cell>
          <cell r="E2603" t="str">
            <v>CID000292</v>
          </cell>
          <cell r="F2603" t="str">
            <v>RMI</v>
          </cell>
          <cell r="G2603" t="str">
            <v>Alpha</v>
          </cell>
          <cell r="H2603" t="str">
            <v>UNITED STATES OF AMERICA</v>
          </cell>
          <cell r="I2603"/>
          <cell r="J2603" t="str">
            <v>Altoona</v>
          </cell>
          <cell r="K2603" t="str">
            <v>Pennsylvania</v>
          </cell>
          <cell r="L2603" t="str">
            <v>Conformant</v>
          </cell>
        </row>
        <row r="2604">
          <cell r="B2604" t="str">
            <v>COMPONA CONNECTORS_2023</v>
          </cell>
          <cell r="C2604" t="str">
            <v>CID002703 - An Vinh Joint Stock Mineral Processing Company</v>
          </cell>
          <cell r="D2604" t="str">
            <v>Tin</v>
          </cell>
          <cell r="E2604" t="str">
            <v>CID002703</v>
          </cell>
          <cell r="F2604" t="str">
            <v>RMI</v>
          </cell>
          <cell r="G2604" t="str">
            <v>An Vinh Joint Stock Mineral Processing Company</v>
          </cell>
          <cell r="H2604" t="str">
            <v>VIET NAM</v>
          </cell>
          <cell r="I2604"/>
          <cell r="J2604" t="str">
            <v>Quy Hop</v>
          </cell>
          <cell r="K2604" t="str">
            <v>Nghệ An</v>
          </cell>
          <cell r="L2604" t="str">
            <v>Listed by RMI</v>
          </cell>
        </row>
        <row r="2605">
          <cell r="B2605" t="str">
            <v>COMPONA CONNECTORS_2023</v>
          </cell>
          <cell r="C2605" t="str">
            <v>CID000228 - Chenzhou Yunxiang Mining and Metallurgy Co., Ltd.124</v>
          </cell>
          <cell r="D2605" t="str">
            <v>Tin</v>
          </cell>
          <cell r="E2605" t="str">
            <v>CID000228</v>
          </cell>
          <cell r="F2605" t="str">
            <v>RMI</v>
          </cell>
          <cell r="G2605" t="str">
            <v>Chenzhou Yunxiang Mining and Metallurgy Co., Ltd.</v>
          </cell>
          <cell r="H2605" t="str">
            <v>CHINA</v>
          </cell>
          <cell r="I2605"/>
          <cell r="J2605" t="str">
            <v>Chenzhou</v>
          </cell>
          <cell r="K2605" t="str">
            <v>Hunan Sheng</v>
          </cell>
          <cell r="L2605" t="str">
            <v>Conformant</v>
          </cell>
        </row>
        <row r="2606">
          <cell r="B2606" t="str">
            <v>COMPONA CONNECTORS_2023</v>
          </cell>
          <cell r="C2606" t="str">
            <v>CID001070 - China Tin Group Co., Ltd.125</v>
          </cell>
          <cell r="D2606" t="str">
            <v>Tin</v>
          </cell>
          <cell r="E2606" t="str">
            <v>CID001070</v>
          </cell>
          <cell r="F2606" t="str">
            <v>RMI</v>
          </cell>
          <cell r="G2606" t="str">
            <v>China Tin Group Co., Ltd.</v>
          </cell>
          <cell r="H2606" t="str">
            <v>CHINA</v>
          </cell>
          <cell r="I2606"/>
          <cell r="J2606" t="str">
            <v>Laibin</v>
          </cell>
          <cell r="K2606" t="str">
            <v>Guangxi Zhuangzu Zizhiqu</v>
          </cell>
          <cell r="L2606" t="str">
            <v>Conformant</v>
          </cell>
        </row>
        <row r="2607">
          <cell r="B2607" t="str">
            <v>COMPONA CONNECTORS_2023</v>
          </cell>
          <cell r="C2607" t="str">
            <v>CID002593 - PT Rajehan Ariq</v>
          </cell>
          <cell r="D2607" t="str">
            <v>Tin</v>
          </cell>
          <cell r="E2607" t="str">
            <v>CID002593</v>
          </cell>
          <cell r="F2607" t="str">
            <v>RMI</v>
          </cell>
          <cell r="G2607" t="str">
            <v>PT Rajehan Ariq</v>
          </cell>
          <cell r="H2607" t="str">
            <v>INDONESIA</v>
          </cell>
          <cell r="I2607"/>
          <cell r="J2607" t="str">
            <v>Pangkal Pinang</v>
          </cell>
          <cell r="K2607" t="str">
            <v>Kepulauan Bangka Belitung</v>
          </cell>
          <cell r="L2607" t="str">
            <v>Conformant</v>
          </cell>
        </row>
        <row r="2608">
          <cell r="B2608" t="str">
            <v>COMPONA CONNECTORS_2023</v>
          </cell>
          <cell r="C2608" t="str">
            <v>CID002455 - CV Venus Inti Perkasa</v>
          </cell>
          <cell r="D2608" t="str">
            <v>Tin</v>
          </cell>
          <cell r="E2608" t="str">
            <v>CID002455</v>
          </cell>
          <cell r="F2608" t="str">
            <v>RMI</v>
          </cell>
          <cell r="G2608" t="str">
            <v>CV Venus Inti Perkasa</v>
          </cell>
          <cell r="H2608" t="str">
            <v>INDONESIA</v>
          </cell>
          <cell r="I2608"/>
          <cell r="J2608" t="str">
            <v>Pangkal Pinang</v>
          </cell>
          <cell r="K2608" t="str">
            <v>Kepulauan Bangka Belitung</v>
          </cell>
          <cell r="L2608" t="str">
            <v>Conformant</v>
          </cell>
        </row>
        <row r="2609">
          <cell r="B2609" t="str">
            <v>COMPONA CONNECTORS_2023</v>
          </cell>
          <cell r="C2609" t="str">
            <v>CID000402 - Dowa</v>
          </cell>
          <cell r="D2609" t="str">
            <v>Tin</v>
          </cell>
          <cell r="E2609" t="str">
            <v>CID000402</v>
          </cell>
          <cell r="F2609" t="str">
            <v>RMI</v>
          </cell>
          <cell r="G2609" t="str">
            <v>Dowa</v>
          </cell>
          <cell r="H2609" t="str">
            <v>JAPAN</v>
          </cell>
          <cell r="I2609"/>
          <cell r="J2609" t="str">
            <v>Kosaka</v>
          </cell>
          <cell r="K2609" t="str">
            <v>Akita</v>
          </cell>
          <cell r="L2609" t="str">
            <v>Conformant</v>
          </cell>
        </row>
        <row r="2610">
          <cell r="B2610" t="str">
            <v>COMPONA CONNECTORS_2023</v>
          </cell>
          <cell r="C2610" t="str">
            <v>CID000438 - EM Vinto</v>
          </cell>
          <cell r="D2610" t="str">
            <v>Tin</v>
          </cell>
          <cell r="E2610" t="str">
            <v>CID000438</v>
          </cell>
          <cell r="F2610" t="str">
            <v>RMI</v>
          </cell>
          <cell r="G2610" t="str">
            <v>EM Vinto</v>
          </cell>
          <cell r="H2610" t="str">
            <v>BOLIVIA (PLURINATIONAL STATE OF)</v>
          </cell>
          <cell r="I2610" t="str">
            <v>Unknown.</v>
          </cell>
          <cell r="J2610" t="str">
            <v>Oruro</v>
          </cell>
          <cell r="K2610" t="str">
            <v>Oruro</v>
          </cell>
          <cell r="L2610" t="str">
            <v>Conformant</v>
          </cell>
        </row>
        <row r="2611">
          <cell r="B2611" t="str">
            <v>COMPONA CONNECTORS_2023</v>
          </cell>
          <cell r="C2611" t="str">
            <v>CID000448 - Estanho de Rondonia S.A.</v>
          </cell>
          <cell r="D2611" t="str">
            <v>Tin</v>
          </cell>
          <cell r="E2611" t="str">
            <v>CID000448</v>
          </cell>
          <cell r="F2611" t="str">
            <v>RMI</v>
          </cell>
          <cell r="G2611" t="str">
            <v>Estanho de Rondonia S.A.</v>
          </cell>
          <cell r="H2611" t="str">
            <v>BRAZIL</v>
          </cell>
          <cell r="I2611"/>
          <cell r="J2611" t="str">
            <v>Ariquemes</v>
          </cell>
          <cell r="K2611" t="str">
            <v>Rondônia</v>
          </cell>
          <cell r="L2611" t="str">
            <v>Conformant</v>
          </cell>
        </row>
        <row r="2612">
          <cell r="B2612" t="str">
            <v>COMPONA CONNECTORS_2023</v>
          </cell>
          <cell r="C2612" t="str">
            <v>CID000468 - Fenix Metals</v>
          </cell>
          <cell r="D2612" t="str">
            <v>Tin</v>
          </cell>
          <cell r="E2612" t="str">
            <v>CID000468</v>
          </cell>
          <cell r="F2612" t="str">
            <v>RMI</v>
          </cell>
          <cell r="G2612" t="str">
            <v>Fenix Metals</v>
          </cell>
          <cell r="H2612" t="str">
            <v>POLAND</v>
          </cell>
          <cell r="I2612"/>
          <cell r="J2612" t="str">
            <v>Chmielów</v>
          </cell>
          <cell r="K2612" t="str">
            <v>Podkarpackie</v>
          </cell>
          <cell r="L2612" t="str">
            <v>Conformant</v>
          </cell>
        </row>
        <row r="2613">
          <cell r="B2613" t="str">
            <v>COMPONA CONNECTORS_2023</v>
          </cell>
          <cell r="C2613" t="str">
            <v>CID000538 - Gejiu Non-Ferrous Metal Processing Co., Ltd.</v>
          </cell>
          <cell r="D2613" t="str">
            <v>Tin</v>
          </cell>
          <cell r="E2613" t="str">
            <v>CID000538</v>
          </cell>
          <cell r="F2613" t="str">
            <v>RMI</v>
          </cell>
          <cell r="G2613" t="str">
            <v>Gejiu Non-Ferrous Metal Processing Co., Ltd.</v>
          </cell>
          <cell r="H2613" t="str">
            <v>CHINA</v>
          </cell>
          <cell r="I2613" t="str">
            <v>Jijie</v>
          </cell>
          <cell r="J2613" t="str">
            <v>Gejiu</v>
          </cell>
          <cell r="K2613" t="str">
            <v>Yunnan Sheng</v>
          </cell>
          <cell r="L2613" t="str">
            <v>Conformant</v>
          </cell>
        </row>
        <row r="2614">
          <cell r="B2614" t="str">
            <v>COMPONA CONNECTORS_2023</v>
          </cell>
          <cell r="C2614" t="str">
            <v>CID001908 - Gejiu Yunxin Nonferrous Electrolysis Co., Ltd.</v>
          </cell>
          <cell r="D2614" t="str">
            <v>Tin</v>
          </cell>
          <cell r="E2614" t="str">
            <v>CID001908</v>
          </cell>
          <cell r="F2614" t="str">
            <v>RMI</v>
          </cell>
          <cell r="G2614" t="str">
            <v>Gejiu Yunxin Nonferrous Electrolysis Co., Ltd.</v>
          </cell>
          <cell r="H2614" t="str">
            <v>CHINA</v>
          </cell>
          <cell r="I2614"/>
          <cell r="J2614" t="str">
            <v>Gejiu</v>
          </cell>
          <cell r="K2614" t="str">
            <v>Yunnan Sheng</v>
          </cell>
          <cell r="L2614" t="str">
            <v>Listed by RMI</v>
          </cell>
        </row>
        <row r="2615">
          <cell r="B2615" t="str">
            <v>COMPONA CONNECTORS_2023</v>
          </cell>
          <cell r="C2615" t="str">
            <v>CID000555 - Gejiu Zili Mining And Metallurgy Co., Ltd.146</v>
          </cell>
          <cell r="D2615" t="str">
            <v>Tin</v>
          </cell>
          <cell r="E2615" t="str">
            <v>CID000555</v>
          </cell>
          <cell r="F2615" t="str">
            <v>RMI</v>
          </cell>
          <cell r="G2615" t="str">
            <v>Gejiu Zili Mining And Metallurgy Co., Ltd.</v>
          </cell>
          <cell r="H2615" t="str">
            <v>CHINA</v>
          </cell>
          <cell r="I2615"/>
          <cell r="J2615" t="str">
            <v>Gejiu</v>
          </cell>
          <cell r="K2615" t="str">
            <v>Yunnan Sheng</v>
          </cell>
          <cell r="L2615" t="str">
            <v>Listed by RMI</v>
          </cell>
        </row>
        <row r="2616">
          <cell r="B2616" t="str">
            <v>COMPONA CONNECTORS_2023</v>
          </cell>
          <cell r="C2616" t="str">
            <v>CID003116 - Guangdong Hanhe Non-Ferrous Metal Co., Ltd.</v>
          </cell>
          <cell r="D2616" t="str">
            <v>Tin</v>
          </cell>
          <cell r="E2616" t="str">
            <v>CID003116</v>
          </cell>
          <cell r="F2616" t="str">
            <v>RMI</v>
          </cell>
          <cell r="G2616" t="str">
            <v>Guangdong Hanhe Non-Ferrous Metal Co., Ltd.</v>
          </cell>
          <cell r="H2616" t="str">
            <v>CHINA</v>
          </cell>
          <cell r="I2616"/>
          <cell r="J2616" t="str">
            <v>Chaozhou</v>
          </cell>
          <cell r="K2616" t="str">
            <v>Guangdong Sheng</v>
          </cell>
          <cell r="L2616" t="str">
            <v>Conformant</v>
          </cell>
        </row>
        <row r="2617">
          <cell r="B2617" t="str">
            <v>COMPONA CONNECTORS_2023</v>
          </cell>
          <cell r="C2617" t="str">
            <v>CID002844 - HuiChang Hill Tin Industry Co., Ltd.</v>
          </cell>
          <cell r="D2617" t="str">
            <v>Tin</v>
          </cell>
          <cell r="E2617" t="str">
            <v>CID002844</v>
          </cell>
          <cell r="F2617" t="str">
            <v>RMI</v>
          </cell>
          <cell r="G2617" t="str">
            <v>HuiChang Hill Tin Industry Co., Ltd.</v>
          </cell>
          <cell r="H2617" t="str">
            <v>CHINA</v>
          </cell>
          <cell r="I2617"/>
          <cell r="J2617" t="str">
            <v>Ganzhou</v>
          </cell>
          <cell r="K2617" t="str">
            <v>Jiangxi Sheng</v>
          </cell>
          <cell r="L2617" t="str">
            <v>Removed</v>
          </cell>
        </row>
        <row r="2618">
          <cell r="B2618" t="str">
            <v>COMPONA CONNECTORS_2023</v>
          </cell>
          <cell r="C2618" t="str">
            <v>CID002468 - Magnu's Minerais Metais e Ligas Ltda.</v>
          </cell>
          <cell r="D2618" t="str">
            <v>Tin</v>
          </cell>
          <cell r="E2618" t="str">
            <v>CID002468</v>
          </cell>
          <cell r="F2618" t="str">
            <v>RMI</v>
          </cell>
          <cell r="G2618" t="str">
            <v>Magnu's Minerais Metais e Ligas Ltda.</v>
          </cell>
          <cell r="H2618" t="str">
            <v>BRAZIL</v>
          </cell>
          <cell r="I2618"/>
          <cell r="J2618" t="str">
            <v>São João del Rei</v>
          </cell>
          <cell r="K2618" t="str">
            <v>Minas Gerais</v>
          </cell>
          <cell r="L2618" t="str">
            <v>Conformant</v>
          </cell>
        </row>
        <row r="2619">
          <cell r="B2619" t="str">
            <v>COMPONA CONNECTORS_2023</v>
          </cell>
          <cell r="C2619" t="str">
            <v>CID001105 - Malaysia Smelting Corporation (MSC)</v>
          </cell>
          <cell r="D2619" t="str">
            <v>Tin</v>
          </cell>
          <cell r="E2619" t="str">
            <v>CID001105</v>
          </cell>
          <cell r="F2619" t="str">
            <v>RMI</v>
          </cell>
          <cell r="G2619" t="str">
            <v>Malaysia Smelting Corporation (MSC)</v>
          </cell>
          <cell r="H2619" t="str">
            <v>MALAYSIA</v>
          </cell>
          <cell r="I2619" t="str">
            <v>27, Jialan Pantai</v>
          </cell>
          <cell r="J2619" t="str">
            <v>Butterworth</v>
          </cell>
          <cell r="K2619" t="str">
            <v>Pulau Pinang</v>
          </cell>
          <cell r="L2619" t="str">
            <v>Conformant</v>
          </cell>
        </row>
        <row r="2620">
          <cell r="B2620" t="str">
            <v>COMPONA CONNECTORS_2023</v>
          </cell>
          <cell r="C2620" t="str">
            <v>CID001142 - Metallic Resources, Inc.</v>
          </cell>
          <cell r="D2620" t="str">
            <v>Tin</v>
          </cell>
          <cell r="E2620" t="str">
            <v>CID001142</v>
          </cell>
          <cell r="F2620" t="str">
            <v>RMI</v>
          </cell>
          <cell r="G2620" t="str">
            <v>Metallic Resources, Inc.</v>
          </cell>
          <cell r="H2620" t="str">
            <v>UNITED STATES OF AMERICA</v>
          </cell>
          <cell r="I2620"/>
          <cell r="J2620" t="str">
            <v>Twinsburg</v>
          </cell>
          <cell r="K2620" t="str">
            <v>Ohio</v>
          </cell>
          <cell r="L2620" t="str">
            <v>Conformant</v>
          </cell>
        </row>
        <row r="2621">
          <cell r="B2621" t="str">
            <v>COMPONA CONNECTORS_2023</v>
          </cell>
          <cell r="C2621" t="str">
            <v>CID001182 - Minsur</v>
          </cell>
          <cell r="D2621" t="str">
            <v>Tin</v>
          </cell>
          <cell r="E2621" t="str">
            <v>CID001182</v>
          </cell>
          <cell r="F2621" t="str">
            <v>RMI</v>
          </cell>
          <cell r="G2621" t="str">
            <v>Minsur</v>
          </cell>
          <cell r="H2621" t="str">
            <v>PERU</v>
          </cell>
          <cell r="I2621" t="str">
            <v>222 Bloomingdale Road, Suite 101</v>
          </cell>
          <cell r="J2621" t="str">
            <v>Paracas</v>
          </cell>
          <cell r="K2621" t="str">
            <v>Ika</v>
          </cell>
          <cell r="L2621" t="str">
            <v>Conformant</v>
          </cell>
        </row>
        <row r="2622">
          <cell r="B2622" t="str">
            <v>COMPONA CONNECTORS_2023</v>
          </cell>
          <cell r="C2622" t="str">
            <v>CID001314 - O.M. Manufacturing (Thailand) Co., Ltd.</v>
          </cell>
          <cell r="D2622" t="str">
            <v>Tin</v>
          </cell>
          <cell r="E2622" t="str">
            <v>CID001314</v>
          </cell>
          <cell r="F2622" t="str">
            <v>RMI</v>
          </cell>
          <cell r="G2622" t="str">
            <v>O.M. Manufacturing (Thailand) Co., Ltd.</v>
          </cell>
          <cell r="H2622" t="str">
            <v>THAILAND</v>
          </cell>
          <cell r="I2622"/>
          <cell r="J2622" t="str">
            <v>Sriracha</v>
          </cell>
          <cell r="K2622" t="str">
            <v>Chon Buri</v>
          </cell>
          <cell r="L2622" t="str">
            <v>Conformant</v>
          </cell>
        </row>
        <row r="2623">
          <cell r="B2623" t="str">
            <v>COMPONA CONNECTORS_2023</v>
          </cell>
          <cell r="C2623" t="str">
            <v>CID002517 - O.M. Manufacturing Philippines, Inc.</v>
          </cell>
          <cell r="D2623" t="str">
            <v>Tin</v>
          </cell>
          <cell r="E2623" t="str">
            <v>CID002517</v>
          </cell>
          <cell r="F2623" t="str">
            <v>RMI</v>
          </cell>
          <cell r="G2623" t="str">
            <v>O.M. Manufacturing Philippines, Inc.</v>
          </cell>
          <cell r="H2623" t="str">
            <v>PHILIPPINES</v>
          </cell>
          <cell r="I2623"/>
          <cell r="J2623" t="str">
            <v>Rosario</v>
          </cell>
          <cell r="K2623" t="str">
            <v>Cavite</v>
          </cell>
          <cell r="L2623" t="str">
            <v>Conformant</v>
          </cell>
        </row>
        <row r="2624">
          <cell r="B2624" t="str">
            <v>COMPONA CONNECTORS_2023</v>
          </cell>
          <cell r="C2624" t="str">
            <v>CID001337 - Operaciones Metalurgicas S.A.</v>
          </cell>
          <cell r="D2624" t="str">
            <v>Tin</v>
          </cell>
          <cell r="E2624" t="str">
            <v>CID001337</v>
          </cell>
          <cell r="F2624" t="str">
            <v>RMI</v>
          </cell>
          <cell r="G2624" t="str">
            <v>Operaciones Metalurgicas S.A.</v>
          </cell>
          <cell r="H2624" t="str">
            <v>BOLIVIA (PLURINATIONAL STATE OF)</v>
          </cell>
          <cell r="I2624" t="str">
            <v>Nondisclosure</v>
          </cell>
          <cell r="J2624" t="str">
            <v>Oruro</v>
          </cell>
          <cell r="K2624" t="str">
            <v>Oruro</v>
          </cell>
          <cell r="L2624" t="str">
            <v>Conformant</v>
          </cell>
        </row>
        <row r="2625">
          <cell r="B2625" t="str">
            <v>COMPONA CONNECTORS_2023</v>
          </cell>
          <cell r="C2625" t="str">
            <v>CID000309 - PT Aries Kencana Sejahtera155</v>
          </cell>
          <cell r="D2625" t="str">
            <v>Tin</v>
          </cell>
          <cell r="E2625" t="str">
            <v>CID000309</v>
          </cell>
          <cell r="F2625" t="str">
            <v>RMI</v>
          </cell>
          <cell r="G2625" t="str">
            <v>PT Aries Kencana Sejahtera</v>
          </cell>
          <cell r="H2625" t="str">
            <v>INDONESIA</v>
          </cell>
          <cell r="I2625"/>
          <cell r="J2625" t="str">
            <v>Pemali</v>
          </cell>
          <cell r="K2625" t="str">
            <v>Kepulauan Bangka Belitung</v>
          </cell>
          <cell r="L2625" t="str">
            <v>Conformant</v>
          </cell>
        </row>
        <row r="2626">
          <cell r="B2626" t="str">
            <v>COMPONA CONNECTORS_2023</v>
          </cell>
          <cell r="C2626" t="str">
            <v>CID001399 - PT Artha Cipta Langgeng</v>
          </cell>
          <cell r="D2626" t="str">
            <v>Tin</v>
          </cell>
          <cell r="E2626" t="str">
            <v>CID001399</v>
          </cell>
          <cell r="F2626" t="str">
            <v>RMI</v>
          </cell>
          <cell r="G2626" t="str">
            <v>PT Artha Cipta Langgeng</v>
          </cell>
          <cell r="H2626" t="str">
            <v>INDONESIA</v>
          </cell>
          <cell r="I2626"/>
          <cell r="J2626" t="str">
            <v>Sungailiat</v>
          </cell>
          <cell r="K2626" t="str">
            <v>Kepulauan Bangka Belitung</v>
          </cell>
          <cell r="L2626" t="str">
            <v>Conformant</v>
          </cell>
        </row>
        <row r="2627">
          <cell r="B2627" t="str">
            <v>COMPONA CONNECTORS_2023</v>
          </cell>
          <cell r="C2627" t="str">
            <v>CID002503 - PT ATD Makmur Mandiri Jaya</v>
          </cell>
          <cell r="D2627" t="str">
            <v>Tin</v>
          </cell>
          <cell r="E2627" t="str">
            <v>CID002503</v>
          </cell>
          <cell r="F2627" t="str">
            <v>RMI</v>
          </cell>
          <cell r="G2627" t="str">
            <v>PT ATD Makmur Mandiri Jaya</v>
          </cell>
          <cell r="H2627" t="str">
            <v>INDONESIA</v>
          </cell>
          <cell r="I2627"/>
          <cell r="J2627" t="str">
            <v>Sungailiat</v>
          </cell>
          <cell r="K2627" t="str">
            <v>Kepulauan Bangka Belitung</v>
          </cell>
          <cell r="L2627" t="str">
            <v>Conformant</v>
          </cell>
        </row>
        <row r="2628">
          <cell r="B2628" t="str">
            <v>COMPONA CONNECTORS_2023</v>
          </cell>
          <cell r="C2628" t="str">
            <v>CID001402 - PT Babel Inti Perkasa</v>
          </cell>
          <cell r="D2628" t="str">
            <v>Tin</v>
          </cell>
          <cell r="E2628" t="str">
            <v>CID001402</v>
          </cell>
          <cell r="F2628" t="str">
            <v>RMI</v>
          </cell>
          <cell r="G2628" t="str">
            <v>PT Babel Inti Perkasa</v>
          </cell>
          <cell r="H2628" t="str">
            <v>INDONESIA</v>
          </cell>
          <cell r="I2628"/>
          <cell r="J2628" t="str">
            <v>Lintang</v>
          </cell>
          <cell r="K2628" t="str">
            <v>Kepulauan Bangka Belitung</v>
          </cell>
          <cell r="L2628" t="str">
            <v>Conformant</v>
          </cell>
        </row>
        <row r="2629">
          <cell r="B2629" t="str">
            <v>COMPONA CONNECTORS_2023</v>
          </cell>
          <cell r="C2629" t="str">
            <v>CID001428 - PT Bukit Timah156</v>
          </cell>
          <cell r="D2629" t="str">
            <v>Tin</v>
          </cell>
          <cell r="E2629" t="str">
            <v>CID001428</v>
          </cell>
          <cell r="F2629" t="str">
            <v>RMI</v>
          </cell>
          <cell r="G2629" t="str">
            <v>PT Bukit Timah</v>
          </cell>
          <cell r="H2629" t="str">
            <v>INDONESIA</v>
          </cell>
          <cell r="I2629" t="str">
            <v>Nondisclosure</v>
          </cell>
          <cell r="J2629" t="str">
            <v>Pangkal Pinang</v>
          </cell>
          <cell r="K2629" t="str">
            <v>Kepulauan Bangka Belitung</v>
          </cell>
          <cell r="L2629" t="str">
            <v>Conformant</v>
          </cell>
        </row>
        <row r="2630">
          <cell r="B2630" t="str">
            <v>COMPONA CONNECTORS_2023</v>
          </cell>
          <cell r="C2630" t="str">
            <v>CID002696 - PT Cipta Persada Mulia</v>
          </cell>
          <cell r="D2630" t="str">
            <v>Tin</v>
          </cell>
          <cell r="E2630" t="str">
            <v>CID002696</v>
          </cell>
          <cell r="F2630" t="str">
            <v>RMI</v>
          </cell>
          <cell r="G2630" t="str">
            <v>PT Cipta Persada Mulia</v>
          </cell>
          <cell r="H2630" t="str">
            <v>INDONESIA</v>
          </cell>
          <cell r="I2630"/>
          <cell r="J2630" t="str">
            <v>Batam</v>
          </cell>
          <cell r="K2630" t="str">
            <v>Kepulauan Riau</v>
          </cell>
          <cell r="L2630" t="str">
            <v>Conformant</v>
          </cell>
        </row>
        <row r="2631">
          <cell r="B2631" t="str">
            <v>COMPONA CONNECTORS_2023</v>
          </cell>
          <cell r="C2631" t="str">
            <v>CID002835 - PT Menara Cipta Mulia</v>
          </cell>
          <cell r="D2631" t="str">
            <v>Tin</v>
          </cell>
          <cell r="E2631" t="str">
            <v>CID002835</v>
          </cell>
          <cell r="F2631" t="str">
            <v>RMI</v>
          </cell>
          <cell r="G2631" t="str">
            <v>PT Menara Cipta Mulia</v>
          </cell>
          <cell r="H2631" t="str">
            <v>INDONESIA</v>
          </cell>
          <cell r="I2631"/>
          <cell r="J2631" t="str">
            <v>Mentawak</v>
          </cell>
          <cell r="K2631" t="str">
            <v>Kepulauan Bangka Belitung</v>
          </cell>
          <cell r="L2631" t="str">
            <v>Conformant</v>
          </cell>
        </row>
        <row r="2632">
          <cell r="B2632" t="str">
            <v>COMPONA CONNECTORS_2023</v>
          </cell>
          <cell r="C2632" t="str">
            <v>CID001453 - PT Mitra Stania Prima</v>
          </cell>
          <cell r="D2632" t="str">
            <v>Tin</v>
          </cell>
          <cell r="E2632" t="str">
            <v>CID001453</v>
          </cell>
          <cell r="F2632" t="str">
            <v>RMI</v>
          </cell>
          <cell r="G2632" t="str">
            <v>PT Mitra Stania Prima</v>
          </cell>
          <cell r="H2632" t="str">
            <v>INDONESIA</v>
          </cell>
          <cell r="I2632"/>
          <cell r="J2632" t="str">
            <v>Sungailiat</v>
          </cell>
          <cell r="K2632" t="str">
            <v>Kepulauan Bangka Belitung</v>
          </cell>
          <cell r="L2632" t="str">
            <v>Conformant</v>
          </cell>
        </row>
        <row r="2633">
          <cell r="B2633" t="str">
            <v>COMPONA CONNECTORS_2023</v>
          </cell>
          <cell r="C2633" t="str">
            <v>CID001458 - PT Prima Timah Utama</v>
          </cell>
          <cell r="D2633" t="str">
            <v>Tin</v>
          </cell>
          <cell r="E2633" t="str">
            <v>CID001458</v>
          </cell>
          <cell r="F2633" t="str">
            <v>RMI</v>
          </cell>
          <cell r="G2633" t="str">
            <v>PT Prima Timah Utama</v>
          </cell>
          <cell r="H2633" t="str">
            <v>INDONESIA</v>
          </cell>
          <cell r="I2633"/>
          <cell r="J2633" t="str">
            <v>Pangkal Pinang</v>
          </cell>
          <cell r="K2633" t="str">
            <v>Kepulauan Bangka Belitung</v>
          </cell>
          <cell r="L2633" t="str">
            <v>Conformant</v>
          </cell>
        </row>
        <row r="2634">
          <cell r="B2634" t="str">
            <v>COMPONA CONNECTORS_2023</v>
          </cell>
          <cell r="C2634" t="str">
            <v>CID001460 - PT Refined Bangka Tin</v>
          </cell>
          <cell r="D2634" t="str">
            <v>Tin</v>
          </cell>
          <cell r="E2634" t="str">
            <v>CID001460</v>
          </cell>
          <cell r="F2634" t="str">
            <v>RMI</v>
          </cell>
          <cell r="G2634" t="str">
            <v>PT Refined Bangka Tin</v>
          </cell>
          <cell r="H2634" t="str">
            <v>INDONESIA</v>
          </cell>
          <cell r="I2634"/>
          <cell r="J2634" t="str">
            <v>Sungailiat</v>
          </cell>
          <cell r="K2634" t="str">
            <v>Kepulauan Bangka Belitung</v>
          </cell>
          <cell r="L2634" t="str">
            <v>Conformant</v>
          </cell>
        </row>
        <row r="2635">
          <cell r="B2635" t="str">
            <v>COMPONA CONNECTORS_2023</v>
          </cell>
          <cell r="C2635" t="str">
            <v>CID001463 - PT Sariwiguna Binasentosa</v>
          </cell>
          <cell r="D2635" t="str">
            <v>Tin</v>
          </cell>
          <cell r="E2635" t="str">
            <v>CID001463</v>
          </cell>
          <cell r="F2635" t="str">
            <v>RMI</v>
          </cell>
          <cell r="G2635" t="str">
            <v>PT Sariwiguna Binasentosa</v>
          </cell>
          <cell r="H2635" t="str">
            <v>INDONESIA</v>
          </cell>
          <cell r="I2635"/>
          <cell r="J2635" t="str">
            <v>Pangkal Pinang</v>
          </cell>
          <cell r="K2635" t="str">
            <v>Kepulauan Bangka Belitung</v>
          </cell>
          <cell r="L2635" t="str">
            <v>Conformant</v>
          </cell>
        </row>
        <row r="2636">
          <cell r="B2636" t="str">
            <v>COMPONA CONNECTORS_2023</v>
          </cell>
          <cell r="C2636" t="str">
            <v>CID001468 - PT Stanindo Inti Perkasa</v>
          </cell>
          <cell r="D2636" t="str">
            <v>Tin</v>
          </cell>
          <cell r="E2636" t="str">
            <v>CID001468</v>
          </cell>
          <cell r="F2636" t="str">
            <v>RMI</v>
          </cell>
          <cell r="G2636" t="str">
            <v>PT Stanindo Inti Perkasa</v>
          </cell>
          <cell r="H2636" t="str">
            <v>INDONESIA</v>
          </cell>
          <cell r="I2636"/>
          <cell r="J2636" t="str">
            <v>Pangkal Pinang</v>
          </cell>
          <cell r="K2636" t="str">
            <v>Kepulauan Bangka Belitung</v>
          </cell>
          <cell r="L2636" t="str">
            <v>Conformant</v>
          </cell>
        </row>
        <row r="2637">
          <cell r="B2637" t="str">
            <v>COMPONA CONNECTORS_2023</v>
          </cell>
          <cell r="C2637" t="str">
            <v>CID002816 - PT Sukses Inti Makmur</v>
          </cell>
          <cell r="D2637" t="str">
            <v>Tin</v>
          </cell>
          <cell r="E2637" t="str">
            <v>CID002816</v>
          </cell>
          <cell r="F2637" t="str">
            <v>RMI</v>
          </cell>
          <cell r="G2637" t="str">
            <v>PT Sukses Inti Makmur</v>
          </cell>
          <cell r="H2637" t="str">
            <v>INDONESIA</v>
          </cell>
          <cell r="I2637"/>
          <cell r="J2637" t="str">
            <v>Belitung</v>
          </cell>
          <cell r="K2637" t="str">
            <v>Kepulauan Bangka Belitung</v>
          </cell>
          <cell r="L2637" t="str">
            <v>Conformant</v>
          </cell>
        </row>
        <row r="2638">
          <cell r="B2638" t="str">
            <v>COMPONA CONNECTORS_2023</v>
          </cell>
          <cell r="C2638" t="str">
            <v>CID001477 - PT Timah Tbk Kundur</v>
          </cell>
          <cell r="D2638" t="str">
            <v>Tin</v>
          </cell>
          <cell r="E2638" t="str">
            <v>CID001477</v>
          </cell>
          <cell r="F2638" t="str">
            <v>RMI</v>
          </cell>
          <cell r="G2638" t="str">
            <v>PT Timah Tbk Kundur</v>
          </cell>
          <cell r="H2638" t="str">
            <v>INDONESIA</v>
          </cell>
          <cell r="I2638" t="str">
            <v>Unknown.</v>
          </cell>
          <cell r="J2638" t="str">
            <v>Kundur</v>
          </cell>
          <cell r="K2638" t="str">
            <v>Riau</v>
          </cell>
          <cell r="L2638" t="str">
            <v>Conformant</v>
          </cell>
        </row>
        <row r="2639">
          <cell r="B2639" t="str">
            <v>COMPONA CONNECTORS_2023</v>
          </cell>
          <cell r="C2639" t="str">
            <v>CID001482 - PT Timah Tbk Mentok</v>
          </cell>
          <cell r="D2639" t="str">
            <v>Tin</v>
          </cell>
          <cell r="E2639" t="str">
            <v>CID001482</v>
          </cell>
          <cell r="F2639" t="str">
            <v>RMI</v>
          </cell>
          <cell r="G2639" t="str">
            <v>PT Timah Tbk Mentok</v>
          </cell>
          <cell r="H2639" t="str">
            <v>INDONESIA</v>
          </cell>
          <cell r="I2639" t="str">
            <v>Unknown.</v>
          </cell>
          <cell r="J2639" t="str">
            <v>Mentok</v>
          </cell>
          <cell r="K2639" t="str">
            <v>Kepulauan Bangka Belitung</v>
          </cell>
          <cell r="L2639" t="str">
            <v>Conformant</v>
          </cell>
        </row>
        <row r="2640">
          <cell r="B2640" t="str">
            <v>COMPONA CONNECTORS_2023</v>
          </cell>
          <cell r="C2640" t="str">
            <v>CID001490 - PT Tinindo Inter Nusa</v>
          </cell>
          <cell r="D2640" t="str">
            <v>Tin</v>
          </cell>
          <cell r="E2640" t="str">
            <v>CID001490</v>
          </cell>
          <cell r="F2640" t="str">
            <v>RMI</v>
          </cell>
          <cell r="G2640" t="str">
            <v>PT Tinindo Inter Nusa</v>
          </cell>
          <cell r="H2640" t="str">
            <v>INDONESIA</v>
          </cell>
          <cell r="I2640"/>
          <cell r="J2640" t="str">
            <v>Pangkal Pinang</v>
          </cell>
          <cell r="K2640" t="str">
            <v>Kepulauan Bangka Belitung</v>
          </cell>
          <cell r="L2640" t="str">
            <v>Listed by RMI</v>
          </cell>
        </row>
        <row r="2641">
          <cell r="B2641" t="str">
            <v>COMPONA CONNECTORS_2023</v>
          </cell>
          <cell r="C2641" t="str">
            <v>CID001539 - Rui Da Hung</v>
          </cell>
          <cell r="D2641" t="str">
            <v>Tin</v>
          </cell>
          <cell r="E2641" t="str">
            <v>CID001539</v>
          </cell>
          <cell r="F2641" t="str">
            <v>RMI</v>
          </cell>
          <cell r="G2641" t="str">
            <v>Rui Da Hung</v>
          </cell>
          <cell r="H2641" t="str">
            <v>TAIWAN, PROVINCE OF CHINA</v>
          </cell>
          <cell r="I2641"/>
          <cell r="J2641" t="str">
            <v>Taoyuan</v>
          </cell>
          <cell r="K2641" t="str">
            <v>Taoyuan</v>
          </cell>
          <cell r="L2641" t="str">
            <v>Conformant</v>
          </cell>
        </row>
        <row r="2642">
          <cell r="B2642" t="str">
            <v>COMPONA CONNECTORS_2023</v>
          </cell>
          <cell r="C2642" t="str">
            <v>CID001758 - Soft Metais Ltda.</v>
          </cell>
          <cell r="D2642" t="str">
            <v>Tin</v>
          </cell>
          <cell r="E2642" t="str">
            <v>CID001758</v>
          </cell>
          <cell r="F2642" t="str">
            <v>RMI</v>
          </cell>
          <cell r="G2642" t="str">
            <v>Soft Metais Ltda.</v>
          </cell>
          <cell r="H2642" t="str">
            <v>BRAZIL</v>
          </cell>
          <cell r="I2642"/>
          <cell r="J2642" t="str">
            <v>Bebedouro</v>
          </cell>
          <cell r="K2642" t="str">
            <v>São Paulo</v>
          </cell>
          <cell r="L2642" t="str">
            <v>Removed</v>
          </cell>
        </row>
        <row r="2643">
          <cell r="B2643" t="str">
            <v>COMPONA CONNECTORS_2023</v>
          </cell>
          <cell r="C2643" t="str">
            <v>CID002756 - Super Ligas</v>
          </cell>
          <cell r="D2643" t="str">
            <v>Tin</v>
          </cell>
          <cell r="E2643" t="str">
            <v>CID002756</v>
          </cell>
          <cell r="F2643" t="str">
            <v>RMI</v>
          </cell>
          <cell r="G2643" t="str">
            <v>Super Ligas</v>
          </cell>
          <cell r="H2643" t="str">
            <v>BRAZIL</v>
          </cell>
          <cell r="I2643"/>
          <cell r="J2643" t="str">
            <v>Piracicaba</v>
          </cell>
          <cell r="K2643" t="str">
            <v>São Paulo</v>
          </cell>
          <cell r="L2643" t="str">
            <v>Active</v>
          </cell>
        </row>
        <row r="2644">
          <cell r="B2644" t="str">
            <v>COMPONA CONNECTORS_2023</v>
          </cell>
          <cell r="C2644" t="str">
            <v>CID001898 - Thaisarco</v>
          </cell>
          <cell r="D2644" t="str">
            <v>Tin</v>
          </cell>
          <cell r="E2644" t="str">
            <v>CID001898</v>
          </cell>
          <cell r="F2644" t="str">
            <v>RMI</v>
          </cell>
          <cell r="G2644" t="str">
            <v>Thaisarco</v>
          </cell>
          <cell r="H2644" t="str">
            <v>THAILAND</v>
          </cell>
          <cell r="I2644" t="str">
            <v>80 Moo 8, Sakdidej Road</v>
          </cell>
          <cell r="J2644" t="str">
            <v>Amphur Muang</v>
          </cell>
          <cell r="K2644" t="str">
            <v>Phuket</v>
          </cell>
          <cell r="L2644" t="str">
            <v>Conformant</v>
          </cell>
        </row>
        <row r="2645">
          <cell r="B2645" t="str">
            <v>COMPONA CONNECTORS_2023</v>
          </cell>
          <cell r="C2645" t="str">
            <v>CID002036 - White Solder Metalurgia e Mineracao Ltda.</v>
          </cell>
          <cell r="D2645" t="str">
            <v>Tin</v>
          </cell>
          <cell r="E2645" t="str">
            <v>CID002036</v>
          </cell>
          <cell r="F2645" t="str">
            <v>RMI</v>
          </cell>
          <cell r="G2645" t="str">
            <v>White Solder Metalurgia e Mineracao Ltda.</v>
          </cell>
          <cell r="H2645" t="str">
            <v>BRAZIL</v>
          </cell>
          <cell r="I2645" t="str">
            <v>Rodovia 421, Km 1,1 no 917 CEP 76877-073/Cx Postal: 433</v>
          </cell>
          <cell r="J2645" t="str">
            <v>Ariquemes</v>
          </cell>
          <cell r="K2645" t="str">
            <v>Rondônia</v>
          </cell>
          <cell r="L2645" t="str">
            <v>Conformant</v>
          </cell>
        </row>
        <row r="2646">
          <cell r="B2646" t="str">
            <v>COMPONA CONNECTORS_2023</v>
          </cell>
          <cell r="C2646" t="str">
            <v>CID002158 - Yunnan Chengfeng Non-ferrous Metals Co., Ltd.165</v>
          </cell>
          <cell r="D2646" t="str">
            <v>Tin</v>
          </cell>
          <cell r="E2646" t="str">
            <v>CID002158</v>
          </cell>
          <cell r="F2646" t="str">
            <v>RMI</v>
          </cell>
          <cell r="G2646" t="str">
            <v>Yunnan Chengfeng Non-ferrous Metals Co., Ltd.</v>
          </cell>
          <cell r="H2646" t="str">
            <v>CHINA</v>
          </cell>
          <cell r="I2646" t="str">
            <v>Unknown.</v>
          </cell>
          <cell r="J2646" t="str">
            <v>Gejiu</v>
          </cell>
          <cell r="K2646" t="str">
            <v>Yunnan Sheng</v>
          </cell>
          <cell r="L2646" t="str">
            <v>Conformant</v>
          </cell>
        </row>
        <row r="2647">
          <cell r="B2647" t="str">
            <v>COMPONA CONNECTORS_2023</v>
          </cell>
          <cell r="C2647" t="str">
            <v>CID002180 - Tin Smelting Branch of Yunnan Tin Co., Ltd.</v>
          </cell>
          <cell r="D2647" t="str">
            <v>Tin</v>
          </cell>
          <cell r="E2647" t="str">
            <v>CID002180</v>
          </cell>
          <cell r="F2647" t="str">
            <v>RMI</v>
          </cell>
          <cell r="G2647" t="str">
            <v>Tin Smelting Branch of Yunnan Tin Co., Ltd.</v>
          </cell>
          <cell r="H2647" t="str">
            <v>CHINA</v>
          </cell>
          <cell r="I2647" t="str">
            <v>Unknown.</v>
          </cell>
          <cell r="J2647" t="str">
            <v>Gejiu</v>
          </cell>
          <cell r="K2647" t="str">
            <v>Yunnan Sheng</v>
          </cell>
          <cell r="L2647" t="str">
            <v>Conformant</v>
          </cell>
        </row>
        <row r="2648">
          <cell r="B2648" t="str">
            <v>COMPONA CONNECTORS_2023</v>
          </cell>
          <cell r="C2648" t="str">
            <v>CID000004 - A.L.M.T. Corp.</v>
          </cell>
          <cell r="D2648" t="str">
            <v>Tungsten</v>
          </cell>
          <cell r="E2648" t="str">
            <v>CID000004</v>
          </cell>
          <cell r="F2648" t="str">
            <v>RMI</v>
          </cell>
          <cell r="G2648" t="str">
            <v>A.L.M.T. Corp.</v>
          </cell>
          <cell r="H2648" t="str">
            <v>JAPAN</v>
          </cell>
          <cell r="I2648"/>
          <cell r="J2648" t="str">
            <v>Toyama City</v>
          </cell>
          <cell r="K2648" t="str">
            <v>Toyama</v>
          </cell>
          <cell r="L2648" t="str">
            <v>Conformant</v>
          </cell>
        </row>
        <row r="2649">
          <cell r="B2649" t="str">
            <v>COMPONA CONNECTORS_2023</v>
          </cell>
          <cell r="C2649" t="str">
            <v>CID002833 - ACL Metais Eireli</v>
          </cell>
          <cell r="D2649" t="str">
            <v>Tungsten</v>
          </cell>
          <cell r="E2649" t="str">
            <v>CID002833</v>
          </cell>
          <cell r="F2649" t="str">
            <v>RMI</v>
          </cell>
          <cell r="G2649" t="str">
            <v>ACL Metais Eireli</v>
          </cell>
          <cell r="H2649" t="str">
            <v>BRAZIL</v>
          </cell>
          <cell r="I2649"/>
          <cell r="J2649" t="str">
            <v>Araçariguama</v>
          </cell>
          <cell r="K2649" t="str">
            <v>São Paulo</v>
          </cell>
          <cell r="L2649" t="str">
            <v>Listed by RMI</v>
          </cell>
        </row>
        <row r="2650">
          <cell r="B2650" t="str">
            <v>COMPONA CONNECTORS_2023</v>
          </cell>
          <cell r="C2650" t="str">
            <v>CID002502 - Asia Tungsten Products Vietnam Ltd.</v>
          </cell>
          <cell r="D2650" t="str">
            <v>Tungsten</v>
          </cell>
          <cell r="E2650" t="str">
            <v>CID002502</v>
          </cell>
          <cell r="F2650" t="str">
            <v>RMI</v>
          </cell>
          <cell r="G2650" t="str">
            <v>Asia Tungsten Products Vietnam Ltd.</v>
          </cell>
          <cell r="H2650" t="str">
            <v>VIET NAM</v>
          </cell>
          <cell r="I2650"/>
          <cell r="J2650" t="str">
            <v>Vinh Bao District</v>
          </cell>
          <cell r="K2650" t="str">
            <v>Hai Phong</v>
          </cell>
          <cell r="L2650" t="str">
            <v>Removed</v>
          </cell>
        </row>
        <row r="2651">
          <cell r="B2651" t="str">
            <v>COMPONA CONNECTORS_2023</v>
          </cell>
          <cell r="C2651" t="str">
            <v>CID002513 - Hunan Shizhuyuan Nonferrous Metals Co., Ltd. Chenzhou Tungsten Products Branch</v>
          </cell>
          <cell r="D2651" t="str">
            <v>Tungsten</v>
          </cell>
          <cell r="E2651" t="str">
            <v>CID002513</v>
          </cell>
          <cell r="F2651" t="str">
            <v>RMI</v>
          </cell>
          <cell r="G2651" t="str">
            <v>Hunan Shizhuyuan Nonferrous Metals Co., Ltd. Chenzhou Tungsten Products Branch</v>
          </cell>
          <cell r="H2651" t="str">
            <v>CHINA</v>
          </cell>
          <cell r="I2651"/>
          <cell r="J2651" t="str">
            <v>Chenzhou</v>
          </cell>
          <cell r="K2651" t="str">
            <v>Hunan Sheng</v>
          </cell>
          <cell r="L2651" t="str">
            <v>Conformant</v>
          </cell>
        </row>
        <row r="2652">
          <cell r="B2652" t="str">
            <v>COMPONA CONNECTORS_2023</v>
          </cell>
          <cell r="C2652" t="str">
            <v>CID000258 - Chongyi Zhangyuan Tungsten Co., Ltd.</v>
          </cell>
          <cell r="D2652" t="str">
            <v>Tungsten</v>
          </cell>
          <cell r="E2652" t="str">
            <v>CID000258</v>
          </cell>
          <cell r="F2652" t="str">
            <v>RMI</v>
          </cell>
          <cell r="G2652" t="str">
            <v>Chongyi Zhangyuan Tungsten Co., Ltd.</v>
          </cell>
          <cell r="H2652" t="str">
            <v>CHINA</v>
          </cell>
          <cell r="I2652"/>
          <cell r="J2652" t="str">
            <v>Ganzhou</v>
          </cell>
          <cell r="K2652" t="str">
            <v>Jiangxi Sheng</v>
          </cell>
          <cell r="L2652" t="str">
            <v>Conformant</v>
          </cell>
        </row>
        <row r="2653">
          <cell r="B2653" t="str">
            <v>COMPONA CONNECTORS_2023</v>
          </cell>
          <cell r="C2653" t="str">
            <v>CID000875 - Ganzhou Huaxing Tungsten Products Co., Ltd.177</v>
          </cell>
          <cell r="D2653" t="str">
            <v>Tungsten</v>
          </cell>
          <cell r="E2653" t="str">
            <v>CID000875</v>
          </cell>
          <cell r="F2653" t="str">
            <v>RMI</v>
          </cell>
          <cell r="G2653" t="str">
            <v>Ganzhou Huaxing Tungsten Products Co., Ltd.</v>
          </cell>
          <cell r="H2653" t="str">
            <v>CHINA</v>
          </cell>
          <cell r="I2653"/>
          <cell r="J2653" t="str">
            <v>Ganzhou</v>
          </cell>
          <cell r="K2653" t="str">
            <v>Jiangxi Sheng</v>
          </cell>
          <cell r="L2653" t="str">
            <v>Conformant</v>
          </cell>
        </row>
        <row r="2654">
          <cell r="B2654" t="str">
            <v>COMPONA CONNECTORS_2023</v>
          </cell>
          <cell r="C2654" t="str">
            <v>CID002315 - Ganzhou Jiangwu Ferrotungsten Co., Ltd.</v>
          </cell>
          <cell r="D2654" t="str">
            <v>Tungsten</v>
          </cell>
          <cell r="E2654" t="str">
            <v>CID002315</v>
          </cell>
          <cell r="F2654" t="str">
            <v>RMI</v>
          </cell>
          <cell r="G2654" t="str">
            <v>Ganzhou Jiangwu Ferrotungsten Co., Ltd.</v>
          </cell>
          <cell r="H2654" t="str">
            <v>CHINA</v>
          </cell>
          <cell r="I2654"/>
          <cell r="J2654" t="str">
            <v>Ganzhou</v>
          </cell>
          <cell r="K2654" t="str">
            <v>Jiangxi Sheng</v>
          </cell>
          <cell r="L2654" t="str">
            <v>Conformant</v>
          </cell>
        </row>
        <row r="2655">
          <cell r="B2655" t="str">
            <v>COMPONA CONNECTORS_2023</v>
          </cell>
          <cell r="C2655" t="str">
            <v>CID002494 - Ganzhou Seadragon W &amp; Mo Co., Ltd.</v>
          </cell>
          <cell r="D2655" t="str">
            <v>Tungsten</v>
          </cell>
          <cell r="E2655" t="str">
            <v>CID002494</v>
          </cell>
          <cell r="F2655" t="str">
            <v>RMI</v>
          </cell>
          <cell r="G2655" t="str">
            <v>Ganzhou Seadragon W &amp; Mo Co., Ltd.</v>
          </cell>
          <cell r="H2655" t="str">
            <v>CHINA</v>
          </cell>
          <cell r="I2655"/>
          <cell r="J2655" t="str">
            <v>Ganzhou</v>
          </cell>
          <cell r="K2655" t="str">
            <v>Jiangxi Sheng</v>
          </cell>
          <cell r="L2655" t="str">
            <v>Conformant</v>
          </cell>
        </row>
        <row r="2656">
          <cell r="B2656" t="str">
            <v>COMPONA CONNECTORS_2023</v>
          </cell>
          <cell r="C2656" t="str">
            <v>CID000568 - Global Tungsten &amp; Powders Corp.</v>
          </cell>
          <cell r="D2656" t="str">
            <v>Tungsten</v>
          </cell>
          <cell r="E2656" t="str">
            <v>CID000568</v>
          </cell>
          <cell r="F2656" t="str">
            <v>RMI</v>
          </cell>
          <cell r="G2656" t="str">
            <v>Global Tungsten &amp; Powders Corp.</v>
          </cell>
          <cell r="H2656" t="str">
            <v>UNITED STATES OF AMERICA</v>
          </cell>
          <cell r="I2656"/>
          <cell r="J2656" t="str">
            <v>Towanda</v>
          </cell>
          <cell r="K2656" t="str">
            <v>Pennsylvania</v>
          </cell>
          <cell r="L2656" t="str">
            <v>Conformant</v>
          </cell>
        </row>
        <row r="2657">
          <cell r="B2657" t="str">
            <v>COMPONA CONNECTORS_2023</v>
          </cell>
          <cell r="C2657" t="str">
            <v>CID000218 - Guangdong Xianglu Tungsten Co., Ltd.181</v>
          </cell>
          <cell r="D2657" t="str">
            <v>Tungsten</v>
          </cell>
          <cell r="E2657" t="str">
            <v>CID000218</v>
          </cell>
          <cell r="F2657" t="str">
            <v>RMI</v>
          </cell>
          <cell r="G2657" t="str">
            <v>Guangdong Xianglu Tungsten Co., Ltd.</v>
          </cell>
          <cell r="H2657" t="str">
            <v>CHINA</v>
          </cell>
          <cell r="I2657"/>
          <cell r="J2657" t="str">
            <v>Chaozhou</v>
          </cell>
          <cell r="K2657" t="str">
            <v>Guangdong Sheng</v>
          </cell>
          <cell r="L2657" t="str">
            <v>Conformant</v>
          </cell>
        </row>
        <row r="2658">
          <cell r="B2658" t="str">
            <v>COMPONA CONNECTORS_2023</v>
          </cell>
          <cell r="C2658" t="str">
            <v>CID002541 - H.C. Starck Tungsten GmbH</v>
          </cell>
          <cell r="D2658" t="str">
            <v>Tungsten</v>
          </cell>
          <cell r="E2658" t="str">
            <v>CID002541</v>
          </cell>
          <cell r="F2658" t="str">
            <v>RMI</v>
          </cell>
          <cell r="G2658" t="str">
            <v>H.C. Starck Tungsten GmbH</v>
          </cell>
          <cell r="H2658" t="str">
            <v>GERMANY</v>
          </cell>
          <cell r="I2658"/>
          <cell r="J2658" t="str">
            <v>Goslar</v>
          </cell>
          <cell r="K2658" t="str">
            <v>Niedersachsen</v>
          </cell>
          <cell r="L2658" t="str">
            <v>Conformant</v>
          </cell>
        </row>
        <row r="2659">
          <cell r="B2659" t="str">
            <v>COMPONA CONNECTORS_2023</v>
          </cell>
          <cell r="C2659" t="str">
            <v>CID000769 - Hunan Jintai New Material Co., Ltd.96</v>
          </cell>
          <cell r="D2659" t="str">
            <v>Tungsten</v>
          </cell>
          <cell r="E2659" t="str">
            <v>CID000769</v>
          </cell>
          <cell r="F2659" t="str">
            <v>RMI</v>
          </cell>
          <cell r="G2659" t="str">
            <v>Hunan Jintai New Material Co., Ltd.</v>
          </cell>
          <cell r="H2659" t="str">
            <v>CHINA</v>
          </cell>
          <cell r="I2659"/>
          <cell r="J2659" t="str">
            <v>Hengyang</v>
          </cell>
          <cell r="K2659" t="str">
            <v>Hunan Sheng</v>
          </cell>
          <cell r="L2659" t="str">
            <v>Conformant</v>
          </cell>
        </row>
        <row r="2660">
          <cell r="B2660" t="str">
            <v>COMPONA CONNECTORS_2023</v>
          </cell>
          <cell r="C2660" t="str">
            <v>CID002649 - Hydrometallurg, JSC</v>
          </cell>
          <cell r="D2660" t="str">
            <v>Tungsten</v>
          </cell>
          <cell r="E2660" t="str">
            <v>CID002649</v>
          </cell>
          <cell r="F2660" t="str">
            <v>RMI</v>
          </cell>
          <cell r="G2660" t="str">
            <v>Hydrometallurg, JSC</v>
          </cell>
          <cell r="H2660" t="str">
            <v>RUSSIAN FEDERATION</v>
          </cell>
          <cell r="I2660"/>
          <cell r="J2660" t="str">
            <v>Nalchik</v>
          </cell>
          <cell r="K2660" t="str">
            <v>Kabardino-Balkarskaya Respublika</v>
          </cell>
          <cell r="L2660" t="str">
            <v>Listed by RMI</v>
          </cell>
        </row>
        <row r="2661">
          <cell r="B2661" t="str">
            <v>COMPONA CONNECTORS_2023</v>
          </cell>
          <cell r="C2661" t="str">
            <v>CID000825 - Japan New Metals Co., Ltd.</v>
          </cell>
          <cell r="D2661" t="str">
            <v>Tungsten</v>
          </cell>
          <cell r="E2661" t="str">
            <v>CID000825</v>
          </cell>
          <cell r="F2661" t="str">
            <v>RMI</v>
          </cell>
          <cell r="G2661" t="str">
            <v>Japan New Metals Co., Ltd.</v>
          </cell>
          <cell r="H2661" t="str">
            <v>JAPAN</v>
          </cell>
          <cell r="I2661"/>
          <cell r="J2661" t="str">
            <v>Akita City</v>
          </cell>
          <cell r="K2661" t="str">
            <v>Akita</v>
          </cell>
          <cell r="L2661" t="str">
            <v>Conformant</v>
          </cell>
        </row>
        <row r="2662">
          <cell r="B2662" t="str">
            <v>COMPONA CONNECTORS_2023</v>
          </cell>
          <cell r="C2662" t="str">
            <v>CID002551 - Jiangwu H.C. Starck Tungsten Products Co., Ltd.</v>
          </cell>
          <cell r="D2662" t="str">
            <v>Tungsten</v>
          </cell>
          <cell r="E2662" t="str">
            <v>CID002551</v>
          </cell>
          <cell r="F2662" t="str">
            <v>RMI</v>
          </cell>
          <cell r="G2662" t="str">
            <v>Jiangwu H.C. Starck Tungsten Products Co., Ltd.</v>
          </cell>
          <cell r="H2662" t="str">
            <v>CHINA</v>
          </cell>
          <cell r="I2662"/>
          <cell r="J2662" t="str">
            <v>Ganzhou</v>
          </cell>
          <cell r="K2662" t="str">
            <v>Jiangxi Sheng</v>
          </cell>
          <cell r="L2662" t="str">
            <v>Conformant</v>
          </cell>
        </row>
        <row r="2663">
          <cell r="B2663" t="str">
            <v>COMPONA CONNECTORS_2023</v>
          </cell>
          <cell r="C2663" t="str">
            <v>CID002321 - Jiangxi Gan Bei Tungsten Co., Ltd.</v>
          </cell>
          <cell r="D2663" t="str">
            <v>Tungsten</v>
          </cell>
          <cell r="E2663" t="str">
            <v>CID002321</v>
          </cell>
          <cell r="F2663" t="str">
            <v>RMI</v>
          </cell>
          <cell r="G2663" t="str">
            <v>Jiangxi Gan Bei Tungsten Co., Ltd.</v>
          </cell>
          <cell r="H2663" t="str">
            <v>CHINA</v>
          </cell>
          <cell r="I2663"/>
          <cell r="J2663" t="str">
            <v>Xiushui</v>
          </cell>
          <cell r="K2663" t="str">
            <v>Jiangxi Sheng</v>
          </cell>
          <cell r="L2663" t="str">
            <v>Conformant</v>
          </cell>
        </row>
        <row r="2664">
          <cell r="B2664" t="str">
            <v>COMPONA CONNECTORS_2023</v>
          </cell>
          <cell r="C2664" t="str">
            <v>CID002318 - Jiangxi Tonggu Non-ferrous Metallurgical &amp; Chemical Co., Ltd.</v>
          </cell>
          <cell r="D2664" t="str">
            <v>Tungsten</v>
          </cell>
          <cell r="E2664" t="str">
            <v>CID002318</v>
          </cell>
          <cell r="F2664" t="str">
            <v>RMI</v>
          </cell>
          <cell r="G2664" t="str">
            <v>Jiangxi Tonggu Non-ferrous Metallurgical &amp; Chemical Co., Ltd.</v>
          </cell>
          <cell r="H2664" t="str">
            <v>CHINA</v>
          </cell>
          <cell r="I2664"/>
          <cell r="J2664" t="str">
            <v>Tonggu</v>
          </cell>
          <cell r="K2664" t="str">
            <v>Jiangxi Sheng</v>
          </cell>
          <cell r="L2664" t="str">
            <v>Conformant</v>
          </cell>
        </row>
        <row r="2665">
          <cell r="B2665" t="str">
            <v>COMPONA CONNECTORS_2023</v>
          </cell>
          <cell r="C2665" t="str">
            <v>CID002317 - Jiangxi Xinsheng Tungsten Industry Co., Ltd.</v>
          </cell>
          <cell r="D2665" t="str">
            <v>Tungsten</v>
          </cell>
          <cell r="E2665" t="str">
            <v>CID002317</v>
          </cell>
          <cell r="F2665" t="str">
            <v>RMI</v>
          </cell>
          <cell r="G2665" t="str">
            <v>Jiangxi Xinsheng Tungsten Industry Co., Ltd.</v>
          </cell>
          <cell r="H2665" t="str">
            <v>CHINA</v>
          </cell>
          <cell r="I2665"/>
          <cell r="J2665" t="str">
            <v>Ganzhou</v>
          </cell>
          <cell r="K2665" t="str">
            <v>Jiangxi Sheng</v>
          </cell>
          <cell r="L2665" t="str">
            <v>Conformant</v>
          </cell>
        </row>
        <row r="2666">
          <cell r="B2666" t="str">
            <v>COMPONA CONNECTORS_2023</v>
          </cell>
          <cell r="C2666" t="str">
            <v>CID002316 - Jiangxi Yaosheng Tungsten Co., Ltd.</v>
          </cell>
          <cell r="D2666" t="str">
            <v>Tungsten</v>
          </cell>
          <cell r="E2666" t="str">
            <v>CID002316</v>
          </cell>
          <cell r="F2666" t="str">
            <v>RMI</v>
          </cell>
          <cell r="G2666" t="str">
            <v>Jiangxi Yaosheng Tungsten Co., Ltd.</v>
          </cell>
          <cell r="H2666" t="str">
            <v>CHINA</v>
          </cell>
          <cell r="I2666"/>
          <cell r="J2666" t="str">
            <v>Ganzhou</v>
          </cell>
          <cell r="K2666" t="str">
            <v>Jiangxi Sheng</v>
          </cell>
          <cell r="L2666" t="str">
            <v>Conformant</v>
          </cell>
        </row>
        <row r="2667">
          <cell r="B2667" t="str">
            <v>COMPONA CONNECTORS_2023</v>
          </cell>
          <cell r="C2667" t="str">
            <v>CID000966 - Kennametal Fallon</v>
          </cell>
          <cell r="D2667" t="str">
            <v>Tungsten</v>
          </cell>
          <cell r="E2667" t="str">
            <v>CID000966</v>
          </cell>
          <cell r="F2667" t="str">
            <v>RMI</v>
          </cell>
          <cell r="G2667" t="str">
            <v>Kennametal Fallon</v>
          </cell>
          <cell r="H2667" t="str">
            <v>UNITED STATES OF AMERICA</v>
          </cell>
          <cell r="I2667"/>
          <cell r="J2667" t="str">
            <v>Fallon</v>
          </cell>
          <cell r="K2667" t="str">
            <v>Nevada</v>
          </cell>
          <cell r="L2667" t="str">
            <v>Conformant</v>
          </cell>
        </row>
        <row r="2668">
          <cell r="B2668" t="str">
            <v>COMPONA CONNECTORS_2023</v>
          </cell>
          <cell r="C2668" t="str">
            <v>CID000105 - Kennametal Huntsville184</v>
          </cell>
          <cell r="D2668" t="str">
            <v>Tungsten</v>
          </cell>
          <cell r="E2668" t="str">
            <v>CID000105</v>
          </cell>
          <cell r="F2668" t="str">
            <v>RMI</v>
          </cell>
          <cell r="G2668" t="str">
            <v>Kennametal Huntsville</v>
          </cell>
          <cell r="H2668" t="str">
            <v>UNITED STATES OF AMERICA</v>
          </cell>
          <cell r="I2668"/>
          <cell r="J2668" t="str">
            <v>Huntsville</v>
          </cell>
          <cell r="K2668" t="str">
            <v>Alabama</v>
          </cell>
          <cell r="L2668" t="str">
            <v>Conformant</v>
          </cell>
        </row>
        <row r="2669">
          <cell r="B2669" t="str">
            <v>COMPONA CONNECTORS_2023</v>
          </cell>
          <cell r="C2669" t="str">
            <v>CID002319 - Malipo Haiyu Tungsten Co., Ltd.</v>
          </cell>
          <cell r="D2669" t="str">
            <v>Tungsten</v>
          </cell>
          <cell r="E2669" t="str">
            <v>CID002319</v>
          </cell>
          <cell r="F2669" t="str">
            <v>RMI</v>
          </cell>
          <cell r="G2669" t="str">
            <v>Malipo Haiyu Tungsten Co., Ltd.</v>
          </cell>
          <cell r="H2669" t="str">
            <v>CHINA</v>
          </cell>
          <cell r="I2669"/>
          <cell r="J2669" t="str">
            <v>Nanfeng Xiaozhai</v>
          </cell>
          <cell r="K2669" t="str">
            <v>Yunnan Sheng</v>
          </cell>
          <cell r="L2669" t="str">
            <v>Conformant</v>
          </cell>
        </row>
        <row r="2670">
          <cell r="B2670" t="str">
            <v>COMPONA CONNECTORS_2023</v>
          </cell>
          <cell r="C2670" t="str">
            <v>CID002845 - Moliren Ltd.</v>
          </cell>
          <cell r="D2670" t="str">
            <v>Tungsten</v>
          </cell>
          <cell r="E2670" t="str">
            <v>CID002845</v>
          </cell>
          <cell r="F2670" t="str">
            <v>RMI</v>
          </cell>
          <cell r="G2670" t="str">
            <v>Moliren Ltd.</v>
          </cell>
          <cell r="H2670" t="str">
            <v>RUSSIAN FEDERATION</v>
          </cell>
          <cell r="I2670"/>
          <cell r="J2670" t="str">
            <v>Roshal</v>
          </cell>
          <cell r="K2670" t="str">
            <v>Moskovskaja oblast'</v>
          </cell>
          <cell r="L2670" t="str">
            <v>Listed by RMI</v>
          </cell>
        </row>
        <row r="2671">
          <cell r="B2671" t="str">
            <v>COMPONA CONNECTORS_2023</v>
          </cell>
          <cell r="C2671" t="str">
            <v>CID002589 - Niagara Refining LLC</v>
          </cell>
          <cell r="D2671" t="str">
            <v>Tungsten</v>
          </cell>
          <cell r="E2671" t="str">
            <v>CID002589</v>
          </cell>
          <cell r="F2671" t="str">
            <v>RMI</v>
          </cell>
          <cell r="G2671" t="str">
            <v>Niagara Refining LLC</v>
          </cell>
          <cell r="H2671" t="str">
            <v>UNITED STATES OF AMERICA</v>
          </cell>
          <cell r="I2671"/>
          <cell r="J2671" t="str">
            <v>Depew</v>
          </cell>
          <cell r="K2671" t="str">
            <v>New York</v>
          </cell>
          <cell r="L2671" t="str">
            <v>Conformant</v>
          </cell>
        </row>
        <row r="2672">
          <cell r="B2672" t="str">
            <v>COMPONA CONNECTORS_2023</v>
          </cell>
          <cell r="C2672" t="str">
            <v>CID002543 - Masan High-Tech Materials</v>
          </cell>
          <cell r="D2672" t="str">
            <v>Tungsten</v>
          </cell>
          <cell r="E2672" t="str">
            <v>CID002543</v>
          </cell>
          <cell r="F2672" t="str">
            <v>RMI</v>
          </cell>
          <cell r="G2672" t="str">
            <v>Masan High-Tech Materials</v>
          </cell>
          <cell r="H2672" t="str">
            <v>VIET NAM</v>
          </cell>
          <cell r="I2672"/>
          <cell r="J2672" t="str">
            <v>Dai Tu</v>
          </cell>
          <cell r="K2672" t="str">
            <v>Thái Nguyên</v>
          </cell>
          <cell r="L2672" t="str">
            <v>Conformant</v>
          </cell>
        </row>
        <row r="2673">
          <cell r="B2673" t="str">
            <v>COMPONA CONNECTORS_2023</v>
          </cell>
          <cell r="C2673" t="str">
            <v>CID002827 - Philippine Chuangxin Industrial Co., Inc.</v>
          </cell>
          <cell r="D2673" t="str">
            <v>Tungsten</v>
          </cell>
          <cell r="E2673" t="str">
            <v>CID002827</v>
          </cell>
          <cell r="F2673" t="str">
            <v>RMI</v>
          </cell>
          <cell r="G2673" t="str">
            <v>Philippine Chuangxin Industrial Co., Inc.</v>
          </cell>
          <cell r="H2673" t="str">
            <v>PHILIPPINES</v>
          </cell>
          <cell r="I2673"/>
          <cell r="J2673" t="str">
            <v>Marilao</v>
          </cell>
          <cell r="K2673" t="str">
            <v>Bulacan</v>
          </cell>
          <cell r="L2673" t="str">
            <v>Conformant</v>
          </cell>
        </row>
        <row r="2674">
          <cell r="B2674" t="str">
            <v>COMPONA CONNECTORS_2023</v>
          </cell>
          <cell r="C2674" t="str">
            <v>CID002724 - Unecha Refractory metals plant</v>
          </cell>
          <cell r="D2674" t="str">
            <v>Tungsten</v>
          </cell>
          <cell r="E2674" t="str">
            <v>CID002724</v>
          </cell>
          <cell r="F2674" t="str">
            <v>RMI</v>
          </cell>
          <cell r="G2674" t="str">
            <v>Unecha Refractory metals plant</v>
          </cell>
          <cell r="H2674" t="str">
            <v>RUSSIAN FEDERATION</v>
          </cell>
          <cell r="I2674"/>
          <cell r="J2674" t="str">
            <v>Unecha</v>
          </cell>
          <cell r="K2674" t="str">
            <v>Bryanskaya oblast'</v>
          </cell>
          <cell r="L2674" t="str">
            <v>Listed by RMI</v>
          </cell>
        </row>
        <row r="2675">
          <cell r="B2675" t="str">
            <v>COMPONA CONNECTORS_2023</v>
          </cell>
          <cell r="C2675" t="str">
            <v>CID002044 - Wolfram Bergbau und Hutten AG187</v>
          </cell>
          <cell r="D2675" t="str">
            <v>Tungsten</v>
          </cell>
          <cell r="E2675" t="str">
            <v>CID002044</v>
          </cell>
          <cell r="F2675" t="str">
            <v>RMI</v>
          </cell>
          <cell r="G2675" t="str">
            <v>Wolfram Bergbau und Hutten AG</v>
          </cell>
          <cell r="H2675" t="str">
            <v>AUSTRIA</v>
          </cell>
          <cell r="I2675"/>
          <cell r="J2675"/>
          <cell r="K2675"/>
          <cell r="L2675" t="str">
            <v>Conformant</v>
          </cell>
        </row>
        <row r="2676">
          <cell r="B2676" t="str">
            <v>COMPONA CONNECTORS_2023</v>
          </cell>
          <cell r="C2676" t="str">
            <v>CID002843 - Woltech Korea Co., Ltd.</v>
          </cell>
          <cell r="D2676" t="str">
            <v>Tungsten</v>
          </cell>
          <cell r="E2676" t="str">
            <v>CID002843</v>
          </cell>
          <cell r="F2676" t="str">
            <v>RMI</v>
          </cell>
          <cell r="G2676" t="str">
            <v>Woltech Korea Co., Ltd.</v>
          </cell>
          <cell r="H2676" t="str">
            <v>KOREA, REPUBLIC OF</v>
          </cell>
          <cell r="I2676"/>
          <cell r="J2676" t="str">
            <v>Gyeongju-si</v>
          </cell>
          <cell r="K2676" t="str">
            <v>Gyeongsangbuk-do</v>
          </cell>
          <cell r="L2676" t="str">
            <v>Removed</v>
          </cell>
        </row>
        <row r="2677">
          <cell r="B2677" t="str">
            <v>COMPONA CONNECTORS_2023</v>
          </cell>
          <cell r="C2677" t="str">
            <v>CID002320 - Xiamen Tungsten (H.C.) Co., Ltd.188</v>
          </cell>
          <cell r="D2677" t="str">
            <v>Tungsten</v>
          </cell>
          <cell r="E2677" t="str">
            <v>CID002320</v>
          </cell>
          <cell r="F2677" t="str">
            <v>RMI</v>
          </cell>
          <cell r="G2677" t="str">
            <v>Xiamen Tungsten (H.C.) Co., Ltd.</v>
          </cell>
          <cell r="H2677" t="str">
            <v>CHINA</v>
          </cell>
          <cell r="I2677"/>
          <cell r="J2677"/>
          <cell r="K2677"/>
          <cell r="L2677" t="str">
            <v>Conformant</v>
          </cell>
        </row>
        <row r="2678">
          <cell r="B2678" t="str">
            <v>COMPONA CONNECTORS_2023</v>
          </cell>
          <cell r="C2678" t="str">
            <v>CID002082 - Xiamen Tungsten Co., Ltd.</v>
          </cell>
          <cell r="D2678" t="str">
            <v>Tungsten</v>
          </cell>
          <cell r="E2678" t="str">
            <v>CID002082</v>
          </cell>
          <cell r="F2678" t="str">
            <v>RMI</v>
          </cell>
          <cell r="G2678" t="str">
            <v>Xiamen Tungsten Co., Ltd.</v>
          </cell>
          <cell r="H2678" t="str">
            <v>CHINA</v>
          </cell>
          <cell r="I2678"/>
          <cell r="J2678"/>
          <cell r="K2678"/>
          <cell r="L2678" t="str">
            <v>Conformant</v>
          </cell>
        </row>
        <row r="2679">
          <cell r="B2679" t="str">
            <v>COMPONA CONNECTORS_2023</v>
          </cell>
          <cell r="C2679" t="str">
            <v>CID002830 - Xinfeng Huarui Tungsten &amp; Molybdenum New Material Co., Ltd.</v>
          </cell>
          <cell r="D2679" t="str">
            <v>Tungsten</v>
          </cell>
          <cell r="E2679" t="str">
            <v>CID002830</v>
          </cell>
          <cell r="F2679" t="str">
            <v>RMI</v>
          </cell>
          <cell r="G2679" t="str">
            <v>Xinfeng Huarui Tungsten &amp; Molybdenum New Material Co., Ltd.</v>
          </cell>
          <cell r="H2679" t="str">
            <v>CHINA</v>
          </cell>
          <cell r="I2679"/>
          <cell r="J2679"/>
          <cell r="K2679"/>
          <cell r="L2679" t="str">
            <v>Conformant</v>
          </cell>
        </row>
        <row r="2680">
          <cell r="B2680" t="str">
            <v>COMPONA CONNECTORS_2023</v>
          </cell>
          <cell r="C2680" t="str">
            <v>CID000362 - DODUCO Contacts and Refining GmbH</v>
          </cell>
          <cell r="D2680" t="str">
            <v>Gold</v>
          </cell>
          <cell r="E2680" t="str">
            <v>CID000362</v>
          </cell>
          <cell r="F2680" t="str">
            <v>RMI</v>
          </cell>
          <cell r="G2680" t="str">
            <v>DODUCO Contacts and Refining GmbH</v>
          </cell>
          <cell r="H2680" t="str">
            <v>GERMANY</v>
          </cell>
          <cell r="I2680"/>
          <cell r="J2680" t="str">
            <v>Pforzheim</v>
          </cell>
          <cell r="K2680" t="str">
            <v>Baden-Württemberg</v>
          </cell>
          <cell r="L2680" t="str">
            <v>Removed</v>
          </cell>
        </row>
        <row r="2681">
          <cell r="B2681" t="str">
            <v>COMPONA CONNECTORS_2023</v>
          </cell>
          <cell r="C2681" t="str">
            <v>CID001231 - Jiangxi New Nanshan Technology Ltd.</v>
          </cell>
          <cell r="D2681" t="str">
            <v>Tin</v>
          </cell>
          <cell r="E2681" t="str">
            <v>CID001231</v>
          </cell>
          <cell r="F2681" t="str">
            <v>RMI</v>
          </cell>
          <cell r="G2681" t="str">
            <v>Jiangxi New Nanshan Technology Ltd.</v>
          </cell>
          <cell r="H2681" t="str">
            <v>CHINA</v>
          </cell>
          <cell r="I2681" t="str">
            <v>Nan Kang Industrial Park, Ganzhou, Jiangxi Province, China, 341413</v>
          </cell>
          <cell r="J2681" t="str">
            <v>Ganzhou</v>
          </cell>
          <cell r="K2681" t="str">
            <v>Jiangxi Sheng</v>
          </cell>
          <cell r="L2681" t="str">
            <v>Conformant</v>
          </cell>
        </row>
        <row r="2682">
          <cell r="B2682" t="str">
            <v>COMPONA CONNECTORS_2023</v>
          </cell>
          <cell r="C2682" t="str">
            <v>CID001305 - Novosibirsk Tin Combine</v>
          </cell>
          <cell r="D2682" t="str">
            <v>Tin</v>
          </cell>
          <cell r="E2682" t="str">
            <v>CID001305</v>
          </cell>
          <cell r="F2682" t="str">
            <v>RMI</v>
          </cell>
          <cell r="G2682" t="str">
            <v>Novosibirsk Tin Combine</v>
          </cell>
          <cell r="H2682" t="str">
            <v>RUSSIAN FEDERATION</v>
          </cell>
          <cell r="I2682"/>
          <cell r="J2682" t="str">
            <v>Novosibirsk</v>
          </cell>
          <cell r="K2682" t="str">
            <v>Novosibirskaya oblast'</v>
          </cell>
          <cell r="L2682" t="str">
            <v>Listed by RMI</v>
          </cell>
        </row>
        <row r="2683">
          <cell r="B2683" t="str">
            <v>COMPONA CONNECTORS_2023</v>
          </cell>
          <cell r="C2683" t="str">
            <v>CID001486 - PT Timah Nusantara</v>
          </cell>
          <cell r="D2683" t="str">
            <v>Tin</v>
          </cell>
          <cell r="E2683" t="str">
            <v>CID001486</v>
          </cell>
          <cell r="F2683" t="str">
            <v>RMI</v>
          </cell>
          <cell r="G2683" t="str">
            <v>PT Timah Nusantara</v>
          </cell>
          <cell r="H2683" t="str">
            <v>INDONESIA</v>
          </cell>
          <cell r="I2683"/>
          <cell r="J2683" t="str">
            <v>Tempilang</v>
          </cell>
          <cell r="K2683" t="str">
            <v>Kepulauan Bangka Belitung</v>
          </cell>
          <cell r="L2683" t="str">
            <v>Active</v>
          </cell>
        </row>
        <row r="2684">
          <cell r="B2684" t="str">
            <v>COMPONA CONNECTORS_2023</v>
          </cell>
          <cell r="C2684" t="str">
            <v>CID001522 - Yanling Jincheng Tantalum &amp; Niobium Co., Ltd.</v>
          </cell>
          <cell r="D2684" t="str">
            <v>Tantalum</v>
          </cell>
          <cell r="E2684" t="str">
            <v>CID001522</v>
          </cell>
          <cell r="F2684" t="str">
            <v>RMI</v>
          </cell>
          <cell r="G2684" t="str">
            <v>Yanling Jincheng Tantalum &amp; Niobium Co., Ltd.</v>
          </cell>
          <cell r="H2684" t="str">
            <v>CHINA</v>
          </cell>
          <cell r="I2684"/>
          <cell r="J2684" t="str">
            <v>Zhuzhou</v>
          </cell>
          <cell r="K2684" t="str">
            <v>Hunan Sheng</v>
          </cell>
          <cell r="L2684" t="str">
            <v>Conformant</v>
          </cell>
        </row>
        <row r="2685">
          <cell r="B2685" t="str">
            <v>COMPONA CONNECTORS_2023</v>
          </cell>
          <cell r="C2685" t="str">
            <v>CID002100 - Yamakin Co., Ltd.</v>
          </cell>
          <cell r="D2685" t="str">
            <v>Gold</v>
          </cell>
          <cell r="E2685" t="str">
            <v>CID002100</v>
          </cell>
          <cell r="F2685" t="str">
            <v>RMI</v>
          </cell>
          <cell r="G2685" t="str">
            <v>Yamakin Co., Ltd.</v>
          </cell>
          <cell r="H2685" t="str">
            <v>JAPAN</v>
          </cell>
          <cell r="I2685"/>
          <cell r="J2685" t="str">
            <v>Konan</v>
          </cell>
          <cell r="K2685" t="str">
            <v>Kochi</v>
          </cell>
          <cell r="L2685" t="str">
            <v>Conformant</v>
          </cell>
        </row>
        <row r="2686">
          <cell r="B2686" t="str">
            <v>COMPONA CONNECTORS_2023</v>
          </cell>
          <cell r="C2686" t="str">
            <v>CID002645 - Ganzhou Haichuang Tungsten Co., Ltd.</v>
          </cell>
          <cell r="D2686" t="str">
            <v>Tungsten</v>
          </cell>
          <cell r="E2686" t="str">
            <v>CID002645</v>
          </cell>
          <cell r="F2686" t="str">
            <v>RMI</v>
          </cell>
          <cell r="G2686" t="str">
            <v>Ganzhou Haichuang Tungsten Co., Ltd.</v>
          </cell>
          <cell r="H2686" t="str">
            <v>CHINA</v>
          </cell>
          <cell r="I2686"/>
          <cell r="J2686" t="str">
            <v>Ganzhou</v>
          </cell>
          <cell r="K2686" t="str">
            <v>Jiangxi Sheng</v>
          </cell>
          <cell r="L2686" t="str">
            <v>Conformant</v>
          </cell>
        </row>
        <row r="2687">
          <cell r="B2687" t="str">
            <v>COMPONA CONNECTORS_2023</v>
          </cell>
          <cell r="C2687" t="str">
            <v>CID002773 - Aurubis Beerse99</v>
          </cell>
          <cell r="D2687" t="str">
            <v>Tin</v>
          </cell>
          <cell r="E2687" t="str">
            <v>CID002773</v>
          </cell>
          <cell r="F2687" t="str">
            <v>RMI</v>
          </cell>
          <cell r="G2687" t="str">
            <v>Aurubis Beerse</v>
          </cell>
          <cell r="H2687" t="str">
            <v>BELGIUM</v>
          </cell>
          <cell r="I2687"/>
          <cell r="J2687" t="str">
            <v>Beerse</v>
          </cell>
          <cell r="K2687" t="str">
            <v>Antwerpen</v>
          </cell>
          <cell r="L2687" t="str">
            <v>Conformant</v>
          </cell>
        </row>
        <row r="2688">
          <cell r="B2688" t="str">
            <v>COMPONA CONNECTORS_2023</v>
          </cell>
          <cell r="C2688" t="str">
            <v>CID002774 - Aurubis Berango100</v>
          </cell>
          <cell r="D2688" t="str">
            <v>Tin</v>
          </cell>
          <cell r="E2688" t="str">
            <v>CID002774</v>
          </cell>
          <cell r="F2688" t="str">
            <v>RMI</v>
          </cell>
          <cell r="G2688" t="str">
            <v>Aurubis Berango</v>
          </cell>
          <cell r="H2688" t="str">
            <v>SPAIN</v>
          </cell>
          <cell r="I2688"/>
          <cell r="J2688" t="str">
            <v>Berango</v>
          </cell>
          <cell r="K2688" t="str">
            <v>Bizkaia</v>
          </cell>
          <cell r="L2688" t="str">
            <v>Conformant</v>
          </cell>
        </row>
        <row r="2689">
          <cell r="B2689" t="str">
            <v>COMPONA CONNECTORS_2023</v>
          </cell>
          <cell r="C2689" t="str">
            <v>CID002918 - SungEel HiMetal Co., Ltd.</v>
          </cell>
          <cell r="D2689" t="str">
            <v>Gold</v>
          </cell>
          <cell r="E2689" t="str">
            <v>CID002918</v>
          </cell>
          <cell r="F2689" t="str">
            <v>RMI</v>
          </cell>
          <cell r="G2689" t="str">
            <v>SungEel HiMetal Co., Ltd.</v>
          </cell>
          <cell r="H2689" t="str">
            <v>KOREA, REPUBLIC OF</v>
          </cell>
          <cell r="I2689"/>
          <cell r="J2689" t="str">
            <v>Gunsan-si</v>
          </cell>
          <cell r="K2689" t="str">
            <v>Jeollabuk-do</v>
          </cell>
          <cell r="L2689" t="str">
            <v>Conformant</v>
          </cell>
        </row>
        <row r="2690">
          <cell r="B2690" t="str">
            <v>COMPONA CONNECTORS_2023</v>
          </cell>
          <cell r="C2690" t="str">
            <v>CID003189 - NH Recytech Company</v>
          </cell>
          <cell r="D2690" t="str">
            <v>Gold</v>
          </cell>
          <cell r="E2690" t="str">
            <v>CID003189</v>
          </cell>
          <cell r="F2690" t="str">
            <v>RMI</v>
          </cell>
          <cell r="G2690" t="str">
            <v>NH Recytech Company</v>
          </cell>
          <cell r="H2690" t="str">
            <v>KOREA, REPUBLIC OF</v>
          </cell>
          <cell r="I2690"/>
          <cell r="J2690" t="str">
            <v>Pyeongtaek-si</v>
          </cell>
          <cell r="K2690" t="str">
            <v>Gyeonggi-do</v>
          </cell>
          <cell r="L2690" t="str">
            <v>Conformant</v>
          </cell>
        </row>
        <row r="2691">
          <cell r="B2691" t="str">
            <v>COMPONA CONNECTORS_2023</v>
          </cell>
          <cell r="C2691" t="str">
            <v>CID003190 - Chifeng Dajingzi Tin Industry Co., Ltd.</v>
          </cell>
          <cell r="D2691" t="str">
            <v>Tin</v>
          </cell>
          <cell r="E2691" t="str">
            <v>CID003190</v>
          </cell>
          <cell r="F2691" t="str">
            <v>RMI</v>
          </cell>
          <cell r="G2691" t="str">
            <v>Chifeng Dajingzi Tin Industry Co., Ltd.</v>
          </cell>
          <cell r="H2691" t="str">
            <v>CHINA</v>
          </cell>
          <cell r="I2691"/>
          <cell r="J2691" t="str">
            <v>Chifeng</v>
          </cell>
          <cell r="K2691" t="str">
            <v>Nei Mongol Zizhiqu</v>
          </cell>
          <cell r="L2691" t="str">
            <v>Conformant</v>
          </cell>
        </row>
        <row r="2692">
          <cell r="B2692" t="str">
            <v>COMPONA CONNECTORS_2023</v>
          </cell>
          <cell r="C2692" t="str">
            <v>CID003205 - PT Bangka Serumpun</v>
          </cell>
          <cell r="D2692" t="str">
            <v>Tin</v>
          </cell>
          <cell r="E2692" t="str">
            <v>CID003205</v>
          </cell>
          <cell r="F2692" t="str">
            <v>RMI</v>
          </cell>
          <cell r="G2692" t="str">
            <v>PT Bangka Serumpun</v>
          </cell>
          <cell r="H2692" t="str">
            <v>INDONESIA</v>
          </cell>
          <cell r="I2692"/>
          <cell r="J2692" t="str">
            <v>Pangkalpinang</v>
          </cell>
          <cell r="K2692" t="str">
            <v>Kepulauan Bangka Belitung</v>
          </cell>
          <cell r="L2692" t="str">
            <v>Conformant</v>
          </cell>
        </row>
        <row r="2693">
          <cell r="B2693" t="str">
            <v>COMPONA CONNECTORS_2023</v>
          </cell>
          <cell r="C2693" t="str">
            <v>CID003325 - Tin Technology &amp; Refining</v>
          </cell>
          <cell r="D2693" t="str">
            <v>Tin</v>
          </cell>
          <cell r="E2693" t="str">
            <v>CID003325</v>
          </cell>
          <cell r="F2693" t="str">
            <v>RMI</v>
          </cell>
          <cell r="G2693" t="str">
            <v>Tin Technology &amp; Refining</v>
          </cell>
          <cell r="H2693" t="str">
            <v>UNITED STATES OF AMERICA</v>
          </cell>
          <cell r="I2693"/>
          <cell r="J2693" t="str">
            <v>West Chester</v>
          </cell>
          <cell r="K2693" t="str">
            <v>Pennsylvania</v>
          </cell>
          <cell r="L2693" t="str">
            <v>Conformant</v>
          </cell>
        </row>
        <row r="2694">
          <cell r="B2694" t="str">
            <v>COMPONA CONNECTORS_2023</v>
          </cell>
          <cell r="C2694" t="str">
            <v>CID001406 - PT Babel Surya Alam Lestari</v>
          </cell>
          <cell r="D2694" t="str">
            <v>Tin</v>
          </cell>
          <cell r="E2694" t="str">
            <v>CID001406</v>
          </cell>
          <cell r="F2694" t="str">
            <v>RMI</v>
          </cell>
          <cell r="G2694" t="str">
            <v>PT Babel Surya Alam Lestari</v>
          </cell>
          <cell r="H2694" t="str">
            <v>INDONESIA</v>
          </cell>
          <cell r="I2694"/>
          <cell r="J2694" t="str">
            <v>Badau</v>
          </cell>
          <cell r="K2694" t="str">
            <v>Kepulauan Bangka Belitung</v>
          </cell>
          <cell r="L2694" t="str">
            <v>Conformant</v>
          </cell>
        </row>
        <row r="2695">
          <cell r="B2695" t="str">
            <v>COMPONA CONNECTORS_2023</v>
          </cell>
          <cell r="C2695" t="str">
            <v>CID002763 - 8853 S.p.A.</v>
          </cell>
          <cell r="D2695" t="str">
            <v>Gold</v>
          </cell>
          <cell r="E2695" t="str">
            <v>CID002763</v>
          </cell>
          <cell r="F2695" t="str">
            <v>RMI</v>
          </cell>
          <cell r="G2695" t="str">
            <v>8853 S.p.A.</v>
          </cell>
          <cell r="H2695" t="str">
            <v>ITALY</v>
          </cell>
          <cell r="I2695"/>
          <cell r="J2695" t="str">
            <v>Pero</v>
          </cell>
          <cell r="K2695" t="str">
            <v>Lombardia</v>
          </cell>
          <cell r="L2695" t="str">
            <v>Listed by RMI</v>
          </cell>
        </row>
        <row r="2696">
          <cell r="B2696" t="str">
            <v>COMPONA CONNECTORS_2023</v>
          </cell>
          <cell r="C2696" t="str">
            <v>CID000773 - Hunan Guiyang yinxing Nonferrous Smelting Co., Ltd.</v>
          </cell>
          <cell r="D2696" t="str">
            <v>Gold</v>
          </cell>
          <cell r="E2696" t="str">
            <v>CID000773</v>
          </cell>
          <cell r="F2696" t="str">
            <v>RMI</v>
          </cell>
          <cell r="G2696" t="str">
            <v>Hunan Guiyang yinxing Nonferrous Smelting Co., Ltd.</v>
          </cell>
          <cell r="H2696" t="str">
            <v>CHINA</v>
          </cell>
          <cell r="I2696"/>
          <cell r="J2696" t="str">
            <v>Chenzhou</v>
          </cell>
          <cell r="K2696" t="str">
            <v>Hunan Sheng</v>
          </cell>
          <cell r="L2696" t="str">
            <v>Listed by RMI</v>
          </cell>
        </row>
        <row r="2697">
          <cell r="B2697" t="str">
            <v>COMPONA CONNECTORS_2023</v>
          </cell>
          <cell r="C2697" t="str">
            <v>CID003381 - PT Rajawali Rimba Perkasa</v>
          </cell>
          <cell r="D2697" t="str">
            <v>Tin</v>
          </cell>
          <cell r="E2697" t="str">
            <v>CID003381</v>
          </cell>
          <cell r="F2697" t="str">
            <v>RMI</v>
          </cell>
          <cell r="G2697" t="str">
            <v>PT Rajawali Rimba Perkasa</v>
          </cell>
          <cell r="H2697" t="str">
            <v>INDONESIA</v>
          </cell>
          <cell r="I2697"/>
          <cell r="J2697" t="str">
            <v>Tukak Sadai</v>
          </cell>
          <cell r="K2697" t="str">
            <v>Bangka Belitung</v>
          </cell>
          <cell r="L2697" t="str">
            <v>Conformant</v>
          </cell>
        </row>
        <row r="2698">
          <cell r="B2698" t="str">
            <v>COMPONA CONNECTORS_2023</v>
          </cell>
          <cell r="C2698" t="str">
            <v>CID002834 - Thai Nguyen Mining and Metallurgy Co., Ltd.</v>
          </cell>
          <cell r="D2698" t="str">
            <v>Tin</v>
          </cell>
          <cell r="E2698" t="str">
            <v>CID002834</v>
          </cell>
          <cell r="F2698" t="str">
            <v>RMI</v>
          </cell>
          <cell r="G2698" t="str">
            <v>Thai Nguyen Mining and Metallurgy Co., Ltd.</v>
          </cell>
          <cell r="H2698" t="str">
            <v>VIET NAM</v>
          </cell>
          <cell r="I2698"/>
          <cell r="J2698" t="str">
            <v>Thai Nguyen</v>
          </cell>
          <cell r="K2698" t="str">
            <v>Thái Nguyên</v>
          </cell>
          <cell r="L2698" t="str">
            <v>Removed</v>
          </cell>
        </row>
        <row r="2699">
          <cell r="B2699" t="str">
            <v>COMPONA CONNECTORS_2023</v>
          </cell>
          <cell r="C2699" t="str">
            <v>CID003388 - KGETS Co., Ltd.</v>
          </cell>
          <cell r="D2699" t="str">
            <v>Tungsten</v>
          </cell>
          <cell r="E2699" t="str">
            <v>CID003388</v>
          </cell>
          <cell r="F2699" t="str">
            <v>RMI</v>
          </cell>
          <cell r="G2699" t="str">
            <v>KGETS Co., Ltd.</v>
          </cell>
          <cell r="H2699" t="str">
            <v>KOREA, REPUBLIC OF</v>
          </cell>
          <cell r="I2699"/>
          <cell r="J2699" t="str">
            <v>Siheung-si</v>
          </cell>
          <cell r="K2699" t="str">
            <v>Gyeonggi-do</v>
          </cell>
          <cell r="L2699" t="str">
            <v>Removed</v>
          </cell>
        </row>
        <row r="2700">
          <cell r="B2700" t="str">
            <v>COMPONA CONNECTORS_2023</v>
          </cell>
          <cell r="C2700" t="str">
            <v>CID003379 - Ma'anshan Weitai Tin Co., Ltd.</v>
          </cell>
          <cell r="D2700" t="str">
            <v>Tin</v>
          </cell>
          <cell r="E2700" t="str">
            <v>CID003379</v>
          </cell>
          <cell r="F2700" t="str">
            <v>RMI</v>
          </cell>
          <cell r="G2700" t="str">
            <v>Ma'anshan Weitai Tin Co., Ltd.</v>
          </cell>
          <cell r="H2700" t="str">
            <v>CHINA</v>
          </cell>
          <cell r="I2700"/>
          <cell r="J2700" t="str">
            <v>Maanshan</v>
          </cell>
          <cell r="K2700" t="str">
            <v>Anhui Sheng</v>
          </cell>
          <cell r="L2700" t="str">
            <v>Removed</v>
          </cell>
        </row>
        <row r="2701">
          <cell r="B2701" t="str">
            <v>COMPONA CONNECTORS_2023</v>
          </cell>
          <cell r="C2701" t="str">
            <v>CID003401 - Fujian Ganmin RareMetal Co., Ltd.</v>
          </cell>
          <cell r="D2701" t="str">
            <v>Tungsten</v>
          </cell>
          <cell r="E2701" t="str">
            <v>CID003401</v>
          </cell>
          <cell r="F2701" t="str">
            <v>RMI</v>
          </cell>
          <cell r="G2701" t="str">
            <v>Fujian Ganmin RareMetal Co., Ltd.</v>
          </cell>
          <cell r="H2701" t="str">
            <v>CHINA</v>
          </cell>
          <cell r="I2701"/>
          <cell r="J2701" t="str">
            <v>Longyan</v>
          </cell>
          <cell r="K2701" t="str">
            <v>Fujian Sheng</v>
          </cell>
          <cell r="L2701" t="str">
            <v>Removed</v>
          </cell>
        </row>
        <row r="2702">
          <cell r="B2702" t="str">
            <v>COMPONA CONNECTORS_2023</v>
          </cell>
          <cell r="C2702" t="str">
            <v>CID003408 - JSC "Kirovgrad Hard Alloys Plant"</v>
          </cell>
          <cell r="D2702" t="str">
            <v>Tungsten</v>
          </cell>
          <cell r="E2702" t="str">
            <v>CID003408</v>
          </cell>
          <cell r="F2702" t="str">
            <v>RMI</v>
          </cell>
          <cell r="G2702" t="str">
            <v>JSC "Kirovgrad Hard Alloys Plant"</v>
          </cell>
          <cell r="H2702" t="str">
            <v>RUSSIAN FEDERATION</v>
          </cell>
          <cell r="I2702"/>
          <cell r="J2702" t="str">
            <v>Kirovgrad</v>
          </cell>
          <cell r="K2702" t="str">
            <v>Sverdlovskaya oblast'</v>
          </cell>
          <cell r="L2702" t="str">
            <v>Listed by RMI</v>
          </cell>
        </row>
        <row r="2703">
          <cell r="B2703" t="str">
            <v>COMPONA CONNECTORS_2023</v>
          </cell>
          <cell r="C2703" t="str">
            <v>CID003407 - Lianyou Metals Co., Ltd.</v>
          </cell>
          <cell r="D2703" t="str">
            <v>Tungsten</v>
          </cell>
          <cell r="E2703" t="str">
            <v>CID003407</v>
          </cell>
          <cell r="F2703" t="str">
            <v>RMI</v>
          </cell>
          <cell r="G2703" t="str">
            <v>Lianyou Metals Co., Ltd.</v>
          </cell>
          <cell r="H2703" t="str">
            <v>TAIWAN, PROVINCE OF CHINA</v>
          </cell>
          <cell r="I2703"/>
          <cell r="J2703" t="str">
            <v>Fangliao</v>
          </cell>
          <cell r="K2703" t="str">
            <v>Pingtung</v>
          </cell>
          <cell r="L2703" t="str">
            <v>Conformant</v>
          </cell>
        </row>
        <row r="2704">
          <cell r="B2704" t="str">
            <v>COMPONA CONNECTORS_2023</v>
          </cell>
          <cell r="C2704" t="str">
            <v>CID000090 - Asaka Riken Co., Ltd.</v>
          </cell>
          <cell r="D2704" t="str">
            <v>Gold</v>
          </cell>
          <cell r="E2704" t="str">
            <v>CID000090</v>
          </cell>
          <cell r="F2704" t="str">
            <v>RMI</v>
          </cell>
          <cell r="G2704" t="str">
            <v>Asaka Riken Co., Ltd.</v>
          </cell>
          <cell r="H2704" t="str">
            <v>JAPAN</v>
          </cell>
          <cell r="I2704"/>
          <cell r="J2704" t="str">
            <v>Tamura</v>
          </cell>
          <cell r="K2704" t="str">
            <v>Fukushima</v>
          </cell>
          <cell r="L2704" t="str">
            <v>Conformant</v>
          </cell>
        </row>
        <row r="2705">
          <cell r="B2705" t="str">
            <v>COMPONA CONNECTORS_2023</v>
          </cell>
          <cell r="C2705" t="str">
            <v>CID003424 - Eco-System Recycling Co., Ltd. North Plant</v>
          </cell>
          <cell r="D2705" t="str">
            <v>Gold</v>
          </cell>
          <cell r="E2705" t="str">
            <v>CID003424</v>
          </cell>
          <cell r="F2705" t="str">
            <v>RMI</v>
          </cell>
          <cell r="G2705" t="str">
            <v>Eco-System Recycling Co., Ltd. North Plant</v>
          </cell>
          <cell r="H2705" t="str">
            <v>JAPAN</v>
          </cell>
          <cell r="I2705"/>
          <cell r="J2705" t="str">
            <v>Kazuno</v>
          </cell>
          <cell r="K2705" t="str">
            <v>Akita</v>
          </cell>
          <cell r="L2705" t="str">
            <v>Conformant</v>
          </cell>
        </row>
        <row r="2706">
          <cell r="B2706" t="str">
            <v>COMPONA CONNECTORS_2023</v>
          </cell>
          <cell r="C2706" t="str">
            <v>CID003425 - Eco-System Recycling Co., Ltd. West Plant</v>
          </cell>
          <cell r="D2706" t="str">
            <v>Gold</v>
          </cell>
          <cell r="E2706" t="str">
            <v>CID003425</v>
          </cell>
          <cell r="F2706" t="str">
            <v>RMI</v>
          </cell>
          <cell r="G2706" t="str">
            <v>Eco-System Recycling Co., Ltd. West Plant</v>
          </cell>
          <cell r="H2706" t="str">
            <v>JAPAN</v>
          </cell>
          <cell r="I2706"/>
          <cell r="J2706" t="str">
            <v>Okayama</v>
          </cell>
          <cell r="K2706" t="str">
            <v>Okayama</v>
          </cell>
          <cell r="L2706" t="str">
            <v>Conformant</v>
          </cell>
        </row>
        <row r="2707">
          <cell r="B2707" t="str">
            <v>COMPONA CONNECTORS_2023</v>
          </cell>
          <cell r="C2707" t="str">
            <v>CID002542 - TANIOBIS Smelting GmbH &amp; Co. KG</v>
          </cell>
          <cell r="D2707" t="str">
            <v>Tungsten</v>
          </cell>
          <cell r="E2707" t="str">
            <v>CID002542</v>
          </cell>
          <cell r="F2707" t="str">
            <v>RMI</v>
          </cell>
          <cell r="G2707" t="str">
            <v>TANIOBIS Smelting GmbH &amp; Co. KG</v>
          </cell>
          <cell r="H2707" t="str">
            <v>GERMANY</v>
          </cell>
          <cell r="I2707"/>
          <cell r="J2707" t="str">
            <v>Laufenburg</v>
          </cell>
          <cell r="K2707" t="str">
            <v>Baden-Württemberg</v>
          </cell>
          <cell r="L2707" t="str">
            <v>Conformant</v>
          </cell>
        </row>
        <row r="2708">
          <cell r="B2708" t="str">
            <v>COMPONA CONNECTORS_2023</v>
          </cell>
          <cell r="C2708" t="str">
            <v>CID003387 - Luna Smelter, Ltd.</v>
          </cell>
          <cell r="D2708" t="str">
            <v>Tin</v>
          </cell>
          <cell r="E2708" t="str">
            <v>CID003387</v>
          </cell>
          <cell r="F2708" t="str">
            <v>RMI</v>
          </cell>
          <cell r="G2708" t="str">
            <v>Luna Smelter, Ltd.</v>
          </cell>
          <cell r="H2708" t="str">
            <v>RWANDA</v>
          </cell>
          <cell r="I2708"/>
          <cell r="J2708" t="str">
            <v>Kigali</v>
          </cell>
          <cell r="K2708" t="str">
            <v>City of Kigali</v>
          </cell>
          <cell r="L2708" t="str">
            <v>Conformant</v>
          </cell>
        </row>
        <row r="2709">
          <cell r="B2709" t="str">
            <v>COMPONA CONNECTORS_2023</v>
          </cell>
          <cell r="C2709" t="str">
            <v>CID001175 - Mineracao Taboca S.A.</v>
          </cell>
          <cell r="D2709" t="str">
            <v>Tantalum</v>
          </cell>
          <cell r="E2709" t="str">
            <v>CID001175</v>
          </cell>
          <cell r="F2709" t="str">
            <v>RMI</v>
          </cell>
          <cell r="G2709" t="str">
            <v>Mineracao Taboca S.A.</v>
          </cell>
          <cell r="H2709" t="str">
            <v>BRAZIL</v>
          </cell>
          <cell r="I2709"/>
          <cell r="J2709" t="str">
            <v>Presidente Figueiredo</v>
          </cell>
          <cell r="K2709" t="str">
            <v>Amazonas</v>
          </cell>
          <cell r="L2709" t="str">
            <v>Conformant</v>
          </cell>
        </row>
        <row r="2710">
          <cell r="B2710" t="str">
            <v>COMPONA CONNECTORS_2023</v>
          </cell>
          <cell r="C2710" t="str">
            <v>CID001191 - Mitsubishi Materials Corporation</v>
          </cell>
          <cell r="D2710" t="str">
            <v>Tin</v>
          </cell>
          <cell r="E2710" t="str">
            <v>CID001191</v>
          </cell>
          <cell r="F2710" t="str">
            <v>RMI</v>
          </cell>
          <cell r="G2710" t="str">
            <v>Mitsubishi Materials Corporation</v>
          </cell>
          <cell r="H2710" t="str">
            <v>JAPAN</v>
          </cell>
          <cell r="I2710"/>
          <cell r="J2710" t="str">
            <v>Tokyo</v>
          </cell>
          <cell r="K2710" t="str">
            <v>Tokyo</v>
          </cell>
          <cell r="L2710" t="str">
            <v>Conformant</v>
          </cell>
        </row>
        <row r="2711">
          <cell r="B2711" t="str">
            <v>COMPONA CONNECTORS_2023</v>
          </cell>
          <cell r="C2711" t="str">
            <v>CID002707 - Resind Industria e Comercio Ltda.</v>
          </cell>
          <cell r="D2711" t="str">
            <v>Tantalum</v>
          </cell>
          <cell r="E2711" t="str">
            <v>CID002707</v>
          </cell>
          <cell r="F2711" t="str">
            <v>RMI</v>
          </cell>
          <cell r="G2711" t="str">
            <v>Resind Industria e Comercio Ltda.</v>
          </cell>
          <cell r="H2711" t="str">
            <v>BRAZIL</v>
          </cell>
          <cell r="I2711"/>
          <cell r="J2711" t="str">
            <v>São João del Rei</v>
          </cell>
          <cell r="K2711" t="str">
            <v>Minas gerais</v>
          </cell>
          <cell r="L2711" t="str">
            <v>Conformant</v>
          </cell>
        </row>
        <row r="2712">
          <cell r="B2712" t="str">
            <v>COMPONA CONNECTORS_2023</v>
          </cell>
          <cell r="C2712" t="str">
            <v>CID003427 - Albasteel Industria e Comercio de Ligas Para Fundicao Ltd.</v>
          </cell>
          <cell r="D2712" t="str">
            <v>Tungsten</v>
          </cell>
          <cell r="E2712" t="str">
            <v>CID003427</v>
          </cell>
          <cell r="F2712" t="str">
            <v>RMI</v>
          </cell>
          <cell r="G2712" t="str">
            <v>Albasteel Industria e Comercio de Ligas Para Fundicao Ltd.</v>
          </cell>
          <cell r="H2712" t="str">
            <v>BRAZIL</v>
          </cell>
          <cell r="I2712"/>
          <cell r="J2712" t="str">
            <v>Sao Paulo</v>
          </cell>
          <cell r="K2712" t="str">
            <v>São Paulo</v>
          </cell>
          <cell r="L2712" t="str">
            <v>Listed by RMI</v>
          </cell>
        </row>
        <row r="2713">
          <cell r="B2713" t="str">
            <v>COMPONA CONNECTORS_2023</v>
          </cell>
          <cell r="C2713" t="str">
            <v>CID002641 - China Molybdenum Tungsten Co., Ltd.</v>
          </cell>
          <cell r="D2713" t="str">
            <v>Tungsten</v>
          </cell>
          <cell r="E2713" t="str">
            <v>CID002641</v>
          </cell>
          <cell r="F2713" t="str">
            <v>RMI</v>
          </cell>
          <cell r="G2713" t="str">
            <v>China Molybdenum Tungsten Co., Ltd.</v>
          </cell>
          <cell r="H2713" t="str">
            <v>CHINA</v>
          </cell>
          <cell r="I2713"/>
          <cell r="J2713" t="str">
            <v>Luoyang</v>
          </cell>
          <cell r="K2713" t="str">
            <v>Henan Sheng</v>
          </cell>
          <cell r="L2713" t="str">
            <v>Conformant</v>
          </cell>
        </row>
        <row r="2714">
          <cell r="B2714" t="str">
            <v>COMPONA CONNECTORS_2023</v>
          </cell>
          <cell r="C2714" t="str">
            <v>CID003486 - CRM Fundicao De Metais E Comercio De Equipamentos Eletronicos Do Brasil Ltda</v>
          </cell>
          <cell r="D2714" t="str">
            <v>Tin</v>
          </cell>
          <cell r="E2714" t="str">
            <v>CID003486</v>
          </cell>
          <cell r="F2714" t="str">
            <v>RMI</v>
          </cell>
          <cell r="G2714" t="str">
            <v>CRM Fundicao De Metais E Comercio De Equipamentos Eletronicos Do Brasil Ltda</v>
          </cell>
          <cell r="H2714" t="str">
            <v>BRAZIL</v>
          </cell>
          <cell r="I2714"/>
          <cell r="J2714" t="str">
            <v>São José</v>
          </cell>
          <cell r="K2714" t="str">
            <v>Santa Catarina</v>
          </cell>
          <cell r="L2714" t="str">
            <v>Conformant</v>
          </cell>
        </row>
        <row r="2715">
          <cell r="B2715" t="str">
            <v>COMPONA CONNECTORS_2023</v>
          </cell>
          <cell r="C2715" t="str">
            <v>CID003416 - NPP Tyazhmetprom LLC</v>
          </cell>
          <cell r="D2715" t="str">
            <v>Tungsten</v>
          </cell>
          <cell r="E2715" t="str">
            <v>CID003416</v>
          </cell>
          <cell r="F2715" t="str">
            <v>RMI</v>
          </cell>
          <cell r="G2715" t="str">
            <v>NPP Tyazhmetprom LLC</v>
          </cell>
          <cell r="H2715" t="str">
            <v>RUSSIAN FEDERATION</v>
          </cell>
          <cell r="I2715"/>
          <cell r="J2715" t="str">
            <v>Kopeysk</v>
          </cell>
          <cell r="K2715" t="str">
            <v>Chelyabinskaya Oblast'</v>
          </cell>
          <cell r="L2715" t="str">
            <v>Listed by RMI</v>
          </cell>
        </row>
        <row r="2716">
          <cell r="B2716" t="str">
            <v>COMPONA CONNECTORS_2023</v>
          </cell>
          <cell r="C2716" t="str">
            <v>CID003461 - Augmont Enterprises Private Limited</v>
          </cell>
          <cell r="D2716" t="str">
            <v>Gold</v>
          </cell>
          <cell r="E2716" t="str">
            <v>CID003461</v>
          </cell>
          <cell r="F2716" t="str">
            <v>RMI</v>
          </cell>
          <cell r="G2716" t="str">
            <v>Augmont Enterprises Private Limited</v>
          </cell>
          <cell r="H2716" t="str">
            <v>INDIA</v>
          </cell>
          <cell r="I2716"/>
          <cell r="J2716" t="str">
            <v>Mumbai</v>
          </cell>
          <cell r="K2716" t="str">
            <v>Mahārāshtra</v>
          </cell>
          <cell r="L2716" t="str">
            <v>Active</v>
          </cell>
        </row>
        <row r="2717">
          <cell r="B2717" t="str">
            <v>COMPONA CONNECTORS_2023</v>
          </cell>
          <cell r="C2717" t="str">
            <v>CID003468 - Cronimet Brasil Ltda</v>
          </cell>
          <cell r="D2717" t="str">
            <v>Tungsten</v>
          </cell>
          <cell r="E2717" t="str">
            <v>CID003468</v>
          </cell>
          <cell r="F2717" t="str">
            <v>RMI</v>
          </cell>
          <cell r="G2717" t="str">
            <v>Cronimet Brasil Ltda</v>
          </cell>
          <cell r="H2717" t="str">
            <v>BRAZIL</v>
          </cell>
          <cell r="I2717"/>
          <cell r="J2717" t="str">
            <v>Araquari</v>
          </cell>
          <cell r="K2717" t="str">
            <v>Santa Catarina</v>
          </cell>
          <cell r="L2717" t="str">
            <v>Conformant</v>
          </cell>
        </row>
        <row r="2718">
          <cell r="B2718" t="str">
            <v>COMPONA CONNECTORS_2023</v>
          </cell>
          <cell r="C2718" t="str">
            <v>CID003500 - Alexy Metals</v>
          </cell>
          <cell r="D2718" t="str">
            <v>Gold</v>
          </cell>
          <cell r="E2718" t="str">
            <v>CID003500</v>
          </cell>
          <cell r="F2718" t="str">
            <v>RMI</v>
          </cell>
          <cell r="G2718" t="str">
            <v>Alexy Metals</v>
          </cell>
          <cell r="H2718" t="str">
            <v>UNITED STATES OF AMERICA</v>
          </cell>
          <cell r="I2718"/>
          <cell r="J2718" t="str">
            <v>Mentor</v>
          </cell>
          <cell r="K2718" t="str">
            <v>Ohio</v>
          </cell>
          <cell r="L2718" t="str">
            <v>Active</v>
          </cell>
        </row>
        <row r="2719">
          <cell r="B2719" t="str">
            <v>COMPONA CONNECTORS_2023</v>
          </cell>
          <cell r="C2719" t="str">
            <v>CID003524 - CRM Synergies</v>
          </cell>
          <cell r="D2719" t="str">
            <v>Tin</v>
          </cell>
          <cell r="E2719" t="str">
            <v>CID003524</v>
          </cell>
          <cell r="F2719" t="str">
            <v>RMI</v>
          </cell>
          <cell r="G2719" t="str">
            <v>CRM Synergies</v>
          </cell>
          <cell r="H2719" t="str">
            <v>SPAIN</v>
          </cell>
          <cell r="I2719"/>
          <cell r="J2719" t="str">
            <v>Toledo</v>
          </cell>
          <cell r="K2719" t="str">
            <v>Toledo</v>
          </cell>
          <cell r="L2719" t="str">
            <v>Conformant</v>
          </cell>
        </row>
        <row r="2720">
          <cell r="B2720" t="str">
            <v>COMPONA CONNECTORS_2023</v>
          </cell>
          <cell r="C2720" t="str">
            <v>CID003582 - Fabrica Auricchio Industria e Comercio Ltda.</v>
          </cell>
          <cell r="D2720" t="str">
            <v>Tin</v>
          </cell>
          <cell r="E2720" t="str">
            <v>CID003582</v>
          </cell>
          <cell r="F2720" t="str">
            <v>RMI</v>
          </cell>
          <cell r="G2720" t="str">
            <v>Fabrica Auricchio Industria e Comercio Ltda.</v>
          </cell>
          <cell r="H2720" t="str">
            <v>BRAZIL</v>
          </cell>
          <cell r="I2720"/>
          <cell r="J2720" t="str">
            <v>Mogi das Cruzes</v>
          </cell>
          <cell r="K2720" t="str">
            <v>São Paulo</v>
          </cell>
          <cell r="L2720" t="str">
            <v>Conformant</v>
          </cell>
        </row>
        <row r="2721">
          <cell r="B2721" t="str">
            <v>COMPONA CONNECTORS_2023</v>
          </cell>
          <cell r="C2721" t="str">
            <v>CID003417 - Hubei Green Tungsten Co., Ltd.</v>
          </cell>
          <cell r="D2721" t="str">
            <v>Tungsten</v>
          </cell>
          <cell r="E2721" t="str">
            <v>CID003417</v>
          </cell>
          <cell r="F2721" t="str">
            <v>RMI</v>
          </cell>
          <cell r="G2721" t="str">
            <v>Hubei Green Tungsten Co., Ltd.</v>
          </cell>
          <cell r="H2721" t="str">
            <v>CHINA</v>
          </cell>
          <cell r="I2721"/>
          <cell r="J2721" t="str">
            <v>Shenzhen</v>
          </cell>
          <cell r="K2721" t="str">
            <v>Guangdong Sheng</v>
          </cell>
          <cell r="L2721" t="str">
            <v>Conformant</v>
          </cell>
        </row>
        <row r="2722">
          <cell r="B2722" t="str">
            <v>COMPONA CONNECTORS_2023</v>
          </cell>
          <cell r="C2722" t="str">
            <v>CID003449 - PT Mitra Sukses Globalindo</v>
          </cell>
          <cell r="D2722" t="str">
            <v>Tin</v>
          </cell>
          <cell r="E2722" t="str">
            <v>CID003449</v>
          </cell>
          <cell r="F2722" t="str">
            <v>RMI</v>
          </cell>
          <cell r="G2722" t="str">
            <v>PT Mitra Sukses Globalindo</v>
          </cell>
          <cell r="H2722" t="str">
            <v>INDONESIA</v>
          </cell>
          <cell r="I2722"/>
          <cell r="J2722" t="str">
            <v>Pangkalpinang</v>
          </cell>
          <cell r="K2722" t="str">
            <v>Kepulauan Bangka Belitung</v>
          </cell>
          <cell r="L2722" t="str">
            <v>Conformant</v>
          </cell>
        </row>
        <row r="2723">
          <cell r="B2723" t="str">
            <v>COMPONA CONNECTORS_2023</v>
          </cell>
          <cell r="C2723" t="str">
            <v>CID003575 - Metal Concentrators SA (Pty) Ltd.</v>
          </cell>
          <cell r="D2723" t="str">
            <v>Gold</v>
          </cell>
          <cell r="E2723" t="str">
            <v>CID003575</v>
          </cell>
          <cell r="F2723" t="str">
            <v>RMI</v>
          </cell>
          <cell r="G2723" t="str">
            <v>Metal Concentrators SA (Pty) Ltd.</v>
          </cell>
          <cell r="H2723" t="str">
            <v>SOUTH AFRICA</v>
          </cell>
          <cell r="I2723"/>
          <cell r="J2723" t="str">
            <v>Kempton Park</v>
          </cell>
          <cell r="K2723" t="str">
            <v>Gauteng</v>
          </cell>
          <cell r="L2723" t="str">
            <v>Conformant</v>
          </cell>
        </row>
        <row r="2724">
          <cell r="B2724" t="str">
            <v>COMPONA CONNECTORS_2023</v>
          </cell>
          <cell r="C2724" t="str">
            <v>CID003583 - RFH Yancheng Jinye New Material Technology Co., Ltd.</v>
          </cell>
          <cell r="D2724" t="str">
            <v>Tantalum</v>
          </cell>
          <cell r="E2724" t="str">
            <v>CID003583</v>
          </cell>
          <cell r="F2724" t="str">
            <v>RMI</v>
          </cell>
          <cell r="G2724" t="str">
            <v>RFH Yancheng Jinye New Material Technology Co., Ltd.</v>
          </cell>
          <cell r="H2724" t="str">
            <v>CHINA</v>
          </cell>
          <cell r="I2724"/>
          <cell r="J2724" t="str">
            <v>Yecheng City</v>
          </cell>
          <cell r="K2724" t="str">
            <v>Jiangsu Sheng</v>
          </cell>
          <cell r="L2724" t="str">
            <v>Conformant</v>
          </cell>
        </row>
        <row r="2725">
          <cell r="B2725" t="str">
            <v>CONEC ELEKTRONISCHEBAUELEMENTE GMBH_2023</v>
          </cell>
          <cell r="C2725" t="str">
            <v>CID001173 - Mineracao Taboca S.A.</v>
          </cell>
          <cell r="D2725" t="str">
            <v>Tin</v>
          </cell>
          <cell r="E2725" t="str">
            <v>CID001173</v>
          </cell>
          <cell r="F2725" t="str">
            <v>RMI</v>
          </cell>
          <cell r="G2725" t="str">
            <v>Mineracao Taboca S.A.</v>
          </cell>
          <cell r="H2725" t="str">
            <v>BRAZIL</v>
          </cell>
          <cell r="I2725" t="str">
            <v>Nondisclosure</v>
          </cell>
          <cell r="J2725" t="str">
            <v>Bairro Guarapiranga</v>
          </cell>
          <cell r="K2725" t="str">
            <v>Pirapora do Bom Jesus City</v>
          </cell>
          <cell r="L2725" t="str">
            <v>Conformant</v>
          </cell>
        </row>
        <row r="2726">
          <cell r="B2726" t="str">
            <v>CONEC ELEKTRONISCHEBAUELEMENTE GMBH_2023</v>
          </cell>
          <cell r="C2726" t="str">
            <v>CID002706 - Resind Industria e Comercio Ltda.</v>
          </cell>
          <cell r="D2726" t="str">
            <v>Tin</v>
          </cell>
          <cell r="E2726" t="str">
            <v>CID002706</v>
          </cell>
          <cell r="F2726" t="str">
            <v>RMI</v>
          </cell>
          <cell r="G2726" t="str">
            <v>Resind Industria e Comercio Ltda.</v>
          </cell>
          <cell r="H2726" t="str">
            <v>BRAZIL</v>
          </cell>
          <cell r="I2726"/>
          <cell r="J2726" t="str">
            <v>São João del Rei</v>
          </cell>
          <cell r="K2726" t="str">
            <v>Minas gerais</v>
          </cell>
          <cell r="L2726" t="str">
            <v>Conformant</v>
          </cell>
        </row>
        <row r="2727">
          <cell r="B2727" t="str">
            <v>CONEC ELEKTRONISCHEBAUELEMENTE GMBH_2023</v>
          </cell>
          <cell r="C2727" t="str">
            <v>CID000015 - Advanced Chemical Company</v>
          </cell>
          <cell r="D2727" t="str">
            <v>Gold</v>
          </cell>
          <cell r="E2727" t="str">
            <v>CID000015</v>
          </cell>
          <cell r="F2727" t="str">
            <v>RMI</v>
          </cell>
          <cell r="G2727" t="str">
            <v>Advanced Chemical Company</v>
          </cell>
          <cell r="H2727" t="str">
            <v>UNITED STATES OF AMERICA</v>
          </cell>
          <cell r="I2727"/>
          <cell r="J2727" t="str">
            <v>Warwick</v>
          </cell>
          <cell r="K2727" t="str">
            <v>Rhode Island</v>
          </cell>
          <cell r="L2727" t="str">
            <v>Conformant</v>
          </cell>
        </row>
        <row r="2728">
          <cell r="B2728" t="str">
            <v>CONEC ELEKTRONISCHEBAUELEMENTE GMBH_2023</v>
          </cell>
          <cell r="C2728" t="str">
            <v>CID000019 - Aida Chemical Industries Co., Ltd.</v>
          </cell>
          <cell r="D2728" t="str">
            <v>Gold</v>
          </cell>
          <cell r="E2728" t="str">
            <v>CID000019</v>
          </cell>
          <cell r="F2728" t="str">
            <v>RMI</v>
          </cell>
          <cell r="G2728" t="str">
            <v>Aida Chemical Industries Co., Ltd.</v>
          </cell>
          <cell r="H2728" t="str">
            <v>JAPAN</v>
          </cell>
          <cell r="I2728" t="str">
            <v>6-15-13 Minami-cho</v>
          </cell>
          <cell r="J2728" t="str">
            <v>Fuchu</v>
          </cell>
          <cell r="K2728" t="str">
            <v>Tokyo</v>
          </cell>
          <cell r="L2728" t="str">
            <v>Conformant</v>
          </cell>
        </row>
        <row r="2729">
          <cell r="B2729" t="str">
            <v>CONEC ELEKTRONISCHEBAUELEMENTE GMBH_2023</v>
          </cell>
          <cell r="C2729" t="str">
            <v>CID002560 - Al Etihad Gold Refinery DMCC</v>
          </cell>
          <cell r="D2729" t="str">
            <v>Gold</v>
          </cell>
          <cell r="E2729" t="str">
            <v>CID002560</v>
          </cell>
          <cell r="F2729" t="str">
            <v>RMI</v>
          </cell>
          <cell r="G2729" t="str">
            <v>Al Etihad Gold Refinery DMCC</v>
          </cell>
          <cell r="H2729" t="str">
            <v>UNITED ARAB EMIRATES</v>
          </cell>
          <cell r="I2729"/>
          <cell r="J2729" t="str">
            <v>Dubai</v>
          </cell>
          <cell r="K2729" t="str">
            <v>Dubayy</v>
          </cell>
          <cell r="L2729" t="str">
            <v>Conformant</v>
          </cell>
        </row>
        <row r="2730">
          <cell r="B2730" t="str">
            <v>CONEC ELEKTRONISCHEBAUELEMENTE GMBH_2023</v>
          </cell>
          <cell r="C2730" t="str">
            <v>CID000035 - Agosi AG</v>
          </cell>
          <cell r="D2730" t="str">
            <v>Gold</v>
          </cell>
          <cell r="E2730" t="str">
            <v>CID000035</v>
          </cell>
          <cell r="F2730" t="str">
            <v>RMI</v>
          </cell>
          <cell r="G2730" t="str">
            <v>Agosi AG</v>
          </cell>
          <cell r="H2730" t="str">
            <v>GERMANY</v>
          </cell>
          <cell r="I2730"/>
          <cell r="J2730" t="str">
            <v>Pforzheim</v>
          </cell>
          <cell r="K2730" t="str">
            <v>Baden-Württemberg</v>
          </cell>
          <cell r="L2730" t="str">
            <v>Conformant</v>
          </cell>
        </row>
        <row r="2731">
          <cell r="B2731" t="str">
            <v>CONEC ELEKTRONISCHEBAUELEMENTE GMBH_2023</v>
          </cell>
          <cell r="C2731" t="str">
            <v>CID000041 - Almalyk Mining and Metallurgical Complex (AMMC)</v>
          </cell>
          <cell r="D2731" t="str">
            <v>Gold</v>
          </cell>
          <cell r="E2731" t="str">
            <v>CID000041</v>
          </cell>
          <cell r="F2731" t="str">
            <v>RMI</v>
          </cell>
          <cell r="G2731" t="str">
            <v>Almalyk Mining and Metallurgical Complex (AMMC)</v>
          </cell>
          <cell r="H2731" t="str">
            <v>UZBEKISTAN</v>
          </cell>
          <cell r="I2731"/>
          <cell r="J2731" t="str">
            <v>Almalyk</v>
          </cell>
          <cell r="K2731" t="str">
            <v>Toshkent</v>
          </cell>
          <cell r="L2731" t="str">
            <v>Conformant</v>
          </cell>
        </row>
        <row r="2732">
          <cell r="B2732" t="str">
            <v>CONEC ELEKTRONISCHEBAUELEMENTE GMBH_2023</v>
          </cell>
          <cell r="C2732" t="str">
            <v>CID000058 - AngloGold Ashanti Corrego do Sitio Mineracao</v>
          </cell>
          <cell r="D2732" t="str">
            <v>Gold</v>
          </cell>
          <cell r="E2732" t="str">
            <v>CID000058</v>
          </cell>
          <cell r="F2732" t="str">
            <v>RMI</v>
          </cell>
          <cell r="G2732" t="str">
            <v>AngloGold Ashanti Corrego do Sitio Mineracao</v>
          </cell>
          <cell r="H2732" t="str">
            <v>BRAZIL</v>
          </cell>
          <cell r="I2732"/>
          <cell r="J2732" t="str">
            <v>Nova Lima</v>
          </cell>
          <cell r="K2732" t="str">
            <v>Minas Gerais</v>
          </cell>
          <cell r="L2732" t="str">
            <v>Conformant</v>
          </cell>
        </row>
        <row r="2733">
          <cell r="B2733" t="str">
            <v>CONEC ELEKTRONISCHEBAUELEMENTE GMBH_2023</v>
          </cell>
          <cell r="C2733" t="str">
            <v>CID000077 - Argor-Heraeus S.A.</v>
          </cell>
          <cell r="D2733" t="str">
            <v>Gold</v>
          </cell>
          <cell r="E2733" t="str">
            <v>CID000077</v>
          </cell>
          <cell r="F2733" t="str">
            <v>RMI</v>
          </cell>
          <cell r="G2733" t="str">
            <v>Argor-Heraeus S.A.</v>
          </cell>
          <cell r="H2733" t="str">
            <v>SWITZERLAND</v>
          </cell>
          <cell r="I2733" t="str">
            <v>CH-6850 Mendrisio , Switzerland</v>
          </cell>
          <cell r="J2733" t="str">
            <v>Mendrisio</v>
          </cell>
          <cell r="K2733" t="str">
            <v>Ticino</v>
          </cell>
          <cell r="L2733" t="str">
            <v>Conformant</v>
          </cell>
        </row>
        <row r="2734">
          <cell r="B2734" t="str">
            <v>CONEC ELEKTRONISCHEBAUELEMENTE GMBH_2023</v>
          </cell>
          <cell r="C2734" t="str">
            <v>CID000082 - Asahi Pretec Corp.20</v>
          </cell>
          <cell r="D2734" t="str">
            <v>Gold</v>
          </cell>
          <cell r="E2734" t="str">
            <v>CID000082</v>
          </cell>
          <cell r="F2734" t="str">
            <v>RMI</v>
          </cell>
          <cell r="G2734" t="str">
            <v>Asahi Pretec Corp.</v>
          </cell>
          <cell r="H2734" t="str">
            <v>JAPAN</v>
          </cell>
          <cell r="I2734"/>
          <cell r="J2734" t="str">
            <v>Kobe</v>
          </cell>
          <cell r="K2734" t="str">
            <v>Hyogo</v>
          </cell>
          <cell r="L2734" t="str">
            <v>Conformant</v>
          </cell>
        </row>
        <row r="2735">
          <cell r="B2735" t="str">
            <v>CONEC ELEKTRONISCHEBAUELEMENTE GMBH_2023</v>
          </cell>
          <cell r="C2735" t="str">
            <v>CID000924 - Asahi Refining Canada Ltd.</v>
          </cell>
          <cell r="D2735" t="str">
            <v>Gold</v>
          </cell>
          <cell r="E2735" t="str">
            <v>CID000924</v>
          </cell>
          <cell r="F2735" t="str">
            <v>RMI</v>
          </cell>
          <cell r="G2735" t="str">
            <v>Asahi Refining Canada Ltd.</v>
          </cell>
          <cell r="H2735" t="str">
            <v>CANADA</v>
          </cell>
          <cell r="I2735"/>
          <cell r="J2735" t="str">
            <v>Brampton</v>
          </cell>
          <cell r="K2735" t="str">
            <v>Ontario</v>
          </cell>
          <cell r="L2735" t="str">
            <v>Conformant</v>
          </cell>
        </row>
        <row r="2736">
          <cell r="B2736" t="str">
            <v>CONEC ELEKTRONISCHEBAUELEMENTE GMBH_2023</v>
          </cell>
          <cell r="C2736" t="str">
            <v>CID000920 - Asahi Refining USA Inc.</v>
          </cell>
          <cell r="D2736" t="str">
            <v>Gold</v>
          </cell>
          <cell r="E2736" t="str">
            <v>CID000920</v>
          </cell>
          <cell r="F2736" t="str">
            <v>RMI</v>
          </cell>
          <cell r="G2736" t="str">
            <v>Asahi Refining USA Inc.</v>
          </cell>
          <cell r="H2736" t="str">
            <v>UNITED STATES OF AMERICA</v>
          </cell>
          <cell r="I2736"/>
          <cell r="J2736" t="str">
            <v>Salt Lake City</v>
          </cell>
          <cell r="K2736" t="str">
            <v>Utah</v>
          </cell>
          <cell r="L2736" t="str">
            <v>Conformant</v>
          </cell>
        </row>
        <row r="2737">
          <cell r="B2737" t="str">
            <v>CONEC ELEKTRONISCHEBAUELEMENTE GMBH_2023</v>
          </cell>
          <cell r="C2737" t="str">
            <v>CID000113 - Aurubis AG</v>
          </cell>
          <cell r="D2737" t="str">
            <v>Gold</v>
          </cell>
          <cell r="E2737" t="str">
            <v>CID000113</v>
          </cell>
          <cell r="F2737" t="str">
            <v>RMI</v>
          </cell>
          <cell r="G2737" t="str">
            <v>Aurubis AG</v>
          </cell>
          <cell r="H2737" t="str">
            <v>GERMANY</v>
          </cell>
          <cell r="I2737"/>
          <cell r="J2737" t="str">
            <v>Hamburg</v>
          </cell>
          <cell r="K2737" t="str">
            <v>Hamburg</v>
          </cell>
          <cell r="L2737" t="str">
            <v>Conformant</v>
          </cell>
        </row>
        <row r="2738">
          <cell r="B2738" t="str">
            <v>CONEC ELEKTRONISCHEBAUELEMENTE GMBH_2023</v>
          </cell>
          <cell r="C2738" t="str">
            <v>CID002863 - Bangalore Refinery26</v>
          </cell>
          <cell r="D2738" t="str">
            <v>Gold</v>
          </cell>
          <cell r="E2738" t="str">
            <v>CID002863</v>
          </cell>
          <cell r="F2738" t="str">
            <v>RMI</v>
          </cell>
          <cell r="G2738" t="str">
            <v>Bangalore Refinery</v>
          </cell>
          <cell r="H2738" t="str">
            <v>INDIA</v>
          </cell>
          <cell r="I2738"/>
          <cell r="J2738" t="str">
            <v>Bangalore</v>
          </cell>
          <cell r="K2738" t="str">
            <v>Karnataka</v>
          </cell>
          <cell r="L2738" t="str">
            <v>Conformant</v>
          </cell>
        </row>
        <row r="2739">
          <cell r="B2739" t="str">
            <v>CONEC ELEKTRONISCHEBAUELEMENTE GMBH_2023</v>
          </cell>
          <cell r="C2739" t="str">
            <v>CID000128 - Bangko Sentral ng Pilipinas (Central Bank of the Philippines)</v>
          </cell>
          <cell r="D2739" t="str">
            <v>Gold</v>
          </cell>
          <cell r="E2739" t="str">
            <v>CID000128</v>
          </cell>
          <cell r="F2739" t="str">
            <v>RMI</v>
          </cell>
          <cell r="G2739" t="str">
            <v>Bangko Sentral ng Pilipinas (Central Bank of the Philippines)</v>
          </cell>
          <cell r="H2739" t="str">
            <v>PHILIPPINES</v>
          </cell>
          <cell r="I2739"/>
          <cell r="J2739" t="str">
            <v>Quezon City</v>
          </cell>
          <cell r="K2739" t="str">
            <v>Rizal</v>
          </cell>
          <cell r="L2739" t="str">
            <v>Conformant</v>
          </cell>
        </row>
        <row r="2740">
          <cell r="B2740" t="str">
            <v>CONEC ELEKTRONISCHEBAUELEMENTE GMBH_2023</v>
          </cell>
          <cell r="C2740" t="str">
            <v>CID000157 - Boliden AB</v>
          </cell>
          <cell r="D2740" t="str">
            <v>Gold</v>
          </cell>
          <cell r="E2740" t="str">
            <v>CID000157</v>
          </cell>
          <cell r="F2740" t="str">
            <v>RMI</v>
          </cell>
          <cell r="G2740" t="str">
            <v>Boliden AB</v>
          </cell>
          <cell r="H2740" t="str">
            <v>SWEDEN</v>
          </cell>
          <cell r="I2740"/>
          <cell r="J2740" t="str">
            <v>Skelleftehamn</v>
          </cell>
          <cell r="K2740" t="str">
            <v>Västerbottens län [SE-24]</v>
          </cell>
          <cell r="L2740" t="str">
            <v>Conformant</v>
          </cell>
        </row>
        <row r="2741">
          <cell r="B2741" t="str">
            <v>CONEC ELEKTRONISCHEBAUELEMENTE GMBH_2023</v>
          </cell>
          <cell r="C2741" t="str">
            <v>CID000176 - C. Hafner GmbH + Co. KG</v>
          </cell>
          <cell r="D2741" t="str">
            <v>Gold</v>
          </cell>
          <cell r="E2741" t="str">
            <v>CID000176</v>
          </cell>
          <cell r="F2741" t="str">
            <v>RMI</v>
          </cell>
          <cell r="G2741" t="str">
            <v>C. Hafner GmbH + Co. KG</v>
          </cell>
          <cell r="H2741" t="str">
            <v>GERMANY</v>
          </cell>
          <cell r="I2741"/>
          <cell r="J2741" t="str">
            <v>Pforzheim</v>
          </cell>
          <cell r="K2741" t="str">
            <v>Baden-Württemberg</v>
          </cell>
          <cell r="L2741" t="str">
            <v>Conformant</v>
          </cell>
        </row>
        <row r="2742">
          <cell r="B2742" t="str">
            <v>CONEC ELEKTRONISCHEBAUELEMENTE GMBH_2023</v>
          </cell>
          <cell r="C2742" t="str">
            <v>CID000185 - CCR Refinery - Glencore Canada Corporation30</v>
          </cell>
          <cell r="D2742" t="str">
            <v>Gold</v>
          </cell>
          <cell r="E2742" t="str">
            <v>CID000185</v>
          </cell>
          <cell r="F2742" t="str">
            <v>RMI</v>
          </cell>
          <cell r="G2742" t="str">
            <v>CCR Refinery - Glencore Canada Corporation</v>
          </cell>
          <cell r="H2742" t="str">
            <v>CANADA</v>
          </cell>
          <cell r="I2742"/>
          <cell r="J2742" t="str">
            <v>Montréal</v>
          </cell>
          <cell r="K2742" t="str">
            <v>Quebec</v>
          </cell>
          <cell r="L2742" t="str">
            <v>Conformant</v>
          </cell>
        </row>
        <row r="2743">
          <cell r="B2743" t="str">
            <v>CONEC ELEKTRONISCHEBAUELEMENTE GMBH_2023</v>
          </cell>
          <cell r="C2743" t="str">
            <v>CID000189 - Cendres + Metaux S.A.32</v>
          </cell>
          <cell r="D2743" t="str">
            <v>Gold</v>
          </cell>
          <cell r="E2743" t="str">
            <v>CID000189</v>
          </cell>
          <cell r="F2743" t="str">
            <v>RMI</v>
          </cell>
          <cell r="G2743" t="str">
            <v>Cendres + Metaux S.A.</v>
          </cell>
          <cell r="H2743" t="str">
            <v>SWITZERLAND</v>
          </cell>
          <cell r="I2743"/>
          <cell r="J2743" t="str">
            <v>Biel-Bienne</v>
          </cell>
          <cell r="K2743" t="str">
            <v>Bern</v>
          </cell>
          <cell r="L2743" t="str">
            <v>Listed by RMI</v>
          </cell>
        </row>
        <row r="2744">
          <cell r="B2744" t="str">
            <v>CONEC ELEKTRONISCHEBAUELEMENTE GMBH_2023</v>
          </cell>
          <cell r="C2744" t="str">
            <v>CID000233 - Chimet S.p.A.</v>
          </cell>
          <cell r="D2744" t="str">
            <v>Gold</v>
          </cell>
          <cell r="E2744" t="str">
            <v>CID000233</v>
          </cell>
          <cell r="F2744" t="str">
            <v>RMI</v>
          </cell>
          <cell r="G2744" t="str">
            <v>Chimet S.p.A.</v>
          </cell>
          <cell r="H2744" t="str">
            <v>ITALY</v>
          </cell>
          <cell r="I2744"/>
          <cell r="J2744" t="str">
            <v>Arezzo</v>
          </cell>
          <cell r="K2744" t="str">
            <v>Toscana</v>
          </cell>
          <cell r="L2744" t="str">
            <v>Conformant</v>
          </cell>
        </row>
        <row r="2745">
          <cell r="B2745" t="str">
            <v>CONEC ELEKTRONISCHEBAUELEMENTE GMBH_2023</v>
          </cell>
          <cell r="C2745" t="str">
            <v>CID000264 - Chugai Mining</v>
          </cell>
          <cell r="D2745" t="str">
            <v>Gold</v>
          </cell>
          <cell r="E2745" t="str">
            <v>CID000264</v>
          </cell>
          <cell r="F2745" t="str">
            <v>RMI</v>
          </cell>
          <cell r="G2745" t="str">
            <v>Chugai Mining</v>
          </cell>
          <cell r="H2745" t="str">
            <v>JAPAN</v>
          </cell>
          <cell r="I2745"/>
          <cell r="J2745" t="str">
            <v>Chiyoda</v>
          </cell>
          <cell r="K2745" t="str">
            <v>Tokyo</v>
          </cell>
          <cell r="L2745" t="str">
            <v>Conformant</v>
          </cell>
        </row>
        <row r="2746">
          <cell r="B2746" t="str">
            <v>CONEC ELEKTRONISCHEBAUELEMENTE GMBH_2023</v>
          </cell>
          <cell r="C2746" t="str">
            <v>CID000401 - Dowa</v>
          </cell>
          <cell r="D2746" t="str">
            <v>Gold</v>
          </cell>
          <cell r="E2746" t="str">
            <v>CID000401</v>
          </cell>
          <cell r="F2746" t="str">
            <v>RMI</v>
          </cell>
          <cell r="G2746" t="str">
            <v>Dowa</v>
          </cell>
          <cell r="H2746" t="str">
            <v>JAPAN</v>
          </cell>
          <cell r="I2746"/>
          <cell r="J2746" t="str">
            <v>Kosaka</v>
          </cell>
          <cell r="K2746" t="str">
            <v>Akita</v>
          </cell>
          <cell r="L2746" t="str">
            <v>Conformant</v>
          </cell>
        </row>
        <row r="2747">
          <cell r="B2747" t="str">
            <v>CONEC ELEKTRONISCHEBAUELEMENTE GMBH_2023</v>
          </cell>
          <cell r="C2747" t="str">
            <v>CID000359 - DSC (Do Sung Corporation)38</v>
          </cell>
          <cell r="D2747" t="str">
            <v>Gold</v>
          </cell>
          <cell r="E2747" t="str">
            <v>CID000359</v>
          </cell>
          <cell r="F2747" t="str">
            <v>RMI</v>
          </cell>
          <cell r="G2747" t="str">
            <v>DSC (Do Sung Corporation)</v>
          </cell>
          <cell r="H2747" t="str">
            <v>KOREA, REPUBLIC OF</v>
          </cell>
          <cell r="I2747"/>
          <cell r="J2747" t="str">
            <v>Gimpo</v>
          </cell>
          <cell r="K2747" t="str">
            <v>Gyeonggi-do</v>
          </cell>
          <cell r="L2747" t="str">
            <v>Conformant</v>
          </cell>
        </row>
        <row r="2748">
          <cell r="B2748" t="str">
            <v>CONEC ELEKTRONISCHEBAUELEMENTE GMBH_2023</v>
          </cell>
          <cell r="C2748" t="str">
            <v>CID000425 - Eco-System Recycling Co., Ltd. East Plant</v>
          </cell>
          <cell r="D2748" t="str">
            <v>Gold</v>
          </cell>
          <cell r="E2748" t="str">
            <v>CID000425</v>
          </cell>
          <cell r="F2748" t="str">
            <v>RMI</v>
          </cell>
          <cell r="G2748" t="str">
            <v>Eco-System Recycling Co., Ltd. East Plant</v>
          </cell>
          <cell r="H2748" t="str">
            <v>JAPAN</v>
          </cell>
          <cell r="I2748"/>
          <cell r="J2748" t="str">
            <v>Honjo</v>
          </cell>
          <cell r="K2748" t="str">
            <v>Saitama</v>
          </cell>
          <cell r="L2748" t="str">
            <v>Conformant</v>
          </cell>
        </row>
        <row r="2749">
          <cell r="B2749" t="str">
            <v>CONEC ELEKTRONISCHEBAUELEMENTE GMBH_2023</v>
          </cell>
          <cell r="C2749" t="str">
            <v>CID002561 - Emirates Gold DMCC</v>
          </cell>
          <cell r="D2749" t="str">
            <v>Gold</v>
          </cell>
          <cell r="E2749" t="str">
            <v>CID002561</v>
          </cell>
          <cell r="F2749" t="str">
            <v>RMI</v>
          </cell>
          <cell r="G2749" t="str">
            <v>Emirates Gold DMCC</v>
          </cell>
          <cell r="H2749" t="str">
            <v>UNITED ARAB EMIRATES</v>
          </cell>
          <cell r="I2749"/>
          <cell r="J2749" t="str">
            <v>Dubai</v>
          </cell>
          <cell r="K2749" t="str">
            <v>Dubayy</v>
          </cell>
          <cell r="L2749" t="str">
            <v>Conformant</v>
          </cell>
        </row>
        <row r="2750">
          <cell r="B2750" t="str">
            <v>CONEC ELEKTRONISCHEBAUELEMENTE GMBH_2023</v>
          </cell>
          <cell r="C2750" t="str">
            <v>CID002459 - Geib Refining Corporation</v>
          </cell>
          <cell r="D2750" t="str">
            <v>Gold</v>
          </cell>
          <cell r="E2750" t="str">
            <v>CID002459</v>
          </cell>
          <cell r="F2750" t="str">
            <v>RMI</v>
          </cell>
          <cell r="G2750" t="str">
            <v>Geib Refining Corporation</v>
          </cell>
          <cell r="H2750" t="str">
            <v>UNITED STATES OF AMERICA</v>
          </cell>
          <cell r="I2750"/>
          <cell r="J2750" t="str">
            <v>Warwick</v>
          </cell>
          <cell r="K2750" t="str">
            <v>Rhode Island</v>
          </cell>
          <cell r="L2750" t="str">
            <v>Conformant</v>
          </cell>
        </row>
        <row r="2751">
          <cell r="B2751" t="str">
            <v>CONEC ELEKTRONISCHEBAUELEMENTE GMBH_2023</v>
          </cell>
          <cell r="C2751" t="str">
            <v>CID002243 - Gold Refinery of Zijin Mining Group Co., Ltd.42</v>
          </cell>
          <cell r="D2751" t="str">
            <v>Gold</v>
          </cell>
          <cell r="E2751" t="str">
            <v>CID002243</v>
          </cell>
          <cell r="F2751" t="str">
            <v>RMI</v>
          </cell>
          <cell r="G2751" t="str">
            <v>Gold Refinery of Zijin Mining Group Co., Ltd.</v>
          </cell>
          <cell r="H2751" t="str">
            <v>CHINA</v>
          </cell>
          <cell r="I2751"/>
          <cell r="J2751" t="str">
            <v>Shanghang</v>
          </cell>
          <cell r="K2751" t="str">
            <v>Fujian Sheng</v>
          </cell>
          <cell r="L2751" t="str">
            <v>Conformant</v>
          </cell>
        </row>
        <row r="2752">
          <cell r="B2752" t="str">
            <v>CONEC ELEKTRONISCHEBAUELEMENTE GMBH_2023</v>
          </cell>
          <cell r="C2752" t="str">
            <v>CID000689 - LT Metal Ltd.</v>
          </cell>
          <cell r="D2752" t="str">
            <v>Gold</v>
          </cell>
          <cell r="E2752" t="str">
            <v>CID000689</v>
          </cell>
          <cell r="F2752" t="str">
            <v>RMI</v>
          </cell>
          <cell r="G2752" t="str">
            <v>LT Metal Ltd.</v>
          </cell>
          <cell r="H2752" t="str">
            <v>KOREA, REPUBLIC OF</v>
          </cell>
          <cell r="I2752"/>
          <cell r="J2752" t="str">
            <v>Seo-gu</v>
          </cell>
          <cell r="K2752" t="str">
            <v>Incheon-gwangyeoksi</v>
          </cell>
          <cell r="L2752" t="str">
            <v>Conformant</v>
          </cell>
        </row>
        <row r="2753">
          <cell r="B2753" t="str">
            <v>CONEC ELEKTRONISCHEBAUELEMENTE GMBH_2023</v>
          </cell>
          <cell r="C2753" t="str">
            <v>CID000694 - Heimerle + Meule GmbH</v>
          </cell>
          <cell r="D2753" t="str">
            <v>Gold</v>
          </cell>
          <cell r="E2753" t="str">
            <v>CID000694</v>
          </cell>
          <cell r="F2753" t="str">
            <v>RMI</v>
          </cell>
          <cell r="G2753" t="str">
            <v>Heimerle + Meule GmbH</v>
          </cell>
          <cell r="H2753" t="str">
            <v>GERMANY</v>
          </cell>
          <cell r="I2753"/>
          <cell r="J2753" t="str">
            <v>Pforzheim</v>
          </cell>
          <cell r="K2753" t="str">
            <v>Baden-Württemberg</v>
          </cell>
          <cell r="L2753" t="str">
            <v>Conformant</v>
          </cell>
        </row>
        <row r="2754">
          <cell r="B2754" t="str">
            <v>CONEC ELEKTRONISCHEBAUELEMENTE GMBH_2023</v>
          </cell>
          <cell r="C2754" t="str">
            <v>CID000707 - Heraeus Metals Hong Kong Ltd.</v>
          </cell>
          <cell r="D2754" t="str">
            <v>Gold</v>
          </cell>
          <cell r="E2754" t="str">
            <v>CID000707</v>
          </cell>
          <cell r="F2754" t="str">
            <v>RMI</v>
          </cell>
          <cell r="G2754" t="str">
            <v>Heraeus Metals Hong Kong Ltd.</v>
          </cell>
          <cell r="H2754" t="str">
            <v>CHINA</v>
          </cell>
          <cell r="I2754"/>
          <cell r="J2754" t="str">
            <v>Fanling</v>
          </cell>
          <cell r="K2754" t="str">
            <v>Hong Kong SAR</v>
          </cell>
          <cell r="L2754" t="str">
            <v>Conformant</v>
          </cell>
        </row>
        <row r="2755">
          <cell r="B2755" t="str">
            <v>CONEC ELEKTRONISCHEBAUELEMENTE GMBH_2023</v>
          </cell>
          <cell r="C2755" t="str">
            <v>CID000711 - Heraeus Germany GmbH Co. KG</v>
          </cell>
          <cell r="D2755" t="str">
            <v>Gold</v>
          </cell>
          <cell r="E2755" t="str">
            <v>CID000711</v>
          </cell>
          <cell r="F2755" t="str">
            <v>RMI</v>
          </cell>
          <cell r="G2755" t="str">
            <v>Heraeus Germany GmbH Co. KG</v>
          </cell>
          <cell r="H2755" t="str">
            <v>GERMANY</v>
          </cell>
          <cell r="I2755"/>
          <cell r="J2755" t="str">
            <v>Hanau</v>
          </cell>
          <cell r="K2755" t="str">
            <v>Hessen</v>
          </cell>
          <cell r="L2755" t="str">
            <v>Conformant</v>
          </cell>
        </row>
        <row r="2756">
          <cell r="B2756" t="str">
            <v>CONEC ELEKTRONISCHEBAUELEMENTE GMBH_2023</v>
          </cell>
          <cell r="C2756" t="str">
            <v>CID000801 - Inner Mongolia Qiankun Gold and Silver Refinery Share Co., Ltd.</v>
          </cell>
          <cell r="D2756" t="str">
            <v>Gold</v>
          </cell>
          <cell r="E2756" t="str">
            <v>CID000801</v>
          </cell>
          <cell r="F2756" t="str">
            <v>RMI</v>
          </cell>
          <cell r="G2756" t="str">
            <v>Inner Mongolia Qiankun Gold and Silver Refinery Share Co., Ltd.</v>
          </cell>
          <cell r="H2756" t="str">
            <v>CHINA</v>
          </cell>
          <cell r="I2756"/>
          <cell r="J2756" t="str">
            <v>Hohhot</v>
          </cell>
          <cell r="K2756" t="str">
            <v>Nei Mongol Zizhiqu</v>
          </cell>
          <cell r="L2756" t="str">
            <v>Conformant</v>
          </cell>
        </row>
        <row r="2757">
          <cell r="B2757" t="str">
            <v>CONEC ELEKTRONISCHEBAUELEMENTE GMBH_2023</v>
          </cell>
          <cell r="C2757" t="str">
            <v>CID000807 - Ishifuku Metal Industry Co., Ltd.</v>
          </cell>
          <cell r="D2757" t="str">
            <v>Gold</v>
          </cell>
          <cell r="E2757" t="str">
            <v>CID000807</v>
          </cell>
          <cell r="F2757" t="str">
            <v>RMI</v>
          </cell>
          <cell r="G2757" t="str">
            <v>Ishifuku Metal Industry Co., Ltd.</v>
          </cell>
          <cell r="H2757" t="str">
            <v>JAPAN</v>
          </cell>
          <cell r="I2757"/>
          <cell r="J2757" t="str">
            <v>Soka</v>
          </cell>
          <cell r="K2757" t="str">
            <v>Saitama</v>
          </cell>
          <cell r="L2757" t="str">
            <v>Conformant</v>
          </cell>
        </row>
        <row r="2758">
          <cell r="B2758" t="str">
            <v>CONEC ELEKTRONISCHEBAUELEMENTE GMBH_2023</v>
          </cell>
          <cell r="C2758" t="str">
            <v>CID000814 - Istanbul Gold Refinery</v>
          </cell>
          <cell r="D2758" t="str">
            <v>Gold</v>
          </cell>
          <cell r="E2758" t="str">
            <v>CID000814</v>
          </cell>
          <cell r="F2758" t="str">
            <v>RMI</v>
          </cell>
          <cell r="G2758" t="str">
            <v>Istanbul Gold Refinery</v>
          </cell>
          <cell r="H2758" t="str">
            <v>TURKEY</v>
          </cell>
          <cell r="I2758"/>
          <cell r="J2758" t="str">
            <v>Kuyumcukent</v>
          </cell>
          <cell r="K2758" t="str">
            <v>İstanbul</v>
          </cell>
          <cell r="L2758" t="str">
            <v>Conformant</v>
          </cell>
        </row>
        <row r="2759">
          <cell r="B2759" t="str">
            <v>CONEC ELEKTRONISCHEBAUELEMENTE GMBH_2023</v>
          </cell>
          <cell r="C2759" t="str">
            <v>CID002765 - Italpreziosi</v>
          </cell>
          <cell r="D2759" t="str">
            <v>Gold</v>
          </cell>
          <cell r="E2759" t="str">
            <v>CID002765</v>
          </cell>
          <cell r="F2759" t="str">
            <v>RMI</v>
          </cell>
          <cell r="G2759" t="str">
            <v>Italpreziosi</v>
          </cell>
          <cell r="H2759" t="str">
            <v>ITALY</v>
          </cell>
          <cell r="I2759"/>
          <cell r="J2759" t="str">
            <v>Arezzo</v>
          </cell>
          <cell r="K2759" t="str">
            <v>Toscana</v>
          </cell>
          <cell r="L2759" t="str">
            <v>Conformant</v>
          </cell>
        </row>
        <row r="2760">
          <cell r="B2760" t="str">
            <v>CONEC ELEKTRONISCHEBAUELEMENTE GMBH_2023</v>
          </cell>
          <cell r="C2760" t="str">
            <v>CID000823 - Japan Mint</v>
          </cell>
          <cell r="D2760" t="str">
            <v>Gold</v>
          </cell>
          <cell r="E2760" t="str">
            <v>CID000823</v>
          </cell>
          <cell r="F2760" t="str">
            <v>RMI</v>
          </cell>
          <cell r="G2760" t="str">
            <v>Japan Mint</v>
          </cell>
          <cell r="H2760" t="str">
            <v>JAPAN</v>
          </cell>
          <cell r="I2760"/>
          <cell r="J2760" t="str">
            <v>Osaka</v>
          </cell>
          <cell r="K2760" t="str">
            <v>Osaka</v>
          </cell>
          <cell r="L2760" t="str">
            <v>Conformant</v>
          </cell>
        </row>
        <row r="2761">
          <cell r="B2761" t="str">
            <v>CONEC ELEKTRONISCHEBAUELEMENTE GMBH_2023</v>
          </cell>
          <cell r="C2761" t="str">
            <v>CID000855 - Jiangxi Copper Co., Ltd.51</v>
          </cell>
          <cell r="D2761" t="str">
            <v>Gold</v>
          </cell>
          <cell r="E2761" t="str">
            <v>CID000855</v>
          </cell>
          <cell r="F2761" t="str">
            <v>RMI</v>
          </cell>
          <cell r="G2761" t="str">
            <v>Jiangxi Copper Co., Ltd.</v>
          </cell>
          <cell r="H2761" t="str">
            <v>CHINA</v>
          </cell>
          <cell r="I2761"/>
          <cell r="J2761" t="str">
            <v>Guixi City</v>
          </cell>
          <cell r="K2761" t="str">
            <v>Jiangxi Sheng</v>
          </cell>
          <cell r="L2761" t="str">
            <v>Conformant</v>
          </cell>
        </row>
        <row r="2762">
          <cell r="B2762" t="str">
            <v>CONEC ELEKTRONISCHEBAUELEMENTE GMBH_2023</v>
          </cell>
          <cell r="C2762" t="str">
            <v>CID000937 - JX Nippon Mining &amp; Metals Co., Ltd.</v>
          </cell>
          <cell r="D2762" t="str">
            <v>Gold</v>
          </cell>
          <cell r="E2762" t="str">
            <v>CID000937</v>
          </cell>
          <cell r="F2762" t="str">
            <v>RMI</v>
          </cell>
          <cell r="G2762" t="str">
            <v>JX Nippon Mining &amp; Metals Co., Ltd.</v>
          </cell>
          <cell r="H2762" t="str">
            <v>JAPAN</v>
          </cell>
          <cell r="I2762"/>
          <cell r="J2762" t="str">
            <v>Ōita</v>
          </cell>
          <cell r="K2762" t="str">
            <v>Ôita</v>
          </cell>
          <cell r="L2762" t="str">
            <v>Conformant</v>
          </cell>
        </row>
        <row r="2763">
          <cell r="B2763" t="str">
            <v>CONEC ELEKTRONISCHEBAUELEMENTE GMBH_2023</v>
          </cell>
          <cell r="C2763" t="str">
            <v>CID000957 - Kazzinc</v>
          </cell>
          <cell r="D2763" t="str">
            <v>Gold</v>
          </cell>
          <cell r="E2763" t="str">
            <v>CID000957</v>
          </cell>
          <cell r="F2763" t="str">
            <v>RMI</v>
          </cell>
          <cell r="G2763" t="str">
            <v>Kazzinc</v>
          </cell>
          <cell r="H2763" t="str">
            <v>KAZAKHSTAN</v>
          </cell>
          <cell r="I2763"/>
          <cell r="J2763" t="str">
            <v>Ust-Kamenogorsk</v>
          </cell>
          <cell r="K2763" t="str">
            <v>Qaraghandy oblysy</v>
          </cell>
          <cell r="L2763" t="str">
            <v>Conformant</v>
          </cell>
        </row>
        <row r="2764">
          <cell r="B2764" t="str">
            <v>CONEC ELEKTRONISCHEBAUELEMENTE GMBH_2023</v>
          </cell>
          <cell r="C2764" t="str">
            <v>CID000969 - Kennecott Utah Copper LLC</v>
          </cell>
          <cell r="D2764" t="str">
            <v>Gold</v>
          </cell>
          <cell r="E2764" t="str">
            <v>CID000969</v>
          </cell>
          <cell r="F2764" t="str">
            <v>RMI</v>
          </cell>
          <cell r="G2764" t="str">
            <v>Kennecott Utah Copper LLC</v>
          </cell>
          <cell r="H2764" t="str">
            <v>UNITED STATES OF AMERICA</v>
          </cell>
          <cell r="I2764"/>
          <cell r="J2764" t="str">
            <v>Magna</v>
          </cell>
          <cell r="K2764" t="str">
            <v>Utah</v>
          </cell>
          <cell r="L2764" t="str">
            <v>Conformant</v>
          </cell>
        </row>
        <row r="2765">
          <cell r="B2765" t="str">
            <v>CONEC ELEKTRONISCHEBAUELEMENTE GMBH_2023</v>
          </cell>
          <cell r="C2765" t="str">
            <v>CID002511 - KGHM Polska Miedz Spolka Akcyjna</v>
          </cell>
          <cell r="D2765" t="str">
            <v>Gold</v>
          </cell>
          <cell r="E2765" t="str">
            <v>CID002511</v>
          </cell>
          <cell r="F2765" t="str">
            <v>RMI</v>
          </cell>
          <cell r="G2765" t="str">
            <v>KGHM Polska Miedz Spolka Akcyjna</v>
          </cell>
          <cell r="H2765" t="str">
            <v>POLAND</v>
          </cell>
          <cell r="I2765"/>
          <cell r="J2765" t="str">
            <v>Lubin</v>
          </cell>
          <cell r="K2765" t="str">
            <v>Dolnośląskie</v>
          </cell>
          <cell r="L2765" t="str">
            <v>Conformant</v>
          </cell>
        </row>
        <row r="2766">
          <cell r="B2766" t="str">
            <v>CONEC ELEKTRONISCHEBAUELEMENTE GMBH_2023</v>
          </cell>
          <cell r="C2766" t="str">
            <v>CID000981 - Kojima Chemicals Co., Ltd.</v>
          </cell>
          <cell r="D2766" t="str">
            <v>Gold</v>
          </cell>
          <cell r="E2766" t="str">
            <v>CID000981</v>
          </cell>
          <cell r="F2766" t="str">
            <v>RMI</v>
          </cell>
          <cell r="G2766" t="str">
            <v>Kojima Chemicals Co., Ltd.</v>
          </cell>
          <cell r="H2766" t="str">
            <v>JAPAN</v>
          </cell>
          <cell r="I2766"/>
          <cell r="J2766" t="str">
            <v>Sayama</v>
          </cell>
          <cell r="K2766" t="str">
            <v>Saitama</v>
          </cell>
          <cell r="L2766" t="str">
            <v>Conformant</v>
          </cell>
        </row>
        <row r="2767">
          <cell r="B2767" t="str">
            <v>CONEC ELEKTRONISCHEBAUELEMENTE GMBH_2023</v>
          </cell>
          <cell r="C2767" t="str">
            <v>CID002605 - Korea Zinc Co., Ltd.</v>
          </cell>
          <cell r="D2767" t="str">
            <v>Gold</v>
          </cell>
          <cell r="E2767" t="str">
            <v>CID002605</v>
          </cell>
          <cell r="F2767" t="str">
            <v>RMI</v>
          </cell>
          <cell r="G2767" t="str">
            <v>Korea Zinc Co., Ltd.</v>
          </cell>
          <cell r="H2767" t="str">
            <v>KOREA, REPUBLIC OF</v>
          </cell>
          <cell r="I2767"/>
          <cell r="J2767" t="str">
            <v>Gangnam</v>
          </cell>
          <cell r="K2767" t="str">
            <v>Seoul-teukbyeolsi</v>
          </cell>
          <cell r="L2767" t="str">
            <v>Conformant</v>
          </cell>
        </row>
        <row r="2768">
          <cell r="B2768" t="str">
            <v>CONEC ELEKTRONISCHEBAUELEMENTE GMBH_2023</v>
          </cell>
          <cell r="C2768" t="str">
            <v>CID002762 - L'Orfebre S.A.</v>
          </cell>
          <cell r="D2768" t="str">
            <v>Gold</v>
          </cell>
          <cell r="E2768" t="str">
            <v>CID002762</v>
          </cell>
          <cell r="F2768" t="str">
            <v>RMI</v>
          </cell>
          <cell r="G2768" t="str">
            <v>L'Orfebre S.A.</v>
          </cell>
          <cell r="H2768" t="str">
            <v>ANDORRA</v>
          </cell>
          <cell r="I2768"/>
          <cell r="J2768" t="str">
            <v>Andorra la Vella</v>
          </cell>
          <cell r="K2768" t="str">
            <v>Andorra la Vella</v>
          </cell>
          <cell r="L2768" t="str">
            <v>Conformant</v>
          </cell>
        </row>
        <row r="2769">
          <cell r="B2769" t="str">
            <v>CONEC ELEKTRONISCHEBAUELEMENTE GMBH_2023</v>
          </cell>
          <cell r="C2769" t="str">
            <v>CID001078 - LS-NIKKO Copper Inc.</v>
          </cell>
          <cell r="D2769" t="str">
            <v>Gold</v>
          </cell>
          <cell r="E2769" t="str">
            <v>CID001078</v>
          </cell>
          <cell r="F2769" t="str">
            <v>RMI</v>
          </cell>
          <cell r="G2769" t="str">
            <v>LS-NIKKO Copper Inc.</v>
          </cell>
          <cell r="H2769" t="str">
            <v>KOREA, REPUBLIC OF</v>
          </cell>
          <cell r="I2769"/>
          <cell r="J2769" t="str">
            <v>Onsan-eup</v>
          </cell>
          <cell r="K2769" t="str">
            <v>Ulsan-gwangyeoksi</v>
          </cell>
          <cell r="L2769" t="str">
            <v>Conformant</v>
          </cell>
        </row>
        <row r="2770">
          <cell r="B2770" t="str">
            <v>CONEC ELEKTRONISCHEBAUELEMENTE GMBH_2023</v>
          </cell>
          <cell r="C2770" t="str">
            <v>CID002606 - Marsam Metals</v>
          </cell>
          <cell r="D2770" t="str">
            <v>Gold</v>
          </cell>
          <cell r="E2770" t="str">
            <v>CID002606</v>
          </cell>
          <cell r="F2770" t="str">
            <v>RMI</v>
          </cell>
          <cell r="G2770" t="str">
            <v>Marsam Metals</v>
          </cell>
          <cell r="H2770" t="str">
            <v>BRAZIL</v>
          </cell>
          <cell r="I2770"/>
          <cell r="J2770" t="str">
            <v>Sao Paulo</v>
          </cell>
          <cell r="K2770" t="str">
            <v>São Paulo</v>
          </cell>
          <cell r="L2770" t="str">
            <v>Listed by RMI</v>
          </cell>
        </row>
        <row r="2771">
          <cell r="B2771" t="str">
            <v>CONEC ELEKTRONISCHEBAUELEMENTE GMBH_2023</v>
          </cell>
          <cell r="C2771" t="str">
            <v>CID001113 - Materion</v>
          </cell>
          <cell r="D2771" t="str">
            <v>Gold</v>
          </cell>
          <cell r="E2771" t="str">
            <v>CID001113</v>
          </cell>
          <cell r="F2771" t="str">
            <v>RMI</v>
          </cell>
          <cell r="G2771" t="str">
            <v>Materion</v>
          </cell>
          <cell r="H2771" t="str">
            <v>UNITED STATES OF AMERICA</v>
          </cell>
          <cell r="I2771"/>
          <cell r="J2771" t="str">
            <v>Buffalo</v>
          </cell>
          <cell r="K2771" t="str">
            <v>New York</v>
          </cell>
          <cell r="L2771" t="str">
            <v>Conformant</v>
          </cell>
        </row>
        <row r="2772">
          <cell r="B2772" t="str">
            <v>CONEC ELEKTRONISCHEBAUELEMENTE GMBH_2023</v>
          </cell>
          <cell r="C2772" t="str">
            <v>CID001119 - Matsuda Sangyo Co., Ltd.</v>
          </cell>
          <cell r="D2772" t="str">
            <v>Gold</v>
          </cell>
          <cell r="E2772" t="str">
            <v>CID001119</v>
          </cell>
          <cell r="F2772" t="str">
            <v>RMI</v>
          </cell>
          <cell r="G2772" t="str">
            <v>Matsuda Sangyo Co., Ltd.</v>
          </cell>
          <cell r="H2772" t="str">
            <v>JAPAN</v>
          </cell>
          <cell r="I2772"/>
          <cell r="J2772" t="str">
            <v>Iruma</v>
          </cell>
          <cell r="K2772" t="str">
            <v>Saitama</v>
          </cell>
          <cell r="L2772" t="str">
            <v>Conformant</v>
          </cell>
        </row>
        <row r="2773">
          <cell r="B2773" t="str">
            <v>CONEC ELEKTRONISCHEBAUELEMENTE GMBH_2023</v>
          </cell>
          <cell r="C2773" t="str">
            <v>CID001149 - Metalor Technologies (Hong Kong) Ltd.</v>
          </cell>
          <cell r="D2773" t="str">
            <v>Gold</v>
          </cell>
          <cell r="E2773" t="str">
            <v>CID001149</v>
          </cell>
          <cell r="F2773" t="str">
            <v>RMI</v>
          </cell>
          <cell r="G2773" t="str">
            <v>Metalor Technologies (Hong Kong) Ltd.</v>
          </cell>
          <cell r="H2773" t="str">
            <v>CHINA</v>
          </cell>
          <cell r="I2773" t="str">
            <v>Unknown.</v>
          </cell>
          <cell r="J2773" t="str">
            <v>Kwai Chung</v>
          </cell>
          <cell r="K2773" t="str">
            <v>Hong Kong SAR</v>
          </cell>
          <cell r="L2773" t="str">
            <v>Conformant</v>
          </cell>
        </row>
        <row r="2774">
          <cell r="B2774" t="str">
            <v>CONEC ELEKTRONISCHEBAUELEMENTE GMBH_2023</v>
          </cell>
          <cell r="C2774" t="str">
            <v>CID001152 - Metalor Technologies (Singapore) Pte., Ltd.</v>
          </cell>
          <cell r="D2774" t="str">
            <v>Gold</v>
          </cell>
          <cell r="E2774" t="str">
            <v>CID001152</v>
          </cell>
          <cell r="F2774" t="str">
            <v>RMI</v>
          </cell>
          <cell r="G2774" t="str">
            <v>Metalor Technologies (Singapore) Pte., Ltd.</v>
          </cell>
          <cell r="H2774" t="str">
            <v>SINGAPORE</v>
          </cell>
          <cell r="I2774"/>
          <cell r="J2774" t="str">
            <v>Singapore</v>
          </cell>
          <cell r="K2774" t="str">
            <v>South West</v>
          </cell>
          <cell r="L2774" t="str">
            <v>Conformant</v>
          </cell>
        </row>
        <row r="2775">
          <cell r="B2775" t="str">
            <v>CONEC ELEKTRONISCHEBAUELEMENTE GMBH_2023</v>
          </cell>
          <cell r="C2775" t="str">
            <v>CID001147 - Metalor Technologies (Suzhou) Ltd.</v>
          </cell>
          <cell r="D2775" t="str">
            <v>Gold</v>
          </cell>
          <cell r="E2775" t="str">
            <v>CID001147</v>
          </cell>
          <cell r="F2775" t="str">
            <v>RMI</v>
          </cell>
          <cell r="G2775" t="str">
            <v>Metalor Technologies (Suzhou) Ltd.</v>
          </cell>
          <cell r="H2775" t="str">
            <v>CHINA</v>
          </cell>
          <cell r="I2775"/>
          <cell r="J2775" t="str">
            <v>Suzhou Industrial Park</v>
          </cell>
          <cell r="K2775" t="str">
            <v>Jiangsu Sheng</v>
          </cell>
          <cell r="L2775" t="str">
            <v>Conformant</v>
          </cell>
        </row>
        <row r="2776">
          <cell r="B2776" t="str">
            <v>CONEC ELEKTRONISCHEBAUELEMENTE GMBH_2023</v>
          </cell>
          <cell r="C2776" t="str">
            <v>CID001153 - Metalor Technologies S.A.</v>
          </cell>
          <cell r="D2776" t="str">
            <v>Gold</v>
          </cell>
          <cell r="E2776" t="str">
            <v>CID001153</v>
          </cell>
          <cell r="F2776" t="str">
            <v>RMI</v>
          </cell>
          <cell r="G2776" t="str">
            <v>Metalor Technologies S.A.</v>
          </cell>
          <cell r="H2776" t="str">
            <v>SWITZERLAND</v>
          </cell>
          <cell r="I2776"/>
          <cell r="J2776" t="str">
            <v>Marin</v>
          </cell>
          <cell r="K2776" t="str">
            <v>Neuchâtel</v>
          </cell>
          <cell r="L2776" t="str">
            <v>Conformant</v>
          </cell>
        </row>
        <row r="2777">
          <cell r="B2777" t="str">
            <v>CONEC ELEKTRONISCHEBAUELEMENTE GMBH_2023</v>
          </cell>
          <cell r="C2777" t="str">
            <v>CID001157 - Metalor USA Refining Corporation</v>
          </cell>
          <cell r="D2777" t="str">
            <v>Gold</v>
          </cell>
          <cell r="E2777" t="str">
            <v>CID001157</v>
          </cell>
          <cell r="F2777" t="str">
            <v>RMI</v>
          </cell>
          <cell r="G2777" t="str">
            <v>Metalor USA Refining Corporation</v>
          </cell>
          <cell r="H2777" t="str">
            <v>UNITED STATES OF AMERICA</v>
          </cell>
          <cell r="I2777"/>
          <cell r="J2777" t="str">
            <v>North Attleboro</v>
          </cell>
          <cell r="K2777" t="str">
            <v>Massachusetts</v>
          </cell>
          <cell r="L2777" t="str">
            <v>Conformant</v>
          </cell>
        </row>
        <row r="2778">
          <cell r="B2778" t="str">
            <v>CONEC ELEKTRONISCHEBAUELEMENTE GMBH_2023</v>
          </cell>
          <cell r="C2778" t="str">
            <v>CID001161 - Metalurgica Met-Mex Penoles S.A. De C.V.65</v>
          </cell>
          <cell r="D2778" t="str">
            <v>Gold</v>
          </cell>
          <cell r="E2778" t="str">
            <v>CID001161</v>
          </cell>
          <cell r="F2778" t="str">
            <v>RMI</v>
          </cell>
          <cell r="G2778" t="str">
            <v>Metalurgica Met-Mex Penoles S.A. De C.V.</v>
          </cell>
          <cell r="H2778" t="str">
            <v>MEXICO</v>
          </cell>
          <cell r="I2778"/>
          <cell r="J2778" t="str">
            <v>Torreon</v>
          </cell>
          <cell r="K2778" t="str">
            <v>Coahuila de Zaragoza</v>
          </cell>
          <cell r="L2778" t="str">
            <v>Conformant</v>
          </cell>
        </row>
        <row r="2779">
          <cell r="B2779" t="str">
            <v>CONEC ELEKTRONISCHEBAUELEMENTE GMBH_2023</v>
          </cell>
          <cell r="C2779" t="str">
            <v>CID001188 - Mitsubishi Materials Corporation</v>
          </cell>
          <cell r="D2779" t="str">
            <v>Gold</v>
          </cell>
          <cell r="E2779" t="str">
            <v>CID001188</v>
          </cell>
          <cell r="F2779" t="str">
            <v>RMI</v>
          </cell>
          <cell r="G2779" t="str">
            <v>Mitsubishi Materials Corporation</v>
          </cell>
          <cell r="H2779" t="str">
            <v>JAPAN</v>
          </cell>
          <cell r="I2779"/>
          <cell r="J2779" t="str">
            <v>Tokyo</v>
          </cell>
          <cell r="K2779" t="str">
            <v>Tokyo</v>
          </cell>
          <cell r="L2779" t="str">
            <v>Conformant</v>
          </cell>
        </row>
        <row r="2780">
          <cell r="B2780" t="str">
            <v>CONEC ELEKTRONISCHEBAUELEMENTE GMBH_2023</v>
          </cell>
          <cell r="C2780" t="str">
            <v>CID001193 - Mitsui Mining and Smelting Co., Ltd.</v>
          </cell>
          <cell r="D2780" t="str">
            <v>Gold</v>
          </cell>
          <cell r="E2780" t="str">
            <v>CID001193</v>
          </cell>
          <cell r="F2780" t="str">
            <v>RMI</v>
          </cell>
          <cell r="G2780" t="str">
            <v>Mitsui Mining and Smelting Co., Ltd.</v>
          </cell>
          <cell r="H2780" t="str">
            <v>JAPAN</v>
          </cell>
          <cell r="I2780"/>
          <cell r="J2780" t="str">
            <v>Takehara</v>
          </cell>
          <cell r="K2780" t="str">
            <v>Hiroshima</v>
          </cell>
          <cell r="L2780" t="str">
            <v>Conformant</v>
          </cell>
        </row>
        <row r="2781">
          <cell r="B2781" t="str">
            <v>CONEC ELEKTRONISCHEBAUELEMENTE GMBH_2023</v>
          </cell>
          <cell r="C2781" t="str">
            <v>CID002509 - MMTC-PAMP India Pvt., Ltd.</v>
          </cell>
          <cell r="D2781" t="str">
            <v>Gold</v>
          </cell>
          <cell r="E2781" t="str">
            <v>CID002509</v>
          </cell>
          <cell r="F2781" t="str">
            <v>RMI</v>
          </cell>
          <cell r="G2781" t="str">
            <v>MMTC-PAMP India Pvt., Ltd.</v>
          </cell>
          <cell r="H2781" t="str">
            <v>INDIA</v>
          </cell>
          <cell r="I2781"/>
          <cell r="J2781" t="str">
            <v>Mewat</v>
          </cell>
          <cell r="K2781" t="str">
            <v>Haryana</v>
          </cell>
          <cell r="L2781" t="str">
            <v>Conformant</v>
          </cell>
        </row>
        <row r="2782">
          <cell r="B2782" t="str">
            <v>CONEC ELEKTRONISCHEBAUELEMENTE GMBH_2023</v>
          </cell>
          <cell r="C2782" t="str">
            <v>CID001220 - Nadir Metal Rafineri San. Ve Tic. A.S.</v>
          </cell>
          <cell r="D2782" t="str">
            <v>Gold</v>
          </cell>
          <cell r="E2782" t="str">
            <v>CID001220</v>
          </cell>
          <cell r="F2782" t="str">
            <v>RMI</v>
          </cell>
          <cell r="G2782" t="str">
            <v>Nadir Metal Rafineri San. Ve Tic. A.S.</v>
          </cell>
          <cell r="H2782" t="str">
            <v>TURKEY</v>
          </cell>
          <cell r="I2782"/>
          <cell r="J2782" t="str">
            <v>Bahçelievler</v>
          </cell>
          <cell r="K2782" t="str">
            <v>İstanbul</v>
          </cell>
          <cell r="L2782" t="str">
            <v>Conformant</v>
          </cell>
        </row>
        <row r="2783">
          <cell r="B2783" t="str">
            <v>CONEC ELEKTRONISCHEBAUELEMENTE GMBH_2023</v>
          </cell>
          <cell r="C2783" t="str">
            <v>CID001236 - Navoi Mining and Metallurgical Combinat</v>
          </cell>
          <cell r="D2783" t="str">
            <v>Gold</v>
          </cell>
          <cell r="E2783" t="str">
            <v>CID001236</v>
          </cell>
          <cell r="F2783" t="str">
            <v>RMI</v>
          </cell>
          <cell r="G2783" t="str">
            <v>Navoi Mining and Metallurgical Combinat</v>
          </cell>
          <cell r="H2783" t="str">
            <v>UZBEKISTAN</v>
          </cell>
          <cell r="I2783"/>
          <cell r="J2783" t="str">
            <v>Navoi</v>
          </cell>
          <cell r="K2783" t="str">
            <v>Navoiy</v>
          </cell>
          <cell r="L2783" t="str">
            <v>Conformant</v>
          </cell>
        </row>
        <row r="2784">
          <cell r="B2784" t="str">
            <v>CONEC ELEKTRONISCHEBAUELEMENTE GMBH_2023</v>
          </cell>
          <cell r="C2784" t="str">
            <v>CID001259 - Nihon Material Co., Ltd.</v>
          </cell>
          <cell r="D2784" t="str">
            <v>Gold</v>
          </cell>
          <cell r="E2784" t="str">
            <v>CID001259</v>
          </cell>
          <cell r="F2784" t="str">
            <v>RMI</v>
          </cell>
          <cell r="G2784" t="str">
            <v>Nihon Material Co., Ltd.</v>
          </cell>
          <cell r="H2784" t="str">
            <v>JAPAN</v>
          </cell>
          <cell r="I2784"/>
          <cell r="J2784" t="str">
            <v>Noda</v>
          </cell>
          <cell r="K2784" t="str">
            <v>Chiba</v>
          </cell>
          <cell r="L2784" t="str">
            <v>Conformant</v>
          </cell>
        </row>
        <row r="2785">
          <cell r="B2785" t="str">
            <v>CONEC ELEKTRONISCHEBAUELEMENTE GMBH_2023</v>
          </cell>
          <cell r="C2785" t="str">
            <v>CID002779 - Ogussa Osterreichische Gold- und Silber-Scheideanstalt GmbH</v>
          </cell>
          <cell r="D2785" t="str">
            <v>Gold</v>
          </cell>
          <cell r="E2785" t="str">
            <v>CID002779</v>
          </cell>
          <cell r="F2785" t="str">
            <v>RMI</v>
          </cell>
          <cell r="G2785" t="str">
            <v>Ogussa Osterreichische Gold- und Silber-Scheideanstalt GmbH</v>
          </cell>
          <cell r="H2785" t="str">
            <v>AUSTRIA</v>
          </cell>
          <cell r="I2785"/>
          <cell r="J2785" t="str">
            <v>Vienna</v>
          </cell>
          <cell r="K2785" t="str">
            <v>Wien</v>
          </cell>
          <cell r="L2785" t="str">
            <v>Conformant</v>
          </cell>
        </row>
        <row r="2786">
          <cell r="B2786" t="str">
            <v>CONEC ELEKTRONISCHEBAUELEMENTE GMBH_2023</v>
          </cell>
          <cell r="C2786" t="str">
            <v>CID001325 - Ohura Precious Metal Industry Co., Ltd.</v>
          </cell>
          <cell r="D2786" t="str">
            <v>Gold</v>
          </cell>
          <cell r="E2786" t="str">
            <v>CID001325</v>
          </cell>
          <cell r="F2786" t="str">
            <v>RMI</v>
          </cell>
          <cell r="G2786" t="str">
            <v>Ohura Precious Metal Industry Co., Ltd.</v>
          </cell>
          <cell r="H2786" t="str">
            <v>JAPAN</v>
          </cell>
          <cell r="I2786"/>
          <cell r="J2786" t="str">
            <v>Nara-shi</v>
          </cell>
          <cell r="K2786" t="str">
            <v>Nara</v>
          </cell>
          <cell r="L2786" t="str">
            <v>Conformant</v>
          </cell>
        </row>
        <row r="2787">
          <cell r="B2787" t="str">
            <v>CONEC ELEKTRONISCHEBAUELEMENTE GMBH_2023</v>
          </cell>
          <cell r="C2787" t="str">
            <v>CID001352 - MKS PAMP SA97</v>
          </cell>
          <cell r="D2787" t="str">
            <v>Gold</v>
          </cell>
          <cell r="E2787" t="str">
            <v>CID001352</v>
          </cell>
          <cell r="F2787" t="str">
            <v>RMI</v>
          </cell>
          <cell r="G2787" t="str">
            <v>MKS PAMP SA</v>
          </cell>
          <cell r="H2787" t="str">
            <v>SWITZERLAND</v>
          </cell>
          <cell r="I2787"/>
          <cell r="J2787" t="str">
            <v>Geneva</v>
          </cell>
          <cell r="K2787" t="str">
            <v>Genève</v>
          </cell>
          <cell r="L2787" t="str">
            <v>Conformant</v>
          </cell>
        </row>
        <row r="2788">
          <cell r="B2788" t="str">
            <v>CONEC ELEKTRONISCHEBAUELEMENTE GMBH_2023</v>
          </cell>
          <cell r="C2788" t="str">
            <v>CID002919 - Planta Recuperadora de Metales SpA</v>
          </cell>
          <cell r="D2788" t="str">
            <v>Gold</v>
          </cell>
          <cell r="E2788" t="str">
            <v>CID002919</v>
          </cell>
          <cell r="F2788" t="str">
            <v>RMI</v>
          </cell>
          <cell r="G2788" t="str">
            <v>Planta Recuperadora de Metales SpA</v>
          </cell>
          <cell r="H2788" t="str">
            <v>CHILE</v>
          </cell>
          <cell r="I2788"/>
          <cell r="J2788" t="str">
            <v>Mejillones</v>
          </cell>
          <cell r="K2788" t="str">
            <v>Antofagasta</v>
          </cell>
          <cell r="L2788" t="str">
            <v>Conformant</v>
          </cell>
        </row>
        <row r="2789">
          <cell r="B2789" t="str">
            <v>CONEC ELEKTRONISCHEBAUELEMENTE GMBH_2023</v>
          </cell>
          <cell r="C2789" t="str">
            <v>CID001397 - PT Aneka Tambang (Persero) Tbk</v>
          </cell>
          <cell r="D2789" t="str">
            <v>Gold</v>
          </cell>
          <cell r="E2789" t="str">
            <v>CID001397</v>
          </cell>
          <cell r="F2789" t="str">
            <v>RMI</v>
          </cell>
          <cell r="G2789" t="str">
            <v>PT Aneka Tambang (Persero) Tbk</v>
          </cell>
          <cell r="H2789" t="str">
            <v>INDONESIA</v>
          </cell>
          <cell r="I2789"/>
          <cell r="J2789" t="str">
            <v>Jakarta</v>
          </cell>
          <cell r="K2789" t="str">
            <v>Jakarta Raya</v>
          </cell>
          <cell r="L2789" t="str">
            <v>Conformant</v>
          </cell>
        </row>
        <row r="2790">
          <cell r="B2790" t="str">
            <v>CONEC ELEKTRONISCHEBAUELEMENTE GMBH_2023</v>
          </cell>
          <cell r="C2790" t="str">
            <v>CID001498 - PX Precinox S.A.</v>
          </cell>
          <cell r="D2790" t="str">
            <v>Gold</v>
          </cell>
          <cell r="E2790" t="str">
            <v>CID001498</v>
          </cell>
          <cell r="F2790" t="str">
            <v>RMI</v>
          </cell>
          <cell r="G2790" t="str">
            <v>PX Precinox S.A.</v>
          </cell>
          <cell r="H2790" t="str">
            <v>SWITZERLAND</v>
          </cell>
          <cell r="I2790"/>
          <cell r="J2790" t="str">
            <v>La Chaux-de-Fonds</v>
          </cell>
          <cell r="K2790" t="str">
            <v>Neuchâtel</v>
          </cell>
          <cell r="L2790" t="str">
            <v>Conformant</v>
          </cell>
        </row>
        <row r="2791">
          <cell r="B2791" t="str">
            <v>CONEC ELEKTRONISCHEBAUELEMENTE GMBH_2023</v>
          </cell>
          <cell r="C2791" t="str">
            <v>CID001512 - Rand Refinery (Pty) Ltd.</v>
          </cell>
          <cell r="D2791" t="str">
            <v>Gold</v>
          </cell>
          <cell r="E2791" t="str">
            <v>CID001512</v>
          </cell>
          <cell r="F2791" t="str">
            <v>RMI</v>
          </cell>
          <cell r="G2791" t="str">
            <v>Rand Refinery (Pty) Ltd.</v>
          </cell>
          <cell r="H2791" t="str">
            <v>SOUTH AFRICA</v>
          </cell>
          <cell r="I2791"/>
          <cell r="J2791" t="str">
            <v>Germiston</v>
          </cell>
          <cell r="K2791" t="str">
            <v>Gauteng</v>
          </cell>
          <cell r="L2791" t="str">
            <v>Conformant</v>
          </cell>
        </row>
        <row r="2792">
          <cell r="B2792" t="str">
            <v>CONEC ELEKTRONISCHEBAUELEMENTE GMBH_2023</v>
          </cell>
          <cell r="C2792" t="str">
            <v>CID002582 - REMONDIS PMR B.V.</v>
          </cell>
          <cell r="D2792" t="str">
            <v>Gold</v>
          </cell>
          <cell r="E2792" t="str">
            <v>CID002582</v>
          </cell>
          <cell r="F2792" t="str">
            <v>RMI</v>
          </cell>
          <cell r="G2792" t="str">
            <v>REMONDIS PMR B.V.</v>
          </cell>
          <cell r="H2792" t="str">
            <v>NETHERLANDS</v>
          </cell>
          <cell r="I2792"/>
          <cell r="J2792" t="str">
            <v>Moerdijk</v>
          </cell>
          <cell r="K2792" t="str">
            <v>Noord-Brabant</v>
          </cell>
          <cell r="L2792" t="str">
            <v>Conformant</v>
          </cell>
        </row>
        <row r="2793">
          <cell r="B2793" t="str">
            <v>CONEC ELEKTRONISCHEBAUELEMENTE GMBH_2023</v>
          </cell>
          <cell r="C2793" t="str">
            <v>CID001534 - Royal Canadian Mint</v>
          </cell>
          <cell r="D2793" t="str">
            <v>Gold</v>
          </cell>
          <cell r="E2793" t="str">
            <v>CID001534</v>
          </cell>
          <cell r="F2793" t="str">
            <v>RMI</v>
          </cell>
          <cell r="G2793" t="str">
            <v>Royal Canadian Mint</v>
          </cell>
          <cell r="H2793" t="str">
            <v>CANADA</v>
          </cell>
          <cell r="I2793"/>
          <cell r="J2793" t="str">
            <v>Ottawa</v>
          </cell>
          <cell r="K2793" t="str">
            <v>Ontario</v>
          </cell>
          <cell r="L2793" t="str">
            <v>Conformant</v>
          </cell>
        </row>
        <row r="2794">
          <cell r="B2794" t="str">
            <v>CONEC ELEKTRONISCHEBAUELEMENTE GMBH_2023</v>
          </cell>
          <cell r="C2794" t="str">
            <v>CID002761 - SAAMP</v>
          </cell>
          <cell r="D2794" t="str">
            <v>Gold</v>
          </cell>
          <cell r="E2794" t="str">
            <v>CID002761</v>
          </cell>
          <cell r="F2794" t="str">
            <v>RMI</v>
          </cell>
          <cell r="G2794" t="str">
            <v>SAAMP</v>
          </cell>
          <cell r="H2794" t="str">
            <v>FRANCE</v>
          </cell>
          <cell r="I2794"/>
          <cell r="J2794" t="str">
            <v>Paris</v>
          </cell>
          <cell r="K2794" t="str">
            <v>Île-de-France</v>
          </cell>
          <cell r="L2794" t="str">
            <v>Conformant</v>
          </cell>
        </row>
        <row r="2795">
          <cell r="B2795" t="str">
            <v>CONEC ELEKTRONISCHEBAUELEMENTE GMBH_2023</v>
          </cell>
          <cell r="C2795" t="str">
            <v>CID002973 - Safimet S.p.A</v>
          </cell>
          <cell r="D2795" t="str">
            <v>Gold</v>
          </cell>
          <cell r="E2795" t="str">
            <v>CID002973</v>
          </cell>
          <cell r="F2795" t="str">
            <v>RMI</v>
          </cell>
          <cell r="G2795" t="str">
            <v>Safimet S.p.A</v>
          </cell>
          <cell r="H2795" t="str">
            <v>ITALY</v>
          </cell>
          <cell r="I2795"/>
          <cell r="J2795" t="str">
            <v>Arezzo</v>
          </cell>
          <cell r="K2795" t="str">
            <v>Toscana</v>
          </cell>
          <cell r="L2795" t="str">
            <v>Listed by RMI</v>
          </cell>
        </row>
        <row r="2796">
          <cell r="B2796" t="str">
            <v>CONEC ELEKTRONISCHEBAUELEMENTE GMBH_2023</v>
          </cell>
          <cell r="C2796" t="str">
            <v>CID002290 - SAFINA A.S.</v>
          </cell>
          <cell r="D2796" t="str">
            <v>Gold</v>
          </cell>
          <cell r="E2796" t="str">
            <v>CID002290</v>
          </cell>
          <cell r="F2796" t="str">
            <v>RMI</v>
          </cell>
          <cell r="G2796" t="str">
            <v>SAFINA A.S.</v>
          </cell>
          <cell r="H2796" t="str">
            <v>CZECHIA</v>
          </cell>
          <cell r="I2796"/>
          <cell r="J2796" t="str">
            <v>Vestec</v>
          </cell>
          <cell r="K2796" t="str">
            <v>Praha-západ</v>
          </cell>
          <cell r="L2796" t="str">
            <v>Conformant</v>
          </cell>
        </row>
        <row r="2797">
          <cell r="B2797" t="str">
            <v>CONEC ELEKTRONISCHEBAUELEMENTE GMBH_2023</v>
          </cell>
          <cell r="C2797" t="str">
            <v>CID001555 - Samduck Precious Metals71</v>
          </cell>
          <cell r="D2797" t="str">
            <v>Gold</v>
          </cell>
          <cell r="E2797" t="str">
            <v>CID001555</v>
          </cell>
          <cell r="F2797" t="str">
            <v>RMI</v>
          </cell>
          <cell r="G2797" t="str">
            <v>Samduck Precious Metals</v>
          </cell>
          <cell r="H2797" t="str">
            <v>KOREA, REPUBLIC OF</v>
          </cell>
          <cell r="I2797"/>
          <cell r="J2797" t="str">
            <v>Namdong</v>
          </cell>
          <cell r="K2797" t="str">
            <v>Incheon-gwangyeoksi</v>
          </cell>
          <cell r="L2797" t="str">
            <v>Listed by RMI</v>
          </cell>
        </row>
        <row r="2798">
          <cell r="B2798" t="str">
            <v>CONEC ELEKTRONISCHEBAUELEMENTE GMBH_2023</v>
          </cell>
          <cell r="C2798" t="str">
            <v>CID001585 - SEMPSA Joyeria Plateria S.A.</v>
          </cell>
          <cell r="D2798" t="str">
            <v>Gold</v>
          </cell>
          <cell r="E2798" t="str">
            <v>CID001585</v>
          </cell>
          <cell r="F2798" t="str">
            <v>RMI</v>
          </cell>
          <cell r="G2798" t="str">
            <v>SEMPSA Joyeria Plateria S.A.</v>
          </cell>
          <cell r="H2798" t="str">
            <v>SPAIN</v>
          </cell>
          <cell r="I2798" t="str">
            <v>Avenida Democratia</v>
          </cell>
          <cell r="J2798" t="str">
            <v>Madrid</v>
          </cell>
          <cell r="K2798" t="str">
            <v>Comunidad de Madrid</v>
          </cell>
          <cell r="L2798" t="str">
            <v>Conformant</v>
          </cell>
        </row>
        <row r="2799">
          <cell r="B2799" t="str">
            <v>CONEC ELEKTRONISCHEBAUELEMENTE GMBH_2023</v>
          </cell>
          <cell r="C2799" t="str">
            <v>CID001622 - Shandong Zhaojin Gold &amp; Silver Refinery Co., Ltd.</v>
          </cell>
          <cell r="D2799" t="str">
            <v>Gold</v>
          </cell>
          <cell r="E2799" t="str">
            <v>CID001622</v>
          </cell>
          <cell r="F2799" t="str">
            <v>RMI</v>
          </cell>
          <cell r="G2799" t="str">
            <v>Shandong Zhaojin Gold &amp; Silver Refinery Co., Ltd.</v>
          </cell>
          <cell r="H2799" t="str">
            <v>CHINA</v>
          </cell>
          <cell r="I2799"/>
          <cell r="J2799" t="str">
            <v>Zhaoyuan</v>
          </cell>
          <cell r="K2799" t="str">
            <v>Shandong Sheng</v>
          </cell>
          <cell r="L2799" t="str">
            <v>Conformant</v>
          </cell>
        </row>
        <row r="2800">
          <cell r="B2800" t="str">
            <v>CONEC ELEKTRONISCHEBAUELEMENTE GMBH_2023</v>
          </cell>
          <cell r="C2800" t="str">
            <v>CID001736 - Sichuan Tianze Precious Metals Co., Ltd.</v>
          </cell>
          <cell r="D2800" t="str">
            <v>Gold</v>
          </cell>
          <cell r="E2800" t="str">
            <v>CID001736</v>
          </cell>
          <cell r="F2800" t="str">
            <v>RMI</v>
          </cell>
          <cell r="G2800" t="str">
            <v>Sichuan Tianze Precious Metals Co., Ltd.</v>
          </cell>
          <cell r="H2800" t="str">
            <v>CHINA</v>
          </cell>
          <cell r="I2800"/>
          <cell r="J2800" t="str">
            <v>Chengdu</v>
          </cell>
          <cell r="K2800" t="str">
            <v>Sichuan Sheng</v>
          </cell>
          <cell r="L2800" t="str">
            <v>Conformant</v>
          </cell>
        </row>
        <row r="2801">
          <cell r="B2801" t="str">
            <v>CONEC ELEKTRONISCHEBAUELEMENTE GMBH_2023</v>
          </cell>
          <cell r="C2801" t="str">
            <v>CID002516 - Singway Technology Co., Ltd.</v>
          </cell>
          <cell r="D2801" t="str">
            <v>Gold</v>
          </cell>
          <cell r="E2801" t="str">
            <v>CID002516</v>
          </cell>
          <cell r="F2801" t="str">
            <v>RMI</v>
          </cell>
          <cell r="G2801" t="str">
            <v>Singway Technology Co., Ltd.</v>
          </cell>
          <cell r="H2801" t="str">
            <v>TAIWAN, PROVINCE OF CHINA</v>
          </cell>
          <cell r="I2801"/>
          <cell r="J2801" t="str">
            <v>Dayuan</v>
          </cell>
          <cell r="K2801" t="str">
            <v>Taoyuan</v>
          </cell>
          <cell r="L2801" t="str">
            <v>Listed by RMI</v>
          </cell>
        </row>
        <row r="2802">
          <cell r="B2802" t="str">
            <v>CONEC ELEKTRONISCHEBAUELEMENTE GMBH_2023</v>
          </cell>
          <cell r="C2802" t="str">
            <v>CID001761 - Solar Applied Materials Technology Corp.</v>
          </cell>
          <cell r="D2802" t="str">
            <v>Gold</v>
          </cell>
          <cell r="E2802" t="str">
            <v>CID001761</v>
          </cell>
          <cell r="F2802" t="str">
            <v>RMI</v>
          </cell>
          <cell r="G2802" t="str">
            <v>Solar Applied Materials Technology Corp.</v>
          </cell>
          <cell r="H2802" t="str">
            <v>TAIWAN, PROVINCE OF CHINA</v>
          </cell>
          <cell r="I2802"/>
          <cell r="J2802" t="str">
            <v>Tainan City</v>
          </cell>
          <cell r="K2802" t="str">
            <v>Tainan</v>
          </cell>
          <cell r="L2802" t="str">
            <v>Conformant</v>
          </cell>
        </row>
        <row r="2803">
          <cell r="B2803" t="str">
            <v>CONEC ELEKTRONISCHEBAUELEMENTE GMBH_2023</v>
          </cell>
          <cell r="C2803" t="str">
            <v>CID001798 - Sumitomo Metal Mining Co., Ltd.88</v>
          </cell>
          <cell r="D2803" t="str">
            <v>Gold</v>
          </cell>
          <cell r="E2803" t="str">
            <v>CID001798</v>
          </cell>
          <cell r="F2803" t="str">
            <v>RMI</v>
          </cell>
          <cell r="G2803" t="str">
            <v>Sumitomo Metal Mining Co., Ltd.</v>
          </cell>
          <cell r="H2803" t="str">
            <v>JAPAN</v>
          </cell>
          <cell r="I2803"/>
          <cell r="J2803" t="str">
            <v>Saijo</v>
          </cell>
          <cell r="K2803" t="str">
            <v>Wehime</v>
          </cell>
          <cell r="L2803" t="str">
            <v>Conformant</v>
          </cell>
        </row>
        <row r="2804">
          <cell r="B2804" t="str">
            <v>CONEC ELEKTRONISCHEBAUELEMENTE GMBH_2023</v>
          </cell>
          <cell r="C2804" t="str">
            <v>CID002580 - T.C.A S.p.A</v>
          </cell>
          <cell r="D2804" t="str">
            <v>Gold</v>
          </cell>
          <cell r="E2804" t="str">
            <v>CID002580</v>
          </cell>
          <cell r="F2804" t="str">
            <v>RMI</v>
          </cell>
          <cell r="G2804" t="str">
            <v>T.C.A S.p.A</v>
          </cell>
          <cell r="H2804" t="str">
            <v>ITALY</v>
          </cell>
          <cell r="I2804"/>
          <cell r="J2804" t="str">
            <v>Capolona</v>
          </cell>
          <cell r="K2804" t="str">
            <v>Toscana</v>
          </cell>
          <cell r="L2804" t="str">
            <v>Conformant</v>
          </cell>
        </row>
        <row r="2805">
          <cell r="B2805" t="str">
            <v>CONEC ELEKTRONISCHEBAUELEMENTE GMBH_2023</v>
          </cell>
          <cell r="C2805" t="str">
            <v>CID001875 - Tanaka Kikinzoku Kogyo K.K.96</v>
          </cell>
          <cell r="D2805" t="str">
            <v>Gold</v>
          </cell>
          <cell r="E2805" t="str">
            <v>CID001875</v>
          </cell>
          <cell r="F2805" t="str">
            <v>RMI</v>
          </cell>
          <cell r="G2805" t="str">
            <v>Tanaka Kikinzoku Kogyo K.K.</v>
          </cell>
          <cell r="H2805" t="str">
            <v>JAPAN</v>
          </cell>
          <cell r="I2805" t="str">
            <v>nagatoro2-14</v>
          </cell>
          <cell r="J2805" t="str">
            <v>Hiratsuka</v>
          </cell>
          <cell r="K2805" t="str">
            <v>Kanagawa</v>
          </cell>
          <cell r="L2805" t="str">
            <v>Conformant</v>
          </cell>
        </row>
        <row r="2806">
          <cell r="B2806" t="str">
            <v>CONEC ELEKTRONISCHEBAUELEMENTE GMBH_2023</v>
          </cell>
          <cell r="C2806" t="str">
            <v>CID001916 - Shandong Gold Smelting Co., Ltd.</v>
          </cell>
          <cell r="D2806" t="str">
            <v>Gold</v>
          </cell>
          <cell r="E2806" t="str">
            <v>CID001916</v>
          </cell>
          <cell r="F2806" t="str">
            <v>RMI</v>
          </cell>
          <cell r="G2806" t="str">
            <v>Shandong Gold Smelting Co., Ltd.</v>
          </cell>
          <cell r="H2806" t="str">
            <v>CHINA</v>
          </cell>
          <cell r="I2806"/>
          <cell r="J2806" t="str">
            <v>Laizhou</v>
          </cell>
          <cell r="K2806" t="str">
            <v>Shandong Sheng</v>
          </cell>
          <cell r="L2806" t="str">
            <v>Conformant</v>
          </cell>
        </row>
        <row r="2807">
          <cell r="B2807" t="str">
            <v>CONEC ELEKTRONISCHEBAUELEMENTE GMBH_2023</v>
          </cell>
          <cell r="C2807" t="str">
            <v>CID001938 - Tokuriki Honten Co., Ltd.</v>
          </cell>
          <cell r="D2807" t="str">
            <v>Gold</v>
          </cell>
          <cell r="E2807" t="str">
            <v>CID001938</v>
          </cell>
          <cell r="F2807" t="str">
            <v>RMI</v>
          </cell>
          <cell r="G2807" t="str">
            <v>Tokuriki Honten Co., Ltd.</v>
          </cell>
          <cell r="H2807" t="str">
            <v>JAPAN</v>
          </cell>
          <cell r="I2807"/>
          <cell r="J2807" t="str">
            <v>Kuki</v>
          </cell>
          <cell r="K2807" t="str">
            <v>Saitama</v>
          </cell>
          <cell r="L2807" t="str">
            <v>Conformant</v>
          </cell>
        </row>
        <row r="2808">
          <cell r="B2808" t="str">
            <v>CONEC ELEKTRONISCHEBAUELEMENTE GMBH_2023</v>
          </cell>
          <cell r="C2808" t="str">
            <v>CID002615 - TOO Tau-Ken-Altyn</v>
          </cell>
          <cell r="D2808" t="str">
            <v>Gold</v>
          </cell>
          <cell r="E2808" t="str">
            <v>CID002615</v>
          </cell>
          <cell r="F2808" t="str">
            <v>RMI</v>
          </cell>
          <cell r="G2808" t="str">
            <v>TOO Tau-Ken-Altyn</v>
          </cell>
          <cell r="H2808" t="str">
            <v>KAZAKHSTAN</v>
          </cell>
          <cell r="I2808"/>
          <cell r="J2808" t="str">
            <v>Astana</v>
          </cell>
          <cell r="K2808" t="str">
            <v>Almaty</v>
          </cell>
          <cell r="L2808" t="str">
            <v>Conformant</v>
          </cell>
        </row>
        <row r="2809">
          <cell r="B2809" t="str">
            <v>CONEC ELEKTRONISCHEBAUELEMENTE GMBH_2023</v>
          </cell>
          <cell r="C2809" t="str">
            <v>CID001955 - Torecom</v>
          </cell>
          <cell r="D2809" t="str">
            <v>Gold</v>
          </cell>
          <cell r="E2809" t="str">
            <v>CID001955</v>
          </cell>
          <cell r="F2809" t="str">
            <v>RMI</v>
          </cell>
          <cell r="G2809" t="str">
            <v>Torecom</v>
          </cell>
          <cell r="H2809" t="str">
            <v>KOREA, REPUBLIC OF</v>
          </cell>
          <cell r="I2809"/>
          <cell r="J2809" t="str">
            <v>Asan</v>
          </cell>
          <cell r="K2809" t="str">
            <v>Chungcheongnam-do</v>
          </cell>
          <cell r="L2809" t="str">
            <v>Conformant</v>
          </cell>
        </row>
        <row r="2810">
          <cell r="B2810" t="str">
            <v>CONEC ELEKTRONISCHEBAUELEMENTE GMBH_2023</v>
          </cell>
          <cell r="C2810" t="str">
            <v>CID002314 - Umicore Precious Metals Thailand</v>
          </cell>
          <cell r="D2810" t="str">
            <v>Gold</v>
          </cell>
          <cell r="E2810" t="str">
            <v>CID002314</v>
          </cell>
          <cell r="F2810" t="str">
            <v>RMI</v>
          </cell>
          <cell r="G2810" t="str">
            <v>Umicore Precious Metals Thailand</v>
          </cell>
          <cell r="H2810" t="str">
            <v>THAILAND</v>
          </cell>
          <cell r="I2810"/>
          <cell r="J2810" t="str">
            <v>Khwaeng Dok Mai</v>
          </cell>
          <cell r="K2810" t="str">
            <v>Krung Thep Maha Nakhon</v>
          </cell>
          <cell r="L2810" t="str">
            <v>Conformant</v>
          </cell>
        </row>
        <row r="2811">
          <cell r="B2811" t="str">
            <v>CONEC ELEKTRONISCHEBAUELEMENTE GMBH_2023</v>
          </cell>
          <cell r="C2811" t="str">
            <v>CID001980 - Umicore S.A. Business Unit Precious Metals Refining104</v>
          </cell>
          <cell r="D2811" t="str">
            <v>Gold</v>
          </cell>
          <cell r="E2811" t="str">
            <v>CID001980</v>
          </cell>
          <cell r="F2811" t="str">
            <v>RMI</v>
          </cell>
          <cell r="G2811" t="str">
            <v>Umicore S.A. Business Unit Precious Metals Refining</v>
          </cell>
          <cell r="H2811" t="str">
            <v>BELGIUM</v>
          </cell>
          <cell r="I2811" t="str">
            <v>Adolf Greinerstraat 14</v>
          </cell>
          <cell r="J2811" t="str">
            <v>Hoboken</v>
          </cell>
          <cell r="K2811" t="str">
            <v>Antwerpen</v>
          </cell>
          <cell r="L2811" t="str">
            <v>Conformant</v>
          </cell>
        </row>
        <row r="2812">
          <cell r="B2812" t="str">
            <v>CONEC ELEKTRONISCHEBAUELEMENTE GMBH_2023</v>
          </cell>
          <cell r="C2812" t="str">
            <v>CID001993 - United Precious Metal Refining, Inc.</v>
          </cell>
          <cell r="D2812" t="str">
            <v>Gold</v>
          </cell>
          <cell r="E2812" t="str">
            <v>CID001993</v>
          </cell>
          <cell r="F2812" t="str">
            <v>RMI</v>
          </cell>
          <cell r="G2812" t="str">
            <v>United Precious Metal Refining, Inc.</v>
          </cell>
          <cell r="H2812" t="str">
            <v>UNITED STATES OF AMERICA</v>
          </cell>
          <cell r="I2812"/>
          <cell r="J2812" t="str">
            <v>Alden</v>
          </cell>
          <cell r="K2812" t="str">
            <v>New York</v>
          </cell>
          <cell r="L2812" t="str">
            <v>Conformant</v>
          </cell>
        </row>
        <row r="2813">
          <cell r="B2813" t="str">
            <v>CONEC ELEKTRONISCHEBAUELEMENTE GMBH_2023</v>
          </cell>
          <cell r="C2813" t="str">
            <v>CID002003 - Valcambi S.A.</v>
          </cell>
          <cell r="D2813" t="str">
            <v>Gold</v>
          </cell>
          <cell r="E2813" t="str">
            <v>CID002003</v>
          </cell>
          <cell r="F2813" t="str">
            <v>RMI</v>
          </cell>
          <cell r="G2813" t="str">
            <v>Valcambi S.A.</v>
          </cell>
          <cell r="H2813" t="str">
            <v>SWITZERLAND</v>
          </cell>
          <cell r="I2813"/>
          <cell r="J2813" t="str">
            <v>Balerna</v>
          </cell>
          <cell r="K2813" t="str">
            <v>Ticino</v>
          </cell>
          <cell r="L2813" t="str">
            <v>Conformant</v>
          </cell>
        </row>
        <row r="2814">
          <cell r="B2814" t="str">
            <v>CONEC ELEKTRONISCHEBAUELEMENTE GMBH_2023</v>
          </cell>
          <cell r="C2814" t="str">
            <v>CID002030 - Western Australian Mint (T/a The Perth Mint)109</v>
          </cell>
          <cell r="D2814" t="str">
            <v>Gold</v>
          </cell>
          <cell r="E2814" t="str">
            <v>CID002030</v>
          </cell>
          <cell r="F2814" t="str">
            <v>RMI</v>
          </cell>
          <cell r="G2814" t="str">
            <v>Western Australian Mint (T/a The Perth Mint)</v>
          </cell>
          <cell r="H2814" t="str">
            <v>AUSTRALIA</v>
          </cell>
          <cell r="I2814" t="str">
            <v>Nondisclosure</v>
          </cell>
          <cell r="J2814" t="str">
            <v>Newburn</v>
          </cell>
          <cell r="K2814" t="str">
            <v>Western Australia</v>
          </cell>
          <cell r="L2814" t="str">
            <v>Conformant</v>
          </cell>
        </row>
        <row r="2815">
          <cell r="B2815" t="str">
            <v>CONEC ELEKTRONISCHEBAUELEMENTE GMBH_2023</v>
          </cell>
          <cell r="C2815" t="str">
            <v>CID002778 - WIELAND Edelmetalle GmbH</v>
          </cell>
          <cell r="D2815" t="str">
            <v>Gold</v>
          </cell>
          <cell r="E2815" t="str">
            <v>CID002778</v>
          </cell>
          <cell r="F2815" t="str">
            <v>RMI</v>
          </cell>
          <cell r="G2815" t="str">
            <v>WIELAND Edelmetalle GmbH</v>
          </cell>
          <cell r="H2815" t="str">
            <v>GERMANY</v>
          </cell>
          <cell r="I2815"/>
          <cell r="J2815" t="str">
            <v>Pforzeim</v>
          </cell>
          <cell r="K2815" t="str">
            <v>Baden-Wurttemberg</v>
          </cell>
          <cell r="L2815" t="str">
            <v>Conformant</v>
          </cell>
        </row>
        <row r="2816">
          <cell r="B2816" t="str">
            <v>CONEC ELEKTRONISCHEBAUELEMENTE GMBH_2023</v>
          </cell>
          <cell r="C2816" t="str">
            <v>CID002224 - Zhongyuan Gold Smelter of Zhongjin Gold Corporation116</v>
          </cell>
          <cell r="D2816" t="str">
            <v>Gold</v>
          </cell>
          <cell r="E2816" t="str">
            <v>CID002224</v>
          </cell>
          <cell r="F2816" t="str">
            <v>RMI</v>
          </cell>
          <cell r="G2816" t="str">
            <v>Zhongyuan Gold Smelter of Zhongjin Gold Corporation</v>
          </cell>
          <cell r="H2816" t="str">
            <v>CHINA</v>
          </cell>
          <cell r="I2816"/>
          <cell r="J2816" t="str">
            <v>Sanmenxia</v>
          </cell>
          <cell r="K2816" t="str">
            <v>Henan Sheng</v>
          </cell>
          <cell r="L2816" t="str">
            <v>Conformant</v>
          </cell>
        </row>
        <row r="2817">
          <cell r="B2817" t="str">
            <v>CONEC ELEKTRONISCHEBAUELEMENTE GMBH_2023</v>
          </cell>
          <cell r="C2817" t="str">
            <v>CID000292 - Alpha117</v>
          </cell>
          <cell r="D2817" t="str">
            <v>Tin</v>
          </cell>
          <cell r="E2817" t="str">
            <v>CID000292</v>
          </cell>
          <cell r="F2817" t="str">
            <v>RMI</v>
          </cell>
          <cell r="G2817" t="str">
            <v>Alpha</v>
          </cell>
          <cell r="H2817" t="str">
            <v>UNITED STATES OF AMERICA</v>
          </cell>
          <cell r="I2817"/>
          <cell r="J2817" t="str">
            <v>Altoona</v>
          </cell>
          <cell r="K2817" t="str">
            <v>Pennsylvania</v>
          </cell>
          <cell r="L2817" t="str">
            <v>Conformant</v>
          </cell>
        </row>
        <row r="2818">
          <cell r="B2818" t="str">
            <v>CONEC ELEKTRONISCHEBAUELEMENTE GMBH_2023</v>
          </cell>
          <cell r="C2818" t="str">
            <v>CID000228 - Chenzhou Yunxiang Mining and Metallurgy Co., Ltd.124</v>
          </cell>
          <cell r="D2818" t="str">
            <v>Tin</v>
          </cell>
          <cell r="E2818" t="str">
            <v>CID000228</v>
          </cell>
          <cell r="F2818" t="str">
            <v>RMI</v>
          </cell>
          <cell r="G2818" t="str">
            <v>Chenzhou Yunxiang Mining and Metallurgy Co., Ltd.</v>
          </cell>
          <cell r="H2818" t="str">
            <v>CHINA</v>
          </cell>
          <cell r="I2818"/>
          <cell r="J2818" t="str">
            <v>Chenzhou</v>
          </cell>
          <cell r="K2818" t="str">
            <v>Hunan Sheng</v>
          </cell>
          <cell r="L2818" t="str">
            <v>Conformant</v>
          </cell>
        </row>
        <row r="2819">
          <cell r="B2819" t="str">
            <v>CONEC ELEKTRONISCHEBAUELEMENTE GMBH_2023</v>
          </cell>
          <cell r="C2819" t="str">
            <v>CID001070 - China Tin Group Co., Ltd.125</v>
          </cell>
          <cell r="D2819" t="str">
            <v>Tin</v>
          </cell>
          <cell r="E2819" t="str">
            <v>CID001070</v>
          </cell>
          <cell r="F2819" t="str">
            <v>RMI</v>
          </cell>
          <cell r="G2819" t="str">
            <v>China Tin Group Co., Ltd.</v>
          </cell>
          <cell r="H2819" t="str">
            <v>CHINA</v>
          </cell>
          <cell r="I2819"/>
          <cell r="J2819" t="str">
            <v>Laibin</v>
          </cell>
          <cell r="K2819" t="str">
            <v>Guangxi Zhuangzu Zizhiqu</v>
          </cell>
          <cell r="L2819" t="str">
            <v>Conformant</v>
          </cell>
        </row>
        <row r="2820">
          <cell r="B2820" t="str">
            <v>CONEC ELEKTRONISCHEBAUELEMENTE GMBH_2023</v>
          </cell>
          <cell r="C2820" t="str">
            <v>CID002593 - PT Rajehan Ariq</v>
          </cell>
          <cell r="D2820" t="str">
            <v>Tin</v>
          </cell>
          <cell r="E2820" t="str">
            <v>CID002593</v>
          </cell>
          <cell r="F2820" t="str">
            <v>RMI</v>
          </cell>
          <cell r="G2820" t="str">
            <v>PT Rajehan Ariq</v>
          </cell>
          <cell r="H2820" t="str">
            <v>INDONESIA</v>
          </cell>
          <cell r="I2820"/>
          <cell r="J2820" t="str">
            <v>Pangkal Pinang</v>
          </cell>
          <cell r="K2820" t="str">
            <v>Kepulauan Bangka Belitung</v>
          </cell>
          <cell r="L2820" t="str">
            <v>Conformant</v>
          </cell>
        </row>
        <row r="2821">
          <cell r="B2821" t="str">
            <v>CONEC ELEKTRONISCHEBAUELEMENTE GMBH_2023</v>
          </cell>
          <cell r="C2821" t="str">
            <v>CID000402 - Dowa</v>
          </cell>
          <cell r="D2821" t="str">
            <v>Tin</v>
          </cell>
          <cell r="E2821" t="str">
            <v>CID000402</v>
          </cell>
          <cell r="F2821" t="str">
            <v>RMI</v>
          </cell>
          <cell r="G2821" t="str">
            <v>Dowa</v>
          </cell>
          <cell r="H2821" t="str">
            <v>JAPAN</v>
          </cell>
          <cell r="I2821"/>
          <cell r="J2821" t="str">
            <v>Kosaka</v>
          </cell>
          <cell r="K2821" t="str">
            <v>Akita</v>
          </cell>
          <cell r="L2821" t="str">
            <v>Conformant</v>
          </cell>
        </row>
        <row r="2822">
          <cell r="B2822" t="str">
            <v>CONEC ELEKTRONISCHEBAUELEMENTE GMBH_2023</v>
          </cell>
          <cell r="C2822" t="str">
            <v>CID000438 - EM Vinto</v>
          </cell>
          <cell r="D2822" t="str">
            <v>Tin</v>
          </cell>
          <cell r="E2822" t="str">
            <v>CID000438</v>
          </cell>
          <cell r="F2822" t="str">
            <v>RMI</v>
          </cell>
          <cell r="G2822" t="str">
            <v>EM Vinto</v>
          </cell>
          <cell r="H2822" t="str">
            <v>BOLIVIA (PLURINATIONAL STATE OF)</v>
          </cell>
          <cell r="I2822" t="str">
            <v>Unknown.</v>
          </cell>
          <cell r="J2822" t="str">
            <v>Oruro</v>
          </cell>
          <cell r="K2822" t="str">
            <v>Oruro</v>
          </cell>
          <cell r="L2822" t="str">
            <v>Conformant</v>
          </cell>
        </row>
        <row r="2823">
          <cell r="B2823" t="str">
            <v>CONEC ELEKTRONISCHEBAUELEMENTE GMBH_2023</v>
          </cell>
          <cell r="C2823" t="str">
            <v>CID000448 - Estanho de Rondonia S.A.</v>
          </cell>
          <cell r="D2823" t="str">
            <v>Tin</v>
          </cell>
          <cell r="E2823" t="str">
            <v>CID000448</v>
          </cell>
          <cell r="F2823" t="str">
            <v>RMI</v>
          </cell>
          <cell r="G2823" t="str">
            <v>Estanho de Rondonia S.A.</v>
          </cell>
          <cell r="H2823" t="str">
            <v>BRAZIL</v>
          </cell>
          <cell r="I2823"/>
          <cell r="J2823" t="str">
            <v>Ariquemes</v>
          </cell>
          <cell r="K2823" t="str">
            <v>Rondônia</v>
          </cell>
          <cell r="L2823" t="str">
            <v>Conformant</v>
          </cell>
        </row>
        <row r="2824">
          <cell r="B2824" t="str">
            <v>CONEC ELEKTRONISCHEBAUELEMENTE GMBH_2023</v>
          </cell>
          <cell r="C2824" t="str">
            <v>CID000468 - Fenix Metals</v>
          </cell>
          <cell r="D2824" t="str">
            <v>Tin</v>
          </cell>
          <cell r="E2824" t="str">
            <v>CID000468</v>
          </cell>
          <cell r="F2824" t="str">
            <v>RMI</v>
          </cell>
          <cell r="G2824" t="str">
            <v>Fenix Metals</v>
          </cell>
          <cell r="H2824" t="str">
            <v>POLAND</v>
          </cell>
          <cell r="I2824"/>
          <cell r="J2824" t="str">
            <v>Chmielów</v>
          </cell>
          <cell r="K2824" t="str">
            <v>Podkarpackie</v>
          </cell>
          <cell r="L2824" t="str">
            <v>Conformant</v>
          </cell>
        </row>
        <row r="2825">
          <cell r="B2825" t="str">
            <v>CONEC ELEKTRONISCHEBAUELEMENTE GMBH_2023</v>
          </cell>
          <cell r="C2825" t="str">
            <v>CID000538 - Gejiu Non-Ferrous Metal Processing Co., Ltd.</v>
          </cell>
          <cell r="D2825" t="str">
            <v>Tin</v>
          </cell>
          <cell r="E2825" t="str">
            <v>CID000538</v>
          </cell>
          <cell r="F2825" t="str">
            <v>RMI</v>
          </cell>
          <cell r="G2825" t="str">
            <v>Gejiu Non-Ferrous Metal Processing Co., Ltd.</v>
          </cell>
          <cell r="H2825" t="str">
            <v>CHINA</v>
          </cell>
          <cell r="I2825" t="str">
            <v>Jijie</v>
          </cell>
          <cell r="J2825" t="str">
            <v>Gejiu</v>
          </cell>
          <cell r="K2825" t="str">
            <v>Yunnan Sheng</v>
          </cell>
          <cell r="L2825" t="str">
            <v>Conformant</v>
          </cell>
        </row>
        <row r="2826">
          <cell r="B2826" t="str">
            <v>CONEC ELEKTRONISCHEBAUELEMENTE GMBH_2023</v>
          </cell>
          <cell r="C2826" t="str">
            <v>CID001908 - Gejiu Yunxin Nonferrous Electrolysis Co., Ltd.</v>
          </cell>
          <cell r="D2826" t="str">
            <v>Tin</v>
          </cell>
          <cell r="E2826" t="str">
            <v>CID001908</v>
          </cell>
          <cell r="F2826" t="str">
            <v>RMI</v>
          </cell>
          <cell r="G2826" t="str">
            <v>Gejiu Yunxin Nonferrous Electrolysis Co., Ltd.</v>
          </cell>
          <cell r="H2826" t="str">
            <v>CHINA</v>
          </cell>
          <cell r="I2826"/>
          <cell r="J2826" t="str">
            <v>Gejiu</v>
          </cell>
          <cell r="K2826" t="str">
            <v>Yunnan Sheng</v>
          </cell>
          <cell r="L2826" t="str">
            <v>Listed by RMI</v>
          </cell>
        </row>
        <row r="2827">
          <cell r="B2827" t="str">
            <v>CONEC ELEKTRONISCHEBAUELEMENTE GMBH_2023</v>
          </cell>
          <cell r="C2827" t="str">
            <v>CID000555 - Gejiu Zili Mining And Metallurgy Co., Ltd.146</v>
          </cell>
          <cell r="D2827" t="str">
            <v>Tin</v>
          </cell>
          <cell r="E2827" t="str">
            <v>CID000555</v>
          </cell>
          <cell r="F2827" t="str">
            <v>RMI</v>
          </cell>
          <cell r="G2827" t="str">
            <v>Gejiu Zili Mining And Metallurgy Co., Ltd.</v>
          </cell>
          <cell r="H2827" t="str">
            <v>CHINA</v>
          </cell>
          <cell r="I2827"/>
          <cell r="J2827" t="str">
            <v>Gejiu</v>
          </cell>
          <cell r="K2827" t="str">
            <v>Yunnan Sheng</v>
          </cell>
          <cell r="L2827" t="str">
            <v>Listed by RMI</v>
          </cell>
        </row>
        <row r="2828">
          <cell r="B2828" t="str">
            <v>CONEC ELEKTRONISCHEBAUELEMENTE GMBH_2023</v>
          </cell>
          <cell r="C2828" t="str">
            <v>CID003116 - Guangdong Hanhe Non-Ferrous Metal Co., Ltd.</v>
          </cell>
          <cell r="D2828" t="str">
            <v>Tin</v>
          </cell>
          <cell r="E2828" t="str">
            <v>CID003116</v>
          </cell>
          <cell r="F2828" t="str">
            <v>RMI</v>
          </cell>
          <cell r="G2828" t="str">
            <v>Guangdong Hanhe Non-Ferrous Metal Co., Ltd.</v>
          </cell>
          <cell r="H2828" t="str">
            <v>CHINA</v>
          </cell>
          <cell r="I2828"/>
          <cell r="J2828" t="str">
            <v>Chaozhou</v>
          </cell>
          <cell r="K2828" t="str">
            <v>Guangdong Sheng</v>
          </cell>
          <cell r="L2828" t="str">
            <v>Conformant</v>
          </cell>
        </row>
        <row r="2829">
          <cell r="B2829" t="str">
            <v>CONEC ELEKTRONISCHEBAUELEMENTE GMBH_2023</v>
          </cell>
          <cell r="C2829" t="str">
            <v>CID002844 - HuiChang Hill Tin Industry Co., Ltd.</v>
          </cell>
          <cell r="D2829" t="str">
            <v>Tin</v>
          </cell>
          <cell r="E2829" t="str">
            <v>CID002844</v>
          </cell>
          <cell r="F2829" t="str">
            <v>RMI</v>
          </cell>
          <cell r="G2829" t="str">
            <v>HuiChang Hill Tin Industry Co., Ltd.</v>
          </cell>
          <cell r="H2829" t="str">
            <v>CHINA</v>
          </cell>
          <cell r="I2829"/>
          <cell r="J2829" t="str">
            <v>Ganzhou</v>
          </cell>
          <cell r="K2829" t="str">
            <v>Jiangxi Sheng</v>
          </cell>
          <cell r="L2829" t="str">
            <v>Removed</v>
          </cell>
        </row>
        <row r="2830">
          <cell r="B2830" t="str">
            <v>CONEC ELEKTRONISCHEBAUELEMENTE GMBH_2023</v>
          </cell>
          <cell r="C2830" t="str">
            <v>CID002468 - Magnu's Minerais Metais e Ligas Ltda.</v>
          </cell>
          <cell r="D2830" t="str">
            <v>Tin</v>
          </cell>
          <cell r="E2830" t="str">
            <v>CID002468</v>
          </cell>
          <cell r="F2830" t="str">
            <v>RMI</v>
          </cell>
          <cell r="G2830" t="str">
            <v>Magnu's Minerais Metais e Ligas Ltda.</v>
          </cell>
          <cell r="H2830" t="str">
            <v>BRAZIL</v>
          </cell>
          <cell r="I2830"/>
          <cell r="J2830" t="str">
            <v>São João del Rei</v>
          </cell>
          <cell r="K2830" t="str">
            <v>Minas Gerais</v>
          </cell>
          <cell r="L2830" t="str">
            <v>Conformant</v>
          </cell>
        </row>
        <row r="2831">
          <cell r="B2831" t="str">
            <v>CONEC ELEKTRONISCHEBAUELEMENTE GMBH_2023</v>
          </cell>
          <cell r="C2831" t="str">
            <v>CID001105 - Malaysia Smelting Corporation (MSC)</v>
          </cell>
          <cell r="D2831" t="str">
            <v>Tin</v>
          </cell>
          <cell r="E2831" t="str">
            <v>CID001105</v>
          </cell>
          <cell r="F2831" t="str">
            <v>RMI</v>
          </cell>
          <cell r="G2831" t="str">
            <v>Malaysia Smelting Corporation (MSC)</v>
          </cell>
          <cell r="H2831" t="str">
            <v>MALAYSIA</v>
          </cell>
          <cell r="I2831" t="str">
            <v>27, Jialan Pantai</v>
          </cell>
          <cell r="J2831" t="str">
            <v>Butterworth</v>
          </cell>
          <cell r="K2831" t="str">
            <v>Pulau Pinang</v>
          </cell>
          <cell r="L2831" t="str">
            <v>Conformant</v>
          </cell>
        </row>
        <row r="2832">
          <cell r="B2832" t="str">
            <v>CONEC ELEKTRONISCHEBAUELEMENTE GMBH_2023</v>
          </cell>
          <cell r="C2832" t="str">
            <v>CID001142 - Metallic Resources, Inc.</v>
          </cell>
          <cell r="D2832" t="str">
            <v>Tin</v>
          </cell>
          <cell r="E2832" t="str">
            <v>CID001142</v>
          </cell>
          <cell r="F2832" t="str">
            <v>RMI</v>
          </cell>
          <cell r="G2832" t="str">
            <v>Metallic Resources, Inc.</v>
          </cell>
          <cell r="H2832" t="str">
            <v>UNITED STATES OF AMERICA</v>
          </cell>
          <cell r="I2832"/>
          <cell r="J2832" t="str">
            <v>Twinsburg</v>
          </cell>
          <cell r="K2832" t="str">
            <v>Ohio</v>
          </cell>
          <cell r="L2832" t="str">
            <v>Conformant</v>
          </cell>
        </row>
        <row r="2833">
          <cell r="B2833" t="str">
            <v>CONEC ELEKTRONISCHEBAUELEMENTE GMBH_2023</v>
          </cell>
          <cell r="C2833" t="str">
            <v>CID001182 - Minsur</v>
          </cell>
          <cell r="D2833" t="str">
            <v>Tin</v>
          </cell>
          <cell r="E2833" t="str">
            <v>CID001182</v>
          </cell>
          <cell r="F2833" t="str">
            <v>RMI</v>
          </cell>
          <cell r="G2833" t="str">
            <v>Minsur</v>
          </cell>
          <cell r="H2833" t="str">
            <v>PERU</v>
          </cell>
          <cell r="I2833" t="str">
            <v>222 Bloomingdale Road, Suite 101</v>
          </cell>
          <cell r="J2833" t="str">
            <v>Paracas</v>
          </cell>
          <cell r="K2833" t="str">
            <v>Ika</v>
          </cell>
          <cell r="L2833" t="str">
            <v>Conformant</v>
          </cell>
        </row>
        <row r="2834">
          <cell r="B2834" t="str">
            <v>CONEC ELEKTRONISCHEBAUELEMENTE GMBH_2023</v>
          </cell>
          <cell r="C2834" t="str">
            <v>CID001314 - O.M. Manufacturing (Thailand) Co., Ltd.</v>
          </cell>
          <cell r="D2834" t="str">
            <v>Tin</v>
          </cell>
          <cell r="E2834" t="str">
            <v>CID001314</v>
          </cell>
          <cell r="F2834" t="str">
            <v>RMI</v>
          </cell>
          <cell r="G2834" t="str">
            <v>O.M. Manufacturing (Thailand) Co., Ltd.</v>
          </cell>
          <cell r="H2834" t="str">
            <v>THAILAND</v>
          </cell>
          <cell r="I2834"/>
          <cell r="J2834" t="str">
            <v>Sriracha</v>
          </cell>
          <cell r="K2834" t="str">
            <v>Chon Buri</v>
          </cell>
          <cell r="L2834" t="str">
            <v>Conformant</v>
          </cell>
        </row>
        <row r="2835">
          <cell r="B2835" t="str">
            <v>CONEC ELEKTRONISCHEBAUELEMENTE GMBH_2023</v>
          </cell>
          <cell r="C2835" t="str">
            <v>CID002517 - O.M. Manufacturing Philippines, Inc.</v>
          </cell>
          <cell r="D2835" t="str">
            <v>Tin</v>
          </cell>
          <cell r="E2835" t="str">
            <v>CID002517</v>
          </cell>
          <cell r="F2835" t="str">
            <v>RMI</v>
          </cell>
          <cell r="G2835" t="str">
            <v>O.M. Manufacturing Philippines, Inc.</v>
          </cell>
          <cell r="H2835" t="str">
            <v>PHILIPPINES</v>
          </cell>
          <cell r="I2835"/>
          <cell r="J2835" t="str">
            <v>Rosario</v>
          </cell>
          <cell r="K2835" t="str">
            <v>Cavite</v>
          </cell>
          <cell r="L2835" t="str">
            <v>Conformant</v>
          </cell>
        </row>
        <row r="2836">
          <cell r="B2836" t="str">
            <v>CONEC ELEKTRONISCHEBAUELEMENTE GMBH_2023</v>
          </cell>
          <cell r="C2836" t="str">
            <v>CID001337 - Operaciones Metalurgicas S.A.</v>
          </cell>
          <cell r="D2836" t="str">
            <v>Tin</v>
          </cell>
          <cell r="E2836" t="str">
            <v>CID001337</v>
          </cell>
          <cell r="F2836" t="str">
            <v>RMI</v>
          </cell>
          <cell r="G2836" t="str">
            <v>Operaciones Metalurgicas S.A.</v>
          </cell>
          <cell r="H2836" t="str">
            <v>BOLIVIA (PLURINATIONAL STATE OF)</v>
          </cell>
          <cell r="I2836" t="str">
            <v>Nondisclosure</v>
          </cell>
          <cell r="J2836" t="str">
            <v>Oruro</v>
          </cell>
          <cell r="K2836" t="str">
            <v>Oruro</v>
          </cell>
          <cell r="L2836" t="str">
            <v>Conformant</v>
          </cell>
        </row>
        <row r="2837">
          <cell r="B2837" t="str">
            <v>CONEC ELEKTRONISCHEBAUELEMENTE GMBH_2023</v>
          </cell>
          <cell r="C2837" t="str">
            <v>CID001399 - PT Artha Cipta Langgeng</v>
          </cell>
          <cell r="D2837" t="str">
            <v>Tin</v>
          </cell>
          <cell r="E2837" t="str">
            <v>CID001399</v>
          </cell>
          <cell r="F2837" t="str">
            <v>RMI</v>
          </cell>
          <cell r="G2837" t="str">
            <v>PT Artha Cipta Langgeng</v>
          </cell>
          <cell r="H2837" t="str">
            <v>INDONESIA</v>
          </cell>
          <cell r="I2837"/>
          <cell r="J2837" t="str">
            <v>Sungailiat</v>
          </cell>
          <cell r="K2837" t="str">
            <v>Kepulauan Bangka Belitung</v>
          </cell>
          <cell r="L2837" t="str">
            <v>Conformant</v>
          </cell>
        </row>
        <row r="2838">
          <cell r="B2838" t="str">
            <v>CONEC ELEKTRONISCHEBAUELEMENTE GMBH_2023</v>
          </cell>
          <cell r="C2838" t="str">
            <v>CID002503 - PT ATD Makmur Mandiri Jaya</v>
          </cell>
          <cell r="D2838" t="str">
            <v>Tin</v>
          </cell>
          <cell r="E2838" t="str">
            <v>CID002503</v>
          </cell>
          <cell r="F2838" t="str">
            <v>RMI</v>
          </cell>
          <cell r="G2838" t="str">
            <v>PT ATD Makmur Mandiri Jaya</v>
          </cell>
          <cell r="H2838" t="str">
            <v>INDONESIA</v>
          </cell>
          <cell r="I2838"/>
          <cell r="J2838" t="str">
            <v>Sungailiat</v>
          </cell>
          <cell r="K2838" t="str">
            <v>Kepulauan Bangka Belitung</v>
          </cell>
          <cell r="L2838" t="str">
            <v>Conformant</v>
          </cell>
        </row>
        <row r="2839">
          <cell r="B2839" t="str">
            <v>CONEC ELEKTRONISCHEBAUELEMENTE GMBH_2023</v>
          </cell>
          <cell r="C2839" t="str">
            <v>CID001402 - PT Babel Inti Perkasa</v>
          </cell>
          <cell r="D2839" t="str">
            <v>Tin</v>
          </cell>
          <cell r="E2839" t="str">
            <v>CID001402</v>
          </cell>
          <cell r="F2839" t="str">
            <v>RMI</v>
          </cell>
          <cell r="G2839" t="str">
            <v>PT Babel Inti Perkasa</v>
          </cell>
          <cell r="H2839" t="str">
            <v>INDONESIA</v>
          </cell>
          <cell r="I2839"/>
          <cell r="J2839" t="str">
            <v>Lintang</v>
          </cell>
          <cell r="K2839" t="str">
            <v>Kepulauan Bangka Belitung</v>
          </cell>
          <cell r="L2839" t="str">
            <v>Conformant</v>
          </cell>
        </row>
        <row r="2840">
          <cell r="B2840" t="str">
            <v>CONEC ELEKTRONISCHEBAUELEMENTE GMBH_2023</v>
          </cell>
          <cell r="C2840" t="str">
            <v>CID001428 - PT Bukit Timah156</v>
          </cell>
          <cell r="D2840" t="str">
            <v>Tin</v>
          </cell>
          <cell r="E2840" t="str">
            <v>CID001428</v>
          </cell>
          <cell r="F2840" t="str">
            <v>RMI</v>
          </cell>
          <cell r="G2840" t="str">
            <v>PT Bukit Timah</v>
          </cell>
          <cell r="H2840" t="str">
            <v>INDONESIA</v>
          </cell>
          <cell r="I2840" t="str">
            <v>Nondisclosure</v>
          </cell>
          <cell r="J2840" t="str">
            <v>Pangkal Pinang</v>
          </cell>
          <cell r="K2840" t="str">
            <v>Kepulauan Bangka Belitung</v>
          </cell>
          <cell r="L2840" t="str">
            <v>Conformant</v>
          </cell>
        </row>
        <row r="2841">
          <cell r="B2841" t="str">
            <v>CONEC ELEKTRONISCHEBAUELEMENTE GMBH_2023</v>
          </cell>
          <cell r="C2841" t="str">
            <v>CID002696 - PT Cipta Persada Mulia</v>
          </cell>
          <cell r="D2841" t="str">
            <v>Tin</v>
          </cell>
          <cell r="E2841" t="str">
            <v>CID002696</v>
          </cell>
          <cell r="F2841" t="str">
            <v>RMI</v>
          </cell>
          <cell r="G2841" t="str">
            <v>PT Cipta Persada Mulia</v>
          </cell>
          <cell r="H2841" t="str">
            <v>INDONESIA</v>
          </cell>
          <cell r="I2841"/>
          <cell r="J2841" t="str">
            <v>Batam</v>
          </cell>
          <cell r="K2841" t="str">
            <v>Kepulauan Riau</v>
          </cell>
          <cell r="L2841" t="str">
            <v>Conformant</v>
          </cell>
        </row>
        <row r="2842">
          <cell r="B2842" t="str">
            <v>CONEC ELEKTRONISCHEBAUELEMENTE GMBH_2023</v>
          </cell>
          <cell r="C2842" t="str">
            <v>CID002835 - PT Menara Cipta Mulia</v>
          </cell>
          <cell r="D2842" t="str">
            <v>Tin</v>
          </cell>
          <cell r="E2842" t="str">
            <v>CID002835</v>
          </cell>
          <cell r="F2842" t="str">
            <v>RMI</v>
          </cell>
          <cell r="G2842" t="str">
            <v>PT Menara Cipta Mulia</v>
          </cell>
          <cell r="H2842" t="str">
            <v>INDONESIA</v>
          </cell>
          <cell r="I2842"/>
          <cell r="J2842" t="str">
            <v>Mentawak</v>
          </cell>
          <cell r="K2842" t="str">
            <v>Kepulauan Bangka Belitung</v>
          </cell>
          <cell r="L2842" t="str">
            <v>Conformant</v>
          </cell>
        </row>
        <row r="2843">
          <cell r="B2843" t="str">
            <v>CONEC ELEKTRONISCHEBAUELEMENTE GMBH_2023</v>
          </cell>
          <cell r="C2843" t="str">
            <v>CID001453 - PT Mitra Stania Prima</v>
          </cell>
          <cell r="D2843" t="str">
            <v>Tin</v>
          </cell>
          <cell r="E2843" t="str">
            <v>CID001453</v>
          </cell>
          <cell r="F2843" t="str">
            <v>RMI</v>
          </cell>
          <cell r="G2843" t="str">
            <v>PT Mitra Stania Prima</v>
          </cell>
          <cell r="H2843" t="str">
            <v>INDONESIA</v>
          </cell>
          <cell r="I2843"/>
          <cell r="J2843" t="str">
            <v>Sungailiat</v>
          </cell>
          <cell r="K2843" t="str">
            <v>Kepulauan Bangka Belitung</v>
          </cell>
          <cell r="L2843" t="str">
            <v>Conformant</v>
          </cell>
        </row>
        <row r="2844">
          <cell r="B2844" t="str">
            <v>CONEC ELEKTRONISCHEBAUELEMENTE GMBH_2023</v>
          </cell>
          <cell r="C2844" t="str">
            <v>CID001458 - PT Prima Timah Utama</v>
          </cell>
          <cell r="D2844" t="str">
            <v>Tin</v>
          </cell>
          <cell r="E2844" t="str">
            <v>CID001458</v>
          </cell>
          <cell r="F2844" t="str">
            <v>RMI</v>
          </cell>
          <cell r="G2844" t="str">
            <v>PT Prima Timah Utama</v>
          </cell>
          <cell r="H2844" t="str">
            <v>INDONESIA</v>
          </cell>
          <cell r="I2844"/>
          <cell r="J2844" t="str">
            <v>Pangkal Pinang</v>
          </cell>
          <cell r="K2844" t="str">
            <v>Kepulauan Bangka Belitung</v>
          </cell>
          <cell r="L2844" t="str">
            <v>Conformant</v>
          </cell>
        </row>
        <row r="2845">
          <cell r="B2845" t="str">
            <v>CONEC ELEKTRONISCHEBAUELEMENTE GMBH_2023</v>
          </cell>
          <cell r="C2845" t="str">
            <v>CID001460 - PT Refined Bangka Tin</v>
          </cell>
          <cell r="D2845" t="str">
            <v>Tin</v>
          </cell>
          <cell r="E2845" t="str">
            <v>CID001460</v>
          </cell>
          <cell r="F2845" t="str">
            <v>RMI</v>
          </cell>
          <cell r="G2845" t="str">
            <v>PT Refined Bangka Tin</v>
          </cell>
          <cell r="H2845" t="str">
            <v>INDONESIA</v>
          </cell>
          <cell r="I2845"/>
          <cell r="J2845" t="str">
            <v>Sungailiat</v>
          </cell>
          <cell r="K2845" t="str">
            <v>Kepulauan Bangka Belitung</v>
          </cell>
          <cell r="L2845" t="str">
            <v>Conformant</v>
          </cell>
        </row>
        <row r="2846">
          <cell r="B2846" t="str">
            <v>CONEC ELEKTRONISCHEBAUELEMENTE GMBH_2023</v>
          </cell>
          <cell r="C2846" t="str">
            <v>CID001463 - PT Sariwiguna Binasentosa</v>
          </cell>
          <cell r="D2846" t="str">
            <v>Tin</v>
          </cell>
          <cell r="E2846" t="str">
            <v>CID001463</v>
          </cell>
          <cell r="F2846" t="str">
            <v>RMI</v>
          </cell>
          <cell r="G2846" t="str">
            <v>PT Sariwiguna Binasentosa</v>
          </cell>
          <cell r="H2846" t="str">
            <v>INDONESIA</v>
          </cell>
          <cell r="I2846"/>
          <cell r="J2846" t="str">
            <v>Pangkal Pinang</v>
          </cell>
          <cell r="K2846" t="str">
            <v>Kepulauan Bangka Belitung</v>
          </cell>
          <cell r="L2846" t="str">
            <v>Conformant</v>
          </cell>
        </row>
        <row r="2847">
          <cell r="B2847" t="str">
            <v>CONEC ELEKTRONISCHEBAUELEMENTE GMBH_2023</v>
          </cell>
          <cell r="C2847" t="str">
            <v>CID001468 - PT Stanindo Inti Perkasa</v>
          </cell>
          <cell r="D2847" t="str">
            <v>Tin</v>
          </cell>
          <cell r="E2847" t="str">
            <v>CID001468</v>
          </cell>
          <cell r="F2847" t="str">
            <v>RMI</v>
          </cell>
          <cell r="G2847" t="str">
            <v>PT Stanindo Inti Perkasa</v>
          </cell>
          <cell r="H2847" t="str">
            <v>INDONESIA</v>
          </cell>
          <cell r="I2847"/>
          <cell r="J2847" t="str">
            <v>Pangkal Pinang</v>
          </cell>
          <cell r="K2847" t="str">
            <v>Kepulauan Bangka Belitung</v>
          </cell>
          <cell r="L2847" t="str">
            <v>Conformant</v>
          </cell>
        </row>
        <row r="2848">
          <cell r="B2848" t="str">
            <v>CONEC ELEKTRONISCHEBAUELEMENTE GMBH_2023</v>
          </cell>
          <cell r="C2848" t="str">
            <v>CID001477 - PT Timah Tbk Kundur</v>
          </cell>
          <cell r="D2848" t="str">
            <v>Tin</v>
          </cell>
          <cell r="E2848" t="str">
            <v>CID001477</v>
          </cell>
          <cell r="F2848" t="str">
            <v>RMI</v>
          </cell>
          <cell r="G2848" t="str">
            <v>PT Timah Tbk Kundur</v>
          </cell>
          <cell r="H2848" t="str">
            <v>INDONESIA</v>
          </cell>
          <cell r="I2848" t="str">
            <v>Unknown.</v>
          </cell>
          <cell r="J2848" t="str">
            <v>Kundur</v>
          </cell>
          <cell r="K2848" t="str">
            <v>Riau</v>
          </cell>
          <cell r="L2848" t="str">
            <v>Conformant</v>
          </cell>
        </row>
        <row r="2849">
          <cell r="B2849" t="str">
            <v>CONEC ELEKTRONISCHEBAUELEMENTE GMBH_2023</v>
          </cell>
          <cell r="C2849" t="str">
            <v>CID001482 - PT Timah Tbk Mentok</v>
          </cell>
          <cell r="D2849" t="str">
            <v>Tin</v>
          </cell>
          <cell r="E2849" t="str">
            <v>CID001482</v>
          </cell>
          <cell r="F2849" t="str">
            <v>RMI</v>
          </cell>
          <cell r="G2849" t="str">
            <v>PT Timah Tbk Mentok</v>
          </cell>
          <cell r="H2849" t="str">
            <v>INDONESIA</v>
          </cell>
          <cell r="I2849" t="str">
            <v>Unknown.</v>
          </cell>
          <cell r="J2849" t="str">
            <v>Mentok</v>
          </cell>
          <cell r="K2849" t="str">
            <v>Kepulauan Bangka Belitung</v>
          </cell>
          <cell r="L2849" t="str">
            <v>Conformant</v>
          </cell>
        </row>
        <row r="2850">
          <cell r="B2850" t="str">
            <v>CONEC ELEKTRONISCHEBAUELEMENTE GMBH_2023</v>
          </cell>
          <cell r="C2850" t="str">
            <v>CID001490 - PT Tinindo Inter Nusa</v>
          </cell>
          <cell r="D2850" t="str">
            <v>Tin</v>
          </cell>
          <cell r="E2850" t="str">
            <v>CID001490</v>
          </cell>
          <cell r="F2850" t="str">
            <v>RMI</v>
          </cell>
          <cell r="G2850" t="str">
            <v>PT Tinindo Inter Nusa</v>
          </cell>
          <cell r="H2850" t="str">
            <v>INDONESIA</v>
          </cell>
          <cell r="I2850"/>
          <cell r="J2850" t="str">
            <v>Pangkal Pinang</v>
          </cell>
          <cell r="K2850" t="str">
            <v>Kepulauan Bangka Belitung</v>
          </cell>
          <cell r="L2850" t="str">
            <v>Listed by RMI</v>
          </cell>
        </row>
        <row r="2851">
          <cell r="B2851" t="str">
            <v>CONEC ELEKTRONISCHEBAUELEMENTE GMBH_2023</v>
          </cell>
          <cell r="C2851" t="str">
            <v>CID001539 - Rui Da Hung</v>
          </cell>
          <cell r="D2851" t="str">
            <v>Tin</v>
          </cell>
          <cell r="E2851" t="str">
            <v>CID001539</v>
          </cell>
          <cell r="F2851" t="str">
            <v>RMI</v>
          </cell>
          <cell r="G2851" t="str">
            <v>Rui Da Hung</v>
          </cell>
          <cell r="H2851" t="str">
            <v>TAIWAN, PROVINCE OF CHINA</v>
          </cell>
          <cell r="I2851"/>
          <cell r="J2851" t="str">
            <v>Taoyuan</v>
          </cell>
          <cell r="K2851" t="str">
            <v>Taoyuan</v>
          </cell>
          <cell r="L2851" t="str">
            <v>Conformant</v>
          </cell>
        </row>
        <row r="2852">
          <cell r="B2852" t="str">
            <v>CONEC ELEKTRONISCHEBAUELEMENTE GMBH_2023</v>
          </cell>
          <cell r="C2852" t="str">
            <v>CID001758 - Soft Metais Ltda.</v>
          </cell>
          <cell r="D2852" t="str">
            <v>Tin</v>
          </cell>
          <cell r="E2852" t="str">
            <v>CID001758</v>
          </cell>
          <cell r="F2852" t="str">
            <v>RMI</v>
          </cell>
          <cell r="G2852" t="str">
            <v>Soft Metais Ltda.</v>
          </cell>
          <cell r="H2852" t="str">
            <v>BRAZIL</v>
          </cell>
          <cell r="I2852"/>
          <cell r="J2852" t="str">
            <v>Bebedouro</v>
          </cell>
          <cell r="K2852" t="str">
            <v>São Paulo</v>
          </cell>
          <cell r="L2852" t="str">
            <v>Removed</v>
          </cell>
        </row>
        <row r="2853">
          <cell r="B2853" t="str">
            <v>CONEC ELEKTRONISCHEBAUELEMENTE GMBH_2023</v>
          </cell>
          <cell r="C2853" t="str">
            <v>CID001898 - Thaisarco</v>
          </cell>
          <cell r="D2853" t="str">
            <v>Tin</v>
          </cell>
          <cell r="E2853" t="str">
            <v>CID001898</v>
          </cell>
          <cell r="F2853" t="str">
            <v>RMI</v>
          </cell>
          <cell r="G2853" t="str">
            <v>Thaisarco</v>
          </cell>
          <cell r="H2853" t="str">
            <v>THAILAND</v>
          </cell>
          <cell r="I2853" t="str">
            <v>80 Moo 8, Sakdidej Road</v>
          </cell>
          <cell r="J2853" t="str">
            <v>Amphur Muang</v>
          </cell>
          <cell r="K2853" t="str">
            <v>Phuket</v>
          </cell>
          <cell r="L2853" t="str">
            <v>Conformant</v>
          </cell>
        </row>
        <row r="2854">
          <cell r="B2854" t="str">
            <v>CONEC ELEKTRONISCHEBAUELEMENTE GMBH_2023</v>
          </cell>
          <cell r="C2854" t="str">
            <v>CID002036 - White Solder Metalurgia e Mineracao Ltda.</v>
          </cell>
          <cell r="D2854" t="str">
            <v>Tin</v>
          </cell>
          <cell r="E2854" t="str">
            <v>CID002036</v>
          </cell>
          <cell r="F2854" t="str">
            <v>RMI</v>
          </cell>
          <cell r="G2854" t="str">
            <v>White Solder Metalurgia e Mineracao Ltda.</v>
          </cell>
          <cell r="H2854" t="str">
            <v>BRAZIL</v>
          </cell>
          <cell r="I2854" t="str">
            <v>Rodovia 421, Km 1,1 no 917 CEP 76877-073/Cx Postal: 433</v>
          </cell>
          <cell r="J2854" t="str">
            <v>Ariquemes</v>
          </cell>
          <cell r="K2854" t="str">
            <v>Rondônia</v>
          </cell>
          <cell r="L2854" t="str">
            <v>Conformant</v>
          </cell>
        </row>
        <row r="2855">
          <cell r="B2855" t="str">
            <v>CONEC ELEKTRONISCHEBAUELEMENTE GMBH_2023</v>
          </cell>
          <cell r="C2855" t="str">
            <v>CID002158 - Yunnan Chengfeng Non-ferrous Metals Co., Ltd.165</v>
          </cell>
          <cell r="D2855" t="str">
            <v>Tin</v>
          </cell>
          <cell r="E2855" t="str">
            <v>CID002158</v>
          </cell>
          <cell r="F2855" t="str">
            <v>RMI</v>
          </cell>
          <cell r="G2855" t="str">
            <v>Yunnan Chengfeng Non-ferrous Metals Co., Ltd.</v>
          </cell>
          <cell r="H2855" t="str">
            <v>CHINA</v>
          </cell>
          <cell r="I2855" t="str">
            <v>Unknown.</v>
          </cell>
          <cell r="J2855" t="str">
            <v>Gejiu</v>
          </cell>
          <cell r="K2855" t="str">
            <v>Yunnan Sheng</v>
          </cell>
          <cell r="L2855" t="str">
            <v>Conformant</v>
          </cell>
        </row>
        <row r="2856">
          <cell r="B2856" t="str">
            <v>CONEC ELEKTRONISCHEBAUELEMENTE GMBH_2023</v>
          </cell>
          <cell r="C2856" t="str">
            <v>CID002180 - Tin Smelting Branch of Yunnan Tin Co., Ltd.</v>
          </cell>
          <cell r="D2856" t="str">
            <v>Tin</v>
          </cell>
          <cell r="E2856" t="str">
            <v>CID002180</v>
          </cell>
          <cell r="F2856" t="str">
            <v>RMI</v>
          </cell>
          <cell r="G2856" t="str">
            <v>Tin Smelting Branch of Yunnan Tin Co., Ltd.</v>
          </cell>
          <cell r="H2856" t="str">
            <v>CHINA</v>
          </cell>
          <cell r="I2856" t="str">
            <v>Unknown.</v>
          </cell>
          <cell r="J2856" t="str">
            <v>Gejiu</v>
          </cell>
          <cell r="K2856" t="str">
            <v>Yunnan Sheng</v>
          </cell>
          <cell r="L2856" t="str">
            <v>Conformant</v>
          </cell>
        </row>
        <row r="2857">
          <cell r="B2857" t="str">
            <v>CONEC ELEKTRONISCHEBAUELEMENTE GMBH_2023</v>
          </cell>
          <cell r="C2857" t="str">
            <v>CID000362 - DODUCO Contacts and Refining GmbH</v>
          </cell>
          <cell r="D2857" t="str">
            <v>Gold</v>
          </cell>
          <cell r="E2857" t="str">
            <v>CID000362</v>
          </cell>
          <cell r="F2857" t="str">
            <v>RMI</v>
          </cell>
          <cell r="G2857" t="str">
            <v>DODUCO Contacts and Refining GmbH</v>
          </cell>
          <cell r="H2857" t="str">
            <v>GERMANY</v>
          </cell>
          <cell r="I2857"/>
          <cell r="J2857" t="str">
            <v>Pforzheim</v>
          </cell>
          <cell r="K2857" t="str">
            <v>Baden-Württemberg</v>
          </cell>
          <cell r="L2857" t="str">
            <v>Removed</v>
          </cell>
        </row>
        <row r="2858">
          <cell r="B2858" t="str">
            <v>CONEC ELEKTRONISCHEBAUELEMENTE GMBH_2023</v>
          </cell>
          <cell r="C2858" t="str">
            <v>CID001231 - Jiangxi New Nanshan Technology Ltd.</v>
          </cell>
          <cell r="D2858" t="str">
            <v>Tin</v>
          </cell>
          <cell r="E2858" t="str">
            <v>CID001231</v>
          </cell>
          <cell r="F2858" t="str">
            <v>RMI</v>
          </cell>
          <cell r="G2858" t="str">
            <v>Jiangxi New Nanshan Technology Ltd.</v>
          </cell>
          <cell r="H2858" t="str">
            <v>CHINA</v>
          </cell>
          <cell r="I2858" t="str">
            <v>Nan Kang Industrial Park, Ganzhou, Jiangxi Province, China, 341413</v>
          </cell>
          <cell r="J2858" t="str">
            <v>Ganzhou</v>
          </cell>
          <cell r="K2858" t="str">
            <v>Jiangxi Sheng</v>
          </cell>
          <cell r="L2858" t="str">
            <v>Conformant</v>
          </cell>
        </row>
        <row r="2859">
          <cell r="B2859" t="str">
            <v>CONEC ELEKTRONISCHEBAUELEMENTE GMBH_2023</v>
          </cell>
          <cell r="C2859" t="str">
            <v>CID001305 - Novosibirsk Tin Combine</v>
          </cell>
          <cell r="D2859" t="str">
            <v>Tin</v>
          </cell>
          <cell r="E2859" t="str">
            <v>CID001305</v>
          </cell>
          <cell r="F2859" t="str">
            <v>RMI</v>
          </cell>
          <cell r="G2859" t="str">
            <v>Novosibirsk Tin Combine</v>
          </cell>
          <cell r="H2859" t="str">
            <v>RUSSIAN FEDERATION</v>
          </cell>
          <cell r="I2859"/>
          <cell r="J2859" t="str">
            <v>Novosibirsk</v>
          </cell>
          <cell r="K2859" t="str">
            <v>Novosibirskaya oblast'</v>
          </cell>
          <cell r="L2859" t="str">
            <v>Listed by RMI</v>
          </cell>
        </row>
        <row r="2860">
          <cell r="B2860" t="str">
            <v>CONEC ELEKTRONISCHEBAUELEMENTE GMBH_2023</v>
          </cell>
          <cell r="C2860" t="str">
            <v>CID002100 - Yamakin Co., Ltd.</v>
          </cell>
          <cell r="D2860" t="str">
            <v>Gold</v>
          </cell>
          <cell r="E2860" t="str">
            <v>CID002100</v>
          </cell>
          <cell r="F2860" t="str">
            <v>RMI</v>
          </cell>
          <cell r="G2860" t="str">
            <v>Yamakin Co., Ltd.</v>
          </cell>
          <cell r="H2860" t="str">
            <v>JAPAN</v>
          </cell>
          <cell r="I2860"/>
          <cell r="J2860" t="str">
            <v>Konan</v>
          </cell>
          <cell r="K2860" t="str">
            <v>Kochi</v>
          </cell>
          <cell r="L2860" t="str">
            <v>Conformant</v>
          </cell>
        </row>
        <row r="2861">
          <cell r="B2861" t="str">
            <v>CONEC ELEKTRONISCHEBAUELEMENTE GMBH_2023</v>
          </cell>
          <cell r="C2861" t="str">
            <v>CID002773 - Aurubis Beerse99</v>
          </cell>
          <cell r="D2861" t="str">
            <v>Tin</v>
          </cell>
          <cell r="E2861" t="str">
            <v>CID002773</v>
          </cell>
          <cell r="F2861" t="str">
            <v>RMI</v>
          </cell>
          <cell r="G2861" t="str">
            <v>Aurubis Beerse</v>
          </cell>
          <cell r="H2861" t="str">
            <v>BELGIUM</v>
          </cell>
          <cell r="I2861"/>
          <cell r="J2861" t="str">
            <v>Beerse</v>
          </cell>
          <cell r="K2861" t="str">
            <v>Antwerpen</v>
          </cell>
          <cell r="L2861" t="str">
            <v>Conformant</v>
          </cell>
        </row>
        <row r="2862">
          <cell r="B2862" t="str">
            <v>CONEC ELEKTRONISCHEBAUELEMENTE GMBH_2023</v>
          </cell>
          <cell r="C2862" t="str">
            <v>CID002774 - Aurubis Berango100</v>
          </cell>
          <cell r="D2862" t="str">
            <v>Tin</v>
          </cell>
          <cell r="E2862" t="str">
            <v>CID002774</v>
          </cell>
          <cell r="F2862" t="str">
            <v>RMI</v>
          </cell>
          <cell r="G2862" t="str">
            <v>Aurubis Berango</v>
          </cell>
          <cell r="H2862" t="str">
            <v>SPAIN</v>
          </cell>
          <cell r="I2862"/>
          <cell r="J2862" t="str">
            <v>Berango</v>
          </cell>
          <cell r="K2862" t="str">
            <v>Bizkaia</v>
          </cell>
          <cell r="L2862" t="str">
            <v>Conformant</v>
          </cell>
        </row>
        <row r="2863">
          <cell r="B2863" t="str">
            <v>CONEC ELEKTRONISCHEBAUELEMENTE GMBH_2023</v>
          </cell>
          <cell r="C2863" t="str">
            <v>CID002918 - SungEel HiMetal Co., Ltd.</v>
          </cell>
          <cell r="D2863" t="str">
            <v>Gold</v>
          </cell>
          <cell r="E2863" t="str">
            <v>CID002918</v>
          </cell>
          <cell r="F2863" t="str">
            <v>RMI</v>
          </cell>
          <cell r="G2863" t="str">
            <v>SungEel HiMetal Co., Ltd.</v>
          </cell>
          <cell r="H2863" t="str">
            <v>KOREA, REPUBLIC OF</v>
          </cell>
          <cell r="I2863"/>
          <cell r="J2863" t="str">
            <v>Gunsan-si</v>
          </cell>
          <cell r="K2863" t="str">
            <v>Jeollabuk-do</v>
          </cell>
          <cell r="L2863" t="str">
            <v>Conformant</v>
          </cell>
        </row>
        <row r="2864">
          <cell r="B2864" t="str">
            <v>CONEC ELEKTRONISCHEBAUELEMENTE GMBH_2023</v>
          </cell>
          <cell r="C2864" t="str">
            <v>CID003189 - NH Recytech Company</v>
          </cell>
          <cell r="D2864" t="str">
            <v>Gold</v>
          </cell>
          <cell r="E2864" t="str">
            <v>CID003189</v>
          </cell>
          <cell r="F2864" t="str">
            <v>RMI</v>
          </cell>
          <cell r="G2864" t="str">
            <v>NH Recytech Company</v>
          </cell>
          <cell r="H2864" t="str">
            <v>KOREA, REPUBLIC OF</v>
          </cell>
          <cell r="I2864"/>
          <cell r="J2864" t="str">
            <v>Pyeongtaek-si</v>
          </cell>
          <cell r="K2864" t="str">
            <v>Gyeonggi-do</v>
          </cell>
          <cell r="L2864" t="str">
            <v>Conformant</v>
          </cell>
        </row>
        <row r="2865">
          <cell r="B2865" t="str">
            <v>CONEC ELEKTRONISCHEBAUELEMENTE GMBH_2023</v>
          </cell>
          <cell r="C2865" t="str">
            <v>CID003190 - Chifeng Dajingzi Tin Industry Co., Ltd.</v>
          </cell>
          <cell r="D2865" t="str">
            <v>Tin</v>
          </cell>
          <cell r="E2865" t="str">
            <v>CID003190</v>
          </cell>
          <cell r="F2865" t="str">
            <v>RMI</v>
          </cell>
          <cell r="G2865" t="str">
            <v>Chifeng Dajingzi Tin Industry Co., Ltd.</v>
          </cell>
          <cell r="H2865" t="str">
            <v>CHINA</v>
          </cell>
          <cell r="I2865"/>
          <cell r="J2865" t="str">
            <v>Chifeng</v>
          </cell>
          <cell r="K2865" t="str">
            <v>Nei Mongol Zizhiqu</v>
          </cell>
          <cell r="L2865" t="str">
            <v>Conformant</v>
          </cell>
        </row>
        <row r="2866">
          <cell r="B2866" t="str">
            <v>CONEC ELEKTRONISCHEBAUELEMENTE GMBH_2023</v>
          </cell>
          <cell r="C2866" t="str">
            <v>CID003205 - PT Bangka Serumpun</v>
          </cell>
          <cell r="D2866" t="str">
            <v>Tin</v>
          </cell>
          <cell r="E2866" t="str">
            <v>CID003205</v>
          </cell>
          <cell r="F2866" t="str">
            <v>RMI</v>
          </cell>
          <cell r="G2866" t="str">
            <v>PT Bangka Serumpun</v>
          </cell>
          <cell r="H2866" t="str">
            <v>INDONESIA</v>
          </cell>
          <cell r="I2866"/>
          <cell r="J2866" t="str">
            <v>Pangkalpinang</v>
          </cell>
          <cell r="K2866" t="str">
            <v>Kepulauan Bangka Belitung</v>
          </cell>
          <cell r="L2866" t="str">
            <v>Conformant</v>
          </cell>
        </row>
        <row r="2867">
          <cell r="B2867" t="str">
            <v>CONEC ELEKTRONISCHEBAUELEMENTE GMBH_2023</v>
          </cell>
          <cell r="C2867" t="str">
            <v>CID003325 - Tin Technology &amp; Refining</v>
          </cell>
          <cell r="D2867" t="str">
            <v>Tin</v>
          </cell>
          <cell r="E2867" t="str">
            <v>CID003325</v>
          </cell>
          <cell r="F2867" t="str">
            <v>RMI</v>
          </cell>
          <cell r="G2867" t="str">
            <v>Tin Technology &amp; Refining</v>
          </cell>
          <cell r="H2867" t="str">
            <v>UNITED STATES OF AMERICA</v>
          </cell>
          <cell r="I2867"/>
          <cell r="J2867" t="str">
            <v>West Chester</v>
          </cell>
          <cell r="K2867" t="str">
            <v>Pennsylvania</v>
          </cell>
          <cell r="L2867" t="str">
            <v>Conformant</v>
          </cell>
        </row>
        <row r="2868">
          <cell r="B2868" t="str">
            <v>CONEC ELEKTRONISCHEBAUELEMENTE GMBH_2023</v>
          </cell>
          <cell r="C2868" t="str">
            <v>CID001406 - PT Babel Surya Alam Lestari</v>
          </cell>
          <cell r="D2868" t="str">
            <v>Tin</v>
          </cell>
          <cell r="E2868" t="str">
            <v>CID001406</v>
          </cell>
          <cell r="F2868" t="str">
            <v>RMI</v>
          </cell>
          <cell r="G2868" t="str">
            <v>PT Babel Surya Alam Lestari</v>
          </cell>
          <cell r="H2868" t="str">
            <v>INDONESIA</v>
          </cell>
          <cell r="I2868"/>
          <cell r="J2868" t="str">
            <v>Badau</v>
          </cell>
          <cell r="K2868" t="str">
            <v>Kepulauan Bangka Belitung</v>
          </cell>
          <cell r="L2868" t="str">
            <v>Conformant</v>
          </cell>
        </row>
        <row r="2869">
          <cell r="B2869" t="str">
            <v>CONEC ELEKTRONISCHEBAUELEMENTE GMBH_2023</v>
          </cell>
          <cell r="C2869" t="str">
            <v>CID002763 - 8853 S.p.A.</v>
          </cell>
          <cell r="D2869" t="str">
            <v>Gold</v>
          </cell>
          <cell r="E2869" t="str">
            <v>CID002763</v>
          </cell>
          <cell r="F2869" t="str">
            <v>RMI</v>
          </cell>
          <cell r="G2869" t="str">
            <v>8853 S.p.A.</v>
          </cell>
          <cell r="H2869" t="str">
            <v>ITALY</v>
          </cell>
          <cell r="I2869"/>
          <cell r="J2869" t="str">
            <v>Pero</v>
          </cell>
          <cell r="K2869" t="str">
            <v>Lombardia</v>
          </cell>
          <cell r="L2869" t="str">
            <v>Listed by RMI</v>
          </cell>
        </row>
        <row r="2870">
          <cell r="B2870" t="str">
            <v>CONEC ELEKTRONISCHEBAUELEMENTE GMBH_2023</v>
          </cell>
          <cell r="C2870" t="str">
            <v>CID003381 - PT Rajawali Rimba Perkasa</v>
          </cell>
          <cell r="D2870" t="str">
            <v>Tin</v>
          </cell>
          <cell r="E2870" t="str">
            <v>CID003381</v>
          </cell>
          <cell r="F2870" t="str">
            <v>RMI</v>
          </cell>
          <cell r="G2870" t="str">
            <v>PT Rajawali Rimba Perkasa</v>
          </cell>
          <cell r="H2870" t="str">
            <v>INDONESIA</v>
          </cell>
          <cell r="I2870"/>
          <cell r="J2870" t="str">
            <v>Tukak Sadai</v>
          </cell>
          <cell r="K2870" t="str">
            <v>Bangka Belitung</v>
          </cell>
          <cell r="L2870" t="str">
            <v>Conformant</v>
          </cell>
        </row>
        <row r="2871">
          <cell r="B2871" t="str">
            <v>CONEC ELEKTRONISCHEBAUELEMENTE GMBH_2023</v>
          </cell>
          <cell r="C2871" t="str">
            <v>CID002834 - Thai Nguyen Mining and Metallurgy Co., Ltd.</v>
          </cell>
          <cell r="D2871" t="str">
            <v>Tin</v>
          </cell>
          <cell r="E2871" t="str">
            <v>CID002834</v>
          </cell>
          <cell r="F2871" t="str">
            <v>RMI</v>
          </cell>
          <cell r="G2871" t="str">
            <v>Thai Nguyen Mining and Metallurgy Co., Ltd.</v>
          </cell>
          <cell r="H2871" t="str">
            <v>VIET NAM</v>
          </cell>
          <cell r="I2871"/>
          <cell r="J2871" t="str">
            <v>Thai Nguyen</v>
          </cell>
          <cell r="K2871" t="str">
            <v>Thái Nguyên</v>
          </cell>
          <cell r="L2871" t="str">
            <v>Removed</v>
          </cell>
        </row>
        <row r="2872">
          <cell r="B2872" t="str">
            <v>CONEC ELEKTRONISCHEBAUELEMENTE GMBH_2023</v>
          </cell>
          <cell r="C2872" t="str">
            <v>CID003379 - Ma'anshan Weitai Tin Co., Ltd.</v>
          </cell>
          <cell r="D2872" t="str">
            <v>Tin</v>
          </cell>
          <cell r="E2872" t="str">
            <v>CID003379</v>
          </cell>
          <cell r="F2872" t="str">
            <v>RMI</v>
          </cell>
          <cell r="G2872" t="str">
            <v>Ma'anshan Weitai Tin Co., Ltd.</v>
          </cell>
          <cell r="H2872" t="str">
            <v>CHINA</v>
          </cell>
          <cell r="I2872"/>
          <cell r="J2872" t="str">
            <v>Maanshan</v>
          </cell>
          <cell r="K2872" t="str">
            <v>Anhui Sheng</v>
          </cell>
          <cell r="L2872" t="str">
            <v>Removed</v>
          </cell>
        </row>
        <row r="2873">
          <cell r="B2873" t="str">
            <v>CONEC ELEKTRONISCHEBAUELEMENTE GMBH_2023</v>
          </cell>
          <cell r="C2873" t="str">
            <v>CID000090 - Asaka Riken Co., Ltd.</v>
          </cell>
          <cell r="D2873" t="str">
            <v>Gold</v>
          </cell>
          <cell r="E2873" t="str">
            <v>CID000090</v>
          </cell>
          <cell r="F2873" t="str">
            <v>RMI</v>
          </cell>
          <cell r="G2873" t="str">
            <v>Asaka Riken Co., Ltd.</v>
          </cell>
          <cell r="H2873" t="str">
            <v>JAPAN</v>
          </cell>
          <cell r="I2873"/>
          <cell r="J2873" t="str">
            <v>Tamura</v>
          </cell>
          <cell r="K2873" t="str">
            <v>Fukushima</v>
          </cell>
          <cell r="L2873" t="str">
            <v>Conformant</v>
          </cell>
        </row>
        <row r="2874">
          <cell r="B2874" t="str">
            <v>CONEC ELEKTRONISCHEBAUELEMENTE GMBH_2023</v>
          </cell>
          <cell r="C2874" t="str">
            <v>CID003424 - Eco-System Recycling Co., Ltd. North Plant</v>
          </cell>
          <cell r="D2874" t="str">
            <v>Gold</v>
          </cell>
          <cell r="E2874" t="str">
            <v>CID003424</v>
          </cell>
          <cell r="F2874" t="str">
            <v>RMI</v>
          </cell>
          <cell r="G2874" t="str">
            <v>Eco-System Recycling Co., Ltd. North Plant</v>
          </cell>
          <cell r="H2874" t="str">
            <v>JAPAN</v>
          </cell>
          <cell r="I2874"/>
          <cell r="J2874" t="str">
            <v>Kazuno</v>
          </cell>
          <cell r="K2874" t="str">
            <v>Akita</v>
          </cell>
          <cell r="L2874" t="str">
            <v>Conformant</v>
          </cell>
        </row>
        <row r="2875">
          <cell r="B2875" t="str">
            <v>CONEC ELEKTRONISCHEBAUELEMENTE GMBH_2023</v>
          </cell>
          <cell r="C2875" t="str">
            <v>CID003425 - Eco-System Recycling Co., Ltd. West Plant</v>
          </cell>
          <cell r="D2875" t="str">
            <v>Gold</v>
          </cell>
          <cell r="E2875" t="str">
            <v>CID003425</v>
          </cell>
          <cell r="F2875" t="str">
            <v>RMI</v>
          </cell>
          <cell r="G2875" t="str">
            <v>Eco-System Recycling Co., Ltd. West Plant</v>
          </cell>
          <cell r="H2875" t="str">
            <v>JAPAN</v>
          </cell>
          <cell r="I2875"/>
          <cell r="J2875" t="str">
            <v>Okayama</v>
          </cell>
          <cell r="K2875" t="str">
            <v>Okayama</v>
          </cell>
          <cell r="L2875" t="str">
            <v>Conformant</v>
          </cell>
        </row>
        <row r="2876">
          <cell r="B2876" t="str">
            <v>CONEC ELEKTRONISCHEBAUELEMENTE GMBH_2023</v>
          </cell>
          <cell r="C2876" t="str">
            <v>CID003387 - Luna Smelter, Ltd.</v>
          </cell>
          <cell r="D2876" t="str">
            <v>Tin</v>
          </cell>
          <cell r="E2876" t="str">
            <v>CID003387</v>
          </cell>
          <cell r="F2876" t="str">
            <v>RMI</v>
          </cell>
          <cell r="G2876" t="str">
            <v>Luna Smelter, Ltd.</v>
          </cell>
          <cell r="H2876" t="str">
            <v>RWANDA</v>
          </cell>
          <cell r="I2876"/>
          <cell r="J2876" t="str">
            <v>Kigali</v>
          </cell>
          <cell r="K2876" t="str">
            <v>City of Kigali</v>
          </cell>
          <cell r="L2876" t="str">
            <v>Conformant</v>
          </cell>
        </row>
        <row r="2877">
          <cell r="B2877" t="str">
            <v>CONEC ELEKTRONISCHEBAUELEMENTE GMBH_2023</v>
          </cell>
          <cell r="C2877" t="str">
            <v>CID001191 - Mitsubishi Materials Corporation</v>
          </cell>
          <cell r="D2877" t="str">
            <v>Tin</v>
          </cell>
          <cell r="E2877" t="str">
            <v>CID001191</v>
          </cell>
          <cell r="F2877" t="str">
            <v>RMI</v>
          </cell>
          <cell r="G2877" t="str">
            <v>Mitsubishi Materials Corporation</v>
          </cell>
          <cell r="H2877" t="str">
            <v>JAPAN</v>
          </cell>
          <cell r="I2877"/>
          <cell r="J2877" t="str">
            <v>Tokyo</v>
          </cell>
          <cell r="K2877" t="str">
            <v>Tokyo</v>
          </cell>
          <cell r="L2877" t="str">
            <v>Conformant</v>
          </cell>
        </row>
        <row r="2878">
          <cell r="B2878" t="str">
            <v>CONEC ELEKTRONISCHEBAUELEMENTE GMBH_2023</v>
          </cell>
          <cell r="C2878" t="str">
            <v>CID003524 - CRM Synergies</v>
          </cell>
          <cell r="D2878" t="str">
            <v>Tin</v>
          </cell>
          <cell r="E2878" t="str">
            <v>CID003524</v>
          </cell>
          <cell r="F2878" t="str">
            <v>RMI</v>
          </cell>
          <cell r="G2878" t="str">
            <v>CRM Synergies</v>
          </cell>
          <cell r="H2878" t="str">
            <v>SPAIN</v>
          </cell>
          <cell r="I2878"/>
          <cell r="J2878" t="str">
            <v>Toledo</v>
          </cell>
          <cell r="K2878" t="str">
            <v>Toledo</v>
          </cell>
          <cell r="L2878" t="str">
            <v>Conformant</v>
          </cell>
        </row>
        <row r="2879">
          <cell r="B2879" t="str">
            <v>CONEC ELEKTRONISCHEBAUELEMENTE GMBH_2023</v>
          </cell>
          <cell r="C2879" t="str">
            <v>CID003582 - Fabrica Auricchio Industria e Comercio Ltda.</v>
          </cell>
          <cell r="D2879" t="str">
            <v>Tin</v>
          </cell>
          <cell r="E2879" t="str">
            <v>CID003582</v>
          </cell>
          <cell r="F2879" t="str">
            <v>RMI</v>
          </cell>
          <cell r="G2879" t="str">
            <v>Fabrica Auricchio Industria e Comercio Ltda.</v>
          </cell>
          <cell r="H2879" t="str">
            <v>BRAZIL</v>
          </cell>
          <cell r="I2879"/>
          <cell r="J2879" t="str">
            <v>Mogi das Cruzes</v>
          </cell>
          <cell r="K2879" t="str">
            <v>São Paulo</v>
          </cell>
          <cell r="L2879" t="str">
            <v>Conformant</v>
          </cell>
        </row>
        <row r="2880">
          <cell r="B2880" t="str">
            <v>CONEC ELEKTRONISCHEBAUELEMENTE GMBH_2023</v>
          </cell>
          <cell r="C2880" t="str">
            <v>CID003575 - Metal Concentrators SA (Pty) Ltd.</v>
          </cell>
          <cell r="D2880" t="str">
            <v>Gold</v>
          </cell>
          <cell r="E2880" t="str">
            <v>CID003575</v>
          </cell>
          <cell r="F2880" t="str">
            <v>RMI</v>
          </cell>
          <cell r="G2880" t="str">
            <v>Metal Concentrators SA (Pty) Ltd.</v>
          </cell>
          <cell r="H2880" t="str">
            <v>SOUTH AFRICA</v>
          </cell>
          <cell r="I2880"/>
          <cell r="J2880" t="str">
            <v>Kempton Park</v>
          </cell>
          <cell r="K2880" t="str">
            <v>Gauteng</v>
          </cell>
          <cell r="L2880" t="str">
            <v>Conformant</v>
          </cell>
        </row>
        <row r="2881">
          <cell r="B2881" t="str">
            <v>CONEC ELEKTRONISCHEBAUELEMENTE GMBH_2023</v>
          </cell>
          <cell r="C2881" t="str">
            <v>CID000141 - Bauer Walser AG</v>
          </cell>
          <cell r="D2881" t="str">
            <v>Gold</v>
          </cell>
          <cell r="E2881" t="str">
            <v>CID000141</v>
          </cell>
          <cell r="F2881" t="str">
            <v>RMI</v>
          </cell>
          <cell r="G2881" t="str">
            <v>Bauer Walser AG</v>
          </cell>
          <cell r="H2881" t="str">
            <v>GERMANY</v>
          </cell>
          <cell r="I2881"/>
          <cell r="J2881" t="str">
            <v>Keltern</v>
          </cell>
          <cell r="K2881" t="str">
            <v>Baden-Württemberg</v>
          </cell>
          <cell r="L2881" t="str">
            <v>Removed</v>
          </cell>
        </row>
        <row r="2882">
          <cell r="B2882" t="str">
            <v>DAIDO ELECTRONICS_20222023</v>
          </cell>
          <cell r="C2882"/>
          <cell r="D2882"/>
          <cell r="E2882"/>
          <cell r="F2882"/>
          <cell r="G2882"/>
          <cell r="H2882"/>
          <cell r="I2882"/>
          <cell r="J2882"/>
          <cell r="K2882"/>
          <cell r="L2882"/>
        </row>
        <row r="2883">
          <cell r="B2883" t="str">
            <v>DIETER BRAUN GMBH_2023</v>
          </cell>
          <cell r="C2883" t="str">
            <v>CID002708 - Abington Reldan Metals, LLC</v>
          </cell>
          <cell r="D2883" t="str">
            <v>Gold</v>
          </cell>
          <cell r="E2883" t="str">
            <v>CID002708</v>
          </cell>
          <cell r="F2883" t="str">
            <v>RMI</v>
          </cell>
          <cell r="G2883" t="str">
            <v>Abington Reldan Metals, LLC</v>
          </cell>
          <cell r="H2883" t="str">
            <v>UNITED STATES OF AMERICA</v>
          </cell>
          <cell r="I2883"/>
          <cell r="J2883" t="str">
            <v>Fairless Hills</v>
          </cell>
          <cell r="K2883" t="str">
            <v>Pennsylvania</v>
          </cell>
          <cell r="L2883" t="str">
            <v>Conformant</v>
          </cell>
        </row>
        <row r="2884">
          <cell r="B2884" t="str">
            <v>DIETER BRAUN GMBH_2023</v>
          </cell>
          <cell r="C2884" t="str">
            <v>CID000035 - Agosi AG</v>
          </cell>
          <cell r="D2884" t="str">
            <v>Gold</v>
          </cell>
          <cell r="E2884" t="str">
            <v>CID000035</v>
          </cell>
          <cell r="F2884" t="str">
            <v>RMI</v>
          </cell>
          <cell r="G2884" t="str">
            <v>Agosi AG</v>
          </cell>
          <cell r="H2884" t="str">
            <v>GERMANY</v>
          </cell>
          <cell r="I2884"/>
          <cell r="J2884" t="str">
            <v>Pforzheim</v>
          </cell>
          <cell r="K2884" t="str">
            <v>Baden-Württemberg</v>
          </cell>
          <cell r="L2884" t="str">
            <v>Conformant</v>
          </cell>
        </row>
        <row r="2885">
          <cell r="B2885" t="str">
            <v>DIETER BRAUN GMBH_2023</v>
          </cell>
          <cell r="C2885" t="str">
            <v>CID000041 - Almalyk Mining and Metallurgical Complex (AMMC)</v>
          </cell>
          <cell r="D2885" t="str">
            <v>Gold</v>
          </cell>
          <cell r="E2885" t="str">
            <v>CID000041</v>
          </cell>
          <cell r="F2885" t="str">
            <v>RMI</v>
          </cell>
          <cell r="G2885" t="str">
            <v>Almalyk Mining and Metallurgical Complex (AMMC)</v>
          </cell>
          <cell r="H2885" t="str">
            <v>UZBEKISTAN</v>
          </cell>
          <cell r="I2885"/>
          <cell r="J2885" t="str">
            <v>Almalyk</v>
          </cell>
          <cell r="K2885" t="str">
            <v>Toshkent</v>
          </cell>
          <cell r="L2885" t="str">
            <v>Conformant</v>
          </cell>
        </row>
        <row r="2886">
          <cell r="B2886" t="str">
            <v>DIETER BRAUN GMBH_2023</v>
          </cell>
          <cell r="C2886" t="str">
            <v>CID000058 - AngloGold Ashanti Corrego do Sitio Mineracao</v>
          </cell>
          <cell r="D2886" t="str">
            <v>Gold</v>
          </cell>
          <cell r="E2886" t="str">
            <v>CID000058</v>
          </cell>
          <cell r="F2886" t="str">
            <v>RMI</v>
          </cell>
          <cell r="G2886" t="str">
            <v>AngloGold Ashanti Corrego do Sitio Mineracao</v>
          </cell>
          <cell r="H2886" t="str">
            <v>BRAZIL</v>
          </cell>
          <cell r="I2886"/>
          <cell r="J2886" t="str">
            <v>Nova Lima</v>
          </cell>
          <cell r="K2886" t="str">
            <v>Minas Gerais</v>
          </cell>
          <cell r="L2886" t="str">
            <v>Conformant</v>
          </cell>
        </row>
        <row r="2887">
          <cell r="B2887" t="str">
            <v>DIETER BRAUN GMBH_2023</v>
          </cell>
          <cell r="C2887" t="str">
            <v>CID000077 - Argor-Heraeus S.A.</v>
          </cell>
          <cell r="D2887" t="str">
            <v>Gold</v>
          </cell>
          <cell r="E2887" t="str">
            <v>CID000077</v>
          </cell>
          <cell r="F2887" t="str">
            <v>RMI</v>
          </cell>
          <cell r="G2887" t="str">
            <v>Argor-Heraeus S.A.</v>
          </cell>
          <cell r="H2887" t="str">
            <v>SWITZERLAND</v>
          </cell>
          <cell r="I2887" t="str">
            <v>CH-6850 Mendrisio , Switzerland</v>
          </cell>
          <cell r="J2887" t="str">
            <v>Mendrisio</v>
          </cell>
          <cell r="K2887" t="str">
            <v>Ticino</v>
          </cell>
          <cell r="L2887" t="str">
            <v>Conformant</v>
          </cell>
        </row>
        <row r="2888">
          <cell r="B2888" t="str">
            <v>DIETER BRAUN GMBH_2023</v>
          </cell>
          <cell r="C2888" t="str">
            <v>CID000082 - Asahi Pretec Corp.20</v>
          </cell>
          <cell r="D2888" t="str">
            <v>Gold</v>
          </cell>
          <cell r="E2888" t="str">
            <v>CID000082</v>
          </cell>
          <cell r="F2888" t="str">
            <v>RMI</v>
          </cell>
          <cell r="G2888" t="str">
            <v>Asahi Pretec Corp.</v>
          </cell>
          <cell r="H2888" t="str">
            <v>JAPAN</v>
          </cell>
          <cell r="I2888"/>
          <cell r="J2888" t="str">
            <v>Kobe</v>
          </cell>
          <cell r="K2888" t="str">
            <v>Hyogo</v>
          </cell>
          <cell r="L2888" t="str">
            <v>Conformant</v>
          </cell>
        </row>
        <row r="2889">
          <cell r="B2889" t="str">
            <v>DIETER BRAUN GMBH_2023</v>
          </cell>
          <cell r="C2889" t="str">
            <v>CID000924 - Asahi Refining Canada Ltd.</v>
          </cell>
          <cell r="D2889" t="str">
            <v>Gold</v>
          </cell>
          <cell r="E2889" t="str">
            <v>CID000924</v>
          </cell>
          <cell r="F2889" t="str">
            <v>RMI</v>
          </cell>
          <cell r="G2889" t="str">
            <v>Asahi Refining Canada Ltd.</v>
          </cell>
          <cell r="H2889" t="str">
            <v>CANADA</v>
          </cell>
          <cell r="I2889"/>
          <cell r="J2889" t="str">
            <v>Brampton</v>
          </cell>
          <cell r="K2889" t="str">
            <v>Ontario</v>
          </cell>
          <cell r="L2889" t="str">
            <v>Conformant</v>
          </cell>
        </row>
        <row r="2890">
          <cell r="B2890" t="str">
            <v>DIETER BRAUN GMBH_2023</v>
          </cell>
          <cell r="C2890" t="str">
            <v>CID000920 - Asahi Refining USA Inc.</v>
          </cell>
          <cell r="D2890" t="str">
            <v>Gold</v>
          </cell>
          <cell r="E2890" t="str">
            <v>CID000920</v>
          </cell>
          <cell r="F2890" t="str">
            <v>RMI</v>
          </cell>
          <cell r="G2890" t="str">
            <v>Asahi Refining USA Inc.</v>
          </cell>
          <cell r="H2890" t="str">
            <v>UNITED STATES OF AMERICA</v>
          </cell>
          <cell r="I2890"/>
          <cell r="J2890" t="str">
            <v>Salt Lake City</v>
          </cell>
          <cell r="K2890" t="str">
            <v>Utah</v>
          </cell>
          <cell r="L2890" t="str">
            <v>Conformant</v>
          </cell>
        </row>
        <row r="2891">
          <cell r="B2891" t="str">
            <v>DIETER BRAUN GMBH_2023</v>
          </cell>
          <cell r="C2891" t="str">
            <v>CID000113 - Aurubis AG</v>
          </cell>
          <cell r="D2891" t="str">
            <v>Gold</v>
          </cell>
          <cell r="E2891" t="str">
            <v>CID000113</v>
          </cell>
          <cell r="F2891" t="str">
            <v>RMI</v>
          </cell>
          <cell r="G2891" t="str">
            <v>Aurubis AG</v>
          </cell>
          <cell r="H2891" t="str">
            <v>GERMANY</v>
          </cell>
          <cell r="I2891"/>
          <cell r="J2891" t="str">
            <v>Hamburg</v>
          </cell>
          <cell r="K2891" t="str">
            <v>Hamburg</v>
          </cell>
          <cell r="L2891" t="str">
            <v>Conformant</v>
          </cell>
        </row>
        <row r="2892">
          <cell r="B2892" t="str">
            <v>DIETER BRAUN GMBH_2023</v>
          </cell>
          <cell r="C2892" t="str">
            <v>CID000128 - Bangko Sentral ng Pilipinas (Central Bank of the Philippines)</v>
          </cell>
          <cell r="D2892" t="str">
            <v>Gold</v>
          </cell>
          <cell r="E2892" t="str">
            <v>CID000128</v>
          </cell>
          <cell r="F2892" t="str">
            <v>RMI</v>
          </cell>
          <cell r="G2892" t="str">
            <v>Bangko Sentral ng Pilipinas (Central Bank of the Philippines)</v>
          </cell>
          <cell r="H2892" t="str">
            <v>PHILIPPINES</v>
          </cell>
          <cell r="I2892"/>
          <cell r="J2892" t="str">
            <v>Quezon City</v>
          </cell>
          <cell r="K2892" t="str">
            <v>Rizal</v>
          </cell>
          <cell r="L2892" t="str">
            <v>Conformant</v>
          </cell>
        </row>
        <row r="2893">
          <cell r="B2893" t="str">
            <v>DIETER BRAUN GMBH_2023</v>
          </cell>
          <cell r="C2893" t="str">
            <v>CID000157 - Boliden AB</v>
          </cell>
          <cell r="D2893" t="str">
            <v>Gold</v>
          </cell>
          <cell r="E2893" t="str">
            <v>CID000157</v>
          </cell>
          <cell r="F2893" t="str">
            <v>RMI</v>
          </cell>
          <cell r="G2893" t="str">
            <v>Boliden AB</v>
          </cell>
          <cell r="H2893" t="str">
            <v>SWEDEN</v>
          </cell>
          <cell r="I2893"/>
          <cell r="J2893" t="str">
            <v>Skelleftehamn</v>
          </cell>
          <cell r="K2893" t="str">
            <v>Västerbottens län [SE-24]</v>
          </cell>
          <cell r="L2893" t="str">
            <v>Conformant</v>
          </cell>
        </row>
        <row r="2894">
          <cell r="B2894" t="str">
            <v>DIETER BRAUN GMBH_2023</v>
          </cell>
          <cell r="C2894" t="str">
            <v>CID000176 - C. Hafner GmbH + Co. KG</v>
          </cell>
          <cell r="D2894" t="str">
            <v>Gold</v>
          </cell>
          <cell r="E2894" t="str">
            <v>CID000176</v>
          </cell>
          <cell r="F2894" t="str">
            <v>RMI</v>
          </cell>
          <cell r="G2894" t="str">
            <v>C. Hafner GmbH + Co. KG</v>
          </cell>
          <cell r="H2894" t="str">
            <v>GERMANY</v>
          </cell>
          <cell r="I2894"/>
          <cell r="J2894" t="str">
            <v>Pforzheim</v>
          </cell>
          <cell r="K2894" t="str">
            <v>Baden-Württemberg</v>
          </cell>
          <cell r="L2894" t="str">
            <v>Conformant</v>
          </cell>
        </row>
        <row r="2895">
          <cell r="B2895" t="str">
            <v>DIETER BRAUN GMBH_2023</v>
          </cell>
          <cell r="C2895" t="str">
            <v>CID000185 - CCR Refinery - Glencore Canada Corporation30</v>
          </cell>
          <cell r="D2895" t="str">
            <v>Gold</v>
          </cell>
          <cell r="E2895" t="str">
            <v>CID000185</v>
          </cell>
          <cell r="F2895" t="str">
            <v>RMI</v>
          </cell>
          <cell r="G2895" t="str">
            <v>CCR Refinery - Glencore Canada Corporation</v>
          </cell>
          <cell r="H2895" t="str">
            <v>CANADA</v>
          </cell>
          <cell r="I2895"/>
          <cell r="J2895" t="str">
            <v>Montréal</v>
          </cell>
          <cell r="K2895" t="str">
            <v>Quebec</v>
          </cell>
          <cell r="L2895" t="str">
            <v>Conformant</v>
          </cell>
        </row>
        <row r="2896">
          <cell r="B2896" t="str">
            <v>DIETER BRAUN GMBH_2023</v>
          </cell>
          <cell r="C2896" t="str">
            <v>CID000189 - Cendres + Metaux S.A.32</v>
          </cell>
          <cell r="D2896" t="str">
            <v>Gold</v>
          </cell>
          <cell r="E2896" t="str">
            <v>CID000189</v>
          </cell>
          <cell r="F2896" t="str">
            <v>RMI</v>
          </cell>
          <cell r="G2896" t="str">
            <v>Cendres + Metaux S.A.</v>
          </cell>
          <cell r="H2896" t="str">
            <v>SWITZERLAND</v>
          </cell>
          <cell r="I2896"/>
          <cell r="J2896" t="str">
            <v>Biel-Bienne</v>
          </cell>
          <cell r="K2896" t="str">
            <v>Bern</v>
          </cell>
          <cell r="L2896" t="str">
            <v>Listed by RMI</v>
          </cell>
        </row>
        <row r="2897">
          <cell r="B2897" t="str">
            <v>DIETER BRAUN GMBH_2023</v>
          </cell>
          <cell r="C2897" t="str">
            <v>CID000233 - Chimet S.p.A.</v>
          </cell>
          <cell r="D2897" t="str">
            <v>Gold</v>
          </cell>
          <cell r="E2897" t="str">
            <v>CID000233</v>
          </cell>
          <cell r="F2897" t="str">
            <v>RMI</v>
          </cell>
          <cell r="G2897" t="str">
            <v>Chimet S.p.A.</v>
          </cell>
          <cell r="H2897" t="str">
            <v>ITALY</v>
          </cell>
          <cell r="I2897"/>
          <cell r="J2897" t="str">
            <v>Arezzo</v>
          </cell>
          <cell r="K2897" t="str">
            <v>Toscana</v>
          </cell>
          <cell r="L2897" t="str">
            <v>Conformant</v>
          </cell>
        </row>
        <row r="2898">
          <cell r="B2898" t="str">
            <v>DIETER BRAUN GMBH_2023</v>
          </cell>
          <cell r="C2898" t="str">
            <v>CID000264 - Chugai Mining</v>
          </cell>
          <cell r="D2898" t="str">
            <v>Gold</v>
          </cell>
          <cell r="E2898" t="str">
            <v>CID000264</v>
          </cell>
          <cell r="F2898" t="str">
            <v>RMI</v>
          </cell>
          <cell r="G2898" t="str">
            <v>Chugai Mining</v>
          </cell>
          <cell r="H2898" t="str">
            <v>JAPAN</v>
          </cell>
          <cell r="I2898"/>
          <cell r="J2898" t="str">
            <v>Chiyoda</v>
          </cell>
          <cell r="K2898" t="str">
            <v>Tokyo</v>
          </cell>
          <cell r="L2898" t="str">
            <v>Conformant</v>
          </cell>
        </row>
        <row r="2899">
          <cell r="B2899" t="str">
            <v>DIETER BRAUN GMBH_2023</v>
          </cell>
          <cell r="C2899" t="str">
            <v>CID002852 - GGC Gujrat Gold Centre Pvt. Ltd.</v>
          </cell>
          <cell r="D2899" t="str">
            <v>Gold</v>
          </cell>
          <cell r="E2899" t="str">
            <v>CID002852</v>
          </cell>
          <cell r="F2899" t="str">
            <v>RMI</v>
          </cell>
          <cell r="G2899" t="str">
            <v>GGC Gujrat Gold Centre Pvt. Ltd.</v>
          </cell>
          <cell r="H2899" t="str">
            <v>INDIA</v>
          </cell>
          <cell r="I2899"/>
          <cell r="J2899" t="str">
            <v>Ahmedabad</v>
          </cell>
          <cell r="K2899" t="str">
            <v>Gujarat</v>
          </cell>
          <cell r="L2899" t="str">
            <v>Active</v>
          </cell>
        </row>
        <row r="2900">
          <cell r="B2900" t="str">
            <v>DIETER BRAUN GMBH_2023</v>
          </cell>
          <cell r="C2900" t="str">
            <v>CID002243 - Gold Refinery of Zijin Mining Group Co., Ltd.42</v>
          </cell>
          <cell r="D2900" t="str">
            <v>Gold</v>
          </cell>
          <cell r="E2900" t="str">
            <v>CID002243</v>
          </cell>
          <cell r="F2900" t="str">
            <v>RMI</v>
          </cell>
          <cell r="G2900" t="str">
            <v>Gold Refinery of Zijin Mining Group Co., Ltd.</v>
          </cell>
          <cell r="H2900" t="str">
            <v>CHINA</v>
          </cell>
          <cell r="I2900"/>
          <cell r="J2900" t="str">
            <v>Shanghang</v>
          </cell>
          <cell r="K2900" t="str">
            <v>Fujian Sheng</v>
          </cell>
          <cell r="L2900" t="str">
            <v>Conformant</v>
          </cell>
        </row>
        <row r="2901">
          <cell r="B2901" t="str">
            <v>DIETER BRAUN GMBH_2023</v>
          </cell>
          <cell r="C2901" t="str">
            <v>CID000689 - LT Metal Ltd.</v>
          </cell>
          <cell r="D2901" t="str">
            <v>Gold</v>
          </cell>
          <cell r="E2901" t="str">
            <v>CID000689</v>
          </cell>
          <cell r="F2901" t="str">
            <v>RMI</v>
          </cell>
          <cell r="G2901" t="str">
            <v>LT Metal Ltd.</v>
          </cell>
          <cell r="H2901" t="str">
            <v>KOREA, REPUBLIC OF</v>
          </cell>
          <cell r="I2901"/>
          <cell r="J2901" t="str">
            <v>Seo-gu</v>
          </cell>
          <cell r="K2901" t="str">
            <v>Incheon-gwangyeoksi</v>
          </cell>
          <cell r="L2901" t="str">
            <v>Conformant</v>
          </cell>
        </row>
        <row r="2902">
          <cell r="B2902" t="str">
            <v>DIETER BRAUN GMBH_2023</v>
          </cell>
          <cell r="C2902" t="str">
            <v>CID000694 - Heimerle + Meule GmbH</v>
          </cell>
          <cell r="D2902" t="str">
            <v>Gold</v>
          </cell>
          <cell r="E2902" t="str">
            <v>CID000694</v>
          </cell>
          <cell r="F2902" t="str">
            <v>RMI</v>
          </cell>
          <cell r="G2902" t="str">
            <v>Heimerle + Meule GmbH</v>
          </cell>
          <cell r="H2902" t="str">
            <v>GERMANY</v>
          </cell>
          <cell r="I2902"/>
          <cell r="J2902" t="str">
            <v>Pforzheim</v>
          </cell>
          <cell r="K2902" t="str">
            <v>Baden-Württemberg</v>
          </cell>
          <cell r="L2902" t="str">
            <v>Conformant</v>
          </cell>
        </row>
        <row r="2903">
          <cell r="B2903" t="str">
            <v>DIETER BRAUN GMBH_2023</v>
          </cell>
          <cell r="C2903" t="str">
            <v>CID000707 - Heraeus Metals Hong Kong Ltd.</v>
          </cell>
          <cell r="D2903" t="str">
            <v>Gold</v>
          </cell>
          <cell r="E2903" t="str">
            <v>CID000707</v>
          </cell>
          <cell r="F2903" t="str">
            <v>RMI</v>
          </cell>
          <cell r="G2903" t="str">
            <v>Heraeus Metals Hong Kong Ltd.</v>
          </cell>
          <cell r="H2903" t="str">
            <v>CHINA</v>
          </cell>
          <cell r="I2903"/>
          <cell r="J2903" t="str">
            <v>Fanling</v>
          </cell>
          <cell r="K2903" t="str">
            <v>Hong Kong SAR</v>
          </cell>
          <cell r="L2903" t="str">
            <v>Conformant</v>
          </cell>
        </row>
        <row r="2904">
          <cell r="B2904" t="str">
            <v>DIETER BRAUN GMBH_2023</v>
          </cell>
          <cell r="C2904" t="str">
            <v>CID000801 - Inner Mongolia Qiankun Gold and Silver Refinery Share Co., Ltd.</v>
          </cell>
          <cell r="D2904" t="str">
            <v>Gold</v>
          </cell>
          <cell r="E2904" t="str">
            <v>CID000801</v>
          </cell>
          <cell r="F2904" t="str">
            <v>RMI</v>
          </cell>
          <cell r="G2904" t="str">
            <v>Inner Mongolia Qiankun Gold and Silver Refinery Share Co., Ltd.</v>
          </cell>
          <cell r="H2904" t="str">
            <v>CHINA</v>
          </cell>
          <cell r="I2904"/>
          <cell r="J2904" t="str">
            <v>Hohhot</v>
          </cell>
          <cell r="K2904" t="str">
            <v>Nei Mongol Zizhiqu</v>
          </cell>
          <cell r="L2904" t="str">
            <v>Conformant</v>
          </cell>
        </row>
        <row r="2905">
          <cell r="B2905" t="str">
            <v>DIETER BRAUN GMBH_2023</v>
          </cell>
          <cell r="C2905" t="str">
            <v>CID000807 - Ishifuku Metal Industry Co., Ltd.</v>
          </cell>
          <cell r="D2905" t="str">
            <v>Gold</v>
          </cell>
          <cell r="E2905" t="str">
            <v>CID000807</v>
          </cell>
          <cell r="F2905" t="str">
            <v>RMI</v>
          </cell>
          <cell r="G2905" t="str">
            <v>Ishifuku Metal Industry Co., Ltd.</v>
          </cell>
          <cell r="H2905" t="str">
            <v>JAPAN</v>
          </cell>
          <cell r="I2905"/>
          <cell r="J2905" t="str">
            <v>Soka</v>
          </cell>
          <cell r="K2905" t="str">
            <v>Saitama</v>
          </cell>
          <cell r="L2905" t="str">
            <v>Conformant</v>
          </cell>
        </row>
        <row r="2906">
          <cell r="B2906" t="str">
            <v>DIETER BRAUN GMBH_2023</v>
          </cell>
          <cell r="C2906" t="str">
            <v>CID000814 - Istanbul Gold Refinery</v>
          </cell>
          <cell r="D2906" t="str">
            <v>Gold</v>
          </cell>
          <cell r="E2906" t="str">
            <v>CID000814</v>
          </cell>
          <cell r="F2906" t="str">
            <v>RMI</v>
          </cell>
          <cell r="G2906" t="str">
            <v>Istanbul Gold Refinery</v>
          </cell>
          <cell r="H2906" t="str">
            <v>TURKEY</v>
          </cell>
          <cell r="I2906"/>
          <cell r="J2906" t="str">
            <v>Kuyumcukent</v>
          </cell>
          <cell r="K2906" t="str">
            <v>İstanbul</v>
          </cell>
          <cell r="L2906" t="str">
            <v>Conformant</v>
          </cell>
        </row>
        <row r="2907">
          <cell r="B2907" t="str">
            <v>DIETER BRAUN GMBH_2023</v>
          </cell>
          <cell r="C2907" t="str">
            <v>CID002765 - Italpreziosi</v>
          </cell>
          <cell r="D2907" t="str">
            <v>Gold</v>
          </cell>
          <cell r="E2907" t="str">
            <v>CID002765</v>
          </cell>
          <cell r="F2907" t="str">
            <v>RMI</v>
          </cell>
          <cell r="G2907" t="str">
            <v>Italpreziosi</v>
          </cell>
          <cell r="H2907" t="str">
            <v>ITALY</v>
          </cell>
          <cell r="I2907"/>
          <cell r="J2907" t="str">
            <v>Arezzo</v>
          </cell>
          <cell r="K2907" t="str">
            <v>Toscana</v>
          </cell>
          <cell r="L2907" t="str">
            <v>Conformant</v>
          </cell>
        </row>
        <row r="2908">
          <cell r="B2908" t="str">
            <v>DIETER BRAUN GMBH_2023</v>
          </cell>
          <cell r="C2908" t="str">
            <v>CID000823 - Japan Mint</v>
          </cell>
          <cell r="D2908" t="str">
            <v>Gold</v>
          </cell>
          <cell r="E2908" t="str">
            <v>CID000823</v>
          </cell>
          <cell r="F2908" t="str">
            <v>RMI</v>
          </cell>
          <cell r="G2908" t="str">
            <v>Japan Mint</v>
          </cell>
          <cell r="H2908" t="str">
            <v>JAPAN</v>
          </cell>
          <cell r="I2908"/>
          <cell r="J2908" t="str">
            <v>Osaka</v>
          </cell>
          <cell r="K2908" t="str">
            <v>Osaka</v>
          </cell>
          <cell r="L2908" t="str">
            <v>Conformant</v>
          </cell>
        </row>
        <row r="2909">
          <cell r="B2909" t="str">
            <v>DIETER BRAUN GMBH_2023</v>
          </cell>
          <cell r="C2909" t="str">
            <v>CID000855 - Jiangxi Copper Co., Ltd.51</v>
          </cell>
          <cell r="D2909" t="str">
            <v>Gold</v>
          </cell>
          <cell r="E2909" t="str">
            <v>CID000855</v>
          </cell>
          <cell r="F2909" t="str">
            <v>RMI</v>
          </cell>
          <cell r="G2909" t="str">
            <v>Jiangxi Copper Co., Ltd.</v>
          </cell>
          <cell r="H2909" t="str">
            <v>CHINA</v>
          </cell>
          <cell r="I2909"/>
          <cell r="J2909" t="str">
            <v>Guixi City</v>
          </cell>
          <cell r="K2909" t="str">
            <v>Jiangxi Sheng</v>
          </cell>
          <cell r="L2909" t="str">
            <v>Conformant</v>
          </cell>
        </row>
        <row r="2910">
          <cell r="B2910" t="str">
            <v>DIETER BRAUN GMBH_2023</v>
          </cell>
          <cell r="C2910" t="str">
            <v>CID000937 - JX Nippon Mining &amp; Metals Co., Ltd.</v>
          </cell>
          <cell r="D2910" t="str">
            <v>Gold</v>
          </cell>
          <cell r="E2910" t="str">
            <v>CID000937</v>
          </cell>
          <cell r="F2910" t="str">
            <v>RMI</v>
          </cell>
          <cell r="G2910" t="str">
            <v>JX Nippon Mining &amp; Metals Co., Ltd.</v>
          </cell>
          <cell r="H2910" t="str">
            <v>JAPAN</v>
          </cell>
          <cell r="I2910"/>
          <cell r="J2910" t="str">
            <v>Ōita</v>
          </cell>
          <cell r="K2910" t="str">
            <v>Ôita</v>
          </cell>
          <cell r="L2910" t="str">
            <v>Conformant</v>
          </cell>
        </row>
        <row r="2911">
          <cell r="B2911" t="str">
            <v>DIETER BRAUN GMBH_2023</v>
          </cell>
          <cell r="C2911" t="str">
            <v>CID000957 - Kazzinc</v>
          </cell>
          <cell r="D2911" t="str">
            <v>Gold</v>
          </cell>
          <cell r="E2911" t="str">
            <v>CID000957</v>
          </cell>
          <cell r="F2911" t="str">
            <v>RMI</v>
          </cell>
          <cell r="G2911" t="str">
            <v>Kazzinc</v>
          </cell>
          <cell r="H2911" t="str">
            <v>KAZAKHSTAN</v>
          </cell>
          <cell r="I2911"/>
          <cell r="J2911" t="str">
            <v>Ust-Kamenogorsk</v>
          </cell>
          <cell r="K2911" t="str">
            <v>Qaraghandy oblysy</v>
          </cell>
          <cell r="L2911" t="str">
            <v>Conformant</v>
          </cell>
        </row>
        <row r="2912">
          <cell r="B2912" t="str">
            <v>DIETER BRAUN GMBH_2023</v>
          </cell>
          <cell r="C2912" t="str">
            <v>CID000969 - Kennecott Utah Copper LLC</v>
          </cell>
          <cell r="D2912" t="str">
            <v>Gold</v>
          </cell>
          <cell r="E2912" t="str">
            <v>CID000969</v>
          </cell>
          <cell r="F2912" t="str">
            <v>RMI</v>
          </cell>
          <cell r="G2912" t="str">
            <v>Kennecott Utah Copper LLC</v>
          </cell>
          <cell r="H2912" t="str">
            <v>UNITED STATES OF AMERICA</v>
          </cell>
          <cell r="I2912"/>
          <cell r="J2912" t="str">
            <v>Magna</v>
          </cell>
          <cell r="K2912" t="str">
            <v>Utah</v>
          </cell>
          <cell r="L2912" t="str">
            <v>Conformant</v>
          </cell>
        </row>
        <row r="2913">
          <cell r="B2913" t="str">
            <v>DIETER BRAUN GMBH_2023</v>
          </cell>
          <cell r="C2913" t="str">
            <v>CID002511 - KGHM Polska Miedz Spolka Akcyjna</v>
          </cell>
          <cell r="D2913" t="str">
            <v>Gold</v>
          </cell>
          <cell r="E2913" t="str">
            <v>CID002511</v>
          </cell>
          <cell r="F2913" t="str">
            <v>RMI</v>
          </cell>
          <cell r="G2913" t="str">
            <v>KGHM Polska Miedz Spolka Akcyjna</v>
          </cell>
          <cell r="H2913" t="str">
            <v>POLAND</v>
          </cell>
          <cell r="I2913"/>
          <cell r="J2913" t="str">
            <v>Lubin</v>
          </cell>
          <cell r="K2913" t="str">
            <v>Dolnośląskie</v>
          </cell>
          <cell r="L2913" t="str">
            <v>Conformant</v>
          </cell>
        </row>
        <row r="2914">
          <cell r="B2914" t="str">
            <v>DIETER BRAUN GMBH_2023</v>
          </cell>
          <cell r="C2914" t="str">
            <v>CID000981 - Kojima Chemicals Co., Ltd.</v>
          </cell>
          <cell r="D2914" t="str">
            <v>Gold</v>
          </cell>
          <cell r="E2914" t="str">
            <v>CID000981</v>
          </cell>
          <cell r="F2914" t="str">
            <v>RMI</v>
          </cell>
          <cell r="G2914" t="str">
            <v>Kojima Chemicals Co., Ltd.</v>
          </cell>
          <cell r="H2914" t="str">
            <v>JAPAN</v>
          </cell>
          <cell r="I2914"/>
          <cell r="J2914" t="str">
            <v>Sayama</v>
          </cell>
          <cell r="K2914" t="str">
            <v>Saitama</v>
          </cell>
          <cell r="L2914" t="str">
            <v>Conformant</v>
          </cell>
        </row>
        <row r="2915">
          <cell r="B2915" t="str">
            <v>DIETER BRAUN GMBH_2023</v>
          </cell>
          <cell r="C2915" t="str">
            <v>CID001078 - LS-NIKKO Copper Inc.</v>
          </cell>
          <cell r="D2915" t="str">
            <v>Gold</v>
          </cell>
          <cell r="E2915" t="str">
            <v>CID001078</v>
          </cell>
          <cell r="F2915" t="str">
            <v>RMI</v>
          </cell>
          <cell r="G2915" t="str">
            <v>LS-NIKKO Copper Inc.</v>
          </cell>
          <cell r="H2915" t="str">
            <v>KOREA, REPUBLIC OF</v>
          </cell>
          <cell r="I2915"/>
          <cell r="J2915" t="str">
            <v>Onsan-eup</v>
          </cell>
          <cell r="K2915" t="str">
            <v>Ulsan-gwangyeoksi</v>
          </cell>
          <cell r="L2915" t="str">
            <v>Conformant</v>
          </cell>
        </row>
        <row r="2916">
          <cell r="B2916" t="str">
            <v>DIETER BRAUN GMBH_2023</v>
          </cell>
          <cell r="C2916" t="str">
            <v>CID001119 - Matsuda Sangyo Co., Ltd.</v>
          </cell>
          <cell r="D2916" t="str">
            <v>Gold</v>
          </cell>
          <cell r="E2916" t="str">
            <v>CID001119</v>
          </cell>
          <cell r="F2916" t="str">
            <v>RMI</v>
          </cell>
          <cell r="G2916" t="str">
            <v>Matsuda Sangyo Co., Ltd.</v>
          </cell>
          <cell r="H2916" t="str">
            <v>JAPAN</v>
          </cell>
          <cell r="I2916"/>
          <cell r="J2916" t="str">
            <v>Iruma</v>
          </cell>
          <cell r="K2916" t="str">
            <v>Saitama</v>
          </cell>
          <cell r="L2916" t="str">
            <v>Conformant</v>
          </cell>
        </row>
        <row r="2917">
          <cell r="B2917" t="str">
            <v>DIETER BRAUN GMBH_2023</v>
          </cell>
          <cell r="C2917" t="str">
            <v>CID001149 - Metalor Technologies (Hong Kong) Ltd.</v>
          </cell>
          <cell r="D2917" t="str">
            <v>Gold</v>
          </cell>
          <cell r="E2917" t="str">
            <v>CID001149</v>
          </cell>
          <cell r="F2917" t="str">
            <v>RMI</v>
          </cell>
          <cell r="G2917" t="str">
            <v>Metalor Technologies (Hong Kong) Ltd.</v>
          </cell>
          <cell r="H2917" t="str">
            <v>CHINA</v>
          </cell>
          <cell r="I2917" t="str">
            <v>Unknown.</v>
          </cell>
          <cell r="J2917" t="str">
            <v>Kwai Chung</v>
          </cell>
          <cell r="K2917" t="str">
            <v>Hong Kong SAR</v>
          </cell>
          <cell r="L2917" t="str">
            <v>Conformant</v>
          </cell>
        </row>
        <row r="2918">
          <cell r="B2918" t="str">
            <v>DIETER BRAUN GMBH_2023</v>
          </cell>
          <cell r="C2918" t="str">
            <v>CID001152 - Metalor Technologies (Singapore) Pte., Ltd.</v>
          </cell>
          <cell r="D2918" t="str">
            <v>Gold</v>
          </cell>
          <cell r="E2918" t="str">
            <v>CID001152</v>
          </cell>
          <cell r="F2918" t="str">
            <v>RMI</v>
          </cell>
          <cell r="G2918" t="str">
            <v>Metalor Technologies (Singapore) Pte., Ltd.</v>
          </cell>
          <cell r="H2918" t="str">
            <v>SINGAPORE</v>
          </cell>
          <cell r="I2918"/>
          <cell r="J2918" t="str">
            <v>Singapore</v>
          </cell>
          <cell r="K2918" t="str">
            <v>South West</v>
          </cell>
          <cell r="L2918" t="str">
            <v>Conformant</v>
          </cell>
        </row>
        <row r="2919">
          <cell r="B2919" t="str">
            <v>DIETER BRAUN GMBH_2023</v>
          </cell>
          <cell r="C2919" t="str">
            <v>CID001147 - Metalor Technologies (Suzhou) Ltd.</v>
          </cell>
          <cell r="D2919" t="str">
            <v>Gold</v>
          </cell>
          <cell r="E2919" t="str">
            <v>CID001147</v>
          </cell>
          <cell r="F2919" t="str">
            <v>RMI</v>
          </cell>
          <cell r="G2919" t="str">
            <v>Metalor Technologies (Suzhou) Ltd.</v>
          </cell>
          <cell r="H2919" t="str">
            <v>CHINA</v>
          </cell>
          <cell r="I2919"/>
          <cell r="J2919" t="str">
            <v>Suzhou Industrial Park</v>
          </cell>
          <cell r="K2919" t="str">
            <v>Jiangsu Sheng</v>
          </cell>
          <cell r="L2919" t="str">
            <v>Conformant</v>
          </cell>
        </row>
        <row r="2920">
          <cell r="B2920" t="str">
            <v>DIETER BRAUN GMBH_2023</v>
          </cell>
          <cell r="C2920" t="str">
            <v>CID001153 - Metalor Technologies S.A.</v>
          </cell>
          <cell r="D2920" t="str">
            <v>Gold</v>
          </cell>
          <cell r="E2920" t="str">
            <v>CID001153</v>
          </cell>
          <cell r="F2920" t="str">
            <v>RMI</v>
          </cell>
          <cell r="G2920" t="str">
            <v>Metalor Technologies S.A.</v>
          </cell>
          <cell r="H2920" t="str">
            <v>SWITZERLAND</v>
          </cell>
          <cell r="I2920"/>
          <cell r="J2920" t="str">
            <v>Marin</v>
          </cell>
          <cell r="K2920" t="str">
            <v>Neuchâtel</v>
          </cell>
          <cell r="L2920" t="str">
            <v>Conformant</v>
          </cell>
        </row>
        <row r="2921">
          <cell r="B2921" t="str">
            <v>DIETER BRAUN GMBH_2023</v>
          </cell>
          <cell r="C2921" t="str">
            <v>CID001157 - Metalor USA Refining Corporation</v>
          </cell>
          <cell r="D2921" t="str">
            <v>Gold</v>
          </cell>
          <cell r="E2921" t="str">
            <v>CID001157</v>
          </cell>
          <cell r="F2921" t="str">
            <v>RMI</v>
          </cell>
          <cell r="G2921" t="str">
            <v>Metalor USA Refining Corporation</v>
          </cell>
          <cell r="H2921" t="str">
            <v>UNITED STATES OF AMERICA</v>
          </cell>
          <cell r="I2921"/>
          <cell r="J2921" t="str">
            <v>North Attleboro</v>
          </cell>
          <cell r="K2921" t="str">
            <v>Massachusetts</v>
          </cell>
          <cell r="L2921" t="str">
            <v>Conformant</v>
          </cell>
        </row>
        <row r="2922">
          <cell r="B2922" t="str">
            <v>DIETER BRAUN GMBH_2023</v>
          </cell>
          <cell r="C2922" t="str">
            <v>CID001161 - Metalurgica Met-Mex Penoles S.A. De C.V.65</v>
          </cell>
          <cell r="D2922" t="str">
            <v>Gold</v>
          </cell>
          <cell r="E2922" t="str">
            <v>CID001161</v>
          </cell>
          <cell r="F2922" t="str">
            <v>RMI</v>
          </cell>
          <cell r="G2922" t="str">
            <v>Metalurgica Met-Mex Penoles S.A. De C.V.</v>
          </cell>
          <cell r="H2922" t="str">
            <v>MEXICO</v>
          </cell>
          <cell r="I2922"/>
          <cell r="J2922" t="str">
            <v>Torreon</v>
          </cell>
          <cell r="K2922" t="str">
            <v>Coahuila de Zaragoza</v>
          </cell>
          <cell r="L2922" t="str">
            <v>Conformant</v>
          </cell>
        </row>
        <row r="2923">
          <cell r="B2923" t="str">
            <v>DIETER BRAUN GMBH_2023</v>
          </cell>
          <cell r="C2923" t="str">
            <v>CID001188 - Mitsubishi Materials Corporation</v>
          </cell>
          <cell r="D2923" t="str">
            <v>Gold</v>
          </cell>
          <cell r="E2923" t="str">
            <v>CID001188</v>
          </cell>
          <cell r="F2923" t="str">
            <v>RMI</v>
          </cell>
          <cell r="G2923" t="str">
            <v>Mitsubishi Materials Corporation</v>
          </cell>
          <cell r="H2923" t="str">
            <v>JAPAN</v>
          </cell>
          <cell r="I2923"/>
          <cell r="J2923" t="str">
            <v>Tokyo</v>
          </cell>
          <cell r="K2923" t="str">
            <v>Tokyo</v>
          </cell>
          <cell r="L2923" t="str">
            <v>Conformant</v>
          </cell>
        </row>
        <row r="2924">
          <cell r="B2924" t="str">
            <v>DIETER BRAUN GMBH_2023</v>
          </cell>
          <cell r="C2924" t="str">
            <v>CID001193 - Mitsui Mining and Smelting Co., Ltd.</v>
          </cell>
          <cell r="D2924" t="str">
            <v>Gold</v>
          </cell>
          <cell r="E2924" t="str">
            <v>CID001193</v>
          </cell>
          <cell r="F2924" t="str">
            <v>RMI</v>
          </cell>
          <cell r="G2924" t="str">
            <v>Mitsui Mining and Smelting Co., Ltd.</v>
          </cell>
          <cell r="H2924" t="str">
            <v>JAPAN</v>
          </cell>
          <cell r="I2924"/>
          <cell r="J2924" t="str">
            <v>Takehara</v>
          </cell>
          <cell r="K2924" t="str">
            <v>Hiroshima</v>
          </cell>
          <cell r="L2924" t="str">
            <v>Conformant</v>
          </cell>
        </row>
        <row r="2925">
          <cell r="B2925" t="str">
            <v>DIETER BRAUN GMBH_2023</v>
          </cell>
          <cell r="C2925" t="str">
            <v>CID002509 - MMTC-PAMP India Pvt., Ltd.</v>
          </cell>
          <cell r="D2925" t="str">
            <v>Gold</v>
          </cell>
          <cell r="E2925" t="str">
            <v>CID002509</v>
          </cell>
          <cell r="F2925" t="str">
            <v>RMI</v>
          </cell>
          <cell r="G2925" t="str">
            <v>MMTC-PAMP India Pvt., Ltd.</v>
          </cell>
          <cell r="H2925" t="str">
            <v>INDIA</v>
          </cell>
          <cell r="I2925"/>
          <cell r="J2925" t="str">
            <v>Mewat</v>
          </cell>
          <cell r="K2925" t="str">
            <v>Haryana</v>
          </cell>
          <cell r="L2925" t="str">
            <v>Conformant</v>
          </cell>
        </row>
        <row r="2926">
          <cell r="B2926" t="str">
            <v>DIETER BRAUN GMBH_2023</v>
          </cell>
          <cell r="C2926" t="str">
            <v>CID001220 - Nadir Metal Rafineri San. Ve Tic. A.S.</v>
          </cell>
          <cell r="D2926" t="str">
            <v>Gold</v>
          </cell>
          <cell r="E2926" t="str">
            <v>CID001220</v>
          </cell>
          <cell r="F2926" t="str">
            <v>RMI</v>
          </cell>
          <cell r="G2926" t="str">
            <v>Nadir Metal Rafineri San. Ve Tic. A.S.</v>
          </cell>
          <cell r="H2926" t="str">
            <v>TURKEY</v>
          </cell>
          <cell r="I2926"/>
          <cell r="J2926" t="str">
            <v>Bahçelievler</v>
          </cell>
          <cell r="K2926" t="str">
            <v>İstanbul</v>
          </cell>
          <cell r="L2926" t="str">
            <v>Conformant</v>
          </cell>
        </row>
        <row r="2927">
          <cell r="B2927" t="str">
            <v>DIETER BRAUN GMBH_2023</v>
          </cell>
          <cell r="C2927" t="str">
            <v>CID001236 - Navoi Mining and Metallurgical Combinat</v>
          </cell>
          <cell r="D2927" t="str">
            <v>Gold</v>
          </cell>
          <cell r="E2927" t="str">
            <v>CID001236</v>
          </cell>
          <cell r="F2927" t="str">
            <v>RMI</v>
          </cell>
          <cell r="G2927" t="str">
            <v>Navoi Mining and Metallurgical Combinat</v>
          </cell>
          <cell r="H2927" t="str">
            <v>UZBEKISTAN</v>
          </cell>
          <cell r="I2927"/>
          <cell r="J2927" t="str">
            <v>Navoi</v>
          </cell>
          <cell r="K2927" t="str">
            <v>Navoiy</v>
          </cell>
          <cell r="L2927" t="str">
            <v>Conformant</v>
          </cell>
        </row>
        <row r="2928">
          <cell r="B2928" t="str">
            <v>DIETER BRAUN GMBH_2023</v>
          </cell>
          <cell r="C2928" t="str">
            <v>CID001259 - Nihon Material Co., Ltd.</v>
          </cell>
          <cell r="D2928" t="str">
            <v>Gold</v>
          </cell>
          <cell r="E2928" t="str">
            <v>CID001259</v>
          </cell>
          <cell r="F2928" t="str">
            <v>RMI</v>
          </cell>
          <cell r="G2928" t="str">
            <v>Nihon Material Co., Ltd.</v>
          </cell>
          <cell r="H2928" t="str">
            <v>JAPAN</v>
          </cell>
          <cell r="I2928"/>
          <cell r="J2928" t="str">
            <v>Noda</v>
          </cell>
          <cell r="K2928" t="str">
            <v>Chiba</v>
          </cell>
          <cell r="L2928" t="str">
            <v>Conformant</v>
          </cell>
        </row>
        <row r="2929">
          <cell r="B2929" t="str">
            <v>DIETER BRAUN GMBH_2023</v>
          </cell>
          <cell r="C2929" t="str">
            <v>CID002779 - Ogussa Osterreichische Gold- und Silber-Scheideanstalt GmbH</v>
          </cell>
          <cell r="D2929" t="str">
            <v>Gold</v>
          </cell>
          <cell r="E2929" t="str">
            <v>CID002779</v>
          </cell>
          <cell r="F2929" t="str">
            <v>RMI</v>
          </cell>
          <cell r="G2929" t="str">
            <v>Ogussa Osterreichische Gold- und Silber-Scheideanstalt GmbH</v>
          </cell>
          <cell r="H2929" t="str">
            <v>AUSTRIA</v>
          </cell>
          <cell r="I2929"/>
          <cell r="J2929" t="str">
            <v>Vienna</v>
          </cell>
          <cell r="K2929" t="str">
            <v>Wien</v>
          </cell>
          <cell r="L2929" t="str">
            <v>Conformant</v>
          </cell>
        </row>
        <row r="2930">
          <cell r="B2930" t="str">
            <v>DIETER BRAUN GMBH_2023</v>
          </cell>
          <cell r="C2930" t="str">
            <v>CID001352 - MKS PAMP SA97</v>
          </cell>
          <cell r="D2930" t="str">
            <v>Gold</v>
          </cell>
          <cell r="E2930" t="str">
            <v>CID001352</v>
          </cell>
          <cell r="F2930" t="str">
            <v>RMI</v>
          </cell>
          <cell r="G2930" t="str">
            <v>MKS PAMP SA</v>
          </cell>
          <cell r="H2930" t="str">
            <v>SWITZERLAND</v>
          </cell>
          <cell r="I2930"/>
          <cell r="J2930" t="str">
            <v>Geneva</v>
          </cell>
          <cell r="K2930" t="str">
            <v>Genève</v>
          </cell>
          <cell r="L2930" t="str">
            <v>Conformant</v>
          </cell>
        </row>
        <row r="2931">
          <cell r="B2931" t="str">
            <v>DIETER BRAUN GMBH_2023</v>
          </cell>
          <cell r="C2931" t="str">
            <v>CID001397 - PT Aneka Tambang (Persero) Tbk</v>
          </cell>
          <cell r="D2931" t="str">
            <v>Gold</v>
          </cell>
          <cell r="E2931" t="str">
            <v>CID001397</v>
          </cell>
          <cell r="F2931" t="str">
            <v>RMI</v>
          </cell>
          <cell r="G2931" t="str">
            <v>PT Aneka Tambang (Persero) Tbk</v>
          </cell>
          <cell r="H2931" t="str">
            <v>INDONESIA</v>
          </cell>
          <cell r="I2931"/>
          <cell r="J2931" t="str">
            <v>Jakarta</v>
          </cell>
          <cell r="K2931" t="str">
            <v>Jakarta Raya</v>
          </cell>
          <cell r="L2931" t="str">
            <v>Conformant</v>
          </cell>
        </row>
        <row r="2932">
          <cell r="B2932" t="str">
            <v>DIETER BRAUN GMBH_2023</v>
          </cell>
          <cell r="C2932" t="str">
            <v>CID001498 - PX Precinox S.A.</v>
          </cell>
          <cell r="D2932" t="str">
            <v>Gold</v>
          </cell>
          <cell r="E2932" t="str">
            <v>CID001498</v>
          </cell>
          <cell r="F2932" t="str">
            <v>RMI</v>
          </cell>
          <cell r="G2932" t="str">
            <v>PX Precinox S.A.</v>
          </cell>
          <cell r="H2932" t="str">
            <v>SWITZERLAND</v>
          </cell>
          <cell r="I2932"/>
          <cell r="J2932" t="str">
            <v>La Chaux-de-Fonds</v>
          </cell>
          <cell r="K2932" t="str">
            <v>Neuchâtel</v>
          </cell>
          <cell r="L2932" t="str">
            <v>Conformant</v>
          </cell>
        </row>
        <row r="2933">
          <cell r="B2933" t="str">
            <v>DIETER BRAUN GMBH_2023</v>
          </cell>
          <cell r="C2933" t="str">
            <v>CID001512 - Rand Refinery (Pty) Ltd.</v>
          </cell>
          <cell r="D2933" t="str">
            <v>Gold</v>
          </cell>
          <cell r="E2933" t="str">
            <v>CID001512</v>
          </cell>
          <cell r="F2933" t="str">
            <v>RMI</v>
          </cell>
          <cell r="G2933" t="str">
            <v>Rand Refinery (Pty) Ltd.</v>
          </cell>
          <cell r="H2933" t="str">
            <v>SOUTH AFRICA</v>
          </cell>
          <cell r="I2933"/>
          <cell r="J2933" t="str">
            <v>Germiston</v>
          </cell>
          <cell r="K2933" t="str">
            <v>Gauteng</v>
          </cell>
          <cell r="L2933" t="str">
            <v>Conformant</v>
          </cell>
        </row>
        <row r="2934">
          <cell r="B2934" t="str">
            <v>DIETER BRAUN GMBH_2023</v>
          </cell>
          <cell r="C2934" t="str">
            <v>CID001534 - Royal Canadian Mint</v>
          </cell>
          <cell r="D2934" t="str">
            <v>Gold</v>
          </cell>
          <cell r="E2934" t="str">
            <v>CID001534</v>
          </cell>
          <cell r="F2934" t="str">
            <v>RMI</v>
          </cell>
          <cell r="G2934" t="str">
            <v>Royal Canadian Mint</v>
          </cell>
          <cell r="H2934" t="str">
            <v>CANADA</v>
          </cell>
          <cell r="I2934"/>
          <cell r="J2934" t="str">
            <v>Ottawa</v>
          </cell>
          <cell r="K2934" t="str">
            <v>Ontario</v>
          </cell>
          <cell r="L2934" t="str">
            <v>Conformant</v>
          </cell>
        </row>
        <row r="2935">
          <cell r="B2935" t="str">
            <v>DIETER BRAUN GMBH_2023</v>
          </cell>
          <cell r="C2935" t="str">
            <v>CID002761 - SAAMP</v>
          </cell>
          <cell r="D2935" t="str">
            <v>Gold</v>
          </cell>
          <cell r="E2935" t="str">
            <v>CID002761</v>
          </cell>
          <cell r="F2935" t="str">
            <v>RMI</v>
          </cell>
          <cell r="G2935" t="str">
            <v>SAAMP</v>
          </cell>
          <cell r="H2935" t="str">
            <v>FRANCE</v>
          </cell>
          <cell r="I2935"/>
          <cell r="J2935" t="str">
            <v>Paris</v>
          </cell>
          <cell r="K2935" t="str">
            <v>Île-de-France</v>
          </cell>
          <cell r="L2935" t="str">
            <v>Conformant</v>
          </cell>
        </row>
        <row r="2936">
          <cell r="B2936" t="str">
            <v>DIETER BRAUN GMBH_2023</v>
          </cell>
          <cell r="C2936" t="str">
            <v>CID002973 - Safimet S.p.A</v>
          </cell>
          <cell r="D2936" t="str">
            <v>Gold</v>
          </cell>
          <cell r="E2936" t="str">
            <v>CID002973</v>
          </cell>
          <cell r="F2936" t="str">
            <v>RMI</v>
          </cell>
          <cell r="G2936" t="str">
            <v>Safimet S.p.A</v>
          </cell>
          <cell r="H2936" t="str">
            <v>ITALY</v>
          </cell>
          <cell r="I2936"/>
          <cell r="J2936" t="str">
            <v>Arezzo</v>
          </cell>
          <cell r="K2936" t="str">
            <v>Toscana</v>
          </cell>
          <cell r="L2936" t="str">
            <v>Listed by RMI</v>
          </cell>
        </row>
        <row r="2937">
          <cell r="B2937" t="str">
            <v>DIETER BRAUN GMBH_2023</v>
          </cell>
          <cell r="C2937" t="str">
            <v>CID001585 - SEMPSA Joyeria Plateria S.A.</v>
          </cell>
          <cell r="D2937" t="str">
            <v>Gold</v>
          </cell>
          <cell r="E2937" t="str">
            <v>CID001585</v>
          </cell>
          <cell r="F2937" t="str">
            <v>RMI</v>
          </cell>
          <cell r="G2937" t="str">
            <v>SEMPSA Joyeria Plateria S.A.</v>
          </cell>
          <cell r="H2937" t="str">
            <v>SPAIN</v>
          </cell>
          <cell r="I2937" t="str">
            <v>Avenida Democratia</v>
          </cell>
          <cell r="J2937" t="str">
            <v>Madrid</v>
          </cell>
          <cell r="K2937" t="str">
            <v>Comunidad de Madrid</v>
          </cell>
          <cell r="L2937" t="str">
            <v>Conformant</v>
          </cell>
        </row>
        <row r="2938">
          <cell r="B2938" t="str">
            <v>DIETER BRAUN GMBH_2023</v>
          </cell>
          <cell r="C2938" t="str">
            <v>CID001622 - Shandong Zhaojin Gold &amp; Silver Refinery Co., Ltd.</v>
          </cell>
          <cell r="D2938" t="str">
            <v>Gold</v>
          </cell>
          <cell r="E2938" t="str">
            <v>CID001622</v>
          </cell>
          <cell r="F2938" t="str">
            <v>RMI</v>
          </cell>
          <cell r="G2938" t="str">
            <v>Shandong Zhaojin Gold &amp; Silver Refinery Co., Ltd.</v>
          </cell>
          <cell r="H2938" t="str">
            <v>CHINA</v>
          </cell>
          <cell r="I2938"/>
          <cell r="J2938" t="str">
            <v>Zhaoyuan</v>
          </cell>
          <cell r="K2938" t="str">
            <v>Shandong Sheng</v>
          </cell>
          <cell r="L2938" t="str">
            <v>Conformant</v>
          </cell>
        </row>
        <row r="2939">
          <cell r="B2939" t="str">
            <v>DIETER BRAUN GMBH_2023</v>
          </cell>
          <cell r="C2939" t="str">
            <v>CID001736 - Sichuan Tianze Precious Metals Co., Ltd.</v>
          </cell>
          <cell r="D2939" t="str">
            <v>Gold</v>
          </cell>
          <cell r="E2939" t="str">
            <v>CID001736</v>
          </cell>
          <cell r="F2939" t="str">
            <v>RMI</v>
          </cell>
          <cell r="G2939" t="str">
            <v>Sichuan Tianze Precious Metals Co., Ltd.</v>
          </cell>
          <cell r="H2939" t="str">
            <v>CHINA</v>
          </cell>
          <cell r="I2939"/>
          <cell r="J2939" t="str">
            <v>Chengdu</v>
          </cell>
          <cell r="K2939" t="str">
            <v>Sichuan Sheng</v>
          </cell>
          <cell r="L2939" t="str">
            <v>Conformant</v>
          </cell>
        </row>
        <row r="2940">
          <cell r="B2940" t="str">
            <v>DIETER BRAUN GMBH_2023</v>
          </cell>
          <cell r="C2940" t="str">
            <v>CID001761 - Solar Applied Materials Technology Corp.</v>
          </cell>
          <cell r="D2940" t="str">
            <v>Gold</v>
          </cell>
          <cell r="E2940" t="str">
            <v>CID001761</v>
          </cell>
          <cell r="F2940" t="str">
            <v>RMI</v>
          </cell>
          <cell r="G2940" t="str">
            <v>Solar Applied Materials Technology Corp.</v>
          </cell>
          <cell r="H2940" t="str">
            <v>TAIWAN, PROVINCE OF CHINA</v>
          </cell>
          <cell r="I2940"/>
          <cell r="J2940" t="str">
            <v>Tainan City</v>
          </cell>
          <cell r="K2940" t="str">
            <v>Tainan</v>
          </cell>
          <cell r="L2940" t="str">
            <v>Conformant</v>
          </cell>
        </row>
        <row r="2941">
          <cell r="B2941" t="str">
            <v>DIETER BRAUN GMBH_2023</v>
          </cell>
          <cell r="C2941" t="str">
            <v>CID001798 - Sumitomo Metal Mining Co., Ltd.88</v>
          </cell>
          <cell r="D2941" t="str">
            <v>Gold</v>
          </cell>
          <cell r="E2941" t="str">
            <v>CID001798</v>
          </cell>
          <cell r="F2941" t="str">
            <v>RMI</v>
          </cell>
          <cell r="G2941" t="str">
            <v>Sumitomo Metal Mining Co., Ltd.</v>
          </cell>
          <cell r="H2941" t="str">
            <v>JAPAN</v>
          </cell>
          <cell r="I2941"/>
          <cell r="J2941" t="str">
            <v>Saijo</v>
          </cell>
          <cell r="K2941" t="str">
            <v>Wehime</v>
          </cell>
          <cell r="L2941" t="str">
            <v>Conformant</v>
          </cell>
        </row>
        <row r="2942">
          <cell r="B2942" t="str">
            <v>DIETER BRAUN GMBH_2023</v>
          </cell>
          <cell r="C2942" t="str">
            <v>CID002580 - T.C.A S.p.A</v>
          </cell>
          <cell r="D2942" t="str">
            <v>Gold</v>
          </cell>
          <cell r="E2942" t="str">
            <v>CID002580</v>
          </cell>
          <cell r="F2942" t="str">
            <v>RMI</v>
          </cell>
          <cell r="G2942" t="str">
            <v>T.C.A S.p.A</v>
          </cell>
          <cell r="H2942" t="str">
            <v>ITALY</v>
          </cell>
          <cell r="I2942"/>
          <cell r="J2942" t="str">
            <v>Capolona</v>
          </cell>
          <cell r="K2942" t="str">
            <v>Toscana</v>
          </cell>
          <cell r="L2942" t="str">
            <v>Conformant</v>
          </cell>
        </row>
        <row r="2943">
          <cell r="B2943" t="str">
            <v>DIETER BRAUN GMBH_2023</v>
          </cell>
          <cell r="C2943" t="str">
            <v>CID001875 - Tanaka Kikinzoku Kogyo K.K.96</v>
          </cell>
          <cell r="D2943" t="str">
            <v>Gold</v>
          </cell>
          <cell r="E2943" t="str">
            <v>CID001875</v>
          </cell>
          <cell r="F2943" t="str">
            <v>RMI</v>
          </cell>
          <cell r="G2943" t="str">
            <v>Tanaka Kikinzoku Kogyo K.K.</v>
          </cell>
          <cell r="H2943" t="str">
            <v>JAPAN</v>
          </cell>
          <cell r="I2943" t="str">
            <v>nagatoro2-14</v>
          </cell>
          <cell r="J2943" t="str">
            <v>Hiratsuka</v>
          </cell>
          <cell r="K2943" t="str">
            <v>Kanagawa</v>
          </cell>
          <cell r="L2943" t="str">
            <v>Conformant</v>
          </cell>
        </row>
        <row r="2944">
          <cell r="B2944" t="str">
            <v>DIETER BRAUN GMBH_2023</v>
          </cell>
          <cell r="C2944" t="str">
            <v>CID001916 - Shandong Gold Smelting Co., Ltd.</v>
          </cell>
          <cell r="D2944" t="str">
            <v>Gold</v>
          </cell>
          <cell r="E2944" t="str">
            <v>CID001916</v>
          </cell>
          <cell r="F2944" t="str">
            <v>RMI</v>
          </cell>
          <cell r="G2944" t="str">
            <v>Shandong Gold Smelting Co., Ltd.</v>
          </cell>
          <cell r="H2944" t="str">
            <v>CHINA</v>
          </cell>
          <cell r="I2944"/>
          <cell r="J2944" t="str">
            <v>Laizhou</v>
          </cell>
          <cell r="K2944" t="str">
            <v>Shandong Sheng</v>
          </cell>
          <cell r="L2944" t="str">
            <v>Conformant</v>
          </cell>
        </row>
        <row r="2945">
          <cell r="B2945" t="str">
            <v>DIETER BRAUN GMBH_2023</v>
          </cell>
          <cell r="C2945" t="str">
            <v>CID001938 - Tokuriki Honten Co., Ltd.</v>
          </cell>
          <cell r="D2945" t="str">
            <v>Gold</v>
          </cell>
          <cell r="E2945" t="str">
            <v>CID001938</v>
          </cell>
          <cell r="F2945" t="str">
            <v>RMI</v>
          </cell>
          <cell r="G2945" t="str">
            <v>Tokuriki Honten Co., Ltd.</v>
          </cell>
          <cell r="H2945" t="str">
            <v>JAPAN</v>
          </cell>
          <cell r="I2945"/>
          <cell r="J2945" t="str">
            <v>Kuki</v>
          </cell>
          <cell r="K2945" t="str">
            <v>Saitama</v>
          </cell>
          <cell r="L2945" t="str">
            <v>Conformant</v>
          </cell>
        </row>
        <row r="2946">
          <cell r="B2946" t="str">
            <v>DIETER BRAUN GMBH_2023</v>
          </cell>
          <cell r="C2946" t="str">
            <v>CID002615 - TOO Tau-Ken-Altyn</v>
          </cell>
          <cell r="D2946" t="str">
            <v>Gold</v>
          </cell>
          <cell r="E2946" t="str">
            <v>CID002615</v>
          </cell>
          <cell r="F2946" t="str">
            <v>RMI</v>
          </cell>
          <cell r="G2946" t="str">
            <v>TOO Tau-Ken-Altyn</v>
          </cell>
          <cell r="H2946" t="str">
            <v>KAZAKHSTAN</v>
          </cell>
          <cell r="I2946"/>
          <cell r="J2946" t="str">
            <v>Astana</v>
          </cell>
          <cell r="K2946" t="str">
            <v>Almaty</v>
          </cell>
          <cell r="L2946" t="str">
            <v>Conformant</v>
          </cell>
        </row>
        <row r="2947">
          <cell r="B2947" t="str">
            <v>DIETER BRAUN GMBH_2023</v>
          </cell>
          <cell r="C2947" t="str">
            <v>CID002314 - Umicore Precious Metals Thailand</v>
          </cell>
          <cell r="D2947" t="str">
            <v>Gold</v>
          </cell>
          <cell r="E2947" t="str">
            <v>CID002314</v>
          </cell>
          <cell r="F2947" t="str">
            <v>RMI</v>
          </cell>
          <cell r="G2947" t="str">
            <v>Umicore Precious Metals Thailand</v>
          </cell>
          <cell r="H2947" t="str">
            <v>THAILAND</v>
          </cell>
          <cell r="I2947"/>
          <cell r="J2947" t="str">
            <v>Khwaeng Dok Mai</v>
          </cell>
          <cell r="K2947" t="str">
            <v>Krung Thep Maha Nakhon</v>
          </cell>
          <cell r="L2947" t="str">
            <v>Conformant</v>
          </cell>
        </row>
        <row r="2948">
          <cell r="B2948" t="str">
            <v>DIETER BRAUN GMBH_2023</v>
          </cell>
          <cell r="C2948" t="str">
            <v>CID001980 - Umicore S.A. Business Unit Precious Metals Refining104</v>
          </cell>
          <cell r="D2948" t="str">
            <v>Gold</v>
          </cell>
          <cell r="E2948" t="str">
            <v>CID001980</v>
          </cell>
          <cell r="F2948" t="str">
            <v>RMI</v>
          </cell>
          <cell r="G2948" t="str">
            <v>Umicore S.A. Business Unit Precious Metals Refining</v>
          </cell>
          <cell r="H2948" t="str">
            <v>BELGIUM</v>
          </cell>
          <cell r="I2948" t="str">
            <v>Adolf Greinerstraat 14</v>
          </cell>
          <cell r="J2948" t="str">
            <v>Hoboken</v>
          </cell>
          <cell r="K2948" t="str">
            <v>Antwerpen</v>
          </cell>
          <cell r="L2948" t="str">
            <v>Conformant</v>
          </cell>
        </row>
        <row r="2949">
          <cell r="B2949" t="str">
            <v>DIETER BRAUN GMBH_2023</v>
          </cell>
          <cell r="C2949" t="str">
            <v>CID002003 - Valcambi S.A.</v>
          </cell>
          <cell r="D2949" t="str">
            <v>Gold</v>
          </cell>
          <cell r="E2949" t="str">
            <v>CID002003</v>
          </cell>
          <cell r="F2949" t="str">
            <v>RMI</v>
          </cell>
          <cell r="G2949" t="str">
            <v>Valcambi S.A.</v>
          </cell>
          <cell r="H2949" t="str">
            <v>SWITZERLAND</v>
          </cell>
          <cell r="I2949"/>
          <cell r="J2949" t="str">
            <v>Balerna</v>
          </cell>
          <cell r="K2949" t="str">
            <v>Ticino</v>
          </cell>
          <cell r="L2949" t="str">
            <v>Conformant</v>
          </cell>
        </row>
        <row r="2950">
          <cell r="B2950" t="str">
            <v>DIETER BRAUN GMBH_2023</v>
          </cell>
          <cell r="C2950" t="str">
            <v>CID002030 - Western Australian Mint (T/a The Perth Mint)109</v>
          </cell>
          <cell r="D2950" t="str">
            <v>Gold</v>
          </cell>
          <cell r="E2950" t="str">
            <v>CID002030</v>
          </cell>
          <cell r="F2950" t="str">
            <v>RMI</v>
          </cell>
          <cell r="G2950" t="str">
            <v>Western Australian Mint (T/a The Perth Mint)</v>
          </cell>
          <cell r="H2950" t="str">
            <v>AUSTRALIA</v>
          </cell>
          <cell r="I2950" t="str">
            <v>Nondisclosure</v>
          </cell>
          <cell r="J2950" t="str">
            <v>Newburn</v>
          </cell>
          <cell r="K2950" t="str">
            <v>Western Australia</v>
          </cell>
          <cell r="L2950" t="str">
            <v>Conformant</v>
          </cell>
        </row>
        <row r="2951">
          <cell r="B2951" t="str">
            <v>DIETER BRAUN GMBH_2023</v>
          </cell>
          <cell r="C2951" t="str">
            <v>CID002778 - WIELAND Edelmetalle GmbH</v>
          </cell>
          <cell r="D2951" t="str">
            <v>Gold</v>
          </cell>
          <cell r="E2951" t="str">
            <v>CID002778</v>
          </cell>
          <cell r="F2951" t="str">
            <v>RMI</v>
          </cell>
          <cell r="G2951" t="str">
            <v>WIELAND Edelmetalle GmbH</v>
          </cell>
          <cell r="H2951" t="str">
            <v>GERMANY</v>
          </cell>
          <cell r="I2951"/>
          <cell r="J2951" t="str">
            <v>Pforzeim</v>
          </cell>
          <cell r="K2951" t="str">
            <v>Baden-Wurttemberg</v>
          </cell>
          <cell r="L2951" t="str">
            <v>Conformant</v>
          </cell>
        </row>
        <row r="2952">
          <cell r="B2952" t="str">
            <v>DIETER BRAUN GMBH_2023</v>
          </cell>
          <cell r="C2952" t="str">
            <v>CID002224 - Zhongyuan Gold Smelter of Zhongjin Gold Corporation116</v>
          </cell>
          <cell r="D2952" t="str">
            <v>Gold</v>
          </cell>
          <cell r="E2952" t="str">
            <v>CID002224</v>
          </cell>
          <cell r="F2952" t="str">
            <v>RMI</v>
          </cell>
          <cell r="G2952" t="str">
            <v>Zhongyuan Gold Smelter of Zhongjin Gold Corporation</v>
          </cell>
          <cell r="H2952" t="str">
            <v>CHINA</v>
          </cell>
          <cell r="I2952"/>
          <cell r="J2952" t="str">
            <v>Sanmenxia</v>
          </cell>
          <cell r="K2952" t="str">
            <v>Henan Sheng</v>
          </cell>
          <cell r="L2952" t="str">
            <v>Conformant</v>
          </cell>
        </row>
        <row r="2953">
          <cell r="B2953" t="str">
            <v>DIETER BRAUN GMBH_2023</v>
          </cell>
          <cell r="C2953" t="str">
            <v>CID002455 - CV Venus Inti Perkasa</v>
          </cell>
          <cell r="D2953" t="str">
            <v>Tin</v>
          </cell>
          <cell r="E2953" t="str">
            <v>CID002455</v>
          </cell>
          <cell r="F2953" t="str">
            <v>RMI</v>
          </cell>
          <cell r="G2953" t="str">
            <v>CV Venus Inti Perkasa</v>
          </cell>
          <cell r="H2953" t="str">
            <v>INDONESIA</v>
          </cell>
          <cell r="I2953"/>
          <cell r="J2953" t="str">
            <v>Pangkal Pinang</v>
          </cell>
          <cell r="K2953" t="str">
            <v>Kepulauan Bangka Belitung</v>
          </cell>
          <cell r="L2953" t="str">
            <v>Conformant</v>
          </cell>
        </row>
        <row r="2954">
          <cell r="B2954" t="str">
            <v>DIETER BRAUN GMBH_2023</v>
          </cell>
          <cell r="C2954" t="str">
            <v>CID000402 - Dowa</v>
          </cell>
          <cell r="D2954" t="str">
            <v>Tin</v>
          </cell>
          <cell r="E2954" t="str">
            <v>CID000402</v>
          </cell>
          <cell r="F2954" t="str">
            <v>RMI</v>
          </cell>
          <cell r="G2954" t="str">
            <v>Dowa</v>
          </cell>
          <cell r="H2954" t="str">
            <v>JAPAN</v>
          </cell>
          <cell r="I2954"/>
          <cell r="J2954" t="str">
            <v>Kosaka</v>
          </cell>
          <cell r="K2954" t="str">
            <v>Akita</v>
          </cell>
          <cell r="L2954" t="str">
            <v>Conformant</v>
          </cell>
        </row>
        <row r="2955">
          <cell r="B2955" t="str">
            <v>DIETER BRAUN GMBH_2023</v>
          </cell>
          <cell r="C2955" t="str">
            <v>CID002468 - Magnu's Minerais Metais e Ligas Ltda.</v>
          </cell>
          <cell r="D2955" t="str">
            <v>Tin</v>
          </cell>
          <cell r="E2955" t="str">
            <v>CID002468</v>
          </cell>
          <cell r="F2955" t="str">
            <v>RMI</v>
          </cell>
          <cell r="G2955" t="str">
            <v>Magnu's Minerais Metais e Ligas Ltda.</v>
          </cell>
          <cell r="H2955" t="str">
            <v>BRAZIL</v>
          </cell>
          <cell r="I2955"/>
          <cell r="J2955" t="str">
            <v>São João del Rei</v>
          </cell>
          <cell r="K2955" t="str">
            <v>Minas Gerais</v>
          </cell>
          <cell r="L2955" t="str">
            <v>Conformant</v>
          </cell>
        </row>
        <row r="2956">
          <cell r="B2956" t="str">
            <v>DIETER BRAUN GMBH_2023</v>
          </cell>
          <cell r="C2956" t="str">
            <v>CID000309 - PT Aries Kencana Sejahtera155</v>
          </cell>
          <cell r="D2956" t="str">
            <v>Tin</v>
          </cell>
          <cell r="E2956" t="str">
            <v>CID000309</v>
          </cell>
          <cell r="F2956" t="str">
            <v>RMI</v>
          </cell>
          <cell r="G2956" t="str">
            <v>PT Aries Kencana Sejahtera</v>
          </cell>
          <cell r="H2956" t="str">
            <v>INDONESIA</v>
          </cell>
          <cell r="I2956"/>
          <cell r="J2956" t="str">
            <v>Pemali</v>
          </cell>
          <cell r="K2956" t="str">
            <v>Kepulauan Bangka Belitung</v>
          </cell>
          <cell r="L2956" t="str">
            <v>Conformant</v>
          </cell>
        </row>
        <row r="2957">
          <cell r="B2957" t="str">
            <v>DIETER BRAUN GMBH_2023</v>
          </cell>
          <cell r="C2957" t="str">
            <v>CID001428 - PT Bukit Timah156</v>
          </cell>
          <cell r="D2957" t="str">
            <v>Tin</v>
          </cell>
          <cell r="E2957" t="str">
            <v>CID001428</v>
          </cell>
          <cell r="F2957" t="str">
            <v>RMI</v>
          </cell>
          <cell r="G2957" t="str">
            <v>PT Bukit Timah</v>
          </cell>
          <cell r="H2957" t="str">
            <v>INDONESIA</v>
          </cell>
          <cell r="I2957" t="str">
            <v>Nondisclosure</v>
          </cell>
          <cell r="J2957" t="str">
            <v>Pangkal Pinang</v>
          </cell>
          <cell r="K2957" t="str">
            <v>Kepulauan Bangka Belitung</v>
          </cell>
          <cell r="L2957" t="str">
            <v>Conformant</v>
          </cell>
        </row>
        <row r="2958">
          <cell r="B2958" t="str">
            <v>DIETER BRAUN GMBH_2023</v>
          </cell>
          <cell r="C2958" t="str">
            <v>CID002835 - PT Menara Cipta Mulia</v>
          </cell>
          <cell r="D2958" t="str">
            <v>Tin</v>
          </cell>
          <cell r="E2958" t="str">
            <v>CID002835</v>
          </cell>
          <cell r="F2958" t="str">
            <v>RMI</v>
          </cell>
          <cell r="G2958" t="str">
            <v>PT Menara Cipta Mulia</v>
          </cell>
          <cell r="H2958" t="str">
            <v>INDONESIA</v>
          </cell>
          <cell r="I2958"/>
          <cell r="J2958" t="str">
            <v>Mentawak</v>
          </cell>
          <cell r="K2958" t="str">
            <v>Kepulauan Bangka Belitung</v>
          </cell>
          <cell r="L2958" t="str">
            <v>Conformant</v>
          </cell>
        </row>
        <row r="2959">
          <cell r="B2959" t="str">
            <v>DIETER BRAUN GMBH_2023</v>
          </cell>
          <cell r="C2959" t="str">
            <v>CID002816 - PT Sukses Inti Makmur</v>
          </cell>
          <cell r="D2959" t="str">
            <v>Tin</v>
          </cell>
          <cell r="E2959" t="str">
            <v>CID002816</v>
          </cell>
          <cell r="F2959" t="str">
            <v>RMI</v>
          </cell>
          <cell r="G2959" t="str">
            <v>PT Sukses Inti Makmur</v>
          </cell>
          <cell r="H2959" t="str">
            <v>INDONESIA</v>
          </cell>
          <cell r="I2959"/>
          <cell r="J2959" t="str">
            <v>Belitung</v>
          </cell>
          <cell r="K2959" t="str">
            <v>Kepulauan Bangka Belitung</v>
          </cell>
          <cell r="L2959" t="str">
            <v>Conformant</v>
          </cell>
        </row>
        <row r="2960">
          <cell r="B2960" t="str">
            <v>DIETER BRAUN GMBH_2023</v>
          </cell>
          <cell r="C2960" t="str">
            <v>CID002756 - Super Ligas</v>
          </cell>
          <cell r="D2960" t="str">
            <v>Tin</v>
          </cell>
          <cell r="E2960" t="str">
            <v>CID002756</v>
          </cell>
          <cell r="F2960" t="str">
            <v>RMI</v>
          </cell>
          <cell r="G2960" t="str">
            <v>Super Ligas</v>
          </cell>
          <cell r="H2960" t="str">
            <v>BRAZIL</v>
          </cell>
          <cell r="I2960"/>
          <cell r="J2960" t="str">
            <v>Piracicaba</v>
          </cell>
          <cell r="K2960" t="str">
            <v>São Paulo</v>
          </cell>
          <cell r="L2960" t="str">
            <v>Active</v>
          </cell>
        </row>
        <row r="2961">
          <cell r="B2961" t="str">
            <v>DIETER BRAUN GMBH_2023</v>
          </cell>
          <cell r="C2961" t="str">
            <v>CID001486 - PT Timah Nusantara</v>
          </cell>
          <cell r="D2961" t="str">
            <v>Tin</v>
          </cell>
          <cell r="E2961" t="str">
            <v>CID001486</v>
          </cell>
          <cell r="F2961" t="str">
            <v>RMI</v>
          </cell>
          <cell r="G2961" t="str">
            <v>PT Timah Nusantara</v>
          </cell>
          <cell r="H2961" t="str">
            <v>INDONESIA</v>
          </cell>
          <cell r="I2961"/>
          <cell r="J2961" t="str">
            <v>Tempilang</v>
          </cell>
          <cell r="K2961" t="str">
            <v>Kepulauan Bangka Belitung</v>
          </cell>
          <cell r="L2961" t="str">
            <v>Active</v>
          </cell>
        </row>
        <row r="2962">
          <cell r="B2962" t="str">
            <v>DIETER BRAUN GMBH_2023</v>
          </cell>
          <cell r="C2962" t="str">
            <v>CID002918 - SungEel HiMetal Co., Ltd.</v>
          </cell>
          <cell r="D2962" t="str">
            <v>Gold</v>
          </cell>
          <cell r="E2962" t="str">
            <v>CID002918</v>
          </cell>
          <cell r="F2962" t="str">
            <v>RMI</v>
          </cell>
          <cell r="G2962" t="str">
            <v>SungEel HiMetal Co., Ltd.</v>
          </cell>
          <cell r="H2962" t="str">
            <v>KOREA, REPUBLIC OF</v>
          </cell>
          <cell r="I2962"/>
          <cell r="J2962" t="str">
            <v>Gunsan-si</v>
          </cell>
          <cell r="K2962" t="str">
            <v>Jeollabuk-do</v>
          </cell>
          <cell r="L2962" t="str">
            <v>Conformant</v>
          </cell>
        </row>
        <row r="2963">
          <cell r="B2963" t="str">
            <v>DIETER BRAUN GMBH_2023</v>
          </cell>
          <cell r="C2963" t="str">
            <v>CID003189 - NH Recytech Company</v>
          </cell>
          <cell r="D2963" t="str">
            <v>Gold</v>
          </cell>
          <cell r="E2963" t="str">
            <v>CID003189</v>
          </cell>
          <cell r="F2963" t="str">
            <v>RMI</v>
          </cell>
          <cell r="G2963" t="str">
            <v>NH Recytech Company</v>
          </cell>
          <cell r="H2963" t="str">
            <v>KOREA, REPUBLIC OF</v>
          </cell>
          <cell r="I2963"/>
          <cell r="J2963" t="str">
            <v>Pyeongtaek-si</v>
          </cell>
          <cell r="K2963" t="str">
            <v>Gyeonggi-do</v>
          </cell>
          <cell r="L2963" t="str">
            <v>Conformant</v>
          </cell>
        </row>
        <row r="2964">
          <cell r="B2964" t="str">
            <v>DIETER BRAUN GMBH_2023</v>
          </cell>
          <cell r="C2964" t="str">
            <v>CID002763 - 8853 S.p.A.</v>
          </cell>
          <cell r="D2964" t="str">
            <v>Gold</v>
          </cell>
          <cell r="E2964" t="str">
            <v>CID002763</v>
          </cell>
          <cell r="F2964" t="str">
            <v>RMI</v>
          </cell>
          <cell r="G2964" t="str">
            <v>8853 S.p.A.</v>
          </cell>
          <cell r="H2964" t="str">
            <v>ITALY</v>
          </cell>
          <cell r="I2964"/>
          <cell r="J2964" t="str">
            <v>Pero</v>
          </cell>
          <cell r="K2964" t="str">
            <v>Lombardia</v>
          </cell>
          <cell r="L2964" t="str">
            <v>Listed by RMI</v>
          </cell>
        </row>
        <row r="2965">
          <cell r="B2965" t="str">
            <v>DIETER BRAUN GMBH_2023</v>
          </cell>
          <cell r="C2965" t="str">
            <v>CID003424 - Eco-System Recycling Co., Ltd. North Plant</v>
          </cell>
          <cell r="D2965" t="str">
            <v>Gold</v>
          </cell>
          <cell r="E2965" t="str">
            <v>CID003424</v>
          </cell>
          <cell r="F2965" t="str">
            <v>RMI</v>
          </cell>
          <cell r="G2965" t="str">
            <v>Eco-System Recycling Co., Ltd. North Plant</v>
          </cell>
          <cell r="H2965" t="str">
            <v>JAPAN</v>
          </cell>
          <cell r="I2965"/>
          <cell r="J2965" t="str">
            <v>Kazuno</v>
          </cell>
          <cell r="K2965" t="str">
            <v>Akita</v>
          </cell>
          <cell r="L2965" t="str">
            <v>Conformant</v>
          </cell>
        </row>
        <row r="2966">
          <cell r="B2966" t="str">
            <v>DIETER BRAUN GMBH_2023</v>
          </cell>
          <cell r="C2966" t="str">
            <v>CID003425 - Eco-System Recycling Co., Ltd. West Plant</v>
          </cell>
          <cell r="D2966" t="str">
            <v>Gold</v>
          </cell>
          <cell r="E2966" t="str">
            <v>CID003425</v>
          </cell>
          <cell r="F2966" t="str">
            <v>RMI</v>
          </cell>
          <cell r="G2966" t="str">
            <v>Eco-System Recycling Co., Ltd. West Plant</v>
          </cell>
          <cell r="H2966" t="str">
            <v>JAPAN</v>
          </cell>
          <cell r="I2966"/>
          <cell r="J2966" t="str">
            <v>Okayama</v>
          </cell>
          <cell r="K2966" t="str">
            <v>Okayama</v>
          </cell>
          <cell r="L2966" t="str">
            <v>Conformant</v>
          </cell>
        </row>
        <row r="2967">
          <cell r="B2967" t="str">
            <v>DIETER BRAUN GMBH_2023</v>
          </cell>
          <cell r="C2967" t="str">
            <v>CID001191 - Mitsubishi Materials Corporation</v>
          </cell>
          <cell r="D2967" t="str">
            <v>Tin</v>
          </cell>
          <cell r="E2967" t="str">
            <v>CID001191</v>
          </cell>
          <cell r="F2967" t="str">
            <v>RMI</v>
          </cell>
          <cell r="G2967" t="str">
            <v>Mitsubishi Materials Corporation</v>
          </cell>
          <cell r="H2967" t="str">
            <v>JAPAN</v>
          </cell>
          <cell r="I2967"/>
          <cell r="J2967" t="str">
            <v>Tokyo</v>
          </cell>
          <cell r="K2967" t="str">
            <v>Tokyo</v>
          </cell>
          <cell r="L2967" t="str">
            <v>Conformant</v>
          </cell>
        </row>
        <row r="2968">
          <cell r="B2968" t="str">
            <v>DIETER BRAUN GMBH_2023</v>
          </cell>
          <cell r="C2968" t="str">
            <v>CID003486 - CRM Fundicao De Metais E Comercio De Equipamentos Eletronicos Do Brasil Ltda</v>
          </cell>
          <cell r="D2968" t="str">
            <v>Tin</v>
          </cell>
          <cell r="E2968" t="str">
            <v>CID003486</v>
          </cell>
          <cell r="F2968" t="str">
            <v>RMI</v>
          </cell>
          <cell r="G2968" t="str">
            <v>CRM Fundicao De Metais E Comercio De Equipamentos Eletronicos Do Brasil Ltda</v>
          </cell>
          <cell r="H2968" t="str">
            <v>BRAZIL</v>
          </cell>
          <cell r="I2968"/>
          <cell r="J2968" t="str">
            <v>São José</v>
          </cell>
          <cell r="K2968" t="str">
            <v>Santa Catarina</v>
          </cell>
          <cell r="L2968" t="str">
            <v>Conformant</v>
          </cell>
        </row>
        <row r="2969">
          <cell r="B2969" t="str">
            <v>DIETER BRAUN GMBH_2023</v>
          </cell>
          <cell r="C2969" t="str">
            <v>CID003421 - C.I Metales Procesados Industriales SAS</v>
          </cell>
          <cell r="D2969" t="str">
            <v>Gold</v>
          </cell>
          <cell r="E2969" t="str">
            <v>CID003421</v>
          </cell>
          <cell r="F2969" t="str">
            <v>RMI</v>
          </cell>
          <cell r="G2969" t="str">
            <v>C.I Metales Procesados Industriales SAS</v>
          </cell>
          <cell r="H2969" t="str">
            <v>COLOMBIA</v>
          </cell>
          <cell r="I2969"/>
          <cell r="J2969" t="str">
            <v>Cota</v>
          </cell>
          <cell r="K2969" t="str">
            <v>Cundinamarca</v>
          </cell>
          <cell r="L2969" t="str">
            <v>Active</v>
          </cell>
        </row>
        <row r="2970">
          <cell r="B2970" t="str">
            <v>DIETER BRAUN GMBH_2023</v>
          </cell>
          <cell r="C2970" t="str">
            <v>CID003461 - Augmont Enterprises Private Limited</v>
          </cell>
          <cell r="D2970" t="str">
            <v>Gold</v>
          </cell>
          <cell r="E2970" t="str">
            <v>CID003461</v>
          </cell>
          <cell r="F2970" t="str">
            <v>RMI</v>
          </cell>
          <cell r="G2970" t="str">
            <v>Augmont Enterprises Private Limited</v>
          </cell>
          <cell r="H2970" t="str">
            <v>INDIA</v>
          </cell>
          <cell r="I2970"/>
          <cell r="J2970" t="str">
            <v>Mumbai</v>
          </cell>
          <cell r="K2970" t="str">
            <v>Mahārāshtra</v>
          </cell>
          <cell r="L2970" t="str">
            <v>Active</v>
          </cell>
        </row>
        <row r="2971">
          <cell r="B2971" t="str">
            <v>DIETER BRAUN GMBH_2023</v>
          </cell>
          <cell r="C2971" t="str">
            <v>CID003500 - Alexy Metals</v>
          </cell>
          <cell r="D2971" t="str">
            <v>Gold</v>
          </cell>
          <cell r="E2971" t="str">
            <v>CID003500</v>
          </cell>
          <cell r="F2971" t="str">
            <v>RMI</v>
          </cell>
          <cell r="G2971" t="str">
            <v>Alexy Metals</v>
          </cell>
          <cell r="H2971" t="str">
            <v>UNITED STATES OF AMERICA</v>
          </cell>
          <cell r="I2971"/>
          <cell r="J2971" t="str">
            <v>Mentor</v>
          </cell>
          <cell r="K2971" t="str">
            <v>Ohio</v>
          </cell>
          <cell r="L2971" t="str">
            <v>Active</v>
          </cell>
        </row>
        <row r="2972">
          <cell r="B2972" t="str">
            <v>DIETER BRAUN GMBH_2023</v>
          </cell>
          <cell r="C2972" t="str">
            <v>CID003449 - PT Mitra Sukses Globalindo</v>
          </cell>
          <cell r="D2972" t="str">
            <v>Tin</v>
          </cell>
          <cell r="E2972" t="str">
            <v>CID003449</v>
          </cell>
          <cell r="F2972" t="str">
            <v>RMI</v>
          </cell>
          <cell r="G2972" t="str">
            <v>PT Mitra Sukses Globalindo</v>
          </cell>
          <cell r="H2972" t="str">
            <v>INDONESIA</v>
          </cell>
          <cell r="I2972"/>
          <cell r="J2972" t="str">
            <v>Pangkalpinang</v>
          </cell>
          <cell r="K2972" t="str">
            <v>Kepulauan Bangka Belitung</v>
          </cell>
          <cell r="L2972" t="str">
            <v>Conformant</v>
          </cell>
        </row>
        <row r="2973">
          <cell r="B2973" t="str">
            <v>DIETER BRAUN GMBH_2023</v>
          </cell>
          <cell r="C2973" t="str">
            <v>CID003529 - Sancus ZFS (L’Orfebre, SA)</v>
          </cell>
          <cell r="D2973" t="str">
            <v>Gold</v>
          </cell>
          <cell r="E2973" t="str">
            <v>CID003529</v>
          </cell>
          <cell r="F2973" t="str">
            <v>RMI</v>
          </cell>
          <cell r="G2973" t="str">
            <v>Sancus ZFS (L’Orfebre, SA)</v>
          </cell>
          <cell r="H2973" t="str">
            <v>COLOMBIA</v>
          </cell>
          <cell r="I2973"/>
          <cell r="J2973" t="str">
            <v>Barranquilla</v>
          </cell>
          <cell r="K2973" t="str">
            <v>Atlántico</v>
          </cell>
          <cell r="L2973" t="str">
            <v>Active</v>
          </cell>
        </row>
        <row r="2974">
          <cell r="B2974" t="str">
            <v>DIETER BRAUN GMBH_2023</v>
          </cell>
          <cell r="C2974" t="str">
            <v>CID003575 - Metal Concentrators SA (Pty) Ltd.</v>
          </cell>
          <cell r="D2974" t="str">
            <v>Gold</v>
          </cell>
          <cell r="E2974" t="str">
            <v>CID003575</v>
          </cell>
          <cell r="F2974" t="str">
            <v>RMI</v>
          </cell>
          <cell r="G2974" t="str">
            <v>Metal Concentrators SA (Pty) Ltd.</v>
          </cell>
          <cell r="H2974" t="str">
            <v>SOUTH AFRICA</v>
          </cell>
          <cell r="I2974"/>
          <cell r="J2974" t="str">
            <v>Kempton Park</v>
          </cell>
          <cell r="K2974" t="str">
            <v>Gauteng</v>
          </cell>
          <cell r="L2974" t="str">
            <v>Conformant</v>
          </cell>
        </row>
        <row r="2975">
          <cell r="B2975" t="str">
            <v>DIETER BRAUN GMBH_2023</v>
          </cell>
          <cell r="C2975" t="str">
            <v>CID003615 - WEEEREFINING</v>
          </cell>
          <cell r="D2975" t="str">
            <v>Gold</v>
          </cell>
          <cell r="E2975" t="str">
            <v>CID003615</v>
          </cell>
          <cell r="F2975" t="str">
            <v>RMI</v>
          </cell>
          <cell r="G2975" t="str">
            <v>WEEEREFINING</v>
          </cell>
          <cell r="H2975" t="str">
            <v>FRANCE</v>
          </cell>
          <cell r="I2975"/>
          <cell r="J2975" t="str">
            <v>Tourville-les-Ifs</v>
          </cell>
          <cell r="K2975" t="str">
            <v>Normandie</v>
          </cell>
          <cell r="L2975" t="str">
            <v>Active</v>
          </cell>
        </row>
        <row r="2976">
          <cell r="B2976" t="str">
            <v>DIETER BRAUN GMBH_2023</v>
          </cell>
          <cell r="C2976" t="str">
            <v>CID003380 - PT Masbro Alam Stania</v>
          </cell>
          <cell r="D2976" t="str">
            <v>Tin</v>
          </cell>
          <cell r="E2976" t="str">
            <v>CID003380</v>
          </cell>
          <cell r="F2976" t="str">
            <v>RMI</v>
          </cell>
          <cell r="G2976" t="str">
            <v>PT Masbro Alam Stania</v>
          </cell>
          <cell r="H2976" t="str">
            <v>INDONESIA</v>
          </cell>
          <cell r="I2976"/>
          <cell r="J2976"/>
          <cell r="K2976" t="str">
            <v>Sungailiat, Kepulauan Bangka Belitung</v>
          </cell>
          <cell r="L2976" t="str">
            <v>Removed</v>
          </cell>
        </row>
        <row r="2977">
          <cell r="B2977" t="str">
            <v>DIODES INC_2023</v>
          </cell>
          <cell r="C2977" t="str">
            <v>CID000211 - Changsha South Tantalum Niobium Co., Ltd.</v>
          </cell>
          <cell r="D2977" t="str">
            <v>Tantalum</v>
          </cell>
          <cell r="E2977" t="str">
            <v>CID000211</v>
          </cell>
          <cell r="F2977" t="str">
            <v>RMI</v>
          </cell>
          <cell r="G2977" t="str">
            <v>Changsha South Tantalum Niobium Co., Ltd.</v>
          </cell>
          <cell r="H2977" t="str">
            <v>CHINA</v>
          </cell>
          <cell r="I2977"/>
          <cell r="J2977" t="str">
            <v>Changsha</v>
          </cell>
          <cell r="K2977" t="str">
            <v>Hunan Sheng</v>
          </cell>
          <cell r="L2977" t="str">
            <v>Conformant</v>
          </cell>
        </row>
        <row r="2978">
          <cell r="B2978" t="str">
            <v>DIODES INC_2023</v>
          </cell>
          <cell r="C2978" t="str">
            <v>CID002504 - D Block Metals, LLC</v>
          </cell>
          <cell r="D2978" t="str">
            <v>Tantalum</v>
          </cell>
          <cell r="E2978" t="str">
            <v>CID002504</v>
          </cell>
          <cell r="F2978" t="str">
            <v>RMI</v>
          </cell>
          <cell r="G2978" t="str">
            <v>D Block Metals, LLC</v>
          </cell>
          <cell r="H2978" t="str">
            <v>UNITED STATES OF AMERICA</v>
          </cell>
          <cell r="I2978"/>
          <cell r="J2978" t="str">
            <v>Gastonia</v>
          </cell>
          <cell r="K2978" t="str">
            <v>North Carolina</v>
          </cell>
          <cell r="L2978" t="str">
            <v>Conformant</v>
          </cell>
        </row>
        <row r="2979">
          <cell r="B2979" t="str">
            <v>DIODES INC_2023</v>
          </cell>
          <cell r="C2979" t="str">
            <v>CID000460 - F&amp;X Electro-Materials Ltd.4</v>
          </cell>
          <cell r="D2979" t="str">
            <v>Tantalum</v>
          </cell>
          <cell r="E2979" t="str">
            <v>CID000460</v>
          </cell>
          <cell r="F2979" t="str">
            <v>RMI</v>
          </cell>
          <cell r="G2979" t="str">
            <v>F&amp;X Electro-Materials Ltd.</v>
          </cell>
          <cell r="H2979" t="str">
            <v>CHINA</v>
          </cell>
          <cell r="I2979"/>
          <cell r="J2979" t="str">
            <v>Jiangmen</v>
          </cell>
          <cell r="K2979" t="str">
            <v>Guangdong Sheng</v>
          </cell>
          <cell r="L2979" t="str">
            <v>Conformant</v>
          </cell>
        </row>
        <row r="2980">
          <cell r="B2980" t="str">
            <v>DIODES INC_2023</v>
          </cell>
          <cell r="C2980" t="str">
            <v>CID002505 - FIR Metals &amp; Resource Ltd.</v>
          </cell>
          <cell r="D2980" t="str">
            <v>Tantalum</v>
          </cell>
          <cell r="E2980" t="str">
            <v>CID002505</v>
          </cell>
          <cell r="F2980" t="str">
            <v>RMI</v>
          </cell>
          <cell r="G2980" t="str">
            <v>FIR Metals &amp; Resource Ltd.</v>
          </cell>
          <cell r="H2980" t="str">
            <v>CHINA</v>
          </cell>
          <cell r="I2980"/>
          <cell r="J2980" t="str">
            <v>Zhuzhou</v>
          </cell>
          <cell r="K2980" t="str">
            <v>Hunan Sheng</v>
          </cell>
          <cell r="L2980" t="str">
            <v>Conformant</v>
          </cell>
        </row>
        <row r="2981">
          <cell r="B2981" t="str">
            <v>DIODES INC_2023</v>
          </cell>
          <cell r="C2981" t="str">
            <v>CID002558 - Global Advanced Metals Aizu</v>
          </cell>
          <cell r="D2981" t="str">
            <v>Tantalum</v>
          </cell>
          <cell r="E2981" t="str">
            <v>CID002558</v>
          </cell>
          <cell r="F2981" t="str">
            <v>RMI</v>
          </cell>
          <cell r="G2981" t="str">
            <v>Global Advanced Metals Aizu</v>
          </cell>
          <cell r="H2981" t="str">
            <v>JAPAN</v>
          </cell>
          <cell r="I2981"/>
          <cell r="J2981" t="str">
            <v>Aizuwakamatsu</v>
          </cell>
          <cell r="K2981" t="str">
            <v>Fukushima</v>
          </cell>
          <cell r="L2981" t="str">
            <v>Conformant</v>
          </cell>
        </row>
        <row r="2982">
          <cell r="B2982" t="str">
            <v>DIODES INC_2023</v>
          </cell>
          <cell r="C2982" t="str">
            <v>CID002557 - Global Advanced Metals Boyertown</v>
          </cell>
          <cell r="D2982" t="str">
            <v>Tantalum</v>
          </cell>
          <cell r="E2982" t="str">
            <v>CID002557</v>
          </cell>
          <cell r="F2982" t="str">
            <v>RMI</v>
          </cell>
          <cell r="G2982" t="str">
            <v>Global Advanced Metals Boyertown</v>
          </cell>
          <cell r="H2982" t="str">
            <v>UNITED STATES OF AMERICA</v>
          </cell>
          <cell r="I2982"/>
          <cell r="J2982" t="str">
            <v>Boyertown</v>
          </cell>
          <cell r="K2982" t="str">
            <v>Pennsylvania</v>
          </cell>
          <cell r="L2982" t="str">
            <v>Conformant</v>
          </cell>
        </row>
        <row r="2983">
          <cell r="B2983" t="str">
            <v>DIODES INC_2023</v>
          </cell>
          <cell r="C2983" t="str">
            <v>CID000616 - XIMEI RESOURCES (GUANGDONG) LIMITED</v>
          </cell>
          <cell r="D2983" t="str">
            <v>Tantalum</v>
          </cell>
          <cell r="E2983" t="str">
            <v>CID000616</v>
          </cell>
          <cell r="F2983" t="str">
            <v>RMI</v>
          </cell>
          <cell r="G2983" t="str">
            <v>XIMEI RESOURCES (GUANGDONG) LIMITED</v>
          </cell>
          <cell r="H2983" t="str">
            <v>CHINA</v>
          </cell>
          <cell r="I2983"/>
          <cell r="J2983" t="str">
            <v>Yingde</v>
          </cell>
          <cell r="K2983" t="str">
            <v>Guangdong Sheng</v>
          </cell>
          <cell r="L2983" t="str">
            <v>Conformant</v>
          </cell>
        </row>
        <row r="2984">
          <cell r="B2984" t="str">
            <v>DIODES INC_2023</v>
          </cell>
          <cell r="C2984" t="str">
            <v>CID002544 - TANIOBIS Co., Ltd.</v>
          </cell>
          <cell r="D2984" t="str">
            <v>Tantalum</v>
          </cell>
          <cell r="E2984" t="str">
            <v>CID002544</v>
          </cell>
          <cell r="F2984" t="str">
            <v>RMI</v>
          </cell>
          <cell r="G2984" t="str">
            <v>TANIOBIS Co., Ltd.</v>
          </cell>
          <cell r="H2984" t="str">
            <v>THAILAND</v>
          </cell>
          <cell r="I2984"/>
          <cell r="J2984" t="str">
            <v>Map Ta Phut</v>
          </cell>
          <cell r="K2984" t="str">
            <v>Rayong</v>
          </cell>
          <cell r="L2984" t="str">
            <v>Conformant</v>
          </cell>
        </row>
        <row r="2985">
          <cell r="B2985" t="str">
            <v>DIODES INC_2023</v>
          </cell>
          <cell r="C2985" t="str">
            <v>CID002547 - QSIL Metals Hermsdorf GmbH98</v>
          </cell>
          <cell r="D2985" t="str">
            <v>Tantalum</v>
          </cell>
          <cell r="E2985" t="str">
            <v>CID002547</v>
          </cell>
          <cell r="F2985" t="str">
            <v>RMI</v>
          </cell>
          <cell r="G2985" t="str">
            <v>QSIL Metals Hermsdorf GmbH</v>
          </cell>
          <cell r="H2985" t="str">
            <v>GERMANY</v>
          </cell>
          <cell r="I2985"/>
          <cell r="J2985" t="str">
            <v>Hermsdorf</v>
          </cell>
          <cell r="K2985" t="str">
            <v>Thüringen</v>
          </cell>
          <cell r="L2985" t="str">
            <v>Removed</v>
          </cell>
        </row>
        <row r="2986">
          <cell r="B2986" t="str">
            <v>DIODES INC_2023</v>
          </cell>
          <cell r="C2986" t="str">
            <v>CID002548 - Materion Newton Inc.</v>
          </cell>
          <cell r="D2986" t="str">
            <v>Tantalum</v>
          </cell>
          <cell r="E2986" t="str">
            <v>CID002548</v>
          </cell>
          <cell r="F2986" t="str">
            <v>RMI</v>
          </cell>
          <cell r="G2986" t="str">
            <v>Materion Newton Inc.</v>
          </cell>
          <cell r="H2986" t="str">
            <v>UNITED STATES OF AMERICA</v>
          </cell>
          <cell r="I2986"/>
          <cell r="J2986" t="str">
            <v>Newton</v>
          </cell>
          <cell r="K2986" t="str">
            <v>Massachusetts</v>
          </cell>
          <cell r="L2986" t="str">
            <v>Conformant</v>
          </cell>
        </row>
        <row r="2987">
          <cell r="B2987" t="str">
            <v>DIODES INC_2023</v>
          </cell>
          <cell r="C2987" t="str">
            <v>CID002549 - TANIOBIS Japan Co., Ltd.</v>
          </cell>
          <cell r="D2987" t="str">
            <v>Tantalum</v>
          </cell>
          <cell r="E2987" t="str">
            <v>CID002549</v>
          </cell>
          <cell r="F2987" t="str">
            <v>RMI</v>
          </cell>
          <cell r="G2987" t="str">
            <v>TANIOBIS Japan Co., Ltd.</v>
          </cell>
          <cell r="H2987" t="str">
            <v>JAPAN</v>
          </cell>
          <cell r="I2987"/>
          <cell r="J2987" t="str">
            <v>Mito</v>
          </cell>
          <cell r="K2987" t="str">
            <v>Ibaraki</v>
          </cell>
          <cell r="L2987" t="str">
            <v>Conformant</v>
          </cell>
        </row>
        <row r="2988">
          <cell r="B2988" t="str">
            <v>DIODES INC_2023</v>
          </cell>
          <cell r="C2988" t="str">
            <v>CID002550 - TANIOBIS Smelting GmbH &amp; Co. KG</v>
          </cell>
          <cell r="D2988" t="str">
            <v>Tantalum</v>
          </cell>
          <cell r="E2988" t="str">
            <v>CID002550</v>
          </cell>
          <cell r="F2988" t="str">
            <v>RMI</v>
          </cell>
          <cell r="G2988" t="str">
            <v>TANIOBIS Smelting GmbH &amp; Co. KG</v>
          </cell>
          <cell r="H2988" t="str">
            <v>GERMANY</v>
          </cell>
          <cell r="I2988"/>
          <cell r="J2988" t="str">
            <v>Laufenburg</v>
          </cell>
          <cell r="K2988" t="str">
            <v>Baden-Württemberg</v>
          </cell>
          <cell r="L2988" t="str">
            <v>Conformant</v>
          </cell>
        </row>
        <row r="2989">
          <cell r="B2989" t="str">
            <v>DIODES INC_2023</v>
          </cell>
          <cell r="C2989" t="str">
            <v>CID002545 - TANIOBIS GmbH</v>
          </cell>
          <cell r="D2989" t="str">
            <v>Tantalum</v>
          </cell>
          <cell r="E2989" t="str">
            <v>CID002545</v>
          </cell>
          <cell r="F2989" t="str">
            <v>RMI</v>
          </cell>
          <cell r="G2989" t="str">
            <v>TANIOBIS GmbH</v>
          </cell>
          <cell r="H2989" t="str">
            <v>GERMANY</v>
          </cell>
          <cell r="I2989"/>
          <cell r="J2989" t="str">
            <v>Goslar</v>
          </cell>
          <cell r="K2989" t="str">
            <v>Niedersachsen</v>
          </cell>
          <cell r="L2989" t="str">
            <v>Conformant</v>
          </cell>
        </row>
        <row r="2990">
          <cell r="B2990" t="str">
            <v>DIODES INC_2023</v>
          </cell>
          <cell r="C2990" t="str">
            <v>CID002492 - Hengyang King Xing Lifeng New Materials Co., Ltd.</v>
          </cell>
          <cell r="D2990" t="str">
            <v>Tantalum</v>
          </cell>
          <cell r="E2990" t="str">
            <v>CID002492</v>
          </cell>
          <cell r="F2990" t="str">
            <v>RMI</v>
          </cell>
          <cell r="G2990" t="str">
            <v>Hengyang King Xing Lifeng New Materials Co., Ltd.</v>
          </cell>
          <cell r="H2990" t="str">
            <v>CHINA</v>
          </cell>
          <cell r="I2990"/>
          <cell r="J2990" t="str">
            <v>Hengyang</v>
          </cell>
          <cell r="K2990" t="str">
            <v>Hunan Sheng</v>
          </cell>
          <cell r="L2990" t="str">
            <v>Conformant</v>
          </cell>
        </row>
        <row r="2991">
          <cell r="B2991" t="str">
            <v>DIODES INC_2023</v>
          </cell>
          <cell r="C2991" t="str">
            <v>CID002512 - Jiangxi Dinghai Tantalum &amp; Niobium Co., Ltd.</v>
          </cell>
          <cell r="D2991" t="str">
            <v>Tantalum</v>
          </cell>
          <cell r="E2991" t="str">
            <v>CID002512</v>
          </cell>
          <cell r="F2991" t="str">
            <v>RMI</v>
          </cell>
          <cell r="G2991" t="str">
            <v>Jiangxi Dinghai Tantalum &amp; Niobium Co., Ltd.</v>
          </cell>
          <cell r="H2991" t="str">
            <v>CHINA</v>
          </cell>
          <cell r="I2991"/>
          <cell r="J2991" t="str">
            <v>Fengxin</v>
          </cell>
          <cell r="K2991" t="str">
            <v>Jiangxi Sheng</v>
          </cell>
          <cell r="L2991" t="str">
            <v>Conformant</v>
          </cell>
        </row>
        <row r="2992">
          <cell r="B2992" t="str">
            <v>DIODES INC_2023</v>
          </cell>
          <cell r="C2992" t="str">
            <v>CID002842 - Jiangxi Tuohong New Raw Material</v>
          </cell>
          <cell r="D2992" t="str">
            <v>Tantalum</v>
          </cell>
          <cell r="E2992" t="str">
            <v>CID002842</v>
          </cell>
          <cell r="F2992" t="str">
            <v>RMI</v>
          </cell>
          <cell r="G2992" t="str">
            <v>Jiangxi Tuohong New Raw Material</v>
          </cell>
          <cell r="H2992" t="str">
            <v>CHINA</v>
          </cell>
          <cell r="I2992"/>
          <cell r="J2992" t="str">
            <v>Yi Chun City</v>
          </cell>
          <cell r="K2992" t="str">
            <v>Jiangxi Sheng</v>
          </cell>
          <cell r="L2992" t="str">
            <v>Conformant</v>
          </cell>
        </row>
        <row r="2993">
          <cell r="B2993" t="str">
            <v>DIODES INC_2023</v>
          </cell>
          <cell r="C2993" t="str">
            <v>CID000914 - JiuJiang JinXin Nonferrous Metals Co., Ltd.</v>
          </cell>
          <cell r="D2993" t="str">
            <v>Tantalum</v>
          </cell>
          <cell r="E2993" t="str">
            <v>CID000914</v>
          </cell>
          <cell r="F2993" t="str">
            <v>RMI</v>
          </cell>
          <cell r="G2993" t="str">
            <v>JiuJiang JinXin Nonferrous Metals Co., Ltd.</v>
          </cell>
          <cell r="H2993" t="str">
            <v>CHINA</v>
          </cell>
          <cell r="I2993"/>
          <cell r="J2993" t="str">
            <v>Jiujiang</v>
          </cell>
          <cell r="K2993" t="str">
            <v>Jiangxi Sheng</v>
          </cell>
          <cell r="L2993" t="str">
            <v>Conformant</v>
          </cell>
        </row>
        <row r="2994">
          <cell r="B2994" t="str">
            <v>DIODES INC_2023</v>
          </cell>
          <cell r="C2994" t="str">
            <v>CID000917 - Jiujiang Tanbre Co., Ltd.</v>
          </cell>
          <cell r="D2994" t="str">
            <v>Tantalum</v>
          </cell>
          <cell r="E2994" t="str">
            <v>CID000917</v>
          </cell>
          <cell r="F2994" t="str">
            <v>RMI</v>
          </cell>
          <cell r="G2994" t="str">
            <v>Jiujiang Tanbre Co., Ltd.</v>
          </cell>
          <cell r="H2994" t="str">
            <v>CHINA</v>
          </cell>
          <cell r="I2994" t="str">
            <v>No. 62, Jiuhu Road, Jiujiang City, Jiangxi 
Province, China, P.C: 332014</v>
          </cell>
          <cell r="J2994" t="str">
            <v>Jiujiang</v>
          </cell>
          <cell r="K2994" t="str">
            <v>Jiangxi Sheng</v>
          </cell>
          <cell r="L2994" t="str">
            <v>Conformant</v>
          </cell>
        </row>
        <row r="2995">
          <cell r="B2995" t="str">
            <v>DIODES INC_2023</v>
          </cell>
          <cell r="C2995" t="str">
            <v>CID002539 - KEMET de Mexico</v>
          </cell>
          <cell r="D2995" t="str">
            <v>Tantalum</v>
          </cell>
          <cell r="E2995" t="str">
            <v>CID002539</v>
          </cell>
          <cell r="F2995" t="str">
            <v>RMI</v>
          </cell>
          <cell r="G2995" t="str">
            <v>KEMET de Mexico</v>
          </cell>
          <cell r="H2995" t="str">
            <v>MEXICO</v>
          </cell>
          <cell r="I2995"/>
          <cell r="J2995" t="str">
            <v>Matamoros</v>
          </cell>
          <cell r="K2995" t="str">
            <v>Tamaulipas</v>
          </cell>
          <cell r="L2995" t="str">
            <v>Conformant</v>
          </cell>
        </row>
        <row r="2996">
          <cell r="B2996" t="str">
            <v>DIODES INC_2023</v>
          </cell>
          <cell r="C2996" t="str">
            <v>CID001076 - AMG Brasil</v>
          </cell>
          <cell r="D2996" t="str">
            <v>Tantalum</v>
          </cell>
          <cell r="E2996" t="str">
            <v>CID001076</v>
          </cell>
          <cell r="F2996" t="str">
            <v>RMI</v>
          </cell>
          <cell r="G2996" t="str">
            <v>AMG Brasil</v>
          </cell>
          <cell r="H2996" t="str">
            <v>BRAZIL</v>
          </cell>
          <cell r="I2996"/>
          <cell r="J2996" t="str">
            <v>São João del Rei</v>
          </cell>
          <cell r="K2996" t="str">
            <v>Minas Gerais</v>
          </cell>
          <cell r="L2996" t="str">
            <v>Conformant</v>
          </cell>
        </row>
        <row r="2997">
          <cell r="B2997" t="str">
            <v>DIODES INC_2023</v>
          </cell>
          <cell r="C2997" t="str">
            <v>CID001163 - Metallurgical Products India Pvt., Ltd.7</v>
          </cell>
          <cell r="D2997" t="str">
            <v>Tantalum</v>
          </cell>
          <cell r="E2997" t="str">
            <v>CID001163</v>
          </cell>
          <cell r="F2997" t="str">
            <v>RMI</v>
          </cell>
          <cell r="G2997" t="str">
            <v>Metallurgical Products India Pvt., Ltd.</v>
          </cell>
          <cell r="H2997" t="str">
            <v>INDIA</v>
          </cell>
          <cell r="I2997"/>
          <cell r="J2997" t="str">
            <v>District Raigad</v>
          </cell>
          <cell r="K2997" t="str">
            <v>Maharashtra</v>
          </cell>
          <cell r="L2997" t="str">
            <v>Conformant</v>
          </cell>
        </row>
        <row r="2998">
          <cell r="B2998" t="str">
            <v>DIODES INC_2023</v>
          </cell>
          <cell r="C2998" t="str">
            <v>CID001173 - Mineracao Taboca S.A.</v>
          </cell>
          <cell r="D2998" t="str">
            <v>Tin</v>
          </cell>
          <cell r="E2998" t="str">
            <v>CID001173</v>
          </cell>
          <cell r="F2998" t="str">
            <v>RMI</v>
          </cell>
          <cell r="G2998" t="str">
            <v>Mineracao Taboca S.A.</v>
          </cell>
          <cell r="H2998" t="str">
            <v>BRAZIL</v>
          </cell>
          <cell r="I2998" t="str">
            <v>Nondisclosure</v>
          </cell>
          <cell r="J2998" t="str">
            <v>Bairro Guarapiranga</v>
          </cell>
          <cell r="K2998" t="str">
            <v>Pirapora do Bom Jesus City</v>
          </cell>
          <cell r="L2998" t="str">
            <v>Conformant</v>
          </cell>
        </row>
        <row r="2999">
          <cell r="B2999" t="str">
            <v>DIODES INC_2023</v>
          </cell>
          <cell r="C2999" t="str">
            <v>CID001192 - Mitsui Mining and Smelting Co., Ltd.8</v>
          </cell>
          <cell r="D2999" t="str">
            <v>Tantalum</v>
          </cell>
          <cell r="E2999" t="str">
            <v>CID001192</v>
          </cell>
          <cell r="F2999" t="str">
            <v>RMI</v>
          </cell>
          <cell r="G2999" t="str">
            <v>Mitsui Mining and Smelting Co., Ltd.</v>
          </cell>
          <cell r="H2999" t="str">
            <v>JAPAN</v>
          </cell>
          <cell r="I2999"/>
          <cell r="J2999" t="str">
            <v>Omuta</v>
          </cell>
          <cell r="K2999" t="str">
            <v>Fukuoka</v>
          </cell>
          <cell r="L2999" t="str">
            <v>Conformant</v>
          </cell>
        </row>
        <row r="3000">
          <cell r="B3000" t="str">
            <v>DIODES INC_2023</v>
          </cell>
          <cell r="C3000" t="str">
            <v>CID001277 - Ningxia Orient Tantalum Industry Co., Ltd.</v>
          </cell>
          <cell r="D3000" t="str">
            <v>Tantalum</v>
          </cell>
          <cell r="E3000" t="str">
            <v>CID001277</v>
          </cell>
          <cell r="F3000" t="str">
            <v>RMI</v>
          </cell>
          <cell r="G3000" t="str">
            <v>Ningxia Orient Tantalum Industry Co., Ltd.</v>
          </cell>
          <cell r="H3000" t="str">
            <v>CHINA</v>
          </cell>
          <cell r="I3000"/>
          <cell r="J3000" t="str">
            <v>Shizuishan City</v>
          </cell>
          <cell r="K3000" t="str">
            <v>Ningxia Huizi Zizhiqu</v>
          </cell>
          <cell r="L3000" t="str">
            <v>Conformant</v>
          </cell>
        </row>
        <row r="3001">
          <cell r="B3001" t="str">
            <v>DIODES INC_2023</v>
          </cell>
          <cell r="C3001" t="str">
            <v>CID001200 - NPM Silmet AS9</v>
          </cell>
          <cell r="D3001" t="str">
            <v>Tantalum</v>
          </cell>
          <cell r="E3001" t="str">
            <v>CID001200</v>
          </cell>
          <cell r="F3001" t="str">
            <v>RMI</v>
          </cell>
          <cell r="G3001" t="str">
            <v>NPM Silmet AS</v>
          </cell>
          <cell r="H3001" t="str">
            <v>ESTONIA</v>
          </cell>
          <cell r="I3001"/>
          <cell r="J3001" t="str">
            <v>Sillamäe</v>
          </cell>
          <cell r="K3001" t="str">
            <v>Ida-Virumaa</v>
          </cell>
          <cell r="L3001" t="str">
            <v>Conformant</v>
          </cell>
        </row>
        <row r="3002">
          <cell r="B3002" t="str">
            <v>DIODES INC_2023</v>
          </cell>
          <cell r="C3002" t="str">
            <v>CID001508 - QuantumClean</v>
          </cell>
          <cell r="D3002" t="str">
            <v>Tantalum</v>
          </cell>
          <cell r="E3002" t="str">
            <v>CID001508</v>
          </cell>
          <cell r="F3002" t="str">
            <v>RMI</v>
          </cell>
          <cell r="G3002" t="str">
            <v>QuantumClean</v>
          </cell>
          <cell r="H3002" t="str">
            <v>UNITED STATES OF AMERICA</v>
          </cell>
          <cell r="I3002"/>
          <cell r="J3002" t="str">
            <v>Carrollton</v>
          </cell>
          <cell r="K3002" t="str">
            <v>Texas</v>
          </cell>
          <cell r="L3002" t="str">
            <v>Conformant</v>
          </cell>
        </row>
        <row r="3003">
          <cell r="B3003" t="str">
            <v>DIODES INC_2023</v>
          </cell>
          <cell r="C3003" t="str">
            <v>CID001869 - Taki Chemical Co., Ltd.</v>
          </cell>
          <cell r="D3003" t="str">
            <v>Tantalum</v>
          </cell>
          <cell r="E3003" t="str">
            <v>CID001869</v>
          </cell>
          <cell r="F3003" t="str">
            <v>RMI</v>
          </cell>
          <cell r="G3003" t="str">
            <v>Taki Chemical Co., Ltd.</v>
          </cell>
          <cell r="H3003" t="str">
            <v>JAPAN</v>
          </cell>
          <cell r="I3003"/>
          <cell r="J3003" t="str">
            <v>Harima</v>
          </cell>
          <cell r="K3003" t="str">
            <v>Hyogo</v>
          </cell>
          <cell r="L3003" t="str">
            <v>Conformant</v>
          </cell>
        </row>
        <row r="3004">
          <cell r="B3004" t="str">
            <v>DIODES INC_2023</v>
          </cell>
          <cell r="C3004" t="str">
            <v>CID001891 - Telex Metals</v>
          </cell>
          <cell r="D3004" t="str">
            <v>Tantalum</v>
          </cell>
          <cell r="E3004" t="str">
            <v>CID001891</v>
          </cell>
          <cell r="F3004" t="str">
            <v>RMI</v>
          </cell>
          <cell r="G3004" t="str">
            <v>Telex Metals</v>
          </cell>
          <cell r="H3004" t="str">
            <v>UNITED STATES OF AMERICA</v>
          </cell>
          <cell r="I3004"/>
          <cell r="J3004" t="str">
            <v>Croydon</v>
          </cell>
          <cell r="K3004" t="str">
            <v>Pennsylvania</v>
          </cell>
          <cell r="L3004" t="str">
            <v>Conformant</v>
          </cell>
        </row>
        <row r="3005">
          <cell r="B3005" t="str">
            <v>DIODES INC_2023</v>
          </cell>
          <cell r="C3005" t="str">
            <v>CID001969 - Ulba Metallurgical Plant JSC17</v>
          </cell>
          <cell r="D3005" t="str">
            <v>Tantalum</v>
          </cell>
          <cell r="E3005" t="str">
            <v>CID001969</v>
          </cell>
          <cell r="F3005" t="str">
            <v>RMI</v>
          </cell>
          <cell r="G3005" t="str">
            <v>Ulba Metallurgical Plant JSC</v>
          </cell>
          <cell r="H3005" t="str">
            <v>KAZAKHSTAN</v>
          </cell>
          <cell r="I3005"/>
          <cell r="J3005" t="str">
            <v>Ust-Kamenogorsk</v>
          </cell>
          <cell r="K3005" t="str">
            <v>Qaraghandy oblysy</v>
          </cell>
          <cell r="L3005" t="str">
            <v>Conformant</v>
          </cell>
        </row>
        <row r="3006">
          <cell r="B3006" t="str">
            <v>DIODES INC_2023</v>
          </cell>
          <cell r="C3006" t="str">
            <v>CID000019 - Aida Chemical Industries Co., Ltd.</v>
          </cell>
          <cell r="D3006" t="str">
            <v>Gold</v>
          </cell>
          <cell r="E3006" t="str">
            <v>CID000019</v>
          </cell>
          <cell r="F3006" t="str">
            <v>RMI</v>
          </cell>
          <cell r="G3006" t="str">
            <v>Aida Chemical Industries Co., Ltd.</v>
          </cell>
          <cell r="H3006" t="str">
            <v>JAPAN</v>
          </cell>
          <cell r="I3006" t="str">
            <v>6-15-13 Minami-cho</v>
          </cell>
          <cell r="J3006" t="str">
            <v>Fuchu</v>
          </cell>
          <cell r="K3006" t="str">
            <v>Tokyo</v>
          </cell>
          <cell r="L3006" t="str">
            <v>Conformant</v>
          </cell>
        </row>
        <row r="3007">
          <cell r="B3007" t="str">
            <v>DIODES INC_2023</v>
          </cell>
          <cell r="C3007" t="str">
            <v>CID000035 - Agosi AG</v>
          </cell>
          <cell r="D3007" t="str">
            <v>Gold</v>
          </cell>
          <cell r="E3007" t="str">
            <v>CID000035</v>
          </cell>
          <cell r="F3007" t="str">
            <v>RMI</v>
          </cell>
          <cell r="G3007" t="str">
            <v>Agosi AG</v>
          </cell>
          <cell r="H3007" t="str">
            <v>GERMANY</v>
          </cell>
          <cell r="I3007"/>
          <cell r="J3007" t="str">
            <v>Pforzheim</v>
          </cell>
          <cell r="K3007" t="str">
            <v>Baden-Württemberg</v>
          </cell>
          <cell r="L3007" t="str">
            <v>Conformant</v>
          </cell>
        </row>
        <row r="3008">
          <cell r="B3008" t="str">
            <v>DIODES INC_2023</v>
          </cell>
          <cell r="C3008" t="str">
            <v>CID000058 - AngloGold Ashanti Corrego do Sitio Mineracao</v>
          </cell>
          <cell r="D3008" t="str">
            <v>Gold</v>
          </cell>
          <cell r="E3008" t="str">
            <v>CID000058</v>
          </cell>
          <cell r="F3008" t="str">
            <v>RMI</v>
          </cell>
          <cell r="G3008" t="str">
            <v>AngloGold Ashanti Corrego do Sitio Mineracao</v>
          </cell>
          <cell r="H3008" t="str">
            <v>BRAZIL</v>
          </cell>
          <cell r="I3008"/>
          <cell r="J3008" t="str">
            <v>Nova Lima</v>
          </cell>
          <cell r="K3008" t="str">
            <v>Minas Gerais</v>
          </cell>
          <cell r="L3008" t="str">
            <v>Conformant</v>
          </cell>
        </row>
        <row r="3009">
          <cell r="B3009" t="str">
            <v>DIODES INC_2023</v>
          </cell>
          <cell r="C3009" t="str">
            <v>CID000077 - Argor-Heraeus S.A.</v>
          </cell>
          <cell r="D3009" t="str">
            <v>Gold</v>
          </cell>
          <cell r="E3009" t="str">
            <v>CID000077</v>
          </cell>
          <cell r="F3009" t="str">
            <v>RMI</v>
          </cell>
          <cell r="G3009" t="str">
            <v>Argor-Heraeus S.A.</v>
          </cell>
          <cell r="H3009" t="str">
            <v>SWITZERLAND</v>
          </cell>
          <cell r="I3009" t="str">
            <v>CH-6850 Mendrisio , Switzerland</v>
          </cell>
          <cell r="J3009" t="str">
            <v>Mendrisio</v>
          </cell>
          <cell r="K3009" t="str">
            <v>Ticino</v>
          </cell>
          <cell r="L3009" t="str">
            <v>Conformant</v>
          </cell>
        </row>
        <row r="3010">
          <cell r="B3010" t="str">
            <v>DIODES INC_2023</v>
          </cell>
          <cell r="C3010" t="str">
            <v>CID000082 - Asahi Pretec Corp.20</v>
          </cell>
          <cell r="D3010" t="str">
            <v>Gold</v>
          </cell>
          <cell r="E3010" t="str">
            <v>CID000082</v>
          </cell>
          <cell r="F3010" t="str">
            <v>RMI</v>
          </cell>
          <cell r="G3010" t="str">
            <v>Asahi Pretec Corp.</v>
          </cell>
          <cell r="H3010" t="str">
            <v>JAPAN</v>
          </cell>
          <cell r="I3010"/>
          <cell r="J3010" t="str">
            <v>Kobe</v>
          </cell>
          <cell r="K3010" t="str">
            <v>Hyogo</v>
          </cell>
          <cell r="L3010" t="str">
            <v>Conformant</v>
          </cell>
        </row>
        <row r="3011">
          <cell r="B3011" t="str">
            <v>DIODES INC_2023</v>
          </cell>
          <cell r="C3011" t="str">
            <v>CID000924 - Asahi Refining Canada Ltd.</v>
          </cell>
          <cell r="D3011" t="str">
            <v>Gold</v>
          </cell>
          <cell r="E3011" t="str">
            <v>CID000924</v>
          </cell>
          <cell r="F3011" t="str">
            <v>RMI</v>
          </cell>
          <cell r="G3011" t="str">
            <v>Asahi Refining Canada Ltd.</v>
          </cell>
          <cell r="H3011" t="str">
            <v>CANADA</v>
          </cell>
          <cell r="I3011"/>
          <cell r="J3011" t="str">
            <v>Brampton</v>
          </cell>
          <cell r="K3011" t="str">
            <v>Ontario</v>
          </cell>
          <cell r="L3011" t="str">
            <v>Conformant</v>
          </cell>
        </row>
        <row r="3012">
          <cell r="B3012" t="str">
            <v>DIODES INC_2023</v>
          </cell>
          <cell r="C3012" t="str">
            <v>CID000920 - Asahi Refining USA Inc.</v>
          </cell>
          <cell r="D3012" t="str">
            <v>Gold</v>
          </cell>
          <cell r="E3012" t="str">
            <v>CID000920</v>
          </cell>
          <cell r="F3012" t="str">
            <v>RMI</v>
          </cell>
          <cell r="G3012" t="str">
            <v>Asahi Refining USA Inc.</v>
          </cell>
          <cell r="H3012" t="str">
            <v>UNITED STATES OF AMERICA</v>
          </cell>
          <cell r="I3012"/>
          <cell r="J3012" t="str">
            <v>Salt Lake City</v>
          </cell>
          <cell r="K3012" t="str">
            <v>Utah</v>
          </cell>
          <cell r="L3012" t="str">
            <v>Conformant</v>
          </cell>
        </row>
        <row r="3013">
          <cell r="B3013" t="str">
            <v>DIODES INC_2023</v>
          </cell>
          <cell r="C3013" t="str">
            <v>CID000113 - Aurubis AG</v>
          </cell>
          <cell r="D3013" t="str">
            <v>Gold</v>
          </cell>
          <cell r="E3013" t="str">
            <v>CID000113</v>
          </cell>
          <cell r="F3013" t="str">
            <v>RMI</v>
          </cell>
          <cell r="G3013" t="str">
            <v>Aurubis AG</v>
          </cell>
          <cell r="H3013" t="str">
            <v>GERMANY</v>
          </cell>
          <cell r="I3013"/>
          <cell r="J3013" t="str">
            <v>Hamburg</v>
          </cell>
          <cell r="K3013" t="str">
            <v>Hamburg</v>
          </cell>
          <cell r="L3013" t="str">
            <v>Conformant</v>
          </cell>
        </row>
        <row r="3014">
          <cell r="B3014" t="str">
            <v>DIODES INC_2023</v>
          </cell>
          <cell r="C3014" t="str">
            <v>CID000157 - Boliden AB</v>
          </cell>
          <cell r="D3014" t="str">
            <v>Gold</v>
          </cell>
          <cell r="E3014" t="str">
            <v>CID000157</v>
          </cell>
          <cell r="F3014" t="str">
            <v>RMI</v>
          </cell>
          <cell r="G3014" t="str">
            <v>Boliden AB</v>
          </cell>
          <cell r="H3014" t="str">
            <v>SWEDEN</v>
          </cell>
          <cell r="I3014"/>
          <cell r="J3014" t="str">
            <v>Skelleftehamn</v>
          </cell>
          <cell r="K3014" t="str">
            <v>Västerbottens län [SE-24]</v>
          </cell>
          <cell r="L3014" t="str">
            <v>Conformant</v>
          </cell>
        </row>
        <row r="3015">
          <cell r="B3015" t="str">
            <v>DIODES INC_2023</v>
          </cell>
          <cell r="C3015" t="str">
            <v>CID000176 - C. Hafner GmbH + Co. KG</v>
          </cell>
          <cell r="D3015" t="str">
            <v>Gold</v>
          </cell>
          <cell r="E3015" t="str">
            <v>CID000176</v>
          </cell>
          <cell r="F3015" t="str">
            <v>RMI</v>
          </cell>
          <cell r="G3015" t="str">
            <v>C. Hafner GmbH + Co. KG</v>
          </cell>
          <cell r="H3015" t="str">
            <v>GERMANY</v>
          </cell>
          <cell r="I3015"/>
          <cell r="J3015" t="str">
            <v>Pforzheim</v>
          </cell>
          <cell r="K3015" t="str">
            <v>Baden-Württemberg</v>
          </cell>
          <cell r="L3015" t="str">
            <v>Conformant</v>
          </cell>
        </row>
        <row r="3016">
          <cell r="B3016" t="str">
            <v>DIODES INC_2023</v>
          </cell>
          <cell r="C3016" t="str">
            <v>CID000185 - CCR Refinery - Glencore Canada Corporation30</v>
          </cell>
          <cell r="D3016" t="str">
            <v>Gold</v>
          </cell>
          <cell r="E3016" t="str">
            <v>CID000185</v>
          </cell>
          <cell r="F3016" t="str">
            <v>RMI</v>
          </cell>
          <cell r="G3016" t="str">
            <v>CCR Refinery - Glencore Canada Corporation</v>
          </cell>
          <cell r="H3016" t="str">
            <v>CANADA</v>
          </cell>
          <cell r="I3016"/>
          <cell r="J3016" t="str">
            <v>Montréal</v>
          </cell>
          <cell r="K3016" t="str">
            <v>Quebec</v>
          </cell>
          <cell r="L3016" t="str">
            <v>Conformant</v>
          </cell>
        </row>
        <row r="3017">
          <cell r="B3017" t="str">
            <v>DIODES INC_2023</v>
          </cell>
          <cell r="C3017" t="str">
            <v>CID000233 - Chimet S.p.A.</v>
          </cell>
          <cell r="D3017" t="str">
            <v>Gold</v>
          </cell>
          <cell r="E3017" t="str">
            <v>CID000233</v>
          </cell>
          <cell r="F3017" t="str">
            <v>RMI</v>
          </cell>
          <cell r="G3017" t="str">
            <v>Chimet S.p.A.</v>
          </cell>
          <cell r="H3017" t="str">
            <v>ITALY</v>
          </cell>
          <cell r="I3017"/>
          <cell r="J3017" t="str">
            <v>Arezzo</v>
          </cell>
          <cell r="K3017" t="str">
            <v>Toscana</v>
          </cell>
          <cell r="L3017" t="str">
            <v>Conformant</v>
          </cell>
        </row>
        <row r="3018">
          <cell r="B3018" t="str">
            <v>DIODES INC_2023</v>
          </cell>
          <cell r="C3018" t="str">
            <v>CID000401 - Dowa</v>
          </cell>
          <cell r="D3018" t="str">
            <v>Gold</v>
          </cell>
          <cell r="E3018" t="str">
            <v>CID000401</v>
          </cell>
          <cell r="F3018" t="str">
            <v>RMI</v>
          </cell>
          <cell r="G3018" t="str">
            <v>Dowa</v>
          </cell>
          <cell r="H3018" t="str">
            <v>JAPAN</v>
          </cell>
          <cell r="I3018"/>
          <cell r="J3018" t="str">
            <v>Kosaka</v>
          </cell>
          <cell r="K3018" t="str">
            <v>Akita</v>
          </cell>
          <cell r="L3018" t="str">
            <v>Conformant</v>
          </cell>
        </row>
        <row r="3019">
          <cell r="B3019" t="str">
            <v>DIODES INC_2023</v>
          </cell>
          <cell r="C3019" t="str">
            <v>CID000425 - Eco-System Recycling Co., Ltd. East Plant</v>
          </cell>
          <cell r="D3019" t="str">
            <v>Gold</v>
          </cell>
          <cell r="E3019" t="str">
            <v>CID000425</v>
          </cell>
          <cell r="F3019" t="str">
            <v>RMI</v>
          </cell>
          <cell r="G3019" t="str">
            <v>Eco-System Recycling Co., Ltd. East Plant</v>
          </cell>
          <cell r="H3019" t="str">
            <v>JAPAN</v>
          </cell>
          <cell r="I3019"/>
          <cell r="J3019" t="str">
            <v>Honjo</v>
          </cell>
          <cell r="K3019" t="str">
            <v>Saitama</v>
          </cell>
          <cell r="L3019" t="str">
            <v>Conformant</v>
          </cell>
        </row>
        <row r="3020">
          <cell r="B3020" t="str">
            <v>DIODES INC_2023</v>
          </cell>
          <cell r="C3020" t="str">
            <v>CID000694 - Heimerle + Meule GmbH</v>
          </cell>
          <cell r="D3020" t="str">
            <v>Gold</v>
          </cell>
          <cell r="E3020" t="str">
            <v>CID000694</v>
          </cell>
          <cell r="F3020" t="str">
            <v>RMI</v>
          </cell>
          <cell r="G3020" t="str">
            <v>Heimerle + Meule GmbH</v>
          </cell>
          <cell r="H3020" t="str">
            <v>GERMANY</v>
          </cell>
          <cell r="I3020"/>
          <cell r="J3020" t="str">
            <v>Pforzheim</v>
          </cell>
          <cell r="K3020" t="str">
            <v>Baden-Württemberg</v>
          </cell>
          <cell r="L3020" t="str">
            <v>Conformant</v>
          </cell>
        </row>
        <row r="3021">
          <cell r="B3021" t="str">
            <v>DIODES INC_2023</v>
          </cell>
          <cell r="C3021" t="str">
            <v>CID000707 - Heraeus Metals Hong Kong Ltd.</v>
          </cell>
          <cell r="D3021" t="str">
            <v>Gold</v>
          </cell>
          <cell r="E3021" t="str">
            <v>CID000707</v>
          </cell>
          <cell r="F3021" t="str">
            <v>RMI</v>
          </cell>
          <cell r="G3021" t="str">
            <v>Heraeus Metals Hong Kong Ltd.</v>
          </cell>
          <cell r="H3021" t="str">
            <v>CHINA</v>
          </cell>
          <cell r="I3021"/>
          <cell r="J3021" t="str">
            <v>Fanling</v>
          </cell>
          <cell r="K3021" t="str">
            <v>Hong Kong SAR</v>
          </cell>
          <cell r="L3021" t="str">
            <v>Conformant</v>
          </cell>
        </row>
        <row r="3022">
          <cell r="B3022" t="str">
            <v>DIODES INC_2023</v>
          </cell>
          <cell r="C3022" t="str">
            <v>CID000711 - Heraeus Germany GmbH Co. KG</v>
          </cell>
          <cell r="D3022" t="str">
            <v>Gold</v>
          </cell>
          <cell r="E3022" t="str">
            <v>CID000711</v>
          </cell>
          <cell r="F3022" t="str">
            <v>RMI</v>
          </cell>
          <cell r="G3022" t="str">
            <v>Heraeus Germany GmbH Co. KG</v>
          </cell>
          <cell r="H3022" t="str">
            <v>GERMANY</v>
          </cell>
          <cell r="I3022"/>
          <cell r="J3022" t="str">
            <v>Hanau</v>
          </cell>
          <cell r="K3022" t="str">
            <v>Hessen</v>
          </cell>
          <cell r="L3022" t="str">
            <v>Conformant</v>
          </cell>
        </row>
        <row r="3023">
          <cell r="B3023" t="str">
            <v>DIODES INC_2023</v>
          </cell>
          <cell r="C3023" t="str">
            <v>CID000766 - Hunan Chenzhou Mining Co., Ltd.</v>
          </cell>
          <cell r="D3023" t="str">
            <v>Tungsten</v>
          </cell>
          <cell r="E3023" t="str">
            <v>CID000766</v>
          </cell>
          <cell r="F3023" t="str">
            <v>RMI</v>
          </cell>
          <cell r="G3023" t="str">
            <v>Hunan Chenzhou Mining Co., Ltd.</v>
          </cell>
          <cell r="H3023" t="str">
            <v>CHINA</v>
          </cell>
          <cell r="I3023"/>
          <cell r="J3023" t="str">
            <v>Yuanling</v>
          </cell>
          <cell r="K3023" t="str">
            <v>Hunan Sheng</v>
          </cell>
          <cell r="L3023" t="str">
            <v>Conformant</v>
          </cell>
        </row>
        <row r="3024">
          <cell r="B3024" t="str">
            <v>DIODES INC_2023</v>
          </cell>
          <cell r="C3024" t="str">
            <v>CID000801 - Inner Mongolia Qiankun Gold and Silver Refinery Share Co., Ltd.</v>
          </cell>
          <cell r="D3024" t="str">
            <v>Gold</v>
          </cell>
          <cell r="E3024" t="str">
            <v>CID000801</v>
          </cell>
          <cell r="F3024" t="str">
            <v>RMI</v>
          </cell>
          <cell r="G3024" t="str">
            <v>Inner Mongolia Qiankun Gold and Silver Refinery Share Co., Ltd.</v>
          </cell>
          <cell r="H3024" t="str">
            <v>CHINA</v>
          </cell>
          <cell r="I3024"/>
          <cell r="J3024" t="str">
            <v>Hohhot</v>
          </cell>
          <cell r="K3024" t="str">
            <v>Nei Mongol Zizhiqu</v>
          </cell>
          <cell r="L3024" t="str">
            <v>Conformant</v>
          </cell>
        </row>
        <row r="3025">
          <cell r="B3025" t="str">
            <v>DIODES INC_2023</v>
          </cell>
          <cell r="C3025" t="str">
            <v>CID000807 - Ishifuku Metal Industry Co., Ltd.</v>
          </cell>
          <cell r="D3025" t="str">
            <v>Gold</v>
          </cell>
          <cell r="E3025" t="str">
            <v>CID000807</v>
          </cell>
          <cell r="F3025" t="str">
            <v>RMI</v>
          </cell>
          <cell r="G3025" t="str">
            <v>Ishifuku Metal Industry Co., Ltd.</v>
          </cell>
          <cell r="H3025" t="str">
            <v>JAPAN</v>
          </cell>
          <cell r="I3025"/>
          <cell r="J3025" t="str">
            <v>Soka</v>
          </cell>
          <cell r="K3025" t="str">
            <v>Saitama</v>
          </cell>
          <cell r="L3025" t="str">
            <v>Conformant</v>
          </cell>
        </row>
        <row r="3026">
          <cell r="B3026" t="str">
            <v>DIODES INC_2023</v>
          </cell>
          <cell r="C3026" t="str">
            <v>CID000814 - Istanbul Gold Refinery</v>
          </cell>
          <cell r="D3026" t="str">
            <v>Gold</v>
          </cell>
          <cell r="E3026" t="str">
            <v>CID000814</v>
          </cell>
          <cell r="F3026" t="str">
            <v>RMI</v>
          </cell>
          <cell r="G3026" t="str">
            <v>Istanbul Gold Refinery</v>
          </cell>
          <cell r="H3026" t="str">
            <v>TURKEY</v>
          </cell>
          <cell r="I3026"/>
          <cell r="J3026" t="str">
            <v>Kuyumcukent</v>
          </cell>
          <cell r="K3026" t="str">
            <v>İstanbul</v>
          </cell>
          <cell r="L3026" t="str">
            <v>Conformant</v>
          </cell>
        </row>
        <row r="3027">
          <cell r="B3027" t="str">
            <v>DIODES INC_2023</v>
          </cell>
          <cell r="C3027" t="str">
            <v>CID000855 - Jiangxi Copper Co., Ltd.51</v>
          </cell>
          <cell r="D3027" t="str">
            <v>Gold</v>
          </cell>
          <cell r="E3027" t="str">
            <v>CID000855</v>
          </cell>
          <cell r="F3027" t="str">
            <v>RMI</v>
          </cell>
          <cell r="G3027" t="str">
            <v>Jiangxi Copper Co., Ltd.</v>
          </cell>
          <cell r="H3027" t="str">
            <v>CHINA</v>
          </cell>
          <cell r="I3027"/>
          <cell r="J3027" t="str">
            <v>Guixi City</v>
          </cell>
          <cell r="K3027" t="str">
            <v>Jiangxi Sheng</v>
          </cell>
          <cell r="L3027" t="str">
            <v>Conformant</v>
          </cell>
        </row>
        <row r="3028">
          <cell r="B3028" t="str">
            <v>DIODES INC_2023</v>
          </cell>
          <cell r="C3028" t="str">
            <v>CID000937 - JX Nippon Mining &amp; Metals Co., Ltd.</v>
          </cell>
          <cell r="D3028" t="str">
            <v>Gold</v>
          </cell>
          <cell r="E3028" t="str">
            <v>CID000937</v>
          </cell>
          <cell r="F3028" t="str">
            <v>RMI</v>
          </cell>
          <cell r="G3028" t="str">
            <v>JX Nippon Mining &amp; Metals Co., Ltd.</v>
          </cell>
          <cell r="H3028" t="str">
            <v>JAPAN</v>
          </cell>
          <cell r="I3028"/>
          <cell r="J3028" t="str">
            <v>Ōita</v>
          </cell>
          <cell r="K3028" t="str">
            <v>Ôita</v>
          </cell>
          <cell r="L3028" t="str">
            <v>Conformant</v>
          </cell>
        </row>
        <row r="3029">
          <cell r="B3029" t="str">
            <v>DIODES INC_2023</v>
          </cell>
          <cell r="C3029" t="str">
            <v>CID000969 - Kennecott Utah Copper LLC</v>
          </cell>
          <cell r="D3029" t="str">
            <v>Gold</v>
          </cell>
          <cell r="E3029" t="str">
            <v>CID000969</v>
          </cell>
          <cell r="F3029" t="str">
            <v>RMI</v>
          </cell>
          <cell r="G3029" t="str">
            <v>Kennecott Utah Copper LLC</v>
          </cell>
          <cell r="H3029" t="str">
            <v>UNITED STATES OF AMERICA</v>
          </cell>
          <cell r="I3029"/>
          <cell r="J3029" t="str">
            <v>Magna</v>
          </cell>
          <cell r="K3029" t="str">
            <v>Utah</v>
          </cell>
          <cell r="L3029" t="str">
            <v>Conformant</v>
          </cell>
        </row>
        <row r="3030">
          <cell r="B3030" t="str">
            <v>DIODES INC_2023</v>
          </cell>
          <cell r="C3030" t="str">
            <v>CID000981 - Kojima Chemicals Co., Ltd.</v>
          </cell>
          <cell r="D3030" t="str">
            <v>Gold</v>
          </cell>
          <cell r="E3030" t="str">
            <v>CID000981</v>
          </cell>
          <cell r="F3030" t="str">
            <v>RMI</v>
          </cell>
          <cell r="G3030" t="str">
            <v>Kojima Chemicals Co., Ltd.</v>
          </cell>
          <cell r="H3030" t="str">
            <v>JAPAN</v>
          </cell>
          <cell r="I3030"/>
          <cell r="J3030" t="str">
            <v>Sayama</v>
          </cell>
          <cell r="K3030" t="str">
            <v>Saitama</v>
          </cell>
          <cell r="L3030" t="str">
            <v>Conformant</v>
          </cell>
        </row>
        <row r="3031">
          <cell r="B3031" t="str">
            <v>DIODES INC_2023</v>
          </cell>
          <cell r="C3031" t="str">
            <v>CID001078 - LS-NIKKO Copper Inc.</v>
          </cell>
          <cell r="D3031" t="str">
            <v>Gold</v>
          </cell>
          <cell r="E3031" t="str">
            <v>CID001078</v>
          </cell>
          <cell r="F3031" t="str">
            <v>RMI</v>
          </cell>
          <cell r="G3031" t="str">
            <v>LS-NIKKO Copper Inc.</v>
          </cell>
          <cell r="H3031" t="str">
            <v>KOREA, REPUBLIC OF</v>
          </cell>
          <cell r="I3031"/>
          <cell r="J3031" t="str">
            <v>Onsan-eup</v>
          </cell>
          <cell r="K3031" t="str">
            <v>Ulsan-gwangyeoksi</v>
          </cell>
          <cell r="L3031" t="str">
            <v>Conformant</v>
          </cell>
        </row>
        <row r="3032">
          <cell r="B3032" t="str">
            <v>DIODES INC_2023</v>
          </cell>
          <cell r="C3032" t="str">
            <v>CID001113 - Materion</v>
          </cell>
          <cell r="D3032" t="str">
            <v>Gold</v>
          </cell>
          <cell r="E3032" t="str">
            <v>CID001113</v>
          </cell>
          <cell r="F3032" t="str">
            <v>RMI</v>
          </cell>
          <cell r="G3032" t="str">
            <v>Materion</v>
          </cell>
          <cell r="H3032" t="str">
            <v>UNITED STATES OF AMERICA</v>
          </cell>
          <cell r="I3032"/>
          <cell r="J3032" t="str">
            <v>Buffalo</v>
          </cell>
          <cell r="K3032" t="str">
            <v>New York</v>
          </cell>
          <cell r="L3032" t="str">
            <v>Conformant</v>
          </cell>
        </row>
        <row r="3033">
          <cell r="B3033" t="str">
            <v>DIODES INC_2023</v>
          </cell>
          <cell r="C3033" t="str">
            <v>CID001119 - Matsuda Sangyo Co., Ltd.</v>
          </cell>
          <cell r="D3033" t="str">
            <v>Gold</v>
          </cell>
          <cell r="E3033" t="str">
            <v>CID001119</v>
          </cell>
          <cell r="F3033" t="str">
            <v>RMI</v>
          </cell>
          <cell r="G3033" t="str">
            <v>Matsuda Sangyo Co., Ltd.</v>
          </cell>
          <cell r="H3033" t="str">
            <v>JAPAN</v>
          </cell>
          <cell r="I3033"/>
          <cell r="J3033" t="str">
            <v>Iruma</v>
          </cell>
          <cell r="K3033" t="str">
            <v>Saitama</v>
          </cell>
          <cell r="L3033" t="str">
            <v>Conformant</v>
          </cell>
        </row>
        <row r="3034">
          <cell r="B3034" t="str">
            <v>DIODES INC_2023</v>
          </cell>
          <cell r="C3034" t="str">
            <v>CID001149 - Metalor Technologies (Hong Kong) Ltd.</v>
          </cell>
          <cell r="D3034" t="str">
            <v>Gold</v>
          </cell>
          <cell r="E3034" t="str">
            <v>CID001149</v>
          </cell>
          <cell r="F3034" t="str">
            <v>RMI</v>
          </cell>
          <cell r="G3034" t="str">
            <v>Metalor Technologies (Hong Kong) Ltd.</v>
          </cell>
          <cell r="H3034" t="str">
            <v>CHINA</v>
          </cell>
          <cell r="I3034" t="str">
            <v>Unknown.</v>
          </cell>
          <cell r="J3034" t="str">
            <v>Kwai Chung</v>
          </cell>
          <cell r="K3034" t="str">
            <v>Hong Kong SAR</v>
          </cell>
          <cell r="L3034" t="str">
            <v>Conformant</v>
          </cell>
        </row>
        <row r="3035">
          <cell r="B3035" t="str">
            <v>DIODES INC_2023</v>
          </cell>
          <cell r="C3035" t="str">
            <v>CID001152 - Metalor Technologies (Singapore) Pte., Ltd.</v>
          </cell>
          <cell r="D3035" t="str">
            <v>Gold</v>
          </cell>
          <cell r="E3035" t="str">
            <v>CID001152</v>
          </cell>
          <cell r="F3035" t="str">
            <v>RMI</v>
          </cell>
          <cell r="G3035" t="str">
            <v>Metalor Technologies (Singapore) Pte., Ltd.</v>
          </cell>
          <cell r="H3035" t="str">
            <v>SINGAPORE</v>
          </cell>
          <cell r="I3035"/>
          <cell r="J3035" t="str">
            <v>Singapore</v>
          </cell>
          <cell r="K3035" t="str">
            <v>South West</v>
          </cell>
          <cell r="L3035" t="str">
            <v>Conformant</v>
          </cell>
        </row>
        <row r="3036">
          <cell r="B3036" t="str">
            <v>DIODES INC_2023</v>
          </cell>
          <cell r="C3036" t="str">
            <v>CID001147 - Metalor Technologies (Suzhou) Ltd.</v>
          </cell>
          <cell r="D3036" t="str">
            <v>Gold</v>
          </cell>
          <cell r="E3036" t="str">
            <v>CID001147</v>
          </cell>
          <cell r="F3036" t="str">
            <v>RMI</v>
          </cell>
          <cell r="G3036" t="str">
            <v>Metalor Technologies (Suzhou) Ltd.</v>
          </cell>
          <cell r="H3036" t="str">
            <v>CHINA</v>
          </cell>
          <cell r="I3036"/>
          <cell r="J3036" t="str">
            <v>Suzhou Industrial Park</v>
          </cell>
          <cell r="K3036" t="str">
            <v>Jiangsu Sheng</v>
          </cell>
          <cell r="L3036" t="str">
            <v>Conformant</v>
          </cell>
        </row>
        <row r="3037">
          <cell r="B3037" t="str">
            <v>DIODES INC_2023</v>
          </cell>
          <cell r="C3037" t="str">
            <v>CID001153 - Metalor Technologies S.A.</v>
          </cell>
          <cell r="D3037" t="str">
            <v>Gold</v>
          </cell>
          <cell r="E3037" t="str">
            <v>CID001153</v>
          </cell>
          <cell r="F3037" t="str">
            <v>RMI</v>
          </cell>
          <cell r="G3037" t="str">
            <v>Metalor Technologies S.A.</v>
          </cell>
          <cell r="H3037" t="str">
            <v>SWITZERLAND</v>
          </cell>
          <cell r="I3037"/>
          <cell r="J3037" t="str">
            <v>Marin</v>
          </cell>
          <cell r="K3037" t="str">
            <v>Neuchâtel</v>
          </cell>
          <cell r="L3037" t="str">
            <v>Conformant</v>
          </cell>
        </row>
        <row r="3038">
          <cell r="B3038" t="str">
            <v>DIODES INC_2023</v>
          </cell>
          <cell r="C3038" t="str">
            <v>CID001157 - Metalor USA Refining Corporation</v>
          </cell>
          <cell r="D3038" t="str">
            <v>Gold</v>
          </cell>
          <cell r="E3038" t="str">
            <v>CID001157</v>
          </cell>
          <cell r="F3038" t="str">
            <v>RMI</v>
          </cell>
          <cell r="G3038" t="str">
            <v>Metalor USA Refining Corporation</v>
          </cell>
          <cell r="H3038" t="str">
            <v>UNITED STATES OF AMERICA</v>
          </cell>
          <cell r="I3038"/>
          <cell r="J3038" t="str">
            <v>North Attleboro</v>
          </cell>
          <cell r="K3038" t="str">
            <v>Massachusetts</v>
          </cell>
          <cell r="L3038" t="str">
            <v>Conformant</v>
          </cell>
        </row>
        <row r="3039">
          <cell r="B3039" t="str">
            <v>DIODES INC_2023</v>
          </cell>
          <cell r="C3039" t="str">
            <v>CID001161 - Metalurgica Met-Mex Penoles S.A. De C.V.65</v>
          </cell>
          <cell r="D3039" t="str">
            <v>Gold</v>
          </cell>
          <cell r="E3039" t="str">
            <v>CID001161</v>
          </cell>
          <cell r="F3039" t="str">
            <v>RMI</v>
          </cell>
          <cell r="G3039" t="str">
            <v>Metalurgica Met-Mex Penoles S.A. De C.V.</v>
          </cell>
          <cell r="H3039" t="str">
            <v>MEXICO</v>
          </cell>
          <cell r="I3039"/>
          <cell r="J3039" t="str">
            <v>Torreon</v>
          </cell>
          <cell r="K3039" t="str">
            <v>Coahuila de Zaragoza</v>
          </cell>
          <cell r="L3039" t="str">
            <v>Conformant</v>
          </cell>
        </row>
        <row r="3040">
          <cell r="B3040" t="str">
            <v>DIODES INC_2023</v>
          </cell>
          <cell r="C3040" t="str">
            <v>CID001188 - Mitsubishi Materials Corporation</v>
          </cell>
          <cell r="D3040" t="str">
            <v>Gold</v>
          </cell>
          <cell r="E3040" t="str">
            <v>CID001188</v>
          </cell>
          <cell r="F3040" t="str">
            <v>RMI</v>
          </cell>
          <cell r="G3040" t="str">
            <v>Mitsubishi Materials Corporation</v>
          </cell>
          <cell r="H3040" t="str">
            <v>JAPAN</v>
          </cell>
          <cell r="I3040"/>
          <cell r="J3040" t="str">
            <v>Tokyo</v>
          </cell>
          <cell r="K3040" t="str">
            <v>Tokyo</v>
          </cell>
          <cell r="L3040" t="str">
            <v>Conformant</v>
          </cell>
        </row>
        <row r="3041">
          <cell r="B3041" t="str">
            <v>DIODES INC_2023</v>
          </cell>
          <cell r="C3041" t="str">
            <v>CID001193 - Mitsui Mining and Smelting Co., Ltd.</v>
          </cell>
          <cell r="D3041" t="str">
            <v>Gold</v>
          </cell>
          <cell r="E3041" t="str">
            <v>CID001193</v>
          </cell>
          <cell r="F3041" t="str">
            <v>RMI</v>
          </cell>
          <cell r="G3041" t="str">
            <v>Mitsui Mining and Smelting Co., Ltd.</v>
          </cell>
          <cell r="H3041" t="str">
            <v>JAPAN</v>
          </cell>
          <cell r="I3041"/>
          <cell r="J3041" t="str">
            <v>Takehara</v>
          </cell>
          <cell r="K3041" t="str">
            <v>Hiroshima</v>
          </cell>
          <cell r="L3041" t="str">
            <v>Conformant</v>
          </cell>
        </row>
        <row r="3042">
          <cell r="B3042" t="str">
            <v>DIODES INC_2023</v>
          </cell>
          <cell r="C3042" t="str">
            <v>CID001259 - Nihon Material Co., Ltd.</v>
          </cell>
          <cell r="D3042" t="str">
            <v>Gold</v>
          </cell>
          <cell r="E3042" t="str">
            <v>CID001259</v>
          </cell>
          <cell r="F3042" t="str">
            <v>RMI</v>
          </cell>
          <cell r="G3042" t="str">
            <v>Nihon Material Co., Ltd.</v>
          </cell>
          <cell r="H3042" t="str">
            <v>JAPAN</v>
          </cell>
          <cell r="I3042"/>
          <cell r="J3042" t="str">
            <v>Noda</v>
          </cell>
          <cell r="K3042" t="str">
            <v>Chiba</v>
          </cell>
          <cell r="L3042" t="str">
            <v>Conformant</v>
          </cell>
        </row>
        <row r="3043">
          <cell r="B3043" t="str">
            <v>DIODES INC_2023</v>
          </cell>
          <cell r="C3043" t="str">
            <v>CID001325 - Ohura Precious Metal Industry Co., Ltd.</v>
          </cell>
          <cell r="D3043" t="str">
            <v>Gold</v>
          </cell>
          <cell r="E3043" t="str">
            <v>CID001325</v>
          </cell>
          <cell r="F3043" t="str">
            <v>RMI</v>
          </cell>
          <cell r="G3043" t="str">
            <v>Ohura Precious Metal Industry Co., Ltd.</v>
          </cell>
          <cell r="H3043" t="str">
            <v>JAPAN</v>
          </cell>
          <cell r="I3043"/>
          <cell r="J3043" t="str">
            <v>Nara-shi</v>
          </cell>
          <cell r="K3043" t="str">
            <v>Nara</v>
          </cell>
          <cell r="L3043" t="str">
            <v>Conformant</v>
          </cell>
        </row>
        <row r="3044">
          <cell r="B3044" t="str">
            <v>DIODES INC_2023</v>
          </cell>
          <cell r="C3044" t="str">
            <v>CID001352 - MKS PAMP SA97</v>
          </cell>
          <cell r="D3044" t="str">
            <v>Gold</v>
          </cell>
          <cell r="E3044" t="str">
            <v>CID001352</v>
          </cell>
          <cell r="F3044" t="str">
            <v>RMI</v>
          </cell>
          <cell r="G3044" t="str">
            <v>MKS PAMP SA</v>
          </cell>
          <cell r="H3044" t="str">
            <v>SWITZERLAND</v>
          </cell>
          <cell r="I3044"/>
          <cell r="J3044" t="str">
            <v>Geneva</v>
          </cell>
          <cell r="K3044" t="str">
            <v>Genève</v>
          </cell>
          <cell r="L3044" t="str">
            <v>Conformant</v>
          </cell>
        </row>
        <row r="3045">
          <cell r="B3045" t="str">
            <v>DIODES INC_2023</v>
          </cell>
          <cell r="C3045" t="str">
            <v>CID001498 - PX Precinox S.A.</v>
          </cell>
          <cell r="D3045" t="str">
            <v>Gold</v>
          </cell>
          <cell r="E3045" t="str">
            <v>CID001498</v>
          </cell>
          <cell r="F3045" t="str">
            <v>RMI</v>
          </cell>
          <cell r="G3045" t="str">
            <v>PX Precinox S.A.</v>
          </cell>
          <cell r="H3045" t="str">
            <v>SWITZERLAND</v>
          </cell>
          <cell r="I3045"/>
          <cell r="J3045" t="str">
            <v>La Chaux-de-Fonds</v>
          </cell>
          <cell r="K3045" t="str">
            <v>Neuchâtel</v>
          </cell>
          <cell r="L3045" t="str">
            <v>Conformant</v>
          </cell>
        </row>
        <row r="3046">
          <cell r="B3046" t="str">
            <v>DIODES INC_2023</v>
          </cell>
          <cell r="C3046" t="str">
            <v>CID001512 - Rand Refinery (Pty) Ltd.</v>
          </cell>
          <cell r="D3046" t="str">
            <v>Gold</v>
          </cell>
          <cell r="E3046" t="str">
            <v>CID001512</v>
          </cell>
          <cell r="F3046" t="str">
            <v>RMI</v>
          </cell>
          <cell r="G3046" t="str">
            <v>Rand Refinery (Pty) Ltd.</v>
          </cell>
          <cell r="H3046" t="str">
            <v>SOUTH AFRICA</v>
          </cell>
          <cell r="I3046"/>
          <cell r="J3046" t="str">
            <v>Germiston</v>
          </cell>
          <cell r="K3046" t="str">
            <v>Gauteng</v>
          </cell>
          <cell r="L3046" t="str">
            <v>Conformant</v>
          </cell>
        </row>
        <row r="3047">
          <cell r="B3047" t="str">
            <v>DIODES INC_2023</v>
          </cell>
          <cell r="C3047" t="str">
            <v>CID001534 - Royal Canadian Mint</v>
          </cell>
          <cell r="D3047" t="str">
            <v>Gold</v>
          </cell>
          <cell r="E3047" t="str">
            <v>CID001534</v>
          </cell>
          <cell r="F3047" t="str">
            <v>RMI</v>
          </cell>
          <cell r="G3047" t="str">
            <v>Royal Canadian Mint</v>
          </cell>
          <cell r="H3047" t="str">
            <v>CANADA</v>
          </cell>
          <cell r="I3047"/>
          <cell r="J3047" t="str">
            <v>Ottawa</v>
          </cell>
          <cell r="K3047" t="str">
            <v>Ontario</v>
          </cell>
          <cell r="L3047" t="str">
            <v>Conformant</v>
          </cell>
        </row>
        <row r="3048">
          <cell r="B3048" t="str">
            <v>DIODES INC_2023</v>
          </cell>
          <cell r="C3048" t="str">
            <v>CID001585 - SEMPSA Joyeria Plateria S.A.</v>
          </cell>
          <cell r="D3048" t="str">
            <v>Gold</v>
          </cell>
          <cell r="E3048" t="str">
            <v>CID001585</v>
          </cell>
          <cell r="F3048" t="str">
            <v>RMI</v>
          </cell>
          <cell r="G3048" t="str">
            <v>SEMPSA Joyeria Plateria S.A.</v>
          </cell>
          <cell r="H3048" t="str">
            <v>SPAIN</v>
          </cell>
          <cell r="I3048" t="str">
            <v>Avenida Democratia</v>
          </cell>
          <cell r="J3048" t="str">
            <v>Madrid</v>
          </cell>
          <cell r="K3048" t="str">
            <v>Comunidad de Madrid</v>
          </cell>
          <cell r="L3048" t="str">
            <v>Conformant</v>
          </cell>
        </row>
        <row r="3049">
          <cell r="B3049" t="str">
            <v>DIODES INC_2023</v>
          </cell>
          <cell r="C3049" t="str">
            <v>CID001736 - Sichuan Tianze Precious Metals Co., Ltd.</v>
          </cell>
          <cell r="D3049" t="str">
            <v>Gold</v>
          </cell>
          <cell r="E3049" t="str">
            <v>CID001736</v>
          </cell>
          <cell r="F3049" t="str">
            <v>RMI</v>
          </cell>
          <cell r="G3049" t="str">
            <v>Sichuan Tianze Precious Metals Co., Ltd.</v>
          </cell>
          <cell r="H3049" t="str">
            <v>CHINA</v>
          </cell>
          <cell r="I3049"/>
          <cell r="J3049" t="str">
            <v>Chengdu</v>
          </cell>
          <cell r="K3049" t="str">
            <v>Sichuan Sheng</v>
          </cell>
          <cell r="L3049" t="str">
            <v>Conformant</v>
          </cell>
        </row>
        <row r="3050">
          <cell r="B3050" t="str">
            <v>DIODES INC_2023</v>
          </cell>
          <cell r="C3050" t="str">
            <v>CID001761 - Solar Applied Materials Technology Corp.</v>
          </cell>
          <cell r="D3050" t="str">
            <v>Gold</v>
          </cell>
          <cell r="E3050" t="str">
            <v>CID001761</v>
          </cell>
          <cell r="F3050" t="str">
            <v>RMI</v>
          </cell>
          <cell r="G3050" t="str">
            <v>Solar Applied Materials Technology Corp.</v>
          </cell>
          <cell r="H3050" t="str">
            <v>TAIWAN, PROVINCE OF CHINA</v>
          </cell>
          <cell r="I3050"/>
          <cell r="J3050" t="str">
            <v>Tainan City</v>
          </cell>
          <cell r="K3050" t="str">
            <v>Tainan</v>
          </cell>
          <cell r="L3050" t="str">
            <v>Conformant</v>
          </cell>
        </row>
        <row r="3051">
          <cell r="B3051" t="str">
            <v>DIODES INC_2023</v>
          </cell>
          <cell r="C3051" t="str">
            <v>CID001798 - Sumitomo Metal Mining Co., Ltd.88</v>
          </cell>
          <cell r="D3051" t="str">
            <v>Gold</v>
          </cell>
          <cell r="E3051" t="str">
            <v>CID001798</v>
          </cell>
          <cell r="F3051" t="str">
            <v>RMI</v>
          </cell>
          <cell r="G3051" t="str">
            <v>Sumitomo Metal Mining Co., Ltd.</v>
          </cell>
          <cell r="H3051" t="str">
            <v>JAPAN</v>
          </cell>
          <cell r="I3051"/>
          <cell r="J3051" t="str">
            <v>Saijo</v>
          </cell>
          <cell r="K3051" t="str">
            <v>Wehime</v>
          </cell>
          <cell r="L3051" t="str">
            <v>Conformant</v>
          </cell>
        </row>
        <row r="3052">
          <cell r="B3052" t="str">
            <v>DIODES INC_2023</v>
          </cell>
          <cell r="C3052" t="str">
            <v>CID001875 - Tanaka Kikinzoku Kogyo K.K.96</v>
          </cell>
          <cell r="D3052" t="str">
            <v>Gold</v>
          </cell>
          <cell r="E3052" t="str">
            <v>CID001875</v>
          </cell>
          <cell r="F3052" t="str">
            <v>RMI</v>
          </cell>
          <cell r="G3052" t="str">
            <v>Tanaka Kikinzoku Kogyo K.K.</v>
          </cell>
          <cell r="H3052" t="str">
            <v>JAPAN</v>
          </cell>
          <cell r="I3052" t="str">
            <v>nagatoro2-14</v>
          </cell>
          <cell r="J3052" t="str">
            <v>Hiratsuka</v>
          </cell>
          <cell r="K3052" t="str">
            <v>Kanagawa</v>
          </cell>
          <cell r="L3052" t="str">
            <v>Conformant</v>
          </cell>
        </row>
        <row r="3053">
          <cell r="B3053" t="str">
            <v>DIODES INC_2023</v>
          </cell>
          <cell r="C3053" t="str">
            <v>CID001938 - Tokuriki Honten Co., Ltd.</v>
          </cell>
          <cell r="D3053" t="str">
            <v>Gold</v>
          </cell>
          <cell r="E3053" t="str">
            <v>CID001938</v>
          </cell>
          <cell r="F3053" t="str">
            <v>RMI</v>
          </cell>
          <cell r="G3053" t="str">
            <v>Tokuriki Honten Co., Ltd.</v>
          </cell>
          <cell r="H3053" t="str">
            <v>JAPAN</v>
          </cell>
          <cell r="I3053"/>
          <cell r="J3053" t="str">
            <v>Kuki</v>
          </cell>
          <cell r="K3053" t="str">
            <v>Saitama</v>
          </cell>
          <cell r="L3053" t="str">
            <v>Conformant</v>
          </cell>
        </row>
        <row r="3054">
          <cell r="B3054" t="str">
            <v>DIODES INC_2023</v>
          </cell>
          <cell r="C3054" t="str">
            <v>CID001980 - Umicore S.A. Business Unit Precious Metals Refining104</v>
          </cell>
          <cell r="D3054" t="str">
            <v>Gold</v>
          </cell>
          <cell r="E3054" t="str">
            <v>CID001980</v>
          </cell>
          <cell r="F3054" t="str">
            <v>RMI</v>
          </cell>
          <cell r="G3054" t="str">
            <v>Umicore S.A. Business Unit Precious Metals Refining</v>
          </cell>
          <cell r="H3054" t="str">
            <v>BELGIUM</v>
          </cell>
          <cell r="I3054" t="str">
            <v>Adolf Greinerstraat 14</v>
          </cell>
          <cell r="J3054" t="str">
            <v>Hoboken</v>
          </cell>
          <cell r="K3054" t="str">
            <v>Antwerpen</v>
          </cell>
          <cell r="L3054" t="str">
            <v>Conformant</v>
          </cell>
        </row>
        <row r="3055">
          <cell r="B3055" t="str">
            <v>DIODES INC_2023</v>
          </cell>
          <cell r="C3055" t="str">
            <v>CID001993 - United Precious Metal Refining, Inc.</v>
          </cell>
          <cell r="D3055" t="str">
            <v>Gold</v>
          </cell>
          <cell r="E3055" t="str">
            <v>CID001993</v>
          </cell>
          <cell r="F3055" t="str">
            <v>RMI</v>
          </cell>
          <cell r="G3055" t="str">
            <v>United Precious Metal Refining, Inc.</v>
          </cell>
          <cell r="H3055" t="str">
            <v>UNITED STATES OF AMERICA</v>
          </cell>
          <cell r="I3055"/>
          <cell r="J3055" t="str">
            <v>Alden</v>
          </cell>
          <cell r="K3055" t="str">
            <v>New York</v>
          </cell>
          <cell r="L3055" t="str">
            <v>Conformant</v>
          </cell>
        </row>
        <row r="3056">
          <cell r="B3056" t="str">
            <v>DIODES INC_2023</v>
          </cell>
          <cell r="C3056" t="str">
            <v>CID002003 - Valcambi S.A.</v>
          </cell>
          <cell r="D3056" t="str">
            <v>Gold</v>
          </cell>
          <cell r="E3056" t="str">
            <v>CID002003</v>
          </cell>
          <cell r="F3056" t="str">
            <v>RMI</v>
          </cell>
          <cell r="G3056" t="str">
            <v>Valcambi S.A.</v>
          </cell>
          <cell r="H3056" t="str">
            <v>SWITZERLAND</v>
          </cell>
          <cell r="I3056"/>
          <cell r="J3056" t="str">
            <v>Balerna</v>
          </cell>
          <cell r="K3056" t="str">
            <v>Ticino</v>
          </cell>
          <cell r="L3056" t="str">
            <v>Conformant</v>
          </cell>
        </row>
        <row r="3057">
          <cell r="B3057" t="str">
            <v>DIODES INC_2023</v>
          </cell>
          <cell r="C3057" t="str">
            <v>CID002030 - Western Australian Mint (T/a The Perth Mint)109</v>
          </cell>
          <cell r="D3057" t="str">
            <v>Gold</v>
          </cell>
          <cell r="E3057" t="str">
            <v>CID002030</v>
          </cell>
          <cell r="F3057" t="str">
            <v>RMI</v>
          </cell>
          <cell r="G3057" t="str">
            <v>Western Australian Mint (T/a The Perth Mint)</v>
          </cell>
          <cell r="H3057" t="str">
            <v>AUSTRALIA</v>
          </cell>
          <cell r="I3057" t="str">
            <v>Nondisclosure</v>
          </cell>
          <cell r="J3057" t="str">
            <v>Newburn</v>
          </cell>
          <cell r="K3057" t="str">
            <v>Western Australia</v>
          </cell>
          <cell r="L3057" t="str">
            <v>Conformant</v>
          </cell>
        </row>
        <row r="3058">
          <cell r="B3058" t="str">
            <v>DIODES INC_2023</v>
          </cell>
          <cell r="C3058" t="str">
            <v>CID002224 - Zhongyuan Gold Smelter of Zhongjin Gold Corporation116</v>
          </cell>
          <cell r="D3058" t="str">
            <v>Gold</v>
          </cell>
          <cell r="E3058" t="str">
            <v>CID002224</v>
          </cell>
          <cell r="F3058" t="str">
            <v>RMI</v>
          </cell>
          <cell r="G3058" t="str">
            <v>Zhongyuan Gold Smelter of Zhongjin Gold Corporation</v>
          </cell>
          <cell r="H3058" t="str">
            <v>CHINA</v>
          </cell>
          <cell r="I3058"/>
          <cell r="J3058" t="str">
            <v>Sanmenxia</v>
          </cell>
          <cell r="K3058" t="str">
            <v>Henan Sheng</v>
          </cell>
          <cell r="L3058" t="str">
            <v>Conformant</v>
          </cell>
        </row>
        <row r="3059">
          <cell r="B3059" t="str">
            <v>DIODES INC_2023</v>
          </cell>
          <cell r="C3059" t="str">
            <v>CID000292 - Alpha117</v>
          </cell>
          <cell r="D3059" t="str">
            <v>Tin</v>
          </cell>
          <cell r="E3059" t="str">
            <v>CID000292</v>
          </cell>
          <cell r="F3059" t="str">
            <v>RMI</v>
          </cell>
          <cell r="G3059" t="str">
            <v>Alpha</v>
          </cell>
          <cell r="H3059" t="str">
            <v>UNITED STATES OF AMERICA</v>
          </cell>
          <cell r="I3059"/>
          <cell r="J3059" t="str">
            <v>Altoona</v>
          </cell>
          <cell r="K3059" t="str">
            <v>Pennsylvania</v>
          </cell>
          <cell r="L3059" t="str">
            <v>Conformant</v>
          </cell>
        </row>
        <row r="3060">
          <cell r="B3060" t="str">
            <v>DIODES INC_2023</v>
          </cell>
          <cell r="C3060" t="str">
            <v>CID000228 - Chenzhou Yunxiang Mining and Metallurgy Co., Ltd.124</v>
          </cell>
          <cell r="D3060" t="str">
            <v>Tin</v>
          </cell>
          <cell r="E3060" t="str">
            <v>CID000228</v>
          </cell>
          <cell r="F3060" t="str">
            <v>RMI</v>
          </cell>
          <cell r="G3060" t="str">
            <v>Chenzhou Yunxiang Mining and Metallurgy Co., Ltd.</v>
          </cell>
          <cell r="H3060" t="str">
            <v>CHINA</v>
          </cell>
          <cell r="I3060"/>
          <cell r="J3060" t="str">
            <v>Chenzhou</v>
          </cell>
          <cell r="K3060" t="str">
            <v>Hunan Sheng</v>
          </cell>
          <cell r="L3060" t="str">
            <v>Conformant</v>
          </cell>
        </row>
        <row r="3061">
          <cell r="B3061" t="str">
            <v>DIODES INC_2023</v>
          </cell>
          <cell r="C3061" t="str">
            <v>CID001070 - China Tin Group Co., Ltd.125</v>
          </cell>
          <cell r="D3061" t="str">
            <v>Tin</v>
          </cell>
          <cell r="E3061" t="str">
            <v>CID001070</v>
          </cell>
          <cell r="F3061" t="str">
            <v>RMI</v>
          </cell>
          <cell r="G3061" t="str">
            <v>China Tin Group Co., Ltd.</v>
          </cell>
          <cell r="H3061" t="str">
            <v>CHINA</v>
          </cell>
          <cell r="I3061"/>
          <cell r="J3061" t="str">
            <v>Laibin</v>
          </cell>
          <cell r="K3061" t="str">
            <v>Guangxi Zhuangzu Zizhiqu</v>
          </cell>
          <cell r="L3061" t="str">
            <v>Conformant</v>
          </cell>
        </row>
        <row r="3062">
          <cell r="B3062" t="str">
            <v>DIODES INC_2023</v>
          </cell>
          <cell r="C3062" t="str">
            <v>CID002593 - PT Rajehan Ariq</v>
          </cell>
          <cell r="D3062" t="str">
            <v>Tin</v>
          </cell>
          <cell r="E3062" t="str">
            <v>CID002593</v>
          </cell>
          <cell r="F3062" t="str">
            <v>RMI</v>
          </cell>
          <cell r="G3062" t="str">
            <v>PT Rajehan Ariq</v>
          </cell>
          <cell r="H3062" t="str">
            <v>INDONESIA</v>
          </cell>
          <cell r="I3062"/>
          <cell r="J3062" t="str">
            <v>Pangkal Pinang</v>
          </cell>
          <cell r="K3062" t="str">
            <v>Kepulauan Bangka Belitung</v>
          </cell>
          <cell r="L3062" t="str">
            <v>Conformant</v>
          </cell>
        </row>
        <row r="3063">
          <cell r="B3063" t="str">
            <v>DIODES INC_2023</v>
          </cell>
          <cell r="C3063" t="str">
            <v>CID000402 - Dowa</v>
          </cell>
          <cell r="D3063" t="str">
            <v>Tin</v>
          </cell>
          <cell r="E3063" t="str">
            <v>CID000402</v>
          </cell>
          <cell r="F3063" t="str">
            <v>RMI</v>
          </cell>
          <cell r="G3063" t="str">
            <v>Dowa</v>
          </cell>
          <cell r="H3063" t="str">
            <v>JAPAN</v>
          </cell>
          <cell r="I3063"/>
          <cell r="J3063" t="str">
            <v>Kosaka</v>
          </cell>
          <cell r="K3063" t="str">
            <v>Akita</v>
          </cell>
          <cell r="L3063" t="str">
            <v>Conformant</v>
          </cell>
        </row>
        <row r="3064">
          <cell r="B3064" t="str">
            <v>DIODES INC_2023</v>
          </cell>
          <cell r="C3064" t="str">
            <v>CID000468 - Fenix Metals</v>
          </cell>
          <cell r="D3064" t="str">
            <v>Tin</v>
          </cell>
          <cell r="E3064" t="str">
            <v>CID000468</v>
          </cell>
          <cell r="F3064" t="str">
            <v>RMI</v>
          </cell>
          <cell r="G3064" t="str">
            <v>Fenix Metals</v>
          </cell>
          <cell r="H3064" t="str">
            <v>POLAND</v>
          </cell>
          <cell r="I3064"/>
          <cell r="J3064" t="str">
            <v>Chmielów</v>
          </cell>
          <cell r="K3064" t="str">
            <v>Podkarpackie</v>
          </cell>
          <cell r="L3064" t="str">
            <v>Conformant</v>
          </cell>
        </row>
        <row r="3065">
          <cell r="B3065" t="str">
            <v>DIODES INC_2023</v>
          </cell>
          <cell r="C3065" t="str">
            <v>CID000538 - Gejiu Non-Ferrous Metal Processing Co., Ltd.</v>
          </cell>
          <cell r="D3065" t="str">
            <v>Tin</v>
          </cell>
          <cell r="E3065" t="str">
            <v>CID000538</v>
          </cell>
          <cell r="F3065" t="str">
            <v>RMI</v>
          </cell>
          <cell r="G3065" t="str">
            <v>Gejiu Non-Ferrous Metal Processing Co., Ltd.</v>
          </cell>
          <cell r="H3065" t="str">
            <v>CHINA</v>
          </cell>
          <cell r="I3065" t="str">
            <v>Jijie</v>
          </cell>
          <cell r="J3065" t="str">
            <v>Gejiu</v>
          </cell>
          <cell r="K3065" t="str">
            <v>Yunnan Sheng</v>
          </cell>
          <cell r="L3065" t="str">
            <v>Conformant</v>
          </cell>
        </row>
        <row r="3066">
          <cell r="B3066" t="str">
            <v>DIODES INC_2023</v>
          </cell>
          <cell r="C3066" t="str">
            <v>CID003116 - Guangdong Hanhe Non-Ferrous Metal Co., Ltd.</v>
          </cell>
          <cell r="D3066" t="str">
            <v>Tin</v>
          </cell>
          <cell r="E3066" t="str">
            <v>CID003116</v>
          </cell>
          <cell r="F3066" t="str">
            <v>RMI</v>
          </cell>
          <cell r="G3066" t="str">
            <v>Guangdong Hanhe Non-Ferrous Metal Co., Ltd.</v>
          </cell>
          <cell r="H3066" t="str">
            <v>CHINA</v>
          </cell>
          <cell r="I3066"/>
          <cell r="J3066" t="str">
            <v>Chaozhou</v>
          </cell>
          <cell r="K3066" t="str">
            <v>Guangdong Sheng</v>
          </cell>
          <cell r="L3066" t="str">
            <v>Conformant</v>
          </cell>
        </row>
        <row r="3067">
          <cell r="B3067" t="str">
            <v>DIODES INC_2023</v>
          </cell>
          <cell r="C3067" t="str">
            <v>CID001105 - Malaysia Smelting Corporation (MSC)</v>
          </cell>
          <cell r="D3067" t="str">
            <v>Tin</v>
          </cell>
          <cell r="E3067" t="str">
            <v>CID001105</v>
          </cell>
          <cell r="F3067" t="str">
            <v>RMI</v>
          </cell>
          <cell r="G3067" t="str">
            <v>Malaysia Smelting Corporation (MSC)</v>
          </cell>
          <cell r="H3067" t="str">
            <v>MALAYSIA</v>
          </cell>
          <cell r="I3067" t="str">
            <v>27, Jialan Pantai</v>
          </cell>
          <cell r="J3067" t="str">
            <v>Butterworth</v>
          </cell>
          <cell r="K3067" t="str">
            <v>Pulau Pinang</v>
          </cell>
          <cell r="L3067" t="str">
            <v>Conformant</v>
          </cell>
        </row>
        <row r="3068">
          <cell r="B3068" t="str">
            <v>DIODES INC_2023</v>
          </cell>
          <cell r="C3068" t="str">
            <v>CID001142 - Metallic Resources, Inc.</v>
          </cell>
          <cell r="D3068" t="str">
            <v>Tin</v>
          </cell>
          <cell r="E3068" t="str">
            <v>CID001142</v>
          </cell>
          <cell r="F3068" t="str">
            <v>RMI</v>
          </cell>
          <cell r="G3068" t="str">
            <v>Metallic Resources, Inc.</v>
          </cell>
          <cell r="H3068" t="str">
            <v>UNITED STATES OF AMERICA</v>
          </cell>
          <cell r="I3068"/>
          <cell r="J3068" t="str">
            <v>Twinsburg</v>
          </cell>
          <cell r="K3068" t="str">
            <v>Ohio</v>
          </cell>
          <cell r="L3068" t="str">
            <v>Conformant</v>
          </cell>
        </row>
        <row r="3069">
          <cell r="B3069" t="str">
            <v>DIODES INC_2023</v>
          </cell>
          <cell r="C3069" t="str">
            <v>CID001182 - Minsur</v>
          </cell>
          <cell r="D3069" t="str">
            <v>Tin</v>
          </cell>
          <cell r="E3069" t="str">
            <v>CID001182</v>
          </cell>
          <cell r="F3069" t="str">
            <v>RMI</v>
          </cell>
          <cell r="G3069" t="str">
            <v>Minsur</v>
          </cell>
          <cell r="H3069" t="str">
            <v>PERU</v>
          </cell>
          <cell r="I3069" t="str">
            <v>222 Bloomingdale Road, Suite 101</v>
          </cell>
          <cell r="J3069" t="str">
            <v>Paracas</v>
          </cell>
          <cell r="K3069" t="str">
            <v>Ika</v>
          </cell>
          <cell r="L3069" t="str">
            <v>Conformant</v>
          </cell>
        </row>
        <row r="3070">
          <cell r="B3070" t="str">
            <v>DIODES INC_2023</v>
          </cell>
          <cell r="C3070" t="str">
            <v>CID001314 - O.M. Manufacturing (Thailand) Co., Ltd.</v>
          </cell>
          <cell r="D3070" t="str">
            <v>Tin</v>
          </cell>
          <cell r="E3070" t="str">
            <v>CID001314</v>
          </cell>
          <cell r="F3070" t="str">
            <v>RMI</v>
          </cell>
          <cell r="G3070" t="str">
            <v>O.M. Manufacturing (Thailand) Co., Ltd.</v>
          </cell>
          <cell r="H3070" t="str">
            <v>THAILAND</v>
          </cell>
          <cell r="I3070"/>
          <cell r="J3070" t="str">
            <v>Sriracha</v>
          </cell>
          <cell r="K3070" t="str">
            <v>Chon Buri</v>
          </cell>
          <cell r="L3070" t="str">
            <v>Conformant</v>
          </cell>
        </row>
        <row r="3071">
          <cell r="B3071" t="str">
            <v>DIODES INC_2023</v>
          </cell>
          <cell r="C3071" t="str">
            <v>CID002517 - O.M. Manufacturing Philippines, Inc.</v>
          </cell>
          <cell r="D3071" t="str">
            <v>Tin</v>
          </cell>
          <cell r="E3071" t="str">
            <v>CID002517</v>
          </cell>
          <cell r="F3071" t="str">
            <v>RMI</v>
          </cell>
          <cell r="G3071" t="str">
            <v>O.M. Manufacturing Philippines, Inc.</v>
          </cell>
          <cell r="H3071" t="str">
            <v>PHILIPPINES</v>
          </cell>
          <cell r="I3071"/>
          <cell r="J3071" t="str">
            <v>Rosario</v>
          </cell>
          <cell r="K3071" t="str">
            <v>Cavite</v>
          </cell>
          <cell r="L3071" t="str">
            <v>Conformant</v>
          </cell>
        </row>
        <row r="3072">
          <cell r="B3072" t="str">
            <v>DIODES INC_2023</v>
          </cell>
          <cell r="C3072" t="str">
            <v>CID001337 - Operaciones Metalurgicas S.A.</v>
          </cell>
          <cell r="D3072" t="str">
            <v>Tin</v>
          </cell>
          <cell r="E3072" t="str">
            <v>CID001337</v>
          </cell>
          <cell r="F3072" t="str">
            <v>RMI</v>
          </cell>
          <cell r="G3072" t="str">
            <v>Operaciones Metalurgicas S.A.</v>
          </cell>
          <cell r="H3072" t="str">
            <v>BOLIVIA (PLURINATIONAL STATE OF)</v>
          </cell>
          <cell r="I3072" t="str">
            <v>Nondisclosure</v>
          </cell>
          <cell r="J3072" t="str">
            <v>Oruro</v>
          </cell>
          <cell r="K3072" t="str">
            <v>Oruro</v>
          </cell>
          <cell r="L3072" t="str">
            <v>Conformant</v>
          </cell>
        </row>
        <row r="3073">
          <cell r="B3073" t="str">
            <v>DIODES INC_2023</v>
          </cell>
          <cell r="C3073" t="str">
            <v>CID001399 - PT Artha Cipta Langgeng</v>
          </cell>
          <cell r="D3073" t="str">
            <v>Tin</v>
          </cell>
          <cell r="E3073" t="str">
            <v>CID001399</v>
          </cell>
          <cell r="F3073" t="str">
            <v>RMI</v>
          </cell>
          <cell r="G3073" t="str">
            <v>PT Artha Cipta Langgeng</v>
          </cell>
          <cell r="H3073" t="str">
            <v>INDONESIA</v>
          </cell>
          <cell r="I3073"/>
          <cell r="J3073" t="str">
            <v>Sungailiat</v>
          </cell>
          <cell r="K3073" t="str">
            <v>Kepulauan Bangka Belitung</v>
          </cell>
          <cell r="L3073" t="str">
            <v>Conformant</v>
          </cell>
        </row>
        <row r="3074">
          <cell r="B3074" t="str">
            <v>DIODES INC_2023</v>
          </cell>
          <cell r="C3074" t="str">
            <v>CID002503 - PT ATD Makmur Mandiri Jaya</v>
          </cell>
          <cell r="D3074" t="str">
            <v>Tin</v>
          </cell>
          <cell r="E3074" t="str">
            <v>CID002503</v>
          </cell>
          <cell r="F3074" t="str">
            <v>RMI</v>
          </cell>
          <cell r="G3074" t="str">
            <v>PT ATD Makmur Mandiri Jaya</v>
          </cell>
          <cell r="H3074" t="str">
            <v>INDONESIA</v>
          </cell>
          <cell r="I3074"/>
          <cell r="J3074" t="str">
            <v>Sungailiat</v>
          </cell>
          <cell r="K3074" t="str">
            <v>Kepulauan Bangka Belitung</v>
          </cell>
          <cell r="L3074" t="str">
            <v>Conformant</v>
          </cell>
        </row>
        <row r="3075">
          <cell r="B3075" t="str">
            <v>DIODES INC_2023</v>
          </cell>
          <cell r="C3075" t="str">
            <v>CID001402 - PT Babel Inti Perkasa</v>
          </cell>
          <cell r="D3075" t="str">
            <v>Tin</v>
          </cell>
          <cell r="E3075" t="str">
            <v>CID001402</v>
          </cell>
          <cell r="F3075" t="str">
            <v>RMI</v>
          </cell>
          <cell r="G3075" t="str">
            <v>PT Babel Inti Perkasa</v>
          </cell>
          <cell r="H3075" t="str">
            <v>INDONESIA</v>
          </cell>
          <cell r="I3075"/>
          <cell r="J3075" t="str">
            <v>Lintang</v>
          </cell>
          <cell r="K3075" t="str">
            <v>Kepulauan Bangka Belitung</v>
          </cell>
          <cell r="L3075" t="str">
            <v>Conformant</v>
          </cell>
        </row>
        <row r="3076">
          <cell r="B3076" t="str">
            <v>DIODES INC_2023</v>
          </cell>
          <cell r="C3076" t="str">
            <v>CID001428 - PT Bukit Timah156</v>
          </cell>
          <cell r="D3076" t="str">
            <v>Tin</v>
          </cell>
          <cell r="E3076" t="str">
            <v>CID001428</v>
          </cell>
          <cell r="F3076" t="str">
            <v>RMI</v>
          </cell>
          <cell r="G3076" t="str">
            <v>PT Bukit Timah</v>
          </cell>
          <cell r="H3076" t="str">
            <v>INDONESIA</v>
          </cell>
          <cell r="I3076" t="str">
            <v>Nondisclosure</v>
          </cell>
          <cell r="J3076" t="str">
            <v>Pangkal Pinang</v>
          </cell>
          <cell r="K3076" t="str">
            <v>Kepulauan Bangka Belitung</v>
          </cell>
          <cell r="L3076" t="str">
            <v>Conformant</v>
          </cell>
        </row>
        <row r="3077">
          <cell r="B3077" t="str">
            <v>DIODES INC_2023</v>
          </cell>
          <cell r="C3077" t="str">
            <v>CID002696 - PT Cipta Persada Mulia</v>
          </cell>
          <cell r="D3077" t="str">
            <v>Tin</v>
          </cell>
          <cell r="E3077" t="str">
            <v>CID002696</v>
          </cell>
          <cell r="F3077" t="str">
            <v>RMI</v>
          </cell>
          <cell r="G3077" t="str">
            <v>PT Cipta Persada Mulia</v>
          </cell>
          <cell r="H3077" t="str">
            <v>INDONESIA</v>
          </cell>
          <cell r="I3077"/>
          <cell r="J3077" t="str">
            <v>Batam</v>
          </cell>
          <cell r="K3077" t="str">
            <v>Kepulauan Riau</v>
          </cell>
          <cell r="L3077" t="str">
            <v>Conformant</v>
          </cell>
        </row>
        <row r="3078">
          <cell r="B3078" t="str">
            <v>DIODES INC_2023</v>
          </cell>
          <cell r="C3078" t="str">
            <v>CID002835 - PT Menara Cipta Mulia</v>
          </cell>
          <cell r="D3078" t="str">
            <v>Tin</v>
          </cell>
          <cell r="E3078" t="str">
            <v>CID002835</v>
          </cell>
          <cell r="F3078" t="str">
            <v>RMI</v>
          </cell>
          <cell r="G3078" t="str">
            <v>PT Menara Cipta Mulia</v>
          </cell>
          <cell r="H3078" t="str">
            <v>INDONESIA</v>
          </cell>
          <cell r="I3078"/>
          <cell r="J3078" t="str">
            <v>Mentawak</v>
          </cell>
          <cell r="K3078" t="str">
            <v>Kepulauan Bangka Belitung</v>
          </cell>
          <cell r="L3078" t="str">
            <v>Conformant</v>
          </cell>
        </row>
        <row r="3079">
          <cell r="B3079" t="str">
            <v>DIODES INC_2023</v>
          </cell>
          <cell r="C3079" t="str">
            <v>CID001453 - PT Mitra Stania Prima</v>
          </cell>
          <cell r="D3079" t="str">
            <v>Tin</v>
          </cell>
          <cell r="E3079" t="str">
            <v>CID001453</v>
          </cell>
          <cell r="F3079" t="str">
            <v>RMI</v>
          </cell>
          <cell r="G3079" t="str">
            <v>PT Mitra Stania Prima</v>
          </cell>
          <cell r="H3079" t="str">
            <v>INDONESIA</v>
          </cell>
          <cell r="I3079"/>
          <cell r="J3079" t="str">
            <v>Sungailiat</v>
          </cell>
          <cell r="K3079" t="str">
            <v>Kepulauan Bangka Belitung</v>
          </cell>
          <cell r="L3079" t="str">
            <v>Conformant</v>
          </cell>
        </row>
        <row r="3080">
          <cell r="B3080" t="str">
            <v>DIODES INC_2023</v>
          </cell>
          <cell r="C3080" t="str">
            <v>CID001458 - PT Prima Timah Utama</v>
          </cell>
          <cell r="D3080" t="str">
            <v>Tin</v>
          </cell>
          <cell r="E3080" t="str">
            <v>CID001458</v>
          </cell>
          <cell r="F3080" t="str">
            <v>RMI</v>
          </cell>
          <cell r="G3080" t="str">
            <v>PT Prima Timah Utama</v>
          </cell>
          <cell r="H3080" t="str">
            <v>INDONESIA</v>
          </cell>
          <cell r="I3080"/>
          <cell r="J3080" t="str">
            <v>Pangkal Pinang</v>
          </cell>
          <cell r="K3080" t="str">
            <v>Kepulauan Bangka Belitung</v>
          </cell>
          <cell r="L3080" t="str">
            <v>Conformant</v>
          </cell>
        </row>
        <row r="3081">
          <cell r="B3081" t="str">
            <v>DIODES INC_2023</v>
          </cell>
          <cell r="C3081" t="str">
            <v>CID001460 - PT Refined Bangka Tin</v>
          </cell>
          <cell r="D3081" t="str">
            <v>Tin</v>
          </cell>
          <cell r="E3081" t="str">
            <v>CID001460</v>
          </cell>
          <cell r="F3081" t="str">
            <v>RMI</v>
          </cell>
          <cell r="G3081" t="str">
            <v>PT Refined Bangka Tin</v>
          </cell>
          <cell r="H3081" t="str">
            <v>INDONESIA</v>
          </cell>
          <cell r="I3081"/>
          <cell r="J3081" t="str">
            <v>Sungailiat</v>
          </cell>
          <cell r="K3081" t="str">
            <v>Kepulauan Bangka Belitung</v>
          </cell>
          <cell r="L3081" t="str">
            <v>Conformant</v>
          </cell>
        </row>
        <row r="3082">
          <cell r="B3082" t="str">
            <v>DIODES INC_2023</v>
          </cell>
          <cell r="C3082" t="str">
            <v>CID001463 - PT Sariwiguna Binasentosa</v>
          </cell>
          <cell r="D3082" t="str">
            <v>Tin</v>
          </cell>
          <cell r="E3082" t="str">
            <v>CID001463</v>
          </cell>
          <cell r="F3082" t="str">
            <v>RMI</v>
          </cell>
          <cell r="G3082" t="str">
            <v>PT Sariwiguna Binasentosa</v>
          </cell>
          <cell r="H3082" t="str">
            <v>INDONESIA</v>
          </cell>
          <cell r="I3082"/>
          <cell r="J3082" t="str">
            <v>Pangkal Pinang</v>
          </cell>
          <cell r="K3082" t="str">
            <v>Kepulauan Bangka Belitung</v>
          </cell>
          <cell r="L3082" t="str">
            <v>Conformant</v>
          </cell>
        </row>
        <row r="3083">
          <cell r="B3083" t="str">
            <v>DIODES INC_2023</v>
          </cell>
          <cell r="C3083" t="str">
            <v>CID001468 - PT Stanindo Inti Perkasa</v>
          </cell>
          <cell r="D3083" t="str">
            <v>Tin</v>
          </cell>
          <cell r="E3083" t="str">
            <v>CID001468</v>
          </cell>
          <cell r="F3083" t="str">
            <v>RMI</v>
          </cell>
          <cell r="G3083" t="str">
            <v>PT Stanindo Inti Perkasa</v>
          </cell>
          <cell r="H3083" t="str">
            <v>INDONESIA</v>
          </cell>
          <cell r="I3083"/>
          <cell r="J3083" t="str">
            <v>Pangkal Pinang</v>
          </cell>
          <cell r="K3083" t="str">
            <v>Kepulauan Bangka Belitung</v>
          </cell>
          <cell r="L3083" t="str">
            <v>Conformant</v>
          </cell>
        </row>
        <row r="3084">
          <cell r="B3084" t="str">
            <v>DIODES INC_2023</v>
          </cell>
          <cell r="C3084" t="str">
            <v>CID002816 - PT Sukses Inti Makmur</v>
          </cell>
          <cell r="D3084" t="str">
            <v>Tin</v>
          </cell>
          <cell r="E3084" t="str">
            <v>CID002816</v>
          </cell>
          <cell r="F3084" t="str">
            <v>RMI</v>
          </cell>
          <cell r="G3084" t="str">
            <v>PT Sukses Inti Makmur</v>
          </cell>
          <cell r="H3084" t="str">
            <v>INDONESIA</v>
          </cell>
          <cell r="I3084"/>
          <cell r="J3084" t="str">
            <v>Belitung</v>
          </cell>
          <cell r="K3084" t="str">
            <v>Kepulauan Bangka Belitung</v>
          </cell>
          <cell r="L3084" t="str">
            <v>Conformant</v>
          </cell>
        </row>
        <row r="3085">
          <cell r="B3085" t="str">
            <v>DIODES INC_2023</v>
          </cell>
          <cell r="C3085" t="str">
            <v>CID001477 - PT Timah Tbk Kundur</v>
          </cell>
          <cell r="D3085" t="str">
            <v>Tin</v>
          </cell>
          <cell r="E3085" t="str">
            <v>CID001477</v>
          </cell>
          <cell r="F3085" t="str">
            <v>RMI</v>
          </cell>
          <cell r="G3085" t="str">
            <v>PT Timah Tbk Kundur</v>
          </cell>
          <cell r="H3085" t="str">
            <v>INDONESIA</v>
          </cell>
          <cell r="I3085" t="str">
            <v>Unknown.</v>
          </cell>
          <cell r="J3085" t="str">
            <v>Kundur</v>
          </cell>
          <cell r="K3085" t="str">
            <v>Riau</v>
          </cell>
          <cell r="L3085" t="str">
            <v>Conformant</v>
          </cell>
        </row>
        <row r="3086">
          <cell r="B3086" t="str">
            <v>DIODES INC_2023</v>
          </cell>
          <cell r="C3086" t="str">
            <v>CID001482 - PT Timah Tbk Mentok</v>
          </cell>
          <cell r="D3086" t="str">
            <v>Tin</v>
          </cell>
          <cell r="E3086" t="str">
            <v>CID001482</v>
          </cell>
          <cell r="F3086" t="str">
            <v>RMI</v>
          </cell>
          <cell r="G3086" t="str">
            <v>PT Timah Tbk Mentok</v>
          </cell>
          <cell r="H3086" t="str">
            <v>INDONESIA</v>
          </cell>
          <cell r="I3086" t="str">
            <v>Unknown.</v>
          </cell>
          <cell r="J3086" t="str">
            <v>Mentok</v>
          </cell>
          <cell r="K3086" t="str">
            <v>Kepulauan Bangka Belitung</v>
          </cell>
          <cell r="L3086" t="str">
            <v>Conformant</v>
          </cell>
        </row>
        <row r="3087">
          <cell r="B3087" t="str">
            <v>DIODES INC_2023</v>
          </cell>
          <cell r="C3087" t="str">
            <v>CID001539 - Rui Da Hung</v>
          </cell>
          <cell r="D3087" t="str">
            <v>Tin</v>
          </cell>
          <cell r="E3087" t="str">
            <v>CID001539</v>
          </cell>
          <cell r="F3087" t="str">
            <v>RMI</v>
          </cell>
          <cell r="G3087" t="str">
            <v>Rui Da Hung</v>
          </cell>
          <cell r="H3087" t="str">
            <v>TAIWAN, PROVINCE OF CHINA</v>
          </cell>
          <cell r="I3087"/>
          <cell r="J3087" t="str">
            <v>Taoyuan</v>
          </cell>
          <cell r="K3087" t="str">
            <v>Taoyuan</v>
          </cell>
          <cell r="L3087" t="str">
            <v>Conformant</v>
          </cell>
        </row>
        <row r="3088">
          <cell r="B3088" t="str">
            <v>DIODES INC_2023</v>
          </cell>
          <cell r="C3088" t="str">
            <v>CID001898 - Thaisarco</v>
          </cell>
          <cell r="D3088" t="str">
            <v>Tin</v>
          </cell>
          <cell r="E3088" t="str">
            <v>CID001898</v>
          </cell>
          <cell r="F3088" t="str">
            <v>RMI</v>
          </cell>
          <cell r="G3088" t="str">
            <v>Thaisarco</v>
          </cell>
          <cell r="H3088" t="str">
            <v>THAILAND</v>
          </cell>
          <cell r="I3088" t="str">
            <v>80 Moo 8, Sakdidej Road</v>
          </cell>
          <cell r="J3088" t="str">
            <v>Amphur Muang</v>
          </cell>
          <cell r="K3088" t="str">
            <v>Phuket</v>
          </cell>
          <cell r="L3088" t="str">
            <v>Conformant</v>
          </cell>
        </row>
        <row r="3089">
          <cell r="B3089" t="str">
            <v>DIODES INC_2023</v>
          </cell>
          <cell r="C3089" t="str">
            <v>CID002036 - White Solder Metalurgia e Mineracao Ltda.</v>
          </cell>
          <cell r="D3089" t="str">
            <v>Tin</v>
          </cell>
          <cell r="E3089" t="str">
            <v>CID002036</v>
          </cell>
          <cell r="F3089" t="str">
            <v>RMI</v>
          </cell>
          <cell r="G3089" t="str">
            <v>White Solder Metalurgia e Mineracao Ltda.</v>
          </cell>
          <cell r="H3089" t="str">
            <v>BRAZIL</v>
          </cell>
          <cell r="I3089" t="str">
            <v>Rodovia 421, Km 1,1 no 917 CEP 76877-073/Cx Postal: 433</v>
          </cell>
          <cell r="J3089" t="str">
            <v>Ariquemes</v>
          </cell>
          <cell r="K3089" t="str">
            <v>Rondônia</v>
          </cell>
          <cell r="L3089" t="str">
            <v>Conformant</v>
          </cell>
        </row>
        <row r="3090">
          <cell r="B3090" t="str">
            <v>DIODES INC_2023</v>
          </cell>
          <cell r="C3090" t="str">
            <v>CID002158 - Yunnan Chengfeng Non-ferrous Metals Co., Ltd.165</v>
          </cell>
          <cell r="D3090" t="str">
            <v>Tin</v>
          </cell>
          <cell r="E3090" t="str">
            <v>CID002158</v>
          </cell>
          <cell r="F3090" t="str">
            <v>RMI</v>
          </cell>
          <cell r="G3090" t="str">
            <v>Yunnan Chengfeng Non-ferrous Metals Co., Ltd.</v>
          </cell>
          <cell r="H3090" t="str">
            <v>CHINA</v>
          </cell>
          <cell r="I3090" t="str">
            <v>Unknown.</v>
          </cell>
          <cell r="J3090" t="str">
            <v>Gejiu</v>
          </cell>
          <cell r="K3090" t="str">
            <v>Yunnan Sheng</v>
          </cell>
          <cell r="L3090" t="str">
            <v>Conformant</v>
          </cell>
        </row>
        <row r="3091">
          <cell r="B3091" t="str">
            <v>DIODES INC_2023</v>
          </cell>
          <cell r="C3091" t="str">
            <v>CID002180 - Tin Smelting Branch of Yunnan Tin Co., Ltd.</v>
          </cell>
          <cell r="D3091" t="str">
            <v>Tin</v>
          </cell>
          <cell r="E3091" t="str">
            <v>CID002180</v>
          </cell>
          <cell r="F3091" t="str">
            <v>RMI</v>
          </cell>
          <cell r="G3091" t="str">
            <v>Tin Smelting Branch of Yunnan Tin Co., Ltd.</v>
          </cell>
          <cell r="H3091" t="str">
            <v>CHINA</v>
          </cell>
          <cell r="I3091" t="str">
            <v>Unknown.</v>
          </cell>
          <cell r="J3091" t="str">
            <v>Gejiu</v>
          </cell>
          <cell r="K3091" t="str">
            <v>Yunnan Sheng</v>
          </cell>
          <cell r="L3091" t="str">
            <v>Conformant</v>
          </cell>
        </row>
        <row r="3092">
          <cell r="B3092" t="str">
            <v>DIODES INC_2023</v>
          </cell>
          <cell r="C3092" t="str">
            <v>CID000004 - A.L.M.T. Corp.</v>
          </cell>
          <cell r="D3092" t="str">
            <v>Tungsten</v>
          </cell>
          <cell r="E3092" t="str">
            <v>CID000004</v>
          </cell>
          <cell r="F3092" t="str">
            <v>RMI</v>
          </cell>
          <cell r="G3092" t="str">
            <v>A.L.M.T. Corp.</v>
          </cell>
          <cell r="H3092" t="str">
            <v>JAPAN</v>
          </cell>
          <cell r="I3092"/>
          <cell r="J3092" t="str">
            <v>Toyama City</v>
          </cell>
          <cell r="K3092" t="str">
            <v>Toyama</v>
          </cell>
          <cell r="L3092" t="str">
            <v>Conformant</v>
          </cell>
        </row>
        <row r="3093">
          <cell r="B3093" t="str">
            <v>DIODES INC_2023</v>
          </cell>
          <cell r="C3093" t="str">
            <v>CID002502 - Asia Tungsten Products Vietnam Ltd.</v>
          </cell>
          <cell r="D3093" t="str">
            <v>Tungsten</v>
          </cell>
          <cell r="E3093" t="str">
            <v>CID002502</v>
          </cell>
          <cell r="F3093" t="str">
            <v>RMI</v>
          </cell>
          <cell r="G3093" t="str">
            <v>Asia Tungsten Products Vietnam Ltd.</v>
          </cell>
          <cell r="H3093" t="str">
            <v>VIET NAM</v>
          </cell>
          <cell r="I3093"/>
          <cell r="J3093" t="str">
            <v>Vinh Bao District</v>
          </cell>
          <cell r="K3093" t="str">
            <v>Hai Phong</v>
          </cell>
          <cell r="L3093" t="str">
            <v>Removed</v>
          </cell>
        </row>
        <row r="3094">
          <cell r="B3094" t="str">
            <v>DIODES INC_2023</v>
          </cell>
          <cell r="C3094" t="str">
            <v>CID002513 - Hunan Shizhuyuan Nonferrous Metals Co., Ltd. Chenzhou Tungsten Products Branch</v>
          </cell>
          <cell r="D3094" t="str">
            <v>Tungsten</v>
          </cell>
          <cell r="E3094" t="str">
            <v>CID002513</v>
          </cell>
          <cell r="F3094" t="str">
            <v>RMI</v>
          </cell>
          <cell r="G3094" t="str">
            <v>Hunan Shizhuyuan Nonferrous Metals Co., Ltd. Chenzhou Tungsten Products Branch</v>
          </cell>
          <cell r="H3094" t="str">
            <v>CHINA</v>
          </cell>
          <cell r="I3094"/>
          <cell r="J3094" t="str">
            <v>Chenzhou</v>
          </cell>
          <cell r="K3094" t="str">
            <v>Hunan Sheng</v>
          </cell>
          <cell r="L3094" t="str">
            <v>Conformant</v>
          </cell>
        </row>
        <row r="3095">
          <cell r="B3095" t="str">
            <v>DIODES INC_2023</v>
          </cell>
          <cell r="C3095" t="str">
            <v>CID000258 - Chongyi Zhangyuan Tungsten Co., Ltd.</v>
          </cell>
          <cell r="D3095" t="str">
            <v>Tungsten</v>
          </cell>
          <cell r="E3095" t="str">
            <v>CID000258</v>
          </cell>
          <cell r="F3095" t="str">
            <v>RMI</v>
          </cell>
          <cell r="G3095" t="str">
            <v>Chongyi Zhangyuan Tungsten Co., Ltd.</v>
          </cell>
          <cell r="H3095" t="str">
            <v>CHINA</v>
          </cell>
          <cell r="I3095"/>
          <cell r="J3095" t="str">
            <v>Ganzhou</v>
          </cell>
          <cell r="K3095" t="str">
            <v>Jiangxi Sheng</v>
          </cell>
          <cell r="L3095" t="str">
            <v>Conformant</v>
          </cell>
        </row>
        <row r="3096">
          <cell r="B3096" t="str">
            <v>DIODES INC_2023</v>
          </cell>
          <cell r="C3096" t="str">
            <v>CID000875 - Ganzhou Huaxing Tungsten Products Co., Ltd.177</v>
          </cell>
          <cell r="D3096" t="str">
            <v>Tungsten</v>
          </cell>
          <cell r="E3096" t="str">
            <v>CID000875</v>
          </cell>
          <cell r="F3096" t="str">
            <v>RMI</v>
          </cell>
          <cell r="G3096" t="str">
            <v>Ganzhou Huaxing Tungsten Products Co., Ltd.</v>
          </cell>
          <cell r="H3096" t="str">
            <v>CHINA</v>
          </cell>
          <cell r="I3096"/>
          <cell r="J3096" t="str">
            <v>Ganzhou</v>
          </cell>
          <cell r="K3096" t="str">
            <v>Jiangxi Sheng</v>
          </cell>
          <cell r="L3096" t="str">
            <v>Conformant</v>
          </cell>
        </row>
        <row r="3097">
          <cell r="B3097" t="str">
            <v>DIODES INC_2023</v>
          </cell>
          <cell r="C3097" t="str">
            <v>CID002315 - Ganzhou Jiangwu Ferrotungsten Co., Ltd.</v>
          </cell>
          <cell r="D3097" t="str">
            <v>Tungsten</v>
          </cell>
          <cell r="E3097" t="str">
            <v>CID002315</v>
          </cell>
          <cell r="F3097" t="str">
            <v>RMI</v>
          </cell>
          <cell r="G3097" t="str">
            <v>Ganzhou Jiangwu Ferrotungsten Co., Ltd.</v>
          </cell>
          <cell r="H3097" t="str">
            <v>CHINA</v>
          </cell>
          <cell r="I3097"/>
          <cell r="J3097" t="str">
            <v>Ganzhou</v>
          </cell>
          <cell r="K3097" t="str">
            <v>Jiangxi Sheng</v>
          </cell>
          <cell r="L3097" t="str">
            <v>Conformant</v>
          </cell>
        </row>
        <row r="3098">
          <cell r="B3098" t="str">
            <v>DIODES INC_2023</v>
          </cell>
          <cell r="C3098" t="str">
            <v>CID002494 - Ganzhou Seadragon W &amp; Mo Co., Ltd.</v>
          </cell>
          <cell r="D3098" t="str">
            <v>Tungsten</v>
          </cell>
          <cell r="E3098" t="str">
            <v>CID002494</v>
          </cell>
          <cell r="F3098" t="str">
            <v>RMI</v>
          </cell>
          <cell r="G3098" t="str">
            <v>Ganzhou Seadragon W &amp; Mo Co., Ltd.</v>
          </cell>
          <cell r="H3098" t="str">
            <v>CHINA</v>
          </cell>
          <cell r="I3098"/>
          <cell r="J3098" t="str">
            <v>Ganzhou</v>
          </cell>
          <cell r="K3098" t="str">
            <v>Jiangxi Sheng</v>
          </cell>
          <cell r="L3098" t="str">
            <v>Conformant</v>
          </cell>
        </row>
        <row r="3099">
          <cell r="B3099" t="str">
            <v>DIODES INC_2023</v>
          </cell>
          <cell r="C3099" t="str">
            <v>CID000568 - Global Tungsten &amp; Powders Corp.</v>
          </cell>
          <cell r="D3099" t="str">
            <v>Tungsten</v>
          </cell>
          <cell r="E3099" t="str">
            <v>CID000568</v>
          </cell>
          <cell r="F3099" t="str">
            <v>RMI</v>
          </cell>
          <cell r="G3099" t="str">
            <v>Global Tungsten &amp; Powders Corp.</v>
          </cell>
          <cell r="H3099" t="str">
            <v>UNITED STATES OF AMERICA</v>
          </cell>
          <cell r="I3099"/>
          <cell r="J3099" t="str">
            <v>Towanda</v>
          </cell>
          <cell r="K3099" t="str">
            <v>Pennsylvania</v>
          </cell>
          <cell r="L3099" t="str">
            <v>Conformant</v>
          </cell>
        </row>
        <row r="3100">
          <cell r="B3100" t="str">
            <v>DIODES INC_2023</v>
          </cell>
          <cell r="C3100" t="str">
            <v>CID000218 - Guangdong Xianglu Tungsten Co., Ltd.181</v>
          </cell>
          <cell r="D3100" t="str">
            <v>Tungsten</v>
          </cell>
          <cell r="E3100" t="str">
            <v>CID000218</v>
          </cell>
          <cell r="F3100" t="str">
            <v>RMI</v>
          </cell>
          <cell r="G3100" t="str">
            <v>Guangdong Xianglu Tungsten Co., Ltd.</v>
          </cell>
          <cell r="H3100" t="str">
            <v>CHINA</v>
          </cell>
          <cell r="I3100"/>
          <cell r="J3100" t="str">
            <v>Chaozhou</v>
          </cell>
          <cell r="K3100" t="str">
            <v>Guangdong Sheng</v>
          </cell>
          <cell r="L3100" t="str">
            <v>Conformant</v>
          </cell>
        </row>
        <row r="3101">
          <cell r="B3101" t="str">
            <v>DIODES INC_2023</v>
          </cell>
          <cell r="C3101" t="str">
            <v>CID002541 - H.C. Starck Tungsten GmbH</v>
          </cell>
          <cell r="D3101" t="str">
            <v>Tungsten</v>
          </cell>
          <cell r="E3101" t="str">
            <v>CID002541</v>
          </cell>
          <cell r="F3101" t="str">
            <v>RMI</v>
          </cell>
          <cell r="G3101" t="str">
            <v>H.C. Starck Tungsten GmbH</v>
          </cell>
          <cell r="H3101" t="str">
            <v>GERMANY</v>
          </cell>
          <cell r="I3101"/>
          <cell r="J3101" t="str">
            <v>Goslar</v>
          </cell>
          <cell r="K3101" t="str">
            <v>Niedersachsen</v>
          </cell>
          <cell r="L3101" t="str">
            <v>Conformant</v>
          </cell>
        </row>
        <row r="3102">
          <cell r="B3102" t="str">
            <v>DIODES INC_2023</v>
          </cell>
          <cell r="C3102" t="str">
            <v>CID000769 - Hunan Jintai New Material Co., Ltd.96</v>
          </cell>
          <cell r="D3102" t="str">
            <v>Tungsten</v>
          </cell>
          <cell r="E3102" t="str">
            <v>CID000769</v>
          </cell>
          <cell r="F3102" t="str">
            <v>RMI</v>
          </cell>
          <cell r="G3102" t="str">
            <v>Hunan Jintai New Material Co., Ltd.</v>
          </cell>
          <cell r="H3102" t="str">
            <v>CHINA</v>
          </cell>
          <cell r="I3102"/>
          <cell r="J3102" t="str">
            <v>Hengyang</v>
          </cell>
          <cell r="K3102" t="str">
            <v>Hunan Sheng</v>
          </cell>
          <cell r="L3102" t="str">
            <v>Conformant</v>
          </cell>
        </row>
        <row r="3103">
          <cell r="B3103" t="str">
            <v>DIODES INC_2023</v>
          </cell>
          <cell r="C3103" t="str">
            <v>CID000825 - Japan New Metals Co., Ltd.</v>
          </cell>
          <cell r="D3103" t="str">
            <v>Tungsten</v>
          </cell>
          <cell r="E3103" t="str">
            <v>CID000825</v>
          </cell>
          <cell r="F3103" t="str">
            <v>RMI</v>
          </cell>
          <cell r="G3103" t="str">
            <v>Japan New Metals Co., Ltd.</v>
          </cell>
          <cell r="H3103" t="str">
            <v>JAPAN</v>
          </cell>
          <cell r="I3103"/>
          <cell r="J3103" t="str">
            <v>Akita City</v>
          </cell>
          <cell r="K3103" t="str">
            <v>Akita</v>
          </cell>
          <cell r="L3103" t="str">
            <v>Conformant</v>
          </cell>
        </row>
        <row r="3104">
          <cell r="B3104" t="str">
            <v>DIODES INC_2023</v>
          </cell>
          <cell r="C3104" t="str">
            <v>CID002551 - Jiangwu H.C. Starck Tungsten Products Co., Ltd.</v>
          </cell>
          <cell r="D3104" t="str">
            <v>Tungsten</v>
          </cell>
          <cell r="E3104" t="str">
            <v>CID002551</v>
          </cell>
          <cell r="F3104" t="str">
            <v>RMI</v>
          </cell>
          <cell r="G3104" t="str">
            <v>Jiangwu H.C. Starck Tungsten Products Co., Ltd.</v>
          </cell>
          <cell r="H3104" t="str">
            <v>CHINA</v>
          </cell>
          <cell r="I3104"/>
          <cell r="J3104" t="str">
            <v>Ganzhou</v>
          </cell>
          <cell r="K3104" t="str">
            <v>Jiangxi Sheng</v>
          </cell>
          <cell r="L3104" t="str">
            <v>Conformant</v>
          </cell>
        </row>
        <row r="3105">
          <cell r="B3105" t="str">
            <v>DIODES INC_2023</v>
          </cell>
          <cell r="C3105" t="str">
            <v>CID002321 - Jiangxi Gan Bei Tungsten Co., Ltd.</v>
          </cell>
          <cell r="D3105" t="str">
            <v>Tungsten</v>
          </cell>
          <cell r="E3105" t="str">
            <v>CID002321</v>
          </cell>
          <cell r="F3105" t="str">
            <v>RMI</v>
          </cell>
          <cell r="G3105" t="str">
            <v>Jiangxi Gan Bei Tungsten Co., Ltd.</v>
          </cell>
          <cell r="H3105" t="str">
            <v>CHINA</v>
          </cell>
          <cell r="I3105"/>
          <cell r="J3105" t="str">
            <v>Xiushui</v>
          </cell>
          <cell r="K3105" t="str">
            <v>Jiangxi Sheng</v>
          </cell>
          <cell r="L3105" t="str">
            <v>Conformant</v>
          </cell>
        </row>
        <row r="3106">
          <cell r="B3106" t="str">
            <v>DIODES INC_2023</v>
          </cell>
          <cell r="C3106" t="str">
            <v>CID002318 - Jiangxi Tonggu Non-ferrous Metallurgical &amp; Chemical Co., Ltd.</v>
          </cell>
          <cell r="D3106" t="str">
            <v>Tungsten</v>
          </cell>
          <cell r="E3106" t="str">
            <v>CID002318</v>
          </cell>
          <cell r="F3106" t="str">
            <v>RMI</v>
          </cell>
          <cell r="G3106" t="str">
            <v>Jiangxi Tonggu Non-ferrous Metallurgical &amp; Chemical Co., Ltd.</v>
          </cell>
          <cell r="H3106" t="str">
            <v>CHINA</v>
          </cell>
          <cell r="I3106"/>
          <cell r="J3106" t="str">
            <v>Tonggu</v>
          </cell>
          <cell r="K3106" t="str">
            <v>Jiangxi Sheng</v>
          </cell>
          <cell r="L3106" t="str">
            <v>Conformant</v>
          </cell>
        </row>
        <row r="3107">
          <cell r="B3107" t="str">
            <v>DIODES INC_2023</v>
          </cell>
          <cell r="C3107" t="str">
            <v>CID002317 - Jiangxi Xinsheng Tungsten Industry Co., Ltd.</v>
          </cell>
          <cell r="D3107" t="str">
            <v>Tungsten</v>
          </cell>
          <cell r="E3107" t="str">
            <v>CID002317</v>
          </cell>
          <cell r="F3107" t="str">
            <v>RMI</v>
          </cell>
          <cell r="G3107" t="str">
            <v>Jiangxi Xinsheng Tungsten Industry Co., Ltd.</v>
          </cell>
          <cell r="H3107" t="str">
            <v>CHINA</v>
          </cell>
          <cell r="I3107"/>
          <cell r="J3107" t="str">
            <v>Ganzhou</v>
          </cell>
          <cell r="K3107" t="str">
            <v>Jiangxi Sheng</v>
          </cell>
          <cell r="L3107" t="str">
            <v>Conformant</v>
          </cell>
        </row>
        <row r="3108">
          <cell r="B3108" t="str">
            <v>DIODES INC_2023</v>
          </cell>
          <cell r="C3108" t="str">
            <v>CID002316 - Jiangxi Yaosheng Tungsten Co., Ltd.</v>
          </cell>
          <cell r="D3108" t="str">
            <v>Tungsten</v>
          </cell>
          <cell r="E3108" t="str">
            <v>CID002316</v>
          </cell>
          <cell r="F3108" t="str">
            <v>RMI</v>
          </cell>
          <cell r="G3108" t="str">
            <v>Jiangxi Yaosheng Tungsten Co., Ltd.</v>
          </cell>
          <cell r="H3108" t="str">
            <v>CHINA</v>
          </cell>
          <cell r="I3108"/>
          <cell r="J3108" t="str">
            <v>Ganzhou</v>
          </cell>
          <cell r="K3108" t="str">
            <v>Jiangxi Sheng</v>
          </cell>
          <cell r="L3108" t="str">
            <v>Conformant</v>
          </cell>
        </row>
        <row r="3109">
          <cell r="B3109" t="str">
            <v>DIODES INC_2023</v>
          </cell>
          <cell r="C3109" t="str">
            <v>CID000966 - Kennametal Fallon</v>
          </cell>
          <cell r="D3109" t="str">
            <v>Tungsten</v>
          </cell>
          <cell r="E3109" t="str">
            <v>CID000966</v>
          </cell>
          <cell r="F3109" t="str">
            <v>RMI</v>
          </cell>
          <cell r="G3109" t="str">
            <v>Kennametal Fallon</v>
          </cell>
          <cell r="H3109" t="str">
            <v>UNITED STATES OF AMERICA</v>
          </cell>
          <cell r="I3109"/>
          <cell r="J3109" t="str">
            <v>Fallon</v>
          </cell>
          <cell r="K3109" t="str">
            <v>Nevada</v>
          </cell>
          <cell r="L3109" t="str">
            <v>Conformant</v>
          </cell>
        </row>
        <row r="3110">
          <cell r="B3110" t="str">
            <v>DIODES INC_2023</v>
          </cell>
          <cell r="C3110" t="str">
            <v>CID000105 - Kennametal Huntsville184</v>
          </cell>
          <cell r="D3110" t="str">
            <v>Tungsten</v>
          </cell>
          <cell r="E3110" t="str">
            <v>CID000105</v>
          </cell>
          <cell r="F3110" t="str">
            <v>RMI</v>
          </cell>
          <cell r="G3110" t="str">
            <v>Kennametal Huntsville</v>
          </cell>
          <cell r="H3110" t="str">
            <v>UNITED STATES OF AMERICA</v>
          </cell>
          <cell r="I3110"/>
          <cell r="J3110" t="str">
            <v>Huntsville</v>
          </cell>
          <cell r="K3110" t="str">
            <v>Alabama</v>
          </cell>
          <cell r="L3110" t="str">
            <v>Conformant</v>
          </cell>
        </row>
        <row r="3111">
          <cell r="B3111" t="str">
            <v>DIODES INC_2023</v>
          </cell>
          <cell r="C3111" t="str">
            <v>CID002319 - Malipo Haiyu Tungsten Co., Ltd.</v>
          </cell>
          <cell r="D3111" t="str">
            <v>Tungsten</v>
          </cell>
          <cell r="E3111" t="str">
            <v>CID002319</v>
          </cell>
          <cell r="F3111" t="str">
            <v>RMI</v>
          </cell>
          <cell r="G3111" t="str">
            <v>Malipo Haiyu Tungsten Co., Ltd.</v>
          </cell>
          <cell r="H3111" t="str">
            <v>CHINA</v>
          </cell>
          <cell r="I3111"/>
          <cell r="J3111" t="str">
            <v>Nanfeng Xiaozhai</v>
          </cell>
          <cell r="K3111" t="str">
            <v>Yunnan Sheng</v>
          </cell>
          <cell r="L3111" t="str">
            <v>Conformant</v>
          </cell>
        </row>
        <row r="3112">
          <cell r="B3112" t="str">
            <v>DIODES INC_2023</v>
          </cell>
          <cell r="C3112" t="str">
            <v>CID002589 - Niagara Refining LLC</v>
          </cell>
          <cell r="D3112" t="str">
            <v>Tungsten</v>
          </cell>
          <cell r="E3112" t="str">
            <v>CID002589</v>
          </cell>
          <cell r="F3112" t="str">
            <v>RMI</v>
          </cell>
          <cell r="G3112" t="str">
            <v>Niagara Refining LLC</v>
          </cell>
          <cell r="H3112" t="str">
            <v>UNITED STATES OF AMERICA</v>
          </cell>
          <cell r="I3112"/>
          <cell r="J3112" t="str">
            <v>Depew</v>
          </cell>
          <cell r="K3112" t="str">
            <v>New York</v>
          </cell>
          <cell r="L3112" t="str">
            <v>Conformant</v>
          </cell>
        </row>
        <row r="3113">
          <cell r="B3113" t="str">
            <v>DIODES INC_2023</v>
          </cell>
          <cell r="C3113" t="str">
            <v>CID002543 - Masan High-Tech Materials</v>
          </cell>
          <cell r="D3113" t="str">
            <v>Tungsten</v>
          </cell>
          <cell r="E3113" t="str">
            <v>CID002543</v>
          </cell>
          <cell r="F3113" t="str">
            <v>RMI</v>
          </cell>
          <cell r="G3113" t="str">
            <v>Masan High-Tech Materials</v>
          </cell>
          <cell r="H3113" t="str">
            <v>VIET NAM</v>
          </cell>
          <cell r="I3113"/>
          <cell r="J3113" t="str">
            <v>Dai Tu</v>
          </cell>
          <cell r="K3113" t="str">
            <v>Thái Nguyên</v>
          </cell>
          <cell r="L3113" t="str">
            <v>Conformant</v>
          </cell>
        </row>
        <row r="3114">
          <cell r="B3114" t="str">
            <v>DIODES INC_2023</v>
          </cell>
          <cell r="C3114" t="str">
            <v>CID002827 - Philippine Chuangxin Industrial Co., Inc.</v>
          </cell>
          <cell r="D3114" t="str">
            <v>Tungsten</v>
          </cell>
          <cell r="E3114" t="str">
            <v>CID002827</v>
          </cell>
          <cell r="F3114" t="str">
            <v>RMI</v>
          </cell>
          <cell r="G3114" t="str">
            <v>Philippine Chuangxin Industrial Co., Inc.</v>
          </cell>
          <cell r="H3114" t="str">
            <v>PHILIPPINES</v>
          </cell>
          <cell r="I3114"/>
          <cell r="J3114" t="str">
            <v>Marilao</v>
          </cell>
          <cell r="K3114" t="str">
            <v>Bulacan</v>
          </cell>
          <cell r="L3114" t="str">
            <v>Conformant</v>
          </cell>
        </row>
        <row r="3115">
          <cell r="B3115" t="str">
            <v>DIODES INC_2023</v>
          </cell>
          <cell r="C3115" t="str">
            <v>CID002044 - Wolfram Bergbau und Hutten AG187</v>
          </cell>
          <cell r="D3115" t="str">
            <v>Tungsten</v>
          </cell>
          <cell r="E3115" t="str">
            <v>CID002044</v>
          </cell>
          <cell r="F3115" t="str">
            <v>RMI</v>
          </cell>
          <cell r="G3115" t="str">
            <v>Wolfram Bergbau und Hutten AG</v>
          </cell>
          <cell r="H3115" t="str">
            <v>AUSTRIA</v>
          </cell>
          <cell r="I3115"/>
          <cell r="J3115"/>
          <cell r="K3115"/>
          <cell r="L3115" t="str">
            <v>Conformant</v>
          </cell>
        </row>
        <row r="3116">
          <cell r="B3116" t="str">
            <v>DIODES INC_2023</v>
          </cell>
          <cell r="C3116" t="str">
            <v>CID002320 - Xiamen Tungsten (H.C.) Co., Ltd.188</v>
          </cell>
          <cell r="D3116" t="str">
            <v>Tungsten</v>
          </cell>
          <cell r="E3116" t="str">
            <v>CID002320</v>
          </cell>
          <cell r="F3116" t="str">
            <v>RMI</v>
          </cell>
          <cell r="G3116" t="str">
            <v>Xiamen Tungsten (H.C.) Co., Ltd.</v>
          </cell>
          <cell r="H3116" t="str">
            <v>CHINA</v>
          </cell>
          <cell r="I3116"/>
          <cell r="J3116"/>
          <cell r="K3116"/>
          <cell r="L3116" t="str">
            <v>Conformant</v>
          </cell>
        </row>
        <row r="3117">
          <cell r="B3117" t="str">
            <v>DIODES INC_2023</v>
          </cell>
          <cell r="C3117" t="str">
            <v>CID002082 - Xiamen Tungsten Co., Ltd.</v>
          </cell>
          <cell r="D3117" t="str">
            <v>Tungsten</v>
          </cell>
          <cell r="E3117" t="str">
            <v>CID002082</v>
          </cell>
          <cell r="F3117" t="str">
            <v>RMI</v>
          </cell>
          <cell r="G3117" t="str">
            <v>Xiamen Tungsten Co., Ltd.</v>
          </cell>
          <cell r="H3117" t="str">
            <v>CHINA</v>
          </cell>
          <cell r="I3117"/>
          <cell r="J3117"/>
          <cell r="K3117"/>
          <cell r="L3117" t="str">
            <v>Conformant</v>
          </cell>
        </row>
        <row r="3118">
          <cell r="B3118" t="str">
            <v>DIODES INC_2023</v>
          </cell>
          <cell r="C3118" t="str">
            <v>CID002830 - Xinfeng Huarui Tungsten &amp; Molybdenum New Material Co., Ltd.</v>
          </cell>
          <cell r="D3118" t="str">
            <v>Tungsten</v>
          </cell>
          <cell r="E3118" t="str">
            <v>CID002830</v>
          </cell>
          <cell r="F3118" t="str">
            <v>RMI</v>
          </cell>
          <cell r="G3118" t="str">
            <v>Xinfeng Huarui Tungsten &amp; Molybdenum New Material Co., Ltd.</v>
          </cell>
          <cell r="H3118" t="str">
            <v>CHINA</v>
          </cell>
          <cell r="I3118"/>
          <cell r="J3118"/>
          <cell r="K3118"/>
          <cell r="L3118" t="str">
            <v>Conformant</v>
          </cell>
        </row>
        <row r="3119">
          <cell r="B3119" t="str">
            <v>DIODES INC_2023</v>
          </cell>
          <cell r="C3119" t="str">
            <v>CID001231 - Jiangxi New Nanshan Technology Ltd.</v>
          </cell>
          <cell r="D3119" t="str">
            <v>Tin</v>
          </cell>
          <cell r="E3119" t="str">
            <v>CID001231</v>
          </cell>
          <cell r="F3119" t="str">
            <v>RMI</v>
          </cell>
          <cell r="G3119" t="str">
            <v>Jiangxi New Nanshan Technology Ltd.</v>
          </cell>
          <cell r="H3119" t="str">
            <v>CHINA</v>
          </cell>
          <cell r="I3119" t="str">
            <v>Nan Kang Industrial Park, Ganzhou, Jiangxi Province, China, 341413</v>
          </cell>
          <cell r="J3119" t="str">
            <v>Ganzhou</v>
          </cell>
          <cell r="K3119" t="str">
            <v>Jiangxi Sheng</v>
          </cell>
          <cell r="L3119" t="str">
            <v>Conformant</v>
          </cell>
        </row>
        <row r="3120">
          <cell r="B3120" t="str">
            <v>DIODES INC_2023</v>
          </cell>
          <cell r="C3120" t="str">
            <v>CID001522 - Yanling Jincheng Tantalum &amp; Niobium Co., Ltd.</v>
          </cell>
          <cell r="D3120" t="str">
            <v>Tantalum</v>
          </cell>
          <cell r="E3120" t="str">
            <v>CID001522</v>
          </cell>
          <cell r="F3120" t="str">
            <v>RMI</v>
          </cell>
          <cell r="G3120" t="str">
            <v>Yanling Jincheng Tantalum &amp; Niobium Co., Ltd.</v>
          </cell>
          <cell r="H3120" t="str">
            <v>CHINA</v>
          </cell>
          <cell r="I3120"/>
          <cell r="J3120" t="str">
            <v>Zhuzhou</v>
          </cell>
          <cell r="K3120" t="str">
            <v>Hunan Sheng</v>
          </cell>
          <cell r="L3120" t="str">
            <v>Conformant</v>
          </cell>
        </row>
        <row r="3121">
          <cell r="B3121" t="str">
            <v>DIODES INC_2023</v>
          </cell>
          <cell r="C3121" t="str">
            <v>CID002645 - Ganzhou Haichuang Tungsten Co., Ltd.</v>
          </cell>
          <cell r="D3121" t="str">
            <v>Tungsten</v>
          </cell>
          <cell r="E3121" t="str">
            <v>CID002645</v>
          </cell>
          <cell r="F3121" t="str">
            <v>RMI</v>
          </cell>
          <cell r="G3121" t="str">
            <v>Ganzhou Haichuang Tungsten Co., Ltd.</v>
          </cell>
          <cell r="H3121" t="str">
            <v>CHINA</v>
          </cell>
          <cell r="I3121"/>
          <cell r="J3121" t="str">
            <v>Ganzhou</v>
          </cell>
          <cell r="K3121" t="str">
            <v>Jiangxi Sheng</v>
          </cell>
          <cell r="L3121" t="str">
            <v>Conformant</v>
          </cell>
        </row>
        <row r="3122">
          <cell r="B3122" t="str">
            <v>DIODES INC_2023</v>
          </cell>
          <cell r="C3122" t="str">
            <v>CID002773 - Aurubis Beerse99</v>
          </cell>
          <cell r="D3122" t="str">
            <v>Tin</v>
          </cell>
          <cell r="E3122" t="str">
            <v>CID002773</v>
          </cell>
          <cell r="F3122" t="str">
            <v>RMI</v>
          </cell>
          <cell r="G3122" t="str">
            <v>Aurubis Beerse</v>
          </cell>
          <cell r="H3122" t="str">
            <v>BELGIUM</v>
          </cell>
          <cell r="I3122"/>
          <cell r="J3122" t="str">
            <v>Beerse</v>
          </cell>
          <cell r="K3122" t="str">
            <v>Antwerpen</v>
          </cell>
          <cell r="L3122" t="str">
            <v>Conformant</v>
          </cell>
        </row>
        <row r="3123">
          <cell r="B3123" t="str">
            <v>DIODES INC_2023</v>
          </cell>
          <cell r="C3123" t="str">
            <v>CID002774 - Aurubis Berango100</v>
          </cell>
          <cell r="D3123" t="str">
            <v>Tin</v>
          </cell>
          <cell r="E3123" t="str">
            <v>CID002774</v>
          </cell>
          <cell r="F3123" t="str">
            <v>RMI</v>
          </cell>
          <cell r="G3123" t="str">
            <v>Aurubis Berango</v>
          </cell>
          <cell r="H3123" t="str">
            <v>SPAIN</v>
          </cell>
          <cell r="I3123"/>
          <cell r="J3123" t="str">
            <v>Berango</v>
          </cell>
          <cell r="K3123" t="str">
            <v>Bizkaia</v>
          </cell>
          <cell r="L3123" t="str">
            <v>Conformant</v>
          </cell>
        </row>
        <row r="3124">
          <cell r="B3124" t="str">
            <v>DIODES INC_2023</v>
          </cell>
          <cell r="C3124" t="str">
            <v>CID003190 - Chifeng Dajingzi Tin Industry Co., Ltd.</v>
          </cell>
          <cell r="D3124" t="str">
            <v>Tin</v>
          </cell>
          <cell r="E3124" t="str">
            <v>CID003190</v>
          </cell>
          <cell r="F3124" t="str">
            <v>RMI</v>
          </cell>
          <cell r="G3124" t="str">
            <v>Chifeng Dajingzi Tin Industry Co., Ltd.</v>
          </cell>
          <cell r="H3124" t="str">
            <v>CHINA</v>
          </cell>
          <cell r="I3124"/>
          <cell r="J3124" t="str">
            <v>Chifeng</v>
          </cell>
          <cell r="K3124" t="str">
            <v>Nei Mongol Zizhiqu</v>
          </cell>
          <cell r="L3124" t="str">
            <v>Conformant</v>
          </cell>
        </row>
        <row r="3125">
          <cell r="B3125" t="str">
            <v>DIODES INC_2023</v>
          </cell>
          <cell r="C3125" t="str">
            <v>CID003205 - PT Bangka Serumpun</v>
          </cell>
          <cell r="D3125" t="str">
            <v>Tin</v>
          </cell>
          <cell r="E3125" t="str">
            <v>CID003205</v>
          </cell>
          <cell r="F3125" t="str">
            <v>RMI</v>
          </cell>
          <cell r="G3125" t="str">
            <v>PT Bangka Serumpun</v>
          </cell>
          <cell r="H3125" t="str">
            <v>INDONESIA</v>
          </cell>
          <cell r="I3125"/>
          <cell r="J3125" t="str">
            <v>Pangkalpinang</v>
          </cell>
          <cell r="K3125" t="str">
            <v>Kepulauan Bangka Belitung</v>
          </cell>
          <cell r="L3125" t="str">
            <v>Conformant</v>
          </cell>
        </row>
        <row r="3126">
          <cell r="B3126" t="str">
            <v>DIODES INC_2023</v>
          </cell>
          <cell r="C3126" t="str">
            <v>CID003325 - Tin Technology &amp; Refining</v>
          </cell>
          <cell r="D3126" t="str">
            <v>Tin</v>
          </cell>
          <cell r="E3126" t="str">
            <v>CID003325</v>
          </cell>
          <cell r="F3126" t="str">
            <v>RMI</v>
          </cell>
          <cell r="G3126" t="str">
            <v>Tin Technology &amp; Refining</v>
          </cell>
          <cell r="H3126" t="str">
            <v>UNITED STATES OF AMERICA</v>
          </cell>
          <cell r="I3126"/>
          <cell r="J3126" t="str">
            <v>West Chester</v>
          </cell>
          <cell r="K3126" t="str">
            <v>Pennsylvania</v>
          </cell>
          <cell r="L3126" t="str">
            <v>Conformant</v>
          </cell>
        </row>
        <row r="3127">
          <cell r="B3127" t="str">
            <v>DIODES INC_2023</v>
          </cell>
          <cell r="C3127" t="str">
            <v>CID001406 - PT Babel Surya Alam Lestari</v>
          </cell>
          <cell r="D3127" t="str">
            <v>Tin</v>
          </cell>
          <cell r="E3127" t="str">
            <v>CID001406</v>
          </cell>
          <cell r="F3127" t="str">
            <v>RMI</v>
          </cell>
          <cell r="G3127" t="str">
            <v>PT Babel Surya Alam Lestari</v>
          </cell>
          <cell r="H3127" t="str">
            <v>INDONESIA</v>
          </cell>
          <cell r="I3127"/>
          <cell r="J3127" t="str">
            <v>Badau</v>
          </cell>
          <cell r="K3127" t="str">
            <v>Kepulauan Bangka Belitung</v>
          </cell>
          <cell r="L3127" t="str">
            <v>Conformant</v>
          </cell>
        </row>
        <row r="3128">
          <cell r="B3128" t="str">
            <v>DIODES INC_2023</v>
          </cell>
          <cell r="C3128" t="str">
            <v>CID003381 - PT Rajawali Rimba Perkasa</v>
          </cell>
          <cell r="D3128" t="str">
            <v>Tin</v>
          </cell>
          <cell r="E3128" t="str">
            <v>CID003381</v>
          </cell>
          <cell r="F3128" t="str">
            <v>RMI</v>
          </cell>
          <cell r="G3128" t="str">
            <v>PT Rajawali Rimba Perkasa</v>
          </cell>
          <cell r="H3128" t="str">
            <v>INDONESIA</v>
          </cell>
          <cell r="I3128"/>
          <cell r="J3128" t="str">
            <v>Tukak Sadai</v>
          </cell>
          <cell r="K3128" t="str">
            <v>Bangka Belitung</v>
          </cell>
          <cell r="L3128" t="str">
            <v>Conformant</v>
          </cell>
        </row>
        <row r="3129">
          <cell r="B3129" t="str">
            <v>DIODES INC_2023</v>
          </cell>
          <cell r="C3129" t="str">
            <v>CID002834 - Thai Nguyen Mining and Metallurgy Co., Ltd.</v>
          </cell>
          <cell r="D3129" t="str">
            <v>Tin</v>
          </cell>
          <cell r="E3129" t="str">
            <v>CID002834</v>
          </cell>
          <cell r="F3129" t="str">
            <v>RMI</v>
          </cell>
          <cell r="G3129" t="str">
            <v>Thai Nguyen Mining and Metallurgy Co., Ltd.</v>
          </cell>
          <cell r="H3129" t="str">
            <v>VIET NAM</v>
          </cell>
          <cell r="I3129"/>
          <cell r="J3129" t="str">
            <v>Thai Nguyen</v>
          </cell>
          <cell r="K3129" t="str">
            <v>Thái Nguyên</v>
          </cell>
          <cell r="L3129" t="str">
            <v>Removed</v>
          </cell>
        </row>
        <row r="3130">
          <cell r="B3130" t="str">
            <v>DIODES INC_2023</v>
          </cell>
          <cell r="C3130" t="str">
            <v>CID003388 - KGETS Co., Ltd.</v>
          </cell>
          <cell r="D3130" t="str">
            <v>Tungsten</v>
          </cell>
          <cell r="E3130" t="str">
            <v>CID003388</v>
          </cell>
          <cell r="F3130" t="str">
            <v>RMI</v>
          </cell>
          <cell r="G3130" t="str">
            <v>KGETS Co., Ltd.</v>
          </cell>
          <cell r="H3130" t="str">
            <v>KOREA, REPUBLIC OF</v>
          </cell>
          <cell r="I3130"/>
          <cell r="J3130" t="str">
            <v>Siheung-si</v>
          </cell>
          <cell r="K3130" t="str">
            <v>Gyeonggi-do</v>
          </cell>
          <cell r="L3130" t="str">
            <v>Removed</v>
          </cell>
        </row>
        <row r="3131">
          <cell r="B3131" t="str">
            <v>DIODES INC_2023</v>
          </cell>
          <cell r="C3131" t="str">
            <v>CID003379 - Ma'anshan Weitai Tin Co., Ltd.</v>
          </cell>
          <cell r="D3131" t="str">
            <v>Tin</v>
          </cell>
          <cell r="E3131" t="str">
            <v>CID003379</v>
          </cell>
          <cell r="F3131" t="str">
            <v>RMI</v>
          </cell>
          <cell r="G3131" t="str">
            <v>Ma'anshan Weitai Tin Co., Ltd.</v>
          </cell>
          <cell r="H3131" t="str">
            <v>CHINA</v>
          </cell>
          <cell r="I3131"/>
          <cell r="J3131" t="str">
            <v>Maanshan</v>
          </cell>
          <cell r="K3131" t="str">
            <v>Anhui Sheng</v>
          </cell>
          <cell r="L3131" t="str">
            <v>Removed</v>
          </cell>
        </row>
        <row r="3132">
          <cell r="B3132" t="str">
            <v>DIODES INC_2023</v>
          </cell>
          <cell r="C3132" t="str">
            <v>CID003401 - Fujian Ganmin RareMetal Co., Ltd.</v>
          </cell>
          <cell r="D3132" t="str">
            <v>Tungsten</v>
          </cell>
          <cell r="E3132" t="str">
            <v>CID003401</v>
          </cell>
          <cell r="F3132" t="str">
            <v>RMI</v>
          </cell>
          <cell r="G3132" t="str">
            <v>Fujian Ganmin RareMetal Co., Ltd.</v>
          </cell>
          <cell r="H3132" t="str">
            <v>CHINA</v>
          </cell>
          <cell r="I3132"/>
          <cell r="J3132" t="str">
            <v>Longyan</v>
          </cell>
          <cell r="K3132" t="str">
            <v>Fujian Sheng</v>
          </cell>
          <cell r="L3132" t="str">
            <v>Removed</v>
          </cell>
        </row>
        <row r="3133">
          <cell r="B3133" t="str">
            <v>DIODES INC_2023</v>
          </cell>
          <cell r="C3133" t="str">
            <v>CID003407 - Lianyou Metals Co., Ltd.</v>
          </cell>
          <cell r="D3133" t="str">
            <v>Tungsten</v>
          </cell>
          <cell r="E3133" t="str">
            <v>CID003407</v>
          </cell>
          <cell r="F3133" t="str">
            <v>RMI</v>
          </cell>
          <cell r="G3133" t="str">
            <v>Lianyou Metals Co., Ltd.</v>
          </cell>
          <cell r="H3133" t="str">
            <v>TAIWAN, PROVINCE OF CHINA</v>
          </cell>
          <cell r="I3133"/>
          <cell r="J3133" t="str">
            <v>Fangliao</v>
          </cell>
          <cell r="K3133" t="str">
            <v>Pingtung</v>
          </cell>
          <cell r="L3133" t="str">
            <v>Conformant</v>
          </cell>
        </row>
        <row r="3134">
          <cell r="B3134" t="str">
            <v>DIODES INC_2023</v>
          </cell>
          <cell r="C3134" t="str">
            <v>CID000090 - Asaka Riken Co., Ltd.</v>
          </cell>
          <cell r="D3134" t="str">
            <v>Gold</v>
          </cell>
          <cell r="E3134" t="str">
            <v>CID000090</v>
          </cell>
          <cell r="F3134" t="str">
            <v>RMI</v>
          </cell>
          <cell r="G3134" t="str">
            <v>Asaka Riken Co., Ltd.</v>
          </cell>
          <cell r="H3134" t="str">
            <v>JAPAN</v>
          </cell>
          <cell r="I3134"/>
          <cell r="J3134" t="str">
            <v>Tamura</v>
          </cell>
          <cell r="K3134" t="str">
            <v>Fukushima</v>
          </cell>
          <cell r="L3134" t="str">
            <v>Conformant</v>
          </cell>
        </row>
        <row r="3135">
          <cell r="B3135" t="str">
            <v>DIODES INC_2023</v>
          </cell>
          <cell r="C3135" t="str">
            <v>CID002542 - TANIOBIS Smelting GmbH &amp; Co. KG</v>
          </cell>
          <cell r="D3135" t="str">
            <v>Tungsten</v>
          </cell>
          <cell r="E3135" t="str">
            <v>CID002542</v>
          </cell>
          <cell r="F3135" t="str">
            <v>RMI</v>
          </cell>
          <cell r="G3135" t="str">
            <v>TANIOBIS Smelting GmbH &amp; Co. KG</v>
          </cell>
          <cell r="H3135" t="str">
            <v>GERMANY</v>
          </cell>
          <cell r="I3135"/>
          <cell r="J3135" t="str">
            <v>Laufenburg</v>
          </cell>
          <cell r="K3135" t="str">
            <v>Baden-Württemberg</v>
          </cell>
          <cell r="L3135" t="str">
            <v>Conformant</v>
          </cell>
        </row>
        <row r="3136">
          <cell r="B3136" t="str">
            <v>DIODES INC_2023</v>
          </cell>
          <cell r="C3136" t="str">
            <v>CID003387 - Luna Smelter, Ltd.</v>
          </cell>
          <cell r="D3136" t="str">
            <v>Tin</v>
          </cell>
          <cell r="E3136" t="str">
            <v>CID003387</v>
          </cell>
          <cell r="F3136" t="str">
            <v>RMI</v>
          </cell>
          <cell r="G3136" t="str">
            <v>Luna Smelter, Ltd.</v>
          </cell>
          <cell r="H3136" t="str">
            <v>RWANDA</v>
          </cell>
          <cell r="I3136"/>
          <cell r="J3136" t="str">
            <v>Kigali</v>
          </cell>
          <cell r="K3136" t="str">
            <v>City of Kigali</v>
          </cell>
          <cell r="L3136" t="str">
            <v>Conformant</v>
          </cell>
        </row>
        <row r="3137">
          <cell r="B3137" t="str">
            <v>DIODES INC_2023</v>
          </cell>
          <cell r="C3137" t="str">
            <v>CID001175 - Mineracao Taboca S.A.</v>
          </cell>
          <cell r="D3137" t="str">
            <v>Tantalum</v>
          </cell>
          <cell r="E3137" t="str">
            <v>CID001175</v>
          </cell>
          <cell r="F3137" t="str">
            <v>RMI</v>
          </cell>
          <cell r="G3137" t="str">
            <v>Mineracao Taboca S.A.</v>
          </cell>
          <cell r="H3137" t="str">
            <v>BRAZIL</v>
          </cell>
          <cell r="I3137"/>
          <cell r="J3137" t="str">
            <v>Presidente Figueiredo</v>
          </cell>
          <cell r="K3137" t="str">
            <v>Amazonas</v>
          </cell>
          <cell r="L3137" t="str">
            <v>Conformant</v>
          </cell>
        </row>
        <row r="3138">
          <cell r="B3138" t="str">
            <v>DIODES INC_2023</v>
          </cell>
          <cell r="C3138" t="str">
            <v>CID001191 - Mitsubishi Materials Corporation</v>
          </cell>
          <cell r="D3138" t="str">
            <v>Tin</v>
          </cell>
          <cell r="E3138" t="str">
            <v>CID001191</v>
          </cell>
          <cell r="F3138" t="str">
            <v>RMI</v>
          </cell>
          <cell r="G3138" t="str">
            <v>Mitsubishi Materials Corporation</v>
          </cell>
          <cell r="H3138" t="str">
            <v>JAPAN</v>
          </cell>
          <cell r="I3138"/>
          <cell r="J3138" t="str">
            <v>Tokyo</v>
          </cell>
          <cell r="K3138" t="str">
            <v>Tokyo</v>
          </cell>
          <cell r="L3138" t="str">
            <v>Conformant</v>
          </cell>
        </row>
        <row r="3139">
          <cell r="B3139" t="str">
            <v>DIODES INC_2023</v>
          </cell>
          <cell r="C3139" t="str">
            <v>CID002707 - Resind Industria e Comercio Ltda.</v>
          </cell>
          <cell r="D3139" t="str">
            <v>Tantalum</v>
          </cell>
          <cell r="E3139" t="str">
            <v>CID002707</v>
          </cell>
          <cell r="F3139" t="str">
            <v>RMI</v>
          </cell>
          <cell r="G3139" t="str">
            <v>Resind Industria e Comercio Ltda.</v>
          </cell>
          <cell r="H3139" t="str">
            <v>BRAZIL</v>
          </cell>
          <cell r="I3139"/>
          <cell r="J3139" t="str">
            <v>São João del Rei</v>
          </cell>
          <cell r="K3139" t="str">
            <v>Minas gerais</v>
          </cell>
          <cell r="L3139" t="str">
            <v>Conformant</v>
          </cell>
        </row>
        <row r="3140">
          <cell r="B3140" t="str">
            <v>DIODES INC_2023</v>
          </cell>
          <cell r="C3140" t="str">
            <v>CID003524 - CRM Synergies</v>
          </cell>
          <cell r="D3140" t="str">
            <v>Tin</v>
          </cell>
          <cell r="E3140" t="str">
            <v>CID003524</v>
          </cell>
          <cell r="F3140" t="str">
            <v>RMI</v>
          </cell>
          <cell r="G3140" t="str">
            <v>CRM Synergies</v>
          </cell>
          <cell r="H3140" t="str">
            <v>SPAIN</v>
          </cell>
          <cell r="I3140"/>
          <cell r="J3140" t="str">
            <v>Toledo</v>
          </cell>
          <cell r="K3140" t="str">
            <v>Toledo</v>
          </cell>
          <cell r="L3140" t="str">
            <v>Conformant</v>
          </cell>
        </row>
        <row r="3141">
          <cell r="B3141" t="str">
            <v>ELNA_2023</v>
          </cell>
          <cell r="C3141" t="str">
            <v>CID001173 - Mineracao Taboca S.A.</v>
          </cell>
          <cell r="D3141" t="str">
            <v>Tin</v>
          </cell>
          <cell r="E3141" t="str">
            <v>CID001173</v>
          </cell>
          <cell r="F3141" t="str">
            <v>RMI</v>
          </cell>
          <cell r="G3141" t="str">
            <v>Mineracao Taboca S.A.</v>
          </cell>
          <cell r="H3141" t="str">
            <v>BRAZIL</v>
          </cell>
          <cell r="I3141" t="str">
            <v>Nondisclosure</v>
          </cell>
          <cell r="J3141" t="str">
            <v>Bairro Guarapiranga</v>
          </cell>
          <cell r="K3141" t="str">
            <v>Pirapora do Bom Jesus City</v>
          </cell>
          <cell r="L3141" t="str">
            <v>Conformant</v>
          </cell>
        </row>
        <row r="3142">
          <cell r="B3142" t="str">
            <v>ELNA_2023</v>
          </cell>
          <cell r="C3142" t="str">
            <v>CID002706 - Resind Industria e Comercio Ltda.</v>
          </cell>
          <cell r="D3142" t="str">
            <v>Tin</v>
          </cell>
          <cell r="E3142" t="str">
            <v>CID002706</v>
          </cell>
          <cell r="F3142" t="str">
            <v>RMI</v>
          </cell>
          <cell r="G3142" t="str">
            <v>Resind Industria e Comercio Ltda.</v>
          </cell>
          <cell r="H3142" t="str">
            <v>BRAZIL</v>
          </cell>
          <cell r="I3142"/>
          <cell r="J3142" t="str">
            <v>São João del Rei</v>
          </cell>
          <cell r="K3142" t="str">
            <v>Minas gerais</v>
          </cell>
          <cell r="L3142" t="str">
            <v>Conformant</v>
          </cell>
        </row>
        <row r="3143">
          <cell r="B3143" t="str">
            <v>ELNA_2023</v>
          </cell>
          <cell r="C3143" t="str">
            <v>CID000292 - Alpha117</v>
          </cell>
          <cell r="D3143" t="str">
            <v>Tin</v>
          </cell>
          <cell r="E3143" t="str">
            <v>CID000292</v>
          </cell>
          <cell r="F3143" t="str">
            <v>RMI</v>
          </cell>
          <cell r="G3143" t="str">
            <v>Alpha</v>
          </cell>
          <cell r="H3143" t="str">
            <v>UNITED STATES OF AMERICA</v>
          </cell>
          <cell r="I3143"/>
          <cell r="J3143" t="str">
            <v>Altoona</v>
          </cell>
          <cell r="K3143" t="str">
            <v>Pennsylvania</v>
          </cell>
          <cell r="L3143" t="str">
            <v>Conformant</v>
          </cell>
        </row>
        <row r="3144">
          <cell r="B3144" t="str">
            <v>ELNA_2023</v>
          </cell>
          <cell r="C3144" t="str">
            <v>CID000228 - Chenzhou Yunxiang Mining and Metallurgy Co., Ltd.124</v>
          </cell>
          <cell r="D3144" t="str">
            <v>Tin</v>
          </cell>
          <cell r="E3144" t="str">
            <v>CID000228</v>
          </cell>
          <cell r="F3144" t="str">
            <v>RMI</v>
          </cell>
          <cell r="G3144" t="str">
            <v>Chenzhou Yunxiang Mining and Metallurgy Co., Ltd.</v>
          </cell>
          <cell r="H3144" t="str">
            <v>CHINA</v>
          </cell>
          <cell r="I3144"/>
          <cell r="J3144" t="str">
            <v>Chenzhou</v>
          </cell>
          <cell r="K3144" t="str">
            <v>Hunan Sheng</v>
          </cell>
          <cell r="L3144" t="str">
            <v>Conformant</v>
          </cell>
        </row>
        <row r="3145">
          <cell r="B3145" t="str">
            <v>ELNA_2023</v>
          </cell>
          <cell r="C3145" t="str">
            <v>CID001070 - China Tin Group Co., Ltd.125</v>
          </cell>
          <cell r="D3145" t="str">
            <v>Tin</v>
          </cell>
          <cell r="E3145" t="str">
            <v>CID001070</v>
          </cell>
          <cell r="F3145" t="str">
            <v>RMI</v>
          </cell>
          <cell r="G3145" t="str">
            <v>China Tin Group Co., Ltd.</v>
          </cell>
          <cell r="H3145" t="str">
            <v>CHINA</v>
          </cell>
          <cell r="I3145"/>
          <cell r="J3145" t="str">
            <v>Laibin</v>
          </cell>
          <cell r="K3145" t="str">
            <v>Guangxi Zhuangzu Zizhiqu</v>
          </cell>
          <cell r="L3145" t="str">
            <v>Conformant</v>
          </cell>
        </row>
        <row r="3146">
          <cell r="B3146" t="str">
            <v>ELNA_2023</v>
          </cell>
          <cell r="C3146" t="str">
            <v>CID000402 - Dowa</v>
          </cell>
          <cell r="D3146" t="str">
            <v>Tin</v>
          </cell>
          <cell r="E3146" t="str">
            <v>CID000402</v>
          </cell>
          <cell r="F3146" t="str">
            <v>RMI</v>
          </cell>
          <cell r="G3146" t="str">
            <v>Dowa</v>
          </cell>
          <cell r="H3146" t="str">
            <v>JAPAN</v>
          </cell>
          <cell r="I3146"/>
          <cell r="J3146" t="str">
            <v>Kosaka</v>
          </cell>
          <cell r="K3146" t="str">
            <v>Akita</v>
          </cell>
          <cell r="L3146" t="str">
            <v>Conformant</v>
          </cell>
        </row>
        <row r="3147">
          <cell r="B3147" t="str">
            <v>ELNA_2023</v>
          </cell>
          <cell r="C3147" t="str">
            <v>CID000438 - EM Vinto</v>
          </cell>
          <cell r="D3147" t="str">
            <v>Tin</v>
          </cell>
          <cell r="E3147" t="str">
            <v>CID000438</v>
          </cell>
          <cell r="F3147" t="str">
            <v>RMI</v>
          </cell>
          <cell r="G3147" t="str">
            <v>EM Vinto</v>
          </cell>
          <cell r="H3147" t="str">
            <v>BOLIVIA (PLURINATIONAL STATE OF)</v>
          </cell>
          <cell r="I3147" t="str">
            <v>Unknown.</v>
          </cell>
          <cell r="J3147" t="str">
            <v>Oruro</v>
          </cell>
          <cell r="K3147" t="str">
            <v>Oruro</v>
          </cell>
          <cell r="L3147" t="str">
            <v>Conformant</v>
          </cell>
        </row>
        <row r="3148">
          <cell r="B3148" t="str">
            <v>ELNA_2023</v>
          </cell>
          <cell r="C3148" t="str">
            <v>CID000448 - Estanho de Rondonia S.A.</v>
          </cell>
          <cell r="D3148" t="str">
            <v>Tin</v>
          </cell>
          <cell r="E3148" t="str">
            <v>CID000448</v>
          </cell>
          <cell r="F3148" t="str">
            <v>RMI</v>
          </cell>
          <cell r="G3148" t="str">
            <v>Estanho de Rondonia S.A.</v>
          </cell>
          <cell r="H3148" t="str">
            <v>BRAZIL</v>
          </cell>
          <cell r="I3148"/>
          <cell r="J3148" t="str">
            <v>Ariquemes</v>
          </cell>
          <cell r="K3148" t="str">
            <v>Rondônia</v>
          </cell>
          <cell r="L3148" t="str">
            <v>Conformant</v>
          </cell>
        </row>
        <row r="3149">
          <cell r="B3149" t="str">
            <v>ELNA_2023</v>
          </cell>
          <cell r="C3149" t="str">
            <v>CID000468 - Fenix Metals</v>
          </cell>
          <cell r="D3149" t="str">
            <v>Tin</v>
          </cell>
          <cell r="E3149" t="str">
            <v>CID000468</v>
          </cell>
          <cell r="F3149" t="str">
            <v>RMI</v>
          </cell>
          <cell r="G3149" t="str">
            <v>Fenix Metals</v>
          </cell>
          <cell r="H3149" t="str">
            <v>POLAND</v>
          </cell>
          <cell r="I3149"/>
          <cell r="J3149" t="str">
            <v>Chmielów</v>
          </cell>
          <cell r="K3149" t="str">
            <v>Podkarpackie</v>
          </cell>
          <cell r="L3149" t="str">
            <v>Conformant</v>
          </cell>
        </row>
        <row r="3150">
          <cell r="B3150" t="str">
            <v>ELNA_2023</v>
          </cell>
          <cell r="C3150" t="str">
            <v>CID003116 - Guangdong Hanhe Non-Ferrous Metal Co., Ltd.</v>
          </cell>
          <cell r="D3150" t="str">
            <v>Tin</v>
          </cell>
          <cell r="E3150" t="str">
            <v>CID003116</v>
          </cell>
          <cell r="F3150" t="str">
            <v>RMI</v>
          </cell>
          <cell r="G3150" t="str">
            <v>Guangdong Hanhe Non-Ferrous Metal Co., Ltd.</v>
          </cell>
          <cell r="H3150" t="str">
            <v>CHINA</v>
          </cell>
          <cell r="I3150"/>
          <cell r="J3150" t="str">
            <v>Chaozhou</v>
          </cell>
          <cell r="K3150" t="str">
            <v>Guangdong Sheng</v>
          </cell>
          <cell r="L3150" t="str">
            <v>Conformant</v>
          </cell>
        </row>
        <row r="3151">
          <cell r="B3151" t="str">
            <v>ELNA_2023</v>
          </cell>
          <cell r="C3151" t="str">
            <v>CID002468 - Magnu's Minerais Metais e Ligas Ltda.</v>
          </cell>
          <cell r="D3151" t="str">
            <v>Tin</v>
          </cell>
          <cell r="E3151" t="str">
            <v>CID002468</v>
          </cell>
          <cell r="F3151" t="str">
            <v>RMI</v>
          </cell>
          <cell r="G3151" t="str">
            <v>Magnu's Minerais Metais e Ligas Ltda.</v>
          </cell>
          <cell r="H3151" t="str">
            <v>BRAZIL</v>
          </cell>
          <cell r="I3151"/>
          <cell r="J3151" t="str">
            <v>São João del Rei</v>
          </cell>
          <cell r="K3151" t="str">
            <v>Minas Gerais</v>
          </cell>
          <cell r="L3151" t="str">
            <v>Conformant</v>
          </cell>
        </row>
        <row r="3152">
          <cell r="B3152" t="str">
            <v>ELNA_2023</v>
          </cell>
          <cell r="C3152" t="str">
            <v>CID001105 - Malaysia Smelting Corporation (MSC)</v>
          </cell>
          <cell r="D3152" t="str">
            <v>Tin</v>
          </cell>
          <cell r="E3152" t="str">
            <v>CID001105</v>
          </cell>
          <cell r="F3152" t="str">
            <v>RMI</v>
          </cell>
          <cell r="G3152" t="str">
            <v>Malaysia Smelting Corporation (MSC)</v>
          </cell>
          <cell r="H3152" t="str">
            <v>MALAYSIA</v>
          </cell>
          <cell r="I3152" t="str">
            <v>27, Jialan Pantai</v>
          </cell>
          <cell r="J3152" t="str">
            <v>Butterworth</v>
          </cell>
          <cell r="K3152" t="str">
            <v>Pulau Pinang</v>
          </cell>
          <cell r="L3152" t="str">
            <v>Conformant</v>
          </cell>
        </row>
        <row r="3153">
          <cell r="B3153" t="str">
            <v>ELNA_2023</v>
          </cell>
          <cell r="C3153" t="str">
            <v>CID001142 - Metallic Resources, Inc.</v>
          </cell>
          <cell r="D3153" t="str">
            <v>Tin</v>
          </cell>
          <cell r="E3153" t="str">
            <v>CID001142</v>
          </cell>
          <cell r="F3153" t="str">
            <v>RMI</v>
          </cell>
          <cell r="G3153" t="str">
            <v>Metallic Resources, Inc.</v>
          </cell>
          <cell r="H3153" t="str">
            <v>UNITED STATES OF AMERICA</v>
          </cell>
          <cell r="I3153"/>
          <cell r="J3153" t="str">
            <v>Twinsburg</v>
          </cell>
          <cell r="K3153" t="str">
            <v>Ohio</v>
          </cell>
          <cell r="L3153" t="str">
            <v>Conformant</v>
          </cell>
        </row>
        <row r="3154">
          <cell r="B3154" t="str">
            <v>ELNA_2023</v>
          </cell>
          <cell r="C3154" t="str">
            <v>CID001182 - Minsur</v>
          </cell>
          <cell r="D3154" t="str">
            <v>Tin</v>
          </cell>
          <cell r="E3154" t="str">
            <v>CID001182</v>
          </cell>
          <cell r="F3154" t="str">
            <v>RMI</v>
          </cell>
          <cell r="G3154" t="str">
            <v>Minsur</v>
          </cell>
          <cell r="H3154" t="str">
            <v>PERU</v>
          </cell>
          <cell r="I3154" t="str">
            <v>222 Bloomingdale Road, Suite 101</v>
          </cell>
          <cell r="J3154" t="str">
            <v>Paracas</v>
          </cell>
          <cell r="K3154" t="str">
            <v>Ika</v>
          </cell>
          <cell r="L3154" t="str">
            <v>Conformant</v>
          </cell>
        </row>
        <row r="3155">
          <cell r="B3155" t="str">
            <v>ELNA_2023</v>
          </cell>
          <cell r="C3155" t="str">
            <v>CID001314 - O.M. Manufacturing (Thailand) Co., Ltd.</v>
          </cell>
          <cell r="D3155" t="str">
            <v>Tin</v>
          </cell>
          <cell r="E3155" t="str">
            <v>CID001314</v>
          </cell>
          <cell r="F3155" t="str">
            <v>RMI</v>
          </cell>
          <cell r="G3155" t="str">
            <v>O.M. Manufacturing (Thailand) Co., Ltd.</v>
          </cell>
          <cell r="H3155" t="str">
            <v>THAILAND</v>
          </cell>
          <cell r="I3155"/>
          <cell r="J3155" t="str">
            <v>Sriracha</v>
          </cell>
          <cell r="K3155" t="str">
            <v>Chon Buri</v>
          </cell>
          <cell r="L3155" t="str">
            <v>Conformant</v>
          </cell>
        </row>
        <row r="3156">
          <cell r="B3156" t="str">
            <v>ELNA_2023</v>
          </cell>
          <cell r="C3156" t="str">
            <v>CID002517 - O.M. Manufacturing Philippines, Inc.</v>
          </cell>
          <cell r="D3156" t="str">
            <v>Tin</v>
          </cell>
          <cell r="E3156" t="str">
            <v>CID002517</v>
          </cell>
          <cell r="F3156" t="str">
            <v>RMI</v>
          </cell>
          <cell r="G3156" t="str">
            <v>O.M. Manufacturing Philippines, Inc.</v>
          </cell>
          <cell r="H3156" t="str">
            <v>PHILIPPINES</v>
          </cell>
          <cell r="I3156"/>
          <cell r="J3156" t="str">
            <v>Rosario</v>
          </cell>
          <cell r="K3156" t="str">
            <v>Cavite</v>
          </cell>
          <cell r="L3156" t="str">
            <v>Conformant</v>
          </cell>
        </row>
        <row r="3157">
          <cell r="B3157" t="str">
            <v>ELNA_2023</v>
          </cell>
          <cell r="C3157" t="str">
            <v>CID001337 - Operaciones Metalurgicas S.A.</v>
          </cell>
          <cell r="D3157" t="str">
            <v>Tin</v>
          </cell>
          <cell r="E3157" t="str">
            <v>CID001337</v>
          </cell>
          <cell r="F3157" t="str">
            <v>RMI</v>
          </cell>
          <cell r="G3157" t="str">
            <v>Operaciones Metalurgicas S.A.</v>
          </cell>
          <cell r="H3157" t="str">
            <v>BOLIVIA (PLURINATIONAL STATE OF)</v>
          </cell>
          <cell r="I3157" t="str">
            <v>Nondisclosure</v>
          </cell>
          <cell r="J3157" t="str">
            <v>Oruro</v>
          </cell>
          <cell r="K3157" t="str">
            <v>Oruro</v>
          </cell>
          <cell r="L3157" t="str">
            <v>Conformant</v>
          </cell>
        </row>
        <row r="3158">
          <cell r="B3158" t="str">
            <v>ELNA_2023</v>
          </cell>
          <cell r="C3158" t="str">
            <v>CID001399 - PT Artha Cipta Langgeng</v>
          </cell>
          <cell r="D3158" t="str">
            <v>Tin</v>
          </cell>
          <cell r="E3158" t="str">
            <v>CID001399</v>
          </cell>
          <cell r="F3158" t="str">
            <v>RMI</v>
          </cell>
          <cell r="G3158" t="str">
            <v>PT Artha Cipta Langgeng</v>
          </cell>
          <cell r="H3158" t="str">
            <v>INDONESIA</v>
          </cell>
          <cell r="I3158"/>
          <cell r="J3158" t="str">
            <v>Sungailiat</v>
          </cell>
          <cell r="K3158" t="str">
            <v>Kepulauan Bangka Belitung</v>
          </cell>
          <cell r="L3158" t="str">
            <v>Conformant</v>
          </cell>
        </row>
        <row r="3159">
          <cell r="B3159" t="str">
            <v>ELNA_2023</v>
          </cell>
          <cell r="C3159" t="str">
            <v>CID002503 - PT ATD Makmur Mandiri Jaya</v>
          </cell>
          <cell r="D3159" t="str">
            <v>Tin</v>
          </cell>
          <cell r="E3159" t="str">
            <v>CID002503</v>
          </cell>
          <cell r="F3159" t="str">
            <v>RMI</v>
          </cell>
          <cell r="G3159" t="str">
            <v>PT ATD Makmur Mandiri Jaya</v>
          </cell>
          <cell r="H3159" t="str">
            <v>INDONESIA</v>
          </cell>
          <cell r="I3159"/>
          <cell r="J3159" t="str">
            <v>Sungailiat</v>
          </cell>
          <cell r="K3159" t="str">
            <v>Kepulauan Bangka Belitung</v>
          </cell>
          <cell r="L3159" t="str">
            <v>Conformant</v>
          </cell>
        </row>
        <row r="3160">
          <cell r="B3160" t="str">
            <v>ELNA_2023</v>
          </cell>
          <cell r="C3160" t="str">
            <v>CID002835 - PT Menara Cipta Mulia</v>
          </cell>
          <cell r="D3160" t="str">
            <v>Tin</v>
          </cell>
          <cell r="E3160" t="str">
            <v>CID002835</v>
          </cell>
          <cell r="F3160" t="str">
            <v>RMI</v>
          </cell>
          <cell r="G3160" t="str">
            <v>PT Menara Cipta Mulia</v>
          </cell>
          <cell r="H3160" t="str">
            <v>INDONESIA</v>
          </cell>
          <cell r="I3160"/>
          <cell r="J3160" t="str">
            <v>Mentawak</v>
          </cell>
          <cell r="K3160" t="str">
            <v>Kepulauan Bangka Belitung</v>
          </cell>
          <cell r="L3160" t="str">
            <v>Conformant</v>
          </cell>
        </row>
        <row r="3161">
          <cell r="B3161" t="str">
            <v>ELNA_2023</v>
          </cell>
          <cell r="C3161" t="str">
            <v>CID001453 - PT Mitra Stania Prima</v>
          </cell>
          <cell r="D3161" t="str">
            <v>Tin</v>
          </cell>
          <cell r="E3161" t="str">
            <v>CID001453</v>
          </cell>
          <cell r="F3161" t="str">
            <v>RMI</v>
          </cell>
          <cell r="G3161" t="str">
            <v>PT Mitra Stania Prima</v>
          </cell>
          <cell r="H3161" t="str">
            <v>INDONESIA</v>
          </cell>
          <cell r="I3161"/>
          <cell r="J3161" t="str">
            <v>Sungailiat</v>
          </cell>
          <cell r="K3161" t="str">
            <v>Kepulauan Bangka Belitung</v>
          </cell>
          <cell r="L3161" t="str">
            <v>Conformant</v>
          </cell>
        </row>
        <row r="3162">
          <cell r="B3162" t="str">
            <v>ELNA_2023</v>
          </cell>
          <cell r="C3162" t="str">
            <v>CID001458 - PT Prima Timah Utama</v>
          </cell>
          <cell r="D3162" t="str">
            <v>Tin</v>
          </cell>
          <cell r="E3162" t="str">
            <v>CID001458</v>
          </cell>
          <cell r="F3162" t="str">
            <v>RMI</v>
          </cell>
          <cell r="G3162" t="str">
            <v>PT Prima Timah Utama</v>
          </cell>
          <cell r="H3162" t="str">
            <v>INDONESIA</v>
          </cell>
          <cell r="I3162"/>
          <cell r="J3162" t="str">
            <v>Pangkal Pinang</v>
          </cell>
          <cell r="K3162" t="str">
            <v>Kepulauan Bangka Belitung</v>
          </cell>
          <cell r="L3162" t="str">
            <v>Conformant</v>
          </cell>
        </row>
        <row r="3163">
          <cell r="B3163" t="str">
            <v>ELNA_2023</v>
          </cell>
          <cell r="C3163" t="str">
            <v>CID001460 - PT Refined Bangka Tin</v>
          </cell>
          <cell r="D3163" t="str">
            <v>Tin</v>
          </cell>
          <cell r="E3163" t="str">
            <v>CID001460</v>
          </cell>
          <cell r="F3163" t="str">
            <v>RMI</v>
          </cell>
          <cell r="G3163" t="str">
            <v>PT Refined Bangka Tin</v>
          </cell>
          <cell r="H3163" t="str">
            <v>INDONESIA</v>
          </cell>
          <cell r="I3163"/>
          <cell r="J3163" t="str">
            <v>Sungailiat</v>
          </cell>
          <cell r="K3163" t="str">
            <v>Kepulauan Bangka Belitung</v>
          </cell>
          <cell r="L3163" t="str">
            <v>Conformant</v>
          </cell>
        </row>
        <row r="3164">
          <cell r="B3164" t="str">
            <v>ELNA_2023</v>
          </cell>
          <cell r="C3164" t="str">
            <v>CID001468 - PT Stanindo Inti Perkasa</v>
          </cell>
          <cell r="D3164" t="str">
            <v>Tin</v>
          </cell>
          <cell r="E3164" t="str">
            <v>CID001468</v>
          </cell>
          <cell r="F3164" t="str">
            <v>RMI</v>
          </cell>
          <cell r="G3164" t="str">
            <v>PT Stanindo Inti Perkasa</v>
          </cell>
          <cell r="H3164" t="str">
            <v>INDONESIA</v>
          </cell>
          <cell r="I3164"/>
          <cell r="J3164" t="str">
            <v>Pangkal Pinang</v>
          </cell>
          <cell r="K3164" t="str">
            <v>Kepulauan Bangka Belitung</v>
          </cell>
          <cell r="L3164" t="str">
            <v>Conformant</v>
          </cell>
        </row>
        <row r="3165">
          <cell r="B3165" t="str">
            <v>ELNA_2023</v>
          </cell>
          <cell r="C3165" t="str">
            <v>CID001477 - PT Timah Tbk Kundur</v>
          </cell>
          <cell r="D3165" t="str">
            <v>Tin</v>
          </cell>
          <cell r="E3165" t="str">
            <v>CID001477</v>
          </cell>
          <cell r="F3165" t="str">
            <v>RMI</v>
          </cell>
          <cell r="G3165" t="str">
            <v>PT Timah Tbk Kundur</v>
          </cell>
          <cell r="H3165" t="str">
            <v>INDONESIA</v>
          </cell>
          <cell r="I3165" t="str">
            <v>Unknown.</v>
          </cell>
          <cell r="J3165" t="str">
            <v>Kundur</v>
          </cell>
          <cell r="K3165" t="str">
            <v>Riau</v>
          </cell>
          <cell r="L3165" t="str">
            <v>Conformant</v>
          </cell>
        </row>
        <row r="3166">
          <cell r="B3166" t="str">
            <v>ELNA_2023</v>
          </cell>
          <cell r="C3166" t="str">
            <v>CID001482 - PT Timah Tbk Mentok</v>
          </cell>
          <cell r="D3166" t="str">
            <v>Tin</v>
          </cell>
          <cell r="E3166" t="str">
            <v>CID001482</v>
          </cell>
          <cell r="F3166" t="str">
            <v>RMI</v>
          </cell>
          <cell r="G3166" t="str">
            <v>PT Timah Tbk Mentok</v>
          </cell>
          <cell r="H3166" t="str">
            <v>INDONESIA</v>
          </cell>
          <cell r="I3166" t="str">
            <v>Unknown.</v>
          </cell>
          <cell r="J3166" t="str">
            <v>Mentok</v>
          </cell>
          <cell r="K3166" t="str">
            <v>Kepulauan Bangka Belitung</v>
          </cell>
          <cell r="L3166" t="str">
            <v>Conformant</v>
          </cell>
        </row>
        <row r="3167">
          <cell r="B3167" t="str">
            <v>ELNA_2023</v>
          </cell>
          <cell r="C3167" t="str">
            <v>CID001539 - Rui Da Hung</v>
          </cell>
          <cell r="D3167" t="str">
            <v>Tin</v>
          </cell>
          <cell r="E3167" t="str">
            <v>CID001539</v>
          </cell>
          <cell r="F3167" t="str">
            <v>RMI</v>
          </cell>
          <cell r="G3167" t="str">
            <v>Rui Da Hung</v>
          </cell>
          <cell r="H3167" t="str">
            <v>TAIWAN, PROVINCE OF CHINA</v>
          </cell>
          <cell r="I3167"/>
          <cell r="J3167" t="str">
            <v>Taoyuan</v>
          </cell>
          <cell r="K3167" t="str">
            <v>Taoyuan</v>
          </cell>
          <cell r="L3167" t="str">
            <v>Conformant</v>
          </cell>
        </row>
        <row r="3168">
          <cell r="B3168" t="str">
            <v>ELNA_2023</v>
          </cell>
          <cell r="C3168" t="str">
            <v>CID001898 - Thaisarco</v>
          </cell>
          <cell r="D3168" t="str">
            <v>Tin</v>
          </cell>
          <cell r="E3168" t="str">
            <v>CID001898</v>
          </cell>
          <cell r="F3168" t="str">
            <v>RMI</v>
          </cell>
          <cell r="G3168" t="str">
            <v>Thaisarco</v>
          </cell>
          <cell r="H3168" t="str">
            <v>THAILAND</v>
          </cell>
          <cell r="I3168" t="str">
            <v>80 Moo 8, Sakdidej Road</v>
          </cell>
          <cell r="J3168" t="str">
            <v>Amphur Muang</v>
          </cell>
          <cell r="K3168" t="str">
            <v>Phuket</v>
          </cell>
          <cell r="L3168" t="str">
            <v>Conformant</v>
          </cell>
        </row>
        <row r="3169">
          <cell r="B3169" t="str">
            <v>ELNA_2023</v>
          </cell>
          <cell r="C3169" t="str">
            <v>CID002036 - White Solder Metalurgia e Mineracao Ltda.</v>
          </cell>
          <cell r="D3169" t="str">
            <v>Tin</v>
          </cell>
          <cell r="E3169" t="str">
            <v>CID002036</v>
          </cell>
          <cell r="F3169" t="str">
            <v>RMI</v>
          </cell>
          <cell r="G3169" t="str">
            <v>White Solder Metalurgia e Mineracao Ltda.</v>
          </cell>
          <cell r="H3169" t="str">
            <v>BRAZIL</v>
          </cell>
          <cell r="I3169" t="str">
            <v>Rodovia 421, Km 1,1 no 917 CEP 76877-073/Cx Postal: 433</v>
          </cell>
          <cell r="J3169" t="str">
            <v>Ariquemes</v>
          </cell>
          <cell r="K3169" t="str">
            <v>Rondônia</v>
          </cell>
          <cell r="L3169" t="str">
            <v>Conformant</v>
          </cell>
        </row>
        <row r="3170">
          <cell r="B3170" t="str">
            <v>ELNA_2023</v>
          </cell>
          <cell r="C3170" t="str">
            <v>CID002158 - Yunnan Chengfeng Non-ferrous Metals Co., Ltd.165</v>
          </cell>
          <cell r="D3170" t="str">
            <v>Tin</v>
          </cell>
          <cell r="E3170" t="str">
            <v>CID002158</v>
          </cell>
          <cell r="F3170" t="str">
            <v>RMI</v>
          </cell>
          <cell r="G3170" t="str">
            <v>Yunnan Chengfeng Non-ferrous Metals Co., Ltd.</v>
          </cell>
          <cell r="H3170" t="str">
            <v>CHINA</v>
          </cell>
          <cell r="I3170" t="str">
            <v>Unknown.</v>
          </cell>
          <cell r="J3170" t="str">
            <v>Gejiu</v>
          </cell>
          <cell r="K3170" t="str">
            <v>Yunnan Sheng</v>
          </cell>
          <cell r="L3170" t="str">
            <v>Conformant</v>
          </cell>
        </row>
        <row r="3171">
          <cell r="B3171" t="str">
            <v>ELNA_2023</v>
          </cell>
          <cell r="C3171" t="str">
            <v>CID002320 - Xiamen Tungsten (H.C.) Co., Ltd.188</v>
          </cell>
          <cell r="D3171" t="str">
            <v>Tungsten</v>
          </cell>
          <cell r="E3171" t="str">
            <v>CID002320</v>
          </cell>
          <cell r="F3171" t="str">
            <v>RMI</v>
          </cell>
          <cell r="G3171" t="str">
            <v>Xiamen Tungsten (H.C.) Co., Ltd.</v>
          </cell>
          <cell r="H3171" t="str">
            <v>CHINA</v>
          </cell>
          <cell r="I3171"/>
          <cell r="J3171"/>
          <cell r="K3171"/>
          <cell r="L3171" t="str">
            <v>Conformant</v>
          </cell>
        </row>
        <row r="3172">
          <cell r="B3172" t="str">
            <v>ELNA_2023</v>
          </cell>
          <cell r="C3172" t="str">
            <v>CID001231 - Jiangxi New Nanshan Technology Ltd.</v>
          </cell>
          <cell r="D3172" t="str">
            <v>Tin</v>
          </cell>
          <cell r="E3172" t="str">
            <v>CID001231</v>
          </cell>
          <cell r="F3172" t="str">
            <v>RMI</v>
          </cell>
          <cell r="G3172" t="str">
            <v>Jiangxi New Nanshan Technology Ltd.</v>
          </cell>
          <cell r="H3172" t="str">
            <v>CHINA</v>
          </cell>
          <cell r="I3172" t="str">
            <v>Nan Kang Industrial Park, Ganzhou, Jiangxi Province, China, 341413</v>
          </cell>
          <cell r="J3172" t="str">
            <v>Ganzhou</v>
          </cell>
          <cell r="K3172" t="str">
            <v>Jiangxi Sheng</v>
          </cell>
          <cell r="L3172" t="str">
            <v>Conformant</v>
          </cell>
        </row>
        <row r="3173">
          <cell r="B3173" t="str">
            <v>ELNA_2023</v>
          </cell>
          <cell r="C3173" t="str">
            <v>CID002773 - Aurubis Beerse99</v>
          </cell>
          <cell r="D3173" t="str">
            <v>Tin</v>
          </cell>
          <cell r="E3173" t="str">
            <v>CID002773</v>
          </cell>
          <cell r="F3173" t="str">
            <v>RMI</v>
          </cell>
          <cell r="G3173" t="str">
            <v>Aurubis Beerse</v>
          </cell>
          <cell r="H3173" t="str">
            <v>BELGIUM</v>
          </cell>
          <cell r="I3173"/>
          <cell r="J3173" t="str">
            <v>Beerse</v>
          </cell>
          <cell r="K3173" t="str">
            <v>Antwerpen</v>
          </cell>
          <cell r="L3173" t="str">
            <v>Conformant</v>
          </cell>
        </row>
        <row r="3174">
          <cell r="B3174" t="str">
            <v>ELNA_2023</v>
          </cell>
          <cell r="C3174" t="str">
            <v>CID002774 - Aurubis Berango100</v>
          </cell>
          <cell r="D3174" t="str">
            <v>Tin</v>
          </cell>
          <cell r="E3174" t="str">
            <v>CID002774</v>
          </cell>
          <cell r="F3174" t="str">
            <v>RMI</v>
          </cell>
          <cell r="G3174" t="str">
            <v>Aurubis Berango</v>
          </cell>
          <cell r="H3174" t="str">
            <v>SPAIN</v>
          </cell>
          <cell r="I3174"/>
          <cell r="J3174" t="str">
            <v>Berango</v>
          </cell>
          <cell r="K3174" t="str">
            <v>Bizkaia</v>
          </cell>
          <cell r="L3174" t="str">
            <v>Conformant</v>
          </cell>
        </row>
        <row r="3175">
          <cell r="B3175" t="str">
            <v>ELNA_2023</v>
          </cell>
          <cell r="C3175" t="str">
            <v>CID003190 - Chifeng Dajingzi Tin Industry Co., Ltd.</v>
          </cell>
          <cell r="D3175" t="str">
            <v>Tin</v>
          </cell>
          <cell r="E3175" t="str">
            <v>CID003190</v>
          </cell>
          <cell r="F3175" t="str">
            <v>RMI</v>
          </cell>
          <cell r="G3175" t="str">
            <v>Chifeng Dajingzi Tin Industry Co., Ltd.</v>
          </cell>
          <cell r="H3175" t="str">
            <v>CHINA</v>
          </cell>
          <cell r="I3175"/>
          <cell r="J3175" t="str">
            <v>Chifeng</v>
          </cell>
          <cell r="K3175" t="str">
            <v>Nei Mongol Zizhiqu</v>
          </cell>
          <cell r="L3175" t="str">
            <v>Conformant</v>
          </cell>
        </row>
        <row r="3176">
          <cell r="B3176" t="str">
            <v>ELNA_2023</v>
          </cell>
          <cell r="C3176" t="str">
            <v>CID003205 - PT Bangka Serumpun</v>
          </cell>
          <cell r="D3176" t="str">
            <v>Tin</v>
          </cell>
          <cell r="E3176" t="str">
            <v>CID003205</v>
          </cell>
          <cell r="F3176" t="str">
            <v>RMI</v>
          </cell>
          <cell r="G3176" t="str">
            <v>PT Bangka Serumpun</v>
          </cell>
          <cell r="H3176" t="str">
            <v>INDONESIA</v>
          </cell>
          <cell r="I3176"/>
          <cell r="J3176" t="str">
            <v>Pangkalpinang</v>
          </cell>
          <cell r="K3176" t="str">
            <v>Kepulauan Bangka Belitung</v>
          </cell>
          <cell r="L3176" t="str">
            <v>Conformant</v>
          </cell>
        </row>
        <row r="3177">
          <cell r="B3177" t="str">
            <v>ELNA_2023</v>
          </cell>
          <cell r="C3177" t="str">
            <v>CID003325 - Tin Technology &amp; Refining</v>
          </cell>
          <cell r="D3177" t="str">
            <v>Tin</v>
          </cell>
          <cell r="E3177" t="str">
            <v>CID003325</v>
          </cell>
          <cell r="F3177" t="str">
            <v>RMI</v>
          </cell>
          <cell r="G3177" t="str">
            <v>Tin Technology &amp; Refining</v>
          </cell>
          <cell r="H3177" t="str">
            <v>UNITED STATES OF AMERICA</v>
          </cell>
          <cell r="I3177"/>
          <cell r="J3177" t="str">
            <v>West Chester</v>
          </cell>
          <cell r="K3177" t="str">
            <v>Pennsylvania</v>
          </cell>
          <cell r="L3177" t="str">
            <v>Conformant</v>
          </cell>
        </row>
        <row r="3178">
          <cell r="B3178" t="str">
            <v>ELNA_2023</v>
          </cell>
          <cell r="C3178" t="str">
            <v>CID001406 - PT Babel Surya Alam Lestari</v>
          </cell>
          <cell r="D3178" t="str">
            <v>Tin</v>
          </cell>
          <cell r="E3178" t="str">
            <v>CID001406</v>
          </cell>
          <cell r="F3178" t="str">
            <v>RMI</v>
          </cell>
          <cell r="G3178" t="str">
            <v>PT Babel Surya Alam Lestari</v>
          </cell>
          <cell r="H3178" t="str">
            <v>INDONESIA</v>
          </cell>
          <cell r="I3178"/>
          <cell r="J3178" t="str">
            <v>Badau</v>
          </cell>
          <cell r="K3178" t="str">
            <v>Kepulauan Bangka Belitung</v>
          </cell>
          <cell r="L3178" t="str">
            <v>Conformant</v>
          </cell>
        </row>
        <row r="3179">
          <cell r="B3179" t="str">
            <v>ELNA_2023</v>
          </cell>
          <cell r="C3179" t="str">
            <v>CID003381 - PT Rajawali Rimba Perkasa</v>
          </cell>
          <cell r="D3179" t="str">
            <v>Tin</v>
          </cell>
          <cell r="E3179" t="str">
            <v>CID003381</v>
          </cell>
          <cell r="F3179" t="str">
            <v>RMI</v>
          </cell>
          <cell r="G3179" t="str">
            <v>PT Rajawali Rimba Perkasa</v>
          </cell>
          <cell r="H3179" t="str">
            <v>INDONESIA</v>
          </cell>
          <cell r="I3179"/>
          <cell r="J3179" t="str">
            <v>Tukak Sadai</v>
          </cell>
          <cell r="K3179" t="str">
            <v>Bangka Belitung</v>
          </cell>
          <cell r="L3179" t="str">
            <v>Conformant</v>
          </cell>
        </row>
        <row r="3180">
          <cell r="B3180" t="str">
            <v>ELNA_2023</v>
          </cell>
          <cell r="C3180" t="str">
            <v>CID003387 - Luna Smelter, Ltd.</v>
          </cell>
          <cell r="D3180" t="str">
            <v>Tin</v>
          </cell>
          <cell r="E3180" t="str">
            <v>CID003387</v>
          </cell>
          <cell r="F3180" t="str">
            <v>RMI</v>
          </cell>
          <cell r="G3180" t="str">
            <v>Luna Smelter, Ltd.</v>
          </cell>
          <cell r="H3180" t="str">
            <v>RWANDA</v>
          </cell>
          <cell r="I3180"/>
          <cell r="J3180" t="str">
            <v>Kigali</v>
          </cell>
          <cell r="K3180" t="str">
            <v>City of Kigali</v>
          </cell>
          <cell r="L3180" t="str">
            <v>Conformant</v>
          </cell>
        </row>
        <row r="3181">
          <cell r="B3181" t="str">
            <v>ELNA_2023</v>
          </cell>
          <cell r="C3181" t="str">
            <v>CID001191 - Mitsubishi Materials Corporation</v>
          </cell>
          <cell r="D3181" t="str">
            <v>Tin</v>
          </cell>
          <cell r="E3181" t="str">
            <v>CID001191</v>
          </cell>
          <cell r="F3181" t="str">
            <v>RMI</v>
          </cell>
          <cell r="G3181" t="str">
            <v>Mitsubishi Materials Corporation</v>
          </cell>
          <cell r="H3181" t="str">
            <v>JAPAN</v>
          </cell>
          <cell r="I3181"/>
          <cell r="J3181" t="str">
            <v>Tokyo</v>
          </cell>
          <cell r="K3181" t="str">
            <v>Tokyo</v>
          </cell>
          <cell r="L3181" t="str">
            <v>Conformant</v>
          </cell>
        </row>
        <row r="3182">
          <cell r="B3182" t="str">
            <v>ELNA_2023</v>
          </cell>
          <cell r="C3182" t="str">
            <v>CID003524 - CRM Synergies</v>
          </cell>
          <cell r="D3182" t="str">
            <v>Tin</v>
          </cell>
          <cell r="E3182" t="str">
            <v>CID003524</v>
          </cell>
          <cell r="F3182" t="str">
            <v>RMI</v>
          </cell>
          <cell r="G3182" t="str">
            <v>CRM Synergies</v>
          </cell>
          <cell r="H3182" t="str">
            <v>SPAIN</v>
          </cell>
          <cell r="I3182"/>
          <cell r="J3182" t="str">
            <v>Toledo</v>
          </cell>
          <cell r="K3182" t="str">
            <v>Toledo</v>
          </cell>
          <cell r="L3182" t="str">
            <v>Conformant</v>
          </cell>
        </row>
        <row r="3183">
          <cell r="B3183" t="str">
            <v>ELNA_2023</v>
          </cell>
          <cell r="C3183" t="str">
            <v>CID003582 - Fabrica Auricchio Industria e Comercio Ltda.</v>
          </cell>
          <cell r="D3183" t="str">
            <v>Tin</v>
          </cell>
          <cell r="E3183" t="str">
            <v>CID003582</v>
          </cell>
          <cell r="F3183" t="str">
            <v>RMI</v>
          </cell>
          <cell r="G3183" t="str">
            <v>Fabrica Auricchio Industria e Comercio Ltda.</v>
          </cell>
          <cell r="H3183" t="str">
            <v>BRAZIL</v>
          </cell>
          <cell r="I3183"/>
          <cell r="J3183" t="str">
            <v>Mogi das Cruzes</v>
          </cell>
          <cell r="K3183" t="str">
            <v>São Paulo</v>
          </cell>
          <cell r="L3183" t="str">
            <v>Conformant</v>
          </cell>
        </row>
        <row r="3184">
          <cell r="B3184" t="str">
            <v>EPCOS INC_2023</v>
          </cell>
          <cell r="C3184" t="str">
            <v>CID000211 - Changsha South Tantalum Niobium Co., Ltd.</v>
          </cell>
          <cell r="D3184" t="str">
            <v>Tantalum</v>
          </cell>
          <cell r="E3184" t="str">
            <v>CID000211</v>
          </cell>
          <cell r="F3184" t="str">
            <v>RMI</v>
          </cell>
          <cell r="G3184" t="str">
            <v>Changsha South Tantalum Niobium Co., Ltd.</v>
          </cell>
          <cell r="H3184" t="str">
            <v>CHINA</v>
          </cell>
          <cell r="I3184"/>
          <cell r="J3184" t="str">
            <v>Changsha</v>
          </cell>
          <cell r="K3184" t="str">
            <v>Hunan Sheng</v>
          </cell>
          <cell r="L3184" t="str">
            <v>Conformant</v>
          </cell>
        </row>
        <row r="3185">
          <cell r="B3185" t="str">
            <v>EPCOS INC_2023</v>
          </cell>
          <cell r="C3185" t="str">
            <v>CID002504 - D Block Metals, LLC</v>
          </cell>
          <cell r="D3185" t="str">
            <v>Tantalum</v>
          </cell>
          <cell r="E3185" t="str">
            <v>CID002504</v>
          </cell>
          <cell r="F3185" t="str">
            <v>RMI</v>
          </cell>
          <cell r="G3185" t="str">
            <v>D Block Metals, LLC</v>
          </cell>
          <cell r="H3185" t="str">
            <v>UNITED STATES OF AMERICA</v>
          </cell>
          <cell r="I3185"/>
          <cell r="J3185" t="str">
            <v>Gastonia</v>
          </cell>
          <cell r="K3185" t="str">
            <v>North Carolina</v>
          </cell>
          <cell r="L3185" t="str">
            <v>Conformant</v>
          </cell>
        </row>
        <row r="3186">
          <cell r="B3186" t="str">
            <v>EPCOS INC_2023</v>
          </cell>
          <cell r="C3186" t="str">
            <v>CID000460 - F&amp;X Electro-Materials Ltd.4</v>
          </cell>
          <cell r="D3186" t="str">
            <v>Tantalum</v>
          </cell>
          <cell r="E3186" t="str">
            <v>CID000460</v>
          </cell>
          <cell r="F3186" t="str">
            <v>RMI</v>
          </cell>
          <cell r="G3186" t="str">
            <v>F&amp;X Electro-Materials Ltd.</v>
          </cell>
          <cell r="H3186" t="str">
            <v>CHINA</v>
          </cell>
          <cell r="I3186"/>
          <cell r="J3186" t="str">
            <v>Jiangmen</v>
          </cell>
          <cell r="K3186" t="str">
            <v>Guangdong Sheng</v>
          </cell>
          <cell r="L3186" t="str">
            <v>Conformant</v>
          </cell>
        </row>
        <row r="3187">
          <cell r="B3187" t="str">
            <v>EPCOS INC_2023</v>
          </cell>
          <cell r="C3187" t="str">
            <v>CID002505 - FIR Metals &amp; Resource Ltd.</v>
          </cell>
          <cell r="D3187" t="str">
            <v>Tantalum</v>
          </cell>
          <cell r="E3187" t="str">
            <v>CID002505</v>
          </cell>
          <cell r="F3187" t="str">
            <v>RMI</v>
          </cell>
          <cell r="G3187" t="str">
            <v>FIR Metals &amp; Resource Ltd.</v>
          </cell>
          <cell r="H3187" t="str">
            <v>CHINA</v>
          </cell>
          <cell r="I3187"/>
          <cell r="J3187" t="str">
            <v>Zhuzhou</v>
          </cell>
          <cell r="K3187" t="str">
            <v>Hunan Sheng</v>
          </cell>
          <cell r="L3187" t="str">
            <v>Conformant</v>
          </cell>
        </row>
        <row r="3188">
          <cell r="B3188" t="str">
            <v>EPCOS INC_2023</v>
          </cell>
          <cell r="C3188" t="str">
            <v>CID002558 - Global Advanced Metals Aizu</v>
          </cell>
          <cell r="D3188" t="str">
            <v>Tantalum</v>
          </cell>
          <cell r="E3188" t="str">
            <v>CID002558</v>
          </cell>
          <cell r="F3188" t="str">
            <v>RMI</v>
          </cell>
          <cell r="G3188" t="str">
            <v>Global Advanced Metals Aizu</v>
          </cell>
          <cell r="H3188" t="str">
            <v>JAPAN</v>
          </cell>
          <cell r="I3188"/>
          <cell r="J3188" t="str">
            <v>Aizuwakamatsu</v>
          </cell>
          <cell r="K3188" t="str">
            <v>Fukushima</v>
          </cell>
          <cell r="L3188" t="str">
            <v>Conformant</v>
          </cell>
        </row>
        <row r="3189">
          <cell r="B3189" t="str">
            <v>EPCOS INC_2023</v>
          </cell>
          <cell r="C3189" t="str">
            <v>CID002557 - Global Advanced Metals Boyertown</v>
          </cell>
          <cell r="D3189" t="str">
            <v>Tantalum</v>
          </cell>
          <cell r="E3189" t="str">
            <v>CID002557</v>
          </cell>
          <cell r="F3189" t="str">
            <v>RMI</v>
          </cell>
          <cell r="G3189" t="str">
            <v>Global Advanced Metals Boyertown</v>
          </cell>
          <cell r="H3189" t="str">
            <v>UNITED STATES OF AMERICA</v>
          </cell>
          <cell r="I3189"/>
          <cell r="J3189" t="str">
            <v>Boyertown</v>
          </cell>
          <cell r="K3189" t="str">
            <v>Pennsylvania</v>
          </cell>
          <cell r="L3189" t="str">
            <v>Conformant</v>
          </cell>
        </row>
        <row r="3190">
          <cell r="B3190" t="str">
            <v>EPCOS INC_2023</v>
          </cell>
          <cell r="C3190" t="str">
            <v>CID000616 - XIMEI RESOURCES (GUANGDONG) LIMITED</v>
          </cell>
          <cell r="D3190" t="str">
            <v>Tantalum</v>
          </cell>
          <cell r="E3190" t="str">
            <v>CID000616</v>
          </cell>
          <cell r="F3190" t="str">
            <v>RMI</v>
          </cell>
          <cell r="G3190" t="str">
            <v>XIMEI RESOURCES (GUANGDONG) LIMITED</v>
          </cell>
          <cell r="H3190" t="str">
            <v>CHINA</v>
          </cell>
          <cell r="I3190"/>
          <cell r="J3190" t="str">
            <v>Yingde</v>
          </cell>
          <cell r="K3190" t="str">
            <v>Guangdong Sheng</v>
          </cell>
          <cell r="L3190" t="str">
            <v>Conformant</v>
          </cell>
        </row>
        <row r="3191">
          <cell r="B3191" t="str">
            <v>EPCOS INC_2023</v>
          </cell>
          <cell r="C3191" t="str">
            <v>CID002544 - TANIOBIS Co., Ltd.</v>
          </cell>
          <cell r="D3191" t="str">
            <v>Tantalum</v>
          </cell>
          <cell r="E3191" t="str">
            <v>CID002544</v>
          </cell>
          <cell r="F3191" t="str">
            <v>RMI</v>
          </cell>
          <cell r="G3191" t="str">
            <v>TANIOBIS Co., Ltd.</v>
          </cell>
          <cell r="H3191" t="str">
            <v>THAILAND</v>
          </cell>
          <cell r="I3191"/>
          <cell r="J3191" t="str">
            <v>Map Ta Phut</v>
          </cell>
          <cell r="K3191" t="str">
            <v>Rayong</v>
          </cell>
          <cell r="L3191" t="str">
            <v>Conformant</v>
          </cell>
        </row>
        <row r="3192">
          <cell r="B3192" t="str">
            <v>EPCOS INC_2023</v>
          </cell>
          <cell r="C3192" t="str">
            <v>CID002547 - QSIL Metals Hermsdorf GmbH98</v>
          </cell>
          <cell r="D3192" t="str">
            <v>Tantalum</v>
          </cell>
          <cell r="E3192" t="str">
            <v>CID002547</v>
          </cell>
          <cell r="F3192" t="str">
            <v>RMI</v>
          </cell>
          <cell r="G3192" t="str">
            <v>QSIL Metals Hermsdorf GmbH</v>
          </cell>
          <cell r="H3192" t="str">
            <v>GERMANY</v>
          </cell>
          <cell r="I3192"/>
          <cell r="J3192" t="str">
            <v>Hermsdorf</v>
          </cell>
          <cell r="K3192" t="str">
            <v>Thüringen</v>
          </cell>
          <cell r="L3192" t="str">
            <v>Removed</v>
          </cell>
        </row>
        <row r="3193">
          <cell r="B3193" t="str">
            <v>EPCOS INC_2023</v>
          </cell>
          <cell r="C3193" t="str">
            <v>CID002548 - Materion Newton Inc.</v>
          </cell>
          <cell r="D3193" t="str">
            <v>Tantalum</v>
          </cell>
          <cell r="E3193" t="str">
            <v>CID002548</v>
          </cell>
          <cell r="F3193" t="str">
            <v>RMI</v>
          </cell>
          <cell r="G3193" t="str">
            <v>Materion Newton Inc.</v>
          </cell>
          <cell r="H3193" t="str">
            <v>UNITED STATES OF AMERICA</v>
          </cell>
          <cell r="I3193"/>
          <cell r="J3193" t="str">
            <v>Newton</v>
          </cell>
          <cell r="K3193" t="str">
            <v>Massachusetts</v>
          </cell>
          <cell r="L3193" t="str">
            <v>Conformant</v>
          </cell>
        </row>
        <row r="3194">
          <cell r="B3194" t="str">
            <v>EPCOS INC_2023</v>
          </cell>
          <cell r="C3194" t="str">
            <v>CID002549 - TANIOBIS Japan Co., Ltd.</v>
          </cell>
          <cell r="D3194" t="str">
            <v>Tantalum</v>
          </cell>
          <cell r="E3194" t="str">
            <v>CID002549</v>
          </cell>
          <cell r="F3194" t="str">
            <v>RMI</v>
          </cell>
          <cell r="G3194" t="str">
            <v>TANIOBIS Japan Co., Ltd.</v>
          </cell>
          <cell r="H3194" t="str">
            <v>JAPAN</v>
          </cell>
          <cell r="I3194"/>
          <cell r="J3194" t="str">
            <v>Mito</v>
          </cell>
          <cell r="K3194" t="str">
            <v>Ibaraki</v>
          </cell>
          <cell r="L3194" t="str">
            <v>Conformant</v>
          </cell>
        </row>
        <row r="3195">
          <cell r="B3195" t="str">
            <v>EPCOS INC_2023</v>
          </cell>
          <cell r="C3195" t="str">
            <v>CID002550 - TANIOBIS Smelting GmbH &amp; Co. KG</v>
          </cell>
          <cell r="D3195" t="str">
            <v>Tantalum</v>
          </cell>
          <cell r="E3195" t="str">
            <v>CID002550</v>
          </cell>
          <cell r="F3195" t="str">
            <v>RMI</v>
          </cell>
          <cell r="G3195" t="str">
            <v>TANIOBIS Smelting GmbH &amp; Co. KG</v>
          </cell>
          <cell r="H3195" t="str">
            <v>GERMANY</v>
          </cell>
          <cell r="I3195"/>
          <cell r="J3195" t="str">
            <v>Laufenburg</v>
          </cell>
          <cell r="K3195" t="str">
            <v>Baden-Württemberg</v>
          </cell>
          <cell r="L3195" t="str">
            <v>Conformant</v>
          </cell>
        </row>
        <row r="3196">
          <cell r="B3196" t="str">
            <v>EPCOS INC_2023</v>
          </cell>
          <cell r="C3196" t="str">
            <v>CID002545 - TANIOBIS GmbH</v>
          </cell>
          <cell r="D3196" t="str">
            <v>Tantalum</v>
          </cell>
          <cell r="E3196" t="str">
            <v>CID002545</v>
          </cell>
          <cell r="F3196" t="str">
            <v>RMI</v>
          </cell>
          <cell r="G3196" t="str">
            <v>TANIOBIS GmbH</v>
          </cell>
          <cell r="H3196" t="str">
            <v>GERMANY</v>
          </cell>
          <cell r="I3196"/>
          <cell r="J3196" t="str">
            <v>Goslar</v>
          </cell>
          <cell r="K3196" t="str">
            <v>Niedersachsen</v>
          </cell>
          <cell r="L3196" t="str">
            <v>Conformant</v>
          </cell>
        </row>
        <row r="3197">
          <cell r="B3197" t="str">
            <v>EPCOS INC_2023</v>
          </cell>
          <cell r="C3197" t="str">
            <v>CID002492 - Hengyang King Xing Lifeng New Materials Co., Ltd.</v>
          </cell>
          <cell r="D3197" t="str">
            <v>Tantalum</v>
          </cell>
          <cell r="E3197" t="str">
            <v>CID002492</v>
          </cell>
          <cell r="F3197" t="str">
            <v>RMI</v>
          </cell>
          <cell r="G3197" t="str">
            <v>Hengyang King Xing Lifeng New Materials Co., Ltd.</v>
          </cell>
          <cell r="H3197" t="str">
            <v>CHINA</v>
          </cell>
          <cell r="I3197"/>
          <cell r="J3197" t="str">
            <v>Hengyang</v>
          </cell>
          <cell r="K3197" t="str">
            <v>Hunan Sheng</v>
          </cell>
          <cell r="L3197" t="str">
            <v>Conformant</v>
          </cell>
        </row>
        <row r="3198">
          <cell r="B3198" t="str">
            <v>EPCOS INC_2023</v>
          </cell>
          <cell r="C3198" t="str">
            <v>CID002512 - Jiangxi Dinghai Tantalum &amp; Niobium Co., Ltd.</v>
          </cell>
          <cell r="D3198" t="str">
            <v>Tantalum</v>
          </cell>
          <cell r="E3198" t="str">
            <v>CID002512</v>
          </cell>
          <cell r="F3198" t="str">
            <v>RMI</v>
          </cell>
          <cell r="G3198" t="str">
            <v>Jiangxi Dinghai Tantalum &amp; Niobium Co., Ltd.</v>
          </cell>
          <cell r="H3198" t="str">
            <v>CHINA</v>
          </cell>
          <cell r="I3198"/>
          <cell r="J3198" t="str">
            <v>Fengxin</v>
          </cell>
          <cell r="K3198" t="str">
            <v>Jiangxi Sheng</v>
          </cell>
          <cell r="L3198" t="str">
            <v>Conformant</v>
          </cell>
        </row>
        <row r="3199">
          <cell r="B3199" t="str">
            <v>EPCOS INC_2023</v>
          </cell>
          <cell r="C3199" t="str">
            <v>CID002842 - Jiangxi Tuohong New Raw Material</v>
          </cell>
          <cell r="D3199" t="str">
            <v>Tantalum</v>
          </cell>
          <cell r="E3199" t="str">
            <v>CID002842</v>
          </cell>
          <cell r="F3199" t="str">
            <v>RMI</v>
          </cell>
          <cell r="G3199" t="str">
            <v>Jiangxi Tuohong New Raw Material</v>
          </cell>
          <cell r="H3199" t="str">
            <v>CHINA</v>
          </cell>
          <cell r="I3199"/>
          <cell r="J3199" t="str">
            <v>Yi Chun City</v>
          </cell>
          <cell r="K3199" t="str">
            <v>Jiangxi Sheng</v>
          </cell>
          <cell r="L3199" t="str">
            <v>Conformant</v>
          </cell>
        </row>
        <row r="3200">
          <cell r="B3200" t="str">
            <v>EPCOS INC_2023</v>
          </cell>
          <cell r="C3200" t="str">
            <v>CID000914 - JiuJiang JinXin Nonferrous Metals Co., Ltd.</v>
          </cell>
          <cell r="D3200" t="str">
            <v>Tantalum</v>
          </cell>
          <cell r="E3200" t="str">
            <v>CID000914</v>
          </cell>
          <cell r="F3200" t="str">
            <v>RMI</v>
          </cell>
          <cell r="G3200" t="str">
            <v>JiuJiang JinXin Nonferrous Metals Co., Ltd.</v>
          </cell>
          <cell r="H3200" t="str">
            <v>CHINA</v>
          </cell>
          <cell r="I3200"/>
          <cell r="J3200" t="str">
            <v>Jiujiang</v>
          </cell>
          <cell r="K3200" t="str">
            <v>Jiangxi Sheng</v>
          </cell>
          <cell r="L3200" t="str">
            <v>Conformant</v>
          </cell>
        </row>
        <row r="3201">
          <cell r="B3201" t="str">
            <v>EPCOS INC_2023</v>
          </cell>
          <cell r="C3201" t="str">
            <v>CID000917 - Jiujiang Tanbre Co., Ltd.</v>
          </cell>
          <cell r="D3201" t="str">
            <v>Tantalum</v>
          </cell>
          <cell r="E3201" t="str">
            <v>CID000917</v>
          </cell>
          <cell r="F3201" t="str">
            <v>RMI</v>
          </cell>
          <cell r="G3201" t="str">
            <v>Jiujiang Tanbre Co., Ltd.</v>
          </cell>
          <cell r="H3201" t="str">
            <v>CHINA</v>
          </cell>
          <cell r="I3201" t="str">
            <v>No. 62, Jiuhu Road, Jiujiang City, Jiangxi 
Province, China, P.C: 332014</v>
          </cell>
          <cell r="J3201" t="str">
            <v>Jiujiang</v>
          </cell>
          <cell r="K3201" t="str">
            <v>Jiangxi Sheng</v>
          </cell>
          <cell r="L3201" t="str">
            <v>Conformant</v>
          </cell>
        </row>
        <row r="3202">
          <cell r="B3202" t="str">
            <v>EPCOS INC_2023</v>
          </cell>
          <cell r="C3202" t="str">
            <v>CID002506 - Jiujiang Zhongao Tantalum &amp; Niobium Co., Ltd.</v>
          </cell>
          <cell r="D3202" t="str">
            <v>Tantalum</v>
          </cell>
          <cell r="E3202" t="str">
            <v>CID002506</v>
          </cell>
          <cell r="F3202" t="str">
            <v>RMI</v>
          </cell>
          <cell r="G3202" t="str">
            <v>Jiujiang Zhongao Tantalum &amp; Niobium Co., Ltd.</v>
          </cell>
          <cell r="H3202" t="str">
            <v>CHINA</v>
          </cell>
          <cell r="I3202"/>
          <cell r="J3202" t="str">
            <v>Jiujiang</v>
          </cell>
          <cell r="K3202" t="str">
            <v>Jiangxi Sheng</v>
          </cell>
          <cell r="L3202" t="str">
            <v>Conformant</v>
          </cell>
        </row>
        <row r="3203">
          <cell r="B3203" t="str">
            <v>EPCOS INC_2023</v>
          </cell>
          <cell r="C3203" t="str">
            <v>CID002539 - KEMET de Mexico</v>
          </cell>
          <cell r="D3203" t="str">
            <v>Tantalum</v>
          </cell>
          <cell r="E3203" t="str">
            <v>CID002539</v>
          </cell>
          <cell r="F3203" t="str">
            <v>RMI</v>
          </cell>
          <cell r="G3203" t="str">
            <v>KEMET de Mexico</v>
          </cell>
          <cell r="H3203" t="str">
            <v>MEXICO</v>
          </cell>
          <cell r="I3203"/>
          <cell r="J3203" t="str">
            <v>Matamoros</v>
          </cell>
          <cell r="K3203" t="str">
            <v>Tamaulipas</v>
          </cell>
          <cell r="L3203" t="str">
            <v>Conformant</v>
          </cell>
        </row>
        <row r="3204">
          <cell r="B3204" t="str">
            <v>EPCOS INC_2023</v>
          </cell>
          <cell r="C3204" t="str">
            <v>CID001076 - AMG Brasil</v>
          </cell>
          <cell r="D3204" t="str">
            <v>Tantalum</v>
          </cell>
          <cell r="E3204" t="str">
            <v>CID001076</v>
          </cell>
          <cell r="F3204" t="str">
            <v>RMI</v>
          </cell>
          <cell r="G3204" t="str">
            <v>AMG Brasil</v>
          </cell>
          <cell r="H3204" t="str">
            <v>BRAZIL</v>
          </cell>
          <cell r="I3204"/>
          <cell r="J3204" t="str">
            <v>São João del Rei</v>
          </cell>
          <cell r="K3204" t="str">
            <v>Minas Gerais</v>
          </cell>
          <cell r="L3204" t="str">
            <v>Conformant</v>
          </cell>
        </row>
        <row r="3205">
          <cell r="B3205" t="str">
            <v>EPCOS INC_2023</v>
          </cell>
          <cell r="C3205" t="str">
            <v>CID001163 - Metallurgical Products India Pvt., Ltd.7</v>
          </cell>
          <cell r="D3205" t="str">
            <v>Tantalum</v>
          </cell>
          <cell r="E3205" t="str">
            <v>CID001163</v>
          </cell>
          <cell r="F3205" t="str">
            <v>RMI</v>
          </cell>
          <cell r="G3205" t="str">
            <v>Metallurgical Products India Pvt., Ltd.</v>
          </cell>
          <cell r="H3205" t="str">
            <v>INDIA</v>
          </cell>
          <cell r="I3205"/>
          <cell r="J3205" t="str">
            <v>District Raigad</v>
          </cell>
          <cell r="K3205" t="str">
            <v>Maharashtra</v>
          </cell>
          <cell r="L3205" t="str">
            <v>Conformant</v>
          </cell>
        </row>
        <row r="3206">
          <cell r="B3206" t="str">
            <v>EPCOS INC_2023</v>
          </cell>
          <cell r="C3206" t="str">
            <v>CID001173 - Mineracao Taboca S.A.</v>
          </cell>
          <cell r="D3206" t="str">
            <v>Tin</v>
          </cell>
          <cell r="E3206" t="str">
            <v>CID001173</v>
          </cell>
          <cell r="F3206" t="str">
            <v>RMI</v>
          </cell>
          <cell r="G3206" t="str">
            <v>Mineracao Taboca S.A.</v>
          </cell>
          <cell r="H3206" t="str">
            <v>BRAZIL</v>
          </cell>
          <cell r="I3206" t="str">
            <v>Nondisclosure</v>
          </cell>
          <cell r="J3206" t="str">
            <v>Bairro Guarapiranga</v>
          </cell>
          <cell r="K3206" t="str">
            <v>Pirapora do Bom Jesus City</v>
          </cell>
          <cell r="L3206" t="str">
            <v>Conformant</v>
          </cell>
        </row>
        <row r="3207">
          <cell r="B3207" t="str">
            <v>EPCOS INC_2023</v>
          </cell>
          <cell r="C3207" t="str">
            <v>CID001192 - Mitsui Mining and Smelting Co., Ltd.8</v>
          </cell>
          <cell r="D3207" t="str">
            <v>Tantalum</v>
          </cell>
          <cell r="E3207" t="str">
            <v>CID001192</v>
          </cell>
          <cell r="F3207" t="str">
            <v>RMI</v>
          </cell>
          <cell r="G3207" t="str">
            <v>Mitsui Mining and Smelting Co., Ltd.</v>
          </cell>
          <cell r="H3207" t="str">
            <v>JAPAN</v>
          </cell>
          <cell r="I3207"/>
          <cell r="J3207" t="str">
            <v>Omuta</v>
          </cell>
          <cell r="K3207" t="str">
            <v>Fukuoka</v>
          </cell>
          <cell r="L3207" t="str">
            <v>Conformant</v>
          </cell>
        </row>
        <row r="3208">
          <cell r="B3208" t="str">
            <v>EPCOS INC_2023</v>
          </cell>
          <cell r="C3208" t="str">
            <v>CID001277 - Ningxia Orient Tantalum Industry Co., Ltd.</v>
          </cell>
          <cell r="D3208" t="str">
            <v>Tantalum</v>
          </cell>
          <cell r="E3208" t="str">
            <v>CID001277</v>
          </cell>
          <cell r="F3208" t="str">
            <v>RMI</v>
          </cell>
          <cell r="G3208" t="str">
            <v>Ningxia Orient Tantalum Industry Co., Ltd.</v>
          </cell>
          <cell r="H3208" t="str">
            <v>CHINA</v>
          </cell>
          <cell r="I3208"/>
          <cell r="J3208" t="str">
            <v>Shizuishan City</v>
          </cell>
          <cell r="K3208" t="str">
            <v>Ningxia Huizi Zizhiqu</v>
          </cell>
          <cell r="L3208" t="str">
            <v>Conformant</v>
          </cell>
        </row>
        <row r="3209">
          <cell r="B3209" t="str">
            <v>EPCOS INC_2023</v>
          </cell>
          <cell r="C3209" t="str">
            <v>CID001200 - NPM Silmet AS9</v>
          </cell>
          <cell r="D3209" t="str">
            <v>Tantalum</v>
          </cell>
          <cell r="E3209" t="str">
            <v>CID001200</v>
          </cell>
          <cell r="F3209" t="str">
            <v>RMI</v>
          </cell>
          <cell r="G3209" t="str">
            <v>NPM Silmet AS</v>
          </cell>
          <cell r="H3209" t="str">
            <v>ESTONIA</v>
          </cell>
          <cell r="I3209"/>
          <cell r="J3209" t="str">
            <v>Sillamäe</v>
          </cell>
          <cell r="K3209" t="str">
            <v>Ida-Virumaa</v>
          </cell>
          <cell r="L3209" t="str">
            <v>Conformant</v>
          </cell>
        </row>
        <row r="3210">
          <cell r="B3210" t="str">
            <v>EPCOS INC_2023</v>
          </cell>
          <cell r="C3210" t="str">
            <v>CID001508 - QuantumClean</v>
          </cell>
          <cell r="D3210" t="str">
            <v>Tantalum</v>
          </cell>
          <cell r="E3210" t="str">
            <v>CID001508</v>
          </cell>
          <cell r="F3210" t="str">
            <v>RMI</v>
          </cell>
          <cell r="G3210" t="str">
            <v>QuantumClean</v>
          </cell>
          <cell r="H3210" t="str">
            <v>UNITED STATES OF AMERICA</v>
          </cell>
          <cell r="I3210"/>
          <cell r="J3210" t="str">
            <v>Carrollton</v>
          </cell>
          <cell r="K3210" t="str">
            <v>Texas</v>
          </cell>
          <cell r="L3210" t="str">
            <v>Conformant</v>
          </cell>
        </row>
        <row r="3211">
          <cell r="B3211" t="str">
            <v>EPCOS INC_2023</v>
          </cell>
          <cell r="C3211" t="str">
            <v>CID002706 - Resind Industria e Comercio Ltda.</v>
          </cell>
          <cell r="D3211" t="str">
            <v>Tin</v>
          </cell>
          <cell r="E3211" t="str">
            <v>CID002706</v>
          </cell>
          <cell r="F3211" t="str">
            <v>RMI</v>
          </cell>
          <cell r="G3211" t="str">
            <v>Resind Industria e Comercio Ltda.</v>
          </cell>
          <cell r="H3211" t="str">
            <v>BRAZIL</v>
          </cell>
          <cell r="I3211"/>
          <cell r="J3211" t="str">
            <v>São João del Rei</v>
          </cell>
          <cell r="K3211" t="str">
            <v>Minas gerais</v>
          </cell>
          <cell r="L3211" t="str">
            <v>Conformant</v>
          </cell>
        </row>
        <row r="3212">
          <cell r="B3212" t="str">
            <v>EPCOS INC_2023</v>
          </cell>
          <cell r="C3212" t="str">
            <v>CID001869 - Taki Chemical Co., Ltd.</v>
          </cell>
          <cell r="D3212" t="str">
            <v>Tantalum</v>
          </cell>
          <cell r="E3212" t="str">
            <v>CID001869</v>
          </cell>
          <cell r="F3212" t="str">
            <v>RMI</v>
          </cell>
          <cell r="G3212" t="str">
            <v>Taki Chemical Co., Ltd.</v>
          </cell>
          <cell r="H3212" t="str">
            <v>JAPAN</v>
          </cell>
          <cell r="I3212"/>
          <cell r="J3212" t="str">
            <v>Harima</v>
          </cell>
          <cell r="K3212" t="str">
            <v>Hyogo</v>
          </cell>
          <cell r="L3212" t="str">
            <v>Conformant</v>
          </cell>
        </row>
        <row r="3213">
          <cell r="B3213" t="str">
            <v>EPCOS INC_2023</v>
          </cell>
          <cell r="C3213" t="str">
            <v>CID001891 - Telex Metals</v>
          </cell>
          <cell r="D3213" t="str">
            <v>Tantalum</v>
          </cell>
          <cell r="E3213" t="str">
            <v>CID001891</v>
          </cell>
          <cell r="F3213" t="str">
            <v>RMI</v>
          </cell>
          <cell r="G3213" t="str">
            <v>Telex Metals</v>
          </cell>
          <cell r="H3213" t="str">
            <v>UNITED STATES OF AMERICA</v>
          </cell>
          <cell r="I3213"/>
          <cell r="J3213" t="str">
            <v>Croydon</v>
          </cell>
          <cell r="K3213" t="str">
            <v>Pennsylvania</v>
          </cell>
          <cell r="L3213" t="str">
            <v>Conformant</v>
          </cell>
        </row>
        <row r="3214">
          <cell r="B3214" t="str">
            <v>EPCOS INC_2023</v>
          </cell>
          <cell r="C3214" t="str">
            <v>CID001969 - Ulba Metallurgical Plant JSC17</v>
          </cell>
          <cell r="D3214" t="str">
            <v>Tantalum</v>
          </cell>
          <cell r="E3214" t="str">
            <v>CID001969</v>
          </cell>
          <cell r="F3214" t="str">
            <v>RMI</v>
          </cell>
          <cell r="G3214" t="str">
            <v>Ulba Metallurgical Plant JSC</v>
          </cell>
          <cell r="H3214" t="str">
            <v>KAZAKHSTAN</v>
          </cell>
          <cell r="I3214"/>
          <cell r="J3214" t="str">
            <v>Ust-Kamenogorsk</v>
          </cell>
          <cell r="K3214" t="str">
            <v>Qaraghandy oblysy</v>
          </cell>
          <cell r="L3214" t="str">
            <v>Conformant</v>
          </cell>
        </row>
        <row r="3215">
          <cell r="B3215" t="str">
            <v>EPCOS INC_2023</v>
          </cell>
          <cell r="C3215" t="str">
            <v>CID002508 - XinXing HaoRong Electronic Material Co., Ltd.</v>
          </cell>
          <cell r="D3215" t="str">
            <v>Tantalum</v>
          </cell>
          <cell r="E3215" t="str">
            <v>CID002508</v>
          </cell>
          <cell r="F3215" t="str">
            <v>RMI</v>
          </cell>
          <cell r="G3215" t="str">
            <v>XinXing HaoRong Electronic Material Co., Ltd.</v>
          </cell>
          <cell r="H3215" t="str">
            <v>CHINA</v>
          </cell>
          <cell r="I3215"/>
          <cell r="J3215" t="str">
            <v>YunFu City</v>
          </cell>
          <cell r="K3215" t="str">
            <v>Guangdong Sheng</v>
          </cell>
          <cell r="L3215" t="str">
            <v>Conformant</v>
          </cell>
        </row>
        <row r="3216">
          <cell r="B3216" t="str">
            <v>EPCOS INC_2023</v>
          </cell>
          <cell r="C3216" t="str">
            <v>CID002708 - Abington Reldan Metals, LLC</v>
          </cell>
          <cell r="D3216" t="str">
            <v>Gold</v>
          </cell>
          <cell r="E3216" t="str">
            <v>CID002708</v>
          </cell>
          <cell r="F3216" t="str">
            <v>RMI</v>
          </cell>
          <cell r="G3216" t="str">
            <v>Abington Reldan Metals, LLC</v>
          </cell>
          <cell r="H3216" t="str">
            <v>UNITED STATES OF AMERICA</v>
          </cell>
          <cell r="I3216"/>
          <cell r="J3216" t="str">
            <v>Fairless Hills</v>
          </cell>
          <cell r="K3216" t="str">
            <v>Pennsylvania</v>
          </cell>
          <cell r="L3216" t="str">
            <v>Conformant</v>
          </cell>
        </row>
        <row r="3217">
          <cell r="B3217" t="str">
            <v>EPCOS INC_2023</v>
          </cell>
          <cell r="C3217" t="str">
            <v>CID000015 - Advanced Chemical Company</v>
          </cell>
          <cell r="D3217" t="str">
            <v>Gold</v>
          </cell>
          <cell r="E3217" t="str">
            <v>CID000015</v>
          </cell>
          <cell r="F3217" t="str">
            <v>RMI</v>
          </cell>
          <cell r="G3217" t="str">
            <v>Advanced Chemical Company</v>
          </cell>
          <cell r="H3217" t="str">
            <v>UNITED STATES OF AMERICA</v>
          </cell>
          <cell r="I3217"/>
          <cell r="J3217" t="str">
            <v>Warwick</v>
          </cell>
          <cell r="K3217" t="str">
            <v>Rhode Island</v>
          </cell>
          <cell r="L3217" t="str">
            <v>Conformant</v>
          </cell>
        </row>
        <row r="3218">
          <cell r="B3218" t="str">
            <v>EPCOS INC_2023</v>
          </cell>
          <cell r="C3218" t="str">
            <v>CID000019 - Aida Chemical Industries Co., Ltd.</v>
          </cell>
          <cell r="D3218" t="str">
            <v>Gold</v>
          </cell>
          <cell r="E3218" t="str">
            <v>CID000019</v>
          </cell>
          <cell r="F3218" t="str">
            <v>RMI</v>
          </cell>
          <cell r="G3218" t="str">
            <v>Aida Chemical Industries Co., Ltd.</v>
          </cell>
          <cell r="H3218" t="str">
            <v>JAPAN</v>
          </cell>
          <cell r="I3218" t="str">
            <v>6-15-13 Minami-cho</v>
          </cell>
          <cell r="J3218" t="str">
            <v>Fuchu</v>
          </cell>
          <cell r="K3218" t="str">
            <v>Tokyo</v>
          </cell>
          <cell r="L3218" t="str">
            <v>Conformant</v>
          </cell>
        </row>
        <row r="3219">
          <cell r="B3219" t="str">
            <v>EPCOS INC_2023</v>
          </cell>
          <cell r="C3219" t="str">
            <v>CID002560 - Al Etihad Gold Refinery DMCC</v>
          </cell>
          <cell r="D3219" t="str">
            <v>Gold</v>
          </cell>
          <cell r="E3219" t="str">
            <v>CID002560</v>
          </cell>
          <cell r="F3219" t="str">
            <v>RMI</v>
          </cell>
          <cell r="G3219" t="str">
            <v>Al Etihad Gold Refinery DMCC</v>
          </cell>
          <cell r="H3219" t="str">
            <v>UNITED ARAB EMIRATES</v>
          </cell>
          <cell r="I3219"/>
          <cell r="J3219" t="str">
            <v>Dubai</v>
          </cell>
          <cell r="K3219" t="str">
            <v>Dubayy</v>
          </cell>
          <cell r="L3219" t="str">
            <v>Conformant</v>
          </cell>
        </row>
        <row r="3220">
          <cell r="B3220" t="str">
            <v>EPCOS INC_2023</v>
          </cell>
          <cell r="C3220" t="str">
            <v>CID000035 - Agosi AG</v>
          </cell>
          <cell r="D3220" t="str">
            <v>Gold</v>
          </cell>
          <cell r="E3220" t="str">
            <v>CID000035</v>
          </cell>
          <cell r="F3220" t="str">
            <v>RMI</v>
          </cell>
          <cell r="G3220" t="str">
            <v>Agosi AG</v>
          </cell>
          <cell r="H3220" t="str">
            <v>GERMANY</v>
          </cell>
          <cell r="I3220"/>
          <cell r="J3220" t="str">
            <v>Pforzheim</v>
          </cell>
          <cell r="K3220" t="str">
            <v>Baden-Württemberg</v>
          </cell>
          <cell r="L3220" t="str">
            <v>Conformant</v>
          </cell>
        </row>
        <row r="3221">
          <cell r="B3221" t="str">
            <v>EPCOS INC_2023</v>
          </cell>
          <cell r="C3221" t="str">
            <v>CID000041 - Almalyk Mining and Metallurgical Complex (AMMC)</v>
          </cell>
          <cell r="D3221" t="str">
            <v>Gold</v>
          </cell>
          <cell r="E3221" t="str">
            <v>CID000041</v>
          </cell>
          <cell r="F3221" t="str">
            <v>RMI</v>
          </cell>
          <cell r="G3221" t="str">
            <v>Almalyk Mining and Metallurgical Complex (AMMC)</v>
          </cell>
          <cell r="H3221" t="str">
            <v>UZBEKISTAN</v>
          </cell>
          <cell r="I3221"/>
          <cell r="J3221" t="str">
            <v>Almalyk</v>
          </cell>
          <cell r="K3221" t="str">
            <v>Toshkent</v>
          </cell>
          <cell r="L3221" t="str">
            <v>Conformant</v>
          </cell>
        </row>
        <row r="3222">
          <cell r="B3222" t="str">
            <v>EPCOS INC_2023</v>
          </cell>
          <cell r="C3222" t="str">
            <v>CID000058 - AngloGold Ashanti Corrego do Sitio Mineracao</v>
          </cell>
          <cell r="D3222" t="str">
            <v>Gold</v>
          </cell>
          <cell r="E3222" t="str">
            <v>CID000058</v>
          </cell>
          <cell r="F3222" t="str">
            <v>RMI</v>
          </cell>
          <cell r="G3222" t="str">
            <v>AngloGold Ashanti Corrego do Sitio Mineracao</v>
          </cell>
          <cell r="H3222" t="str">
            <v>BRAZIL</v>
          </cell>
          <cell r="I3222"/>
          <cell r="J3222" t="str">
            <v>Nova Lima</v>
          </cell>
          <cell r="K3222" t="str">
            <v>Minas Gerais</v>
          </cell>
          <cell r="L3222" t="str">
            <v>Conformant</v>
          </cell>
        </row>
        <row r="3223">
          <cell r="B3223" t="str">
            <v>EPCOS INC_2023</v>
          </cell>
          <cell r="C3223" t="str">
            <v>CID000077 - Argor-Heraeus S.A.</v>
          </cell>
          <cell r="D3223" t="str">
            <v>Gold</v>
          </cell>
          <cell r="E3223" t="str">
            <v>CID000077</v>
          </cell>
          <cell r="F3223" t="str">
            <v>RMI</v>
          </cell>
          <cell r="G3223" t="str">
            <v>Argor-Heraeus S.A.</v>
          </cell>
          <cell r="H3223" t="str">
            <v>SWITZERLAND</v>
          </cell>
          <cell r="I3223" t="str">
            <v>CH-6850 Mendrisio , Switzerland</v>
          </cell>
          <cell r="J3223" t="str">
            <v>Mendrisio</v>
          </cell>
          <cell r="K3223" t="str">
            <v>Ticino</v>
          </cell>
          <cell r="L3223" t="str">
            <v>Conformant</v>
          </cell>
        </row>
        <row r="3224">
          <cell r="B3224" t="str">
            <v>EPCOS INC_2023</v>
          </cell>
          <cell r="C3224" t="str">
            <v>CID000082 - Asahi Pretec Corp.20</v>
          </cell>
          <cell r="D3224" t="str">
            <v>Gold</v>
          </cell>
          <cell r="E3224" t="str">
            <v>CID000082</v>
          </cell>
          <cell r="F3224" t="str">
            <v>RMI</v>
          </cell>
          <cell r="G3224" t="str">
            <v>Asahi Pretec Corp.</v>
          </cell>
          <cell r="H3224" t="str">
            <v>JAPAN</v>
          </cell>
          <cell r="I3224"/>
          <cell r="J3224" t="str">
            <v>Kobe</v>
          </cell>
          <cell r="K3224" t="str">
            <v>Hyogo</v>
          </cell>
          <cell r="L3224" t="str">
            <v>Conformant</v>
          </cell>
        </row>
        <row r="3225">
          <cell r="B3225" t="str">
            <v>EPCOS INC_2023</v>
          </cell>
          <cell r="C3225" t="str">
            <v>CID000924 - Asahi Refining Canada Ltd.</v>
          </cell>
          <cell r="D3225" t="str">
            <v>Gold</v>
          </cell>
          <cell r="E3225" t="str">
            <v>CID000924</v>
          </cell>
          <cell r="F3225" t="str">
            <v>RMI</v>
          </cell>
          <cell r="G3225" t="str">
            <v>Asahi Refining Canada Ltd.</v>
          </cell>
          <cell r="H3225" t="str">
            <v>CANADA</v>
          </cell>
          <cell r="I3225"/>
          <cell r="J3225" t="str">
            <v>Brampton</v>
          </cell>
          <cell r="K3225" t="str">
            <v>Ontario</v>
          </cell>
          <cell r="L3225" t="str">
            <v>Conformant</v>
          </cell>
        </row>
        <row r="3226">
          <cell r="B3226" t="str">
            <v>EPCOS INC_2023</v>
          </cell>
          <cell r="C3226" t="str">
            <v>CID000920 - Asahi Refining USA Inc.</v>
          </cell>
          <cell r="D3226" t="str">
            <v>Gold</v>
          </cell>
          <cell r="E3226" t="str">
            <v>CID000920</v>
          </cell>
          <cell r="F3226" t="str">
            <v>RMI</v>
          </cell>
          <cell r="G3226" t="str">
            <v>Asahi Refining USA Inc.</v>
          </cell>
          <cell r="H3226" t="str">
            <v>UNITED STATES OF AMERICA</v>
          </cell>
          <cell r="I3226"/>
          <cell r="J3226" t="str">
            <v>Salt Lake City</v>
          </cell>
          <cell r="K3226" t="str">
            <v>Utah</v>
          </cell>
          <cell r="L3226" t="str">
            <v>Conformant</v>
          </cell>
        </row>
        <row r="3227">
          <cell r="B3227" t="str">
            <v>EPCOS INC_2023</v>
          </cell>
          <cell r="C3227" t="str">
            <v>CID000113 - Aurubis AG</v>
          </cell>
          <cell r="D3227" t="str">
            <v>Gold</v>
          </cell>
          <cell r="E3227" t="str">
            <v>CID000113</v>
          </cell>
          <cell r="F3227" t="str">
            <v>RMI</v>
          </cell>
          <cell r="G3227" t="str">
            <v>Aurubis AG</v>
          </cell>
          <cell r="H3227" t="str">
            <v>GERMANY</v>
          </cell>
          <cell r="I3227"/>
          <cell r="J3227" t="str">
            <v>Hamburg</v>
          </cell>
          <cell r="K3227" t="str">
            <v>Hamburg</v>
          </cell>
          <cell r="L3227" t="str">
            <v>Conformant</v>
          </cell>
        </row>
        <row r="3228">
          <cell r="B3228" t="str">
            <v>EPCOS INC_2023</v>
          </cell>
          <cell r="C3228" t="str">
            <v>CID002863 - Bangalore Refinery26</v>
          </cell>
          <cell r="D3228" t="str">
            <v>Gold</v>
          </cell>
          <cell r="E3228" t="str">
            <v>CID002863</v>
          </cell>
          <cell r="F3228" t="str">
            <v>RMI</v>
          </cell>
          <cell r="G3228" t="str">
            <v>Bangalore Refinery</v>
          </cell>
          <cell r="H3228" t="str">
            <v>INDIA</v>
          </cell>
          <cell r="I3228"/>
          <cell r="J3228" t="str">
            <v>Bangalore</v>
          </cell>
          <cell r="K3228" t="str">
            <v>Karnataka</v>
          </cell>
          <cell r="L3228" t="str">
            <v>Conformant</v>
          </cell>
        </row>
        <row r="3229">
          <cell r="B3229" t="str">
            <v>EPCOS INC_2023</v>
          </cell>
          <cell r="C3229" t="str">
            <v>CID000128 - Bangko Sentral ng Pilipinas (Central Bank of the Philippines)</v>
          </cell>
          <cell r="D3229" t="str">
            <v>Gold</v>
          </cell>
          <cell r="E3229" t="str">
            <v>CID000128</v>
          </cell>
          <cell r="F3229" t="str">
            <v>RMI</v>
          </cell>
          <cell r="G3229" t="str">
            <v>Bangko Sentral ng Pilipinas (Central Bank of the Philippines)</v>
          </cell>
          <cell r="H3229" t="str">
            <v>PHILIPPINES</v>
          </cell>
          <cell r="I3229"/>
          <cell r="J3229" t="str">
            <v>Quezon City</v>
          </cell>
          <cell r="K3229" t="str">
            <v>Rizal</v>
          </cell>
          <cell r="L3229" t="str">
            <v>Conformant</v>
          </cell>
        </row>
        <row r="3230">
          <cell r="B3230" t="str">
            <v>EPCOS INC_2023</v>
          </cell>
          <cell r="C3230" t="str">
            <v>CID000157 - Boliden AB</v>
          </cell>
          <cell r="D3230" t="str">
            <v>Gold</v>
          </cell>
          <cell r="E3230" t="str">
            <v>CID000157</v>
          </cell>
          <cell r="F3230" t="str">
            <v>RMI</v>
          </cell>
          <cell r="G3230" t="str">
            <v>Boliden AB</v>
          </cell>
          <cell r="H3230" t="str">
            <v>SWEDEN</v>
          </cell>
          <cell r="I3230"/>
          <cell r="J3230" t="str">
            <v>Skelleftehamn</v>
          </cell>
          <cell r="K3230" t="str">
            <v>Västerbottens län [SE-24]</v>
          </cell>
          <cell r="L3230" t="str">
            <v>Conformant</v>
          </cell>
        </row>
        <row r="3231">
          <cell r="B3231" t="str">
            <v>EPCOS INC_2023</v>
          </cell>
          <cell r="C3231" t="str">
            <v>CID000176 - C. Hafner GmbH + Co. KG</v>
          </cell>
          <cell r="D3231" t="str">
            <v>Gold</v>
          </cell>
          <cell r="E3231" t="str">
            <v>CID000176</v>
          </cell>
          <cell r="F3231" t="str">
            <v>RMI</v>
          </cell>
          <cell r="G3231" t="str">
            <v>C. Hafner GmbH + Co. KG</v>
          </cell>
          <cell r="H3231" t="str">
            <v>GERMANY</v>
          </cell>
          <cell r="I3231"/>
          <cell r="J3231" t="str">
            <v>Pforzheim</v>
          </cell>
          <cell r="K3231" t="str">
            <v>Baden-Württemberg</v>
          </cell>
          <cell r="L3231" t="str">
            <v>Conformant</v>
          </cell>
        </row>
        <row r="3232">
          <cell r="B3232" t="str">
            <v>EPCOS INC_2023</v>
          </cell>
          <cell r="C3232" t="str">
            <v>CID000185 - CCR Refinery - Glencore Canada Corporation30</v>
          </cell>
          <cell r="D3232" t="str">
            <v>Gold</v>
          </cell>
          <cell r="E3232" t="str">
            <v>CID000185</v>
          </cell>
          <cell r="F3232" t="str">
            <v>RMI</v>
          </cell>
          <cell r="G3232" t="str">
            <v>CCR Refinery - Glencore Canada Corporation</v>
          </cell>
          <cell r="H3232" t="str">
            <v>CANADA</v>
          </cell>
          <cell r="I3232"/>
          <cell r="J3232" t="str">
            <v>Montréal</v>
          </cell>
          <cell r="K3232" t="str">
            <v>Quebec</v>
          </cell>
          <cell r="L3232" t="str">
            <v>Conformant</v>
          </cell>
        </row>
        <row r="3233">
          <cell r="B3233" t="str">
            <v>EPCOS INC_2023</v>
          </cell>
          <cell r="C3233" t="str">
            <v>CID000189 - Cendres + Metaux S.A.32</v>
          </cell>
          <cell r="D3233" t="str">
            <v>Gold</v>
          </cell>
          <cell r="E3233" t="str">
            <v>CID000189</v>
          </cell>
          <cell r="F3233" t="str">
            <v>RMI</v>
          </cell>
          <cell r="G3233" t="str">
            <v>Cendres + Metaux S.A.</v>
          </cell>
          <cell r="H3233" t="str">
            <v>SWITZERLAND</v>
          </cell>
          <cell r="I3233"/>
          <cell r="J3233" t="str">
            <v>Biel-Bienne</v>
          </cell>
          <cell r="K3233" t="str">
            <v>Bern</v>
          </cell>
          <cell r="L3233" t="str">
            <v>Listed by RMI</v>
          </cell>
        </row>
        <row r="3234">
          <cell r="B3234" t="str">
            <v>EPCOS INC_2023</v>
          </cell>
          <cell r="C3234" t="str">
            <v>CID000233 - Chimet S.p.A.</v>
          </cell>
          <cell r="D3234" t="str">
            <v>Gold</v>
          </cell>
          <cell r="E3234" t="str">
            <v>CID000233</v>
          </cell>
          <cell r="F3234" t="str">
            <v>RMI</v>
          </cell>
          <cell r="G3234" t="str">
            <v>Chimet S.p.A.</v>
          </cell>
          <cell r="H3234" t="str">
            <v>ITALY</v>
          </cell>
          <cell r="I3234"/>
          <cell r="J3234" t="str">
            <v>Arezzo</v>
          </cell>
          <cell r="K3234" t="str">
            <v>Toscana</v>
          </cell>
          <cell r="L3234" t="str">
            <v>Conformant</v>
          </cell>
        </row>
        <row r="3235">
          <cell r="B3235" t="str">
            <v>EPCOS INC_2023</v>
          </cell>
          <cell r="C3235" t="str">
            <v>CID000264 - Chugai Mining</v>
          </cell>
          <cell r="D3235" t="str">
            <v>Gold</v>
          </cell>
          <cell r="E3235" t="str">
            <v>CID000264</v>
          </cell>
          <cell r="F3235" t="str">
            <v>RMI</v>
          </cell>
          <cell r="G3235" t="str">
            <v>Chugai Mining</v>
          </cell>
          <cell r="H3235" t="str">
            <v>JAPAN</v>
          </cell>
          <cell r="I3235"/>
          <cell r="J3235" t="str">
            <v>Chiyoda</v>
          </cell>
          <cell r="K3235" t="str">
            <v>Tokyo</v>
          </cell>
          <cell r="L3235" t="str">
            <v>Conformant</v>
          </cell>
        </row>
        <row r="3236">
          <cell r="B3236" t="str">
            <v>EPCOS INC_2023</v>
          </cell>
          <cell r="C3236" t="str">
            <v>CID000401 - Dowa</v>
          </cell>
          <cell r="D3236" t="str">
            <v>Gold</v>
          </cell>
          <cell r="E3236" t="str">
            <v>CID000401</v>
          </cell>
          <cell r="F3236" t="str">
            <v>RMI</v>
          </cell>
          <cell r="G3236" t="str">
            <v>Dowa</v>
          </cell>
          <cell r="H3236" t="str">
            <v>JAPAN</v>
          </cell>
          <cell r="I3236"/>
          <cell r="J3236" t="str">
            <v>Kosaka</v>
          </cell>
          <cell r="K3236" t="str">
            <v>Akita</v>
          </cell>
          <cell r="L3236" t="str">
            <v>Conformant</v>
          </cell>
        </row>
        <row r="3237">
          <cell r="B3237" t="str">
            <v>EPCOS INC_2023</v>
          </cell>
          <cell r="C3237" t="str">
            <v>CID000359 - DSC (Do Sung Corporation)38</v>
          </cell>
          <cell r="D3237" t="str">
            <v>Gold</v>
          </cell>
          <cell r="E3237" t="str">
            <v>CID000359</v>
          </cell>
          <cell r="F3237" t="str">
            <v>RMI</v>
          </cell>
          <cell r="G3237" t="str">
            <v>DSC (Do Sung Corporation)</v>
          </cell>
          <cell r="H3237" t="str">
            <v>KOREA, REPUBLIC OF</v>
          </cell>
          <cell r="I3237"/>
          <cell r="J3237" t="str">
            <v>Gimpo</v>
          </cell>
          <cell r="K3237" t="str">
            <v>Gyeonggi-do</v>
          </cell>
          <cell r="L3237" t="str">
            <v>Conformant</v>
          </cell>
        </row>
        <row r="3238">
          <cell r="B3238" t="str">
            <v>EPCOS INC_2023</v>
          </cell>
          <cell r="C3238" t="str">
            <v>CID000425 - Eco-System Recycling Co., Ltd. East Plant</v>
          </cell>
          <cell r="D3238" t="str">
            <v>Gold</v>
          </cell>
          <cell r="E3238" t="str">
            <v>CID000425</v>
          </cell>
          <cell r="F3238" t="str">
            <v>RMI</v>
          </cell>
          <cell r="G3238" t="str">
            <v>Eco-System Recycling Co., Ltd. East Plant</v>
          </cell>
          <cell r="H3238" t="str">
            <v>JAPAN</v>
          </cell>
          <cell r="I3238"/>
          <cell r="J3238" t="str">
            <v>Honjo</v>
          </cell>
          <cell r="K3238" t="str">
            <v>Saitama</v>
          </cell>
          <cell r="L3238" t="str">
            <v>Conformant</v>
          </cell>
        </row>
        <row r="3239">
          <cell r="B3239" t="str">
            <v>EPCOS INC_2023</v>
          </cell>
          <cell r="C3239" t="str">
            <v>CID002561 - Emirates Gold DMCC</v>
          </cell>
          <cell r="D3239" t="str">
            <v>Gold</v>
          </cell>
          <cell r="E3239" t="str">
            <v>CID002561</v>
          </cell>
          <cell r="F3239" t="str">
            <v>RMI</v>
          </cell>
          <cell r="G3239" t="str">
            <v>Emirates Gold DMCC</v>
          </cell>
          <cell r="H3239" t="str">
            <v>UNITED ARAB EMIRATES</v>
          </cell>
          <cell r="I3239"/>
          <cell r="J3239" t="str">
            <v>Dubai</v>
          </cell>
          <cell r="K3239" t="str">
            <v>Dubayy</v>
          </cell>
          <cell r="L3239" t="str">
            <v>Conformant</v>
          </cell>
        </row>
        <row r="3240">
          <cell r="B3240" t="str">
            <v>EPCOS INC_2023</v>
          </cell>
          <cell r="C3240" t="str">
            <v>CID002852 - GGC Gujrat Gold Centre Pvt. Ltd.</v>
          </cell>
          <cell r="D3240" t="str">
            <v>Gold</v>
          </cell>
          <cell r="E3240" t="str">
            <v>CID002852</v>
          </cell>
          <cell r="F3240" t="str">
            <v>RMI</v>
          </cell>
          <cell r="G3240" t="str">
            <v>GGC Gujrat Gold Centre Pvt. Ltd.</v>
          </cell>
          <cell r="H3240" t="str">
            <v>INDIA</v>
          </cell>
          <cell r="I3240"/>
          <cell r="J3240" t="str">
            <v>Ahmedabad</v>
          </cell>
          <cell r="K3240" t="str">
            <v>Gujarat</v>
          </cell>
          <cell r="L3240" t="str">
            <v>Active</v>
          </cell>
        </row>
        <row r="3241">
          <cell r="B3241" t="str">
            <v>EPCOS INC_2023</v>
          </cell>
          <cell r="C3241" t="str">
            <v>CID002459 - Geib Refining Corporation</v>
          </cell>
          <cell r="D3241" t="str">
            <v>Gold</v>
          </cell>
          <cell r="E3241" t="str">
            <v>CID002459</v>
          </cell>
          <cell r="F3241" t="str">
            <v>RMI</v>
          </cell>
          <cell r="G3241" t="str">
            <v>Geib Refining Corporation</v>
          </cell>
          <cell r="H3241" t="str">
            <v>UNITED STATES OF AMERICA</v>
          </cell>
          <cell r="I3241"/>
          <cell r="J3241" t="str">
            <v>Warwick</v>
          </cell>
          <cell r="K3241" t="str">
            <v>Rhode Island</v>
          </cell>
          <cell r="L3241" t="str">
            <v>Conformant</v>
          </cell>
        </row>
        <row r="3242">
          <cell r="B3242" t="str">
            <v>EPCOS INC_2023</v>
          </cell>
          <cell r="C3242" t="str">
            <v>CID002243 - Gold Refinery of Zijin Mining Group Co., Ltd.42</v>
          </cell>
          <cell r="D3242" t="str">
            <v>Gold</v>
          </cell>
          <cell r="E3242" t="str">
            <v>CID002243</v>
          </cell>
          <cell r="F3242" t="str">
            <v>RMI</v>
          </cell>
          <cell r="G3242" t="str">
            <v>Gold Refinery of Zijin Mining Group Co., Ltd.</v>
          </cell>
          <cell r="H3242" t="str">
            <v>CHINA</v>
          </cell>
          <cell r="I3242"/>
          <cell r="J3242" t="str">
            <v>Shanghang</v>
          </cell>
          <cell r="K3242" t="str">
            <v>Fujian Sheng</v>
          </cell>
          <cell r="L3242" t="str">
            <v>Conformant</v>
          </cell>
        </row>
        <row r="3243">
          <cell r="B3243" t="str">
            <v>EPCOS INC_2023</v>
          </cell>
          <cell r="C3243" t="str">
            <v>CID000689 - LT Metal Ltd.</v>
          </cell>
          <cell r="D3243" t="str">
            <v>Gold</v>
          </cell>
          <cell r="E3243" t="str">
            <v>CID000689</v>
          </cell>
          <cell r="F3243" t="str">
            <v>RMI</v>
          </cell>
          <cell r="G3243" t="str">
            <v>LT Metal Ltd.</v>
          </cell>
          <cell r="H3243" t="str">
            <v>KOREA, REPUBLIC OF</v>
          </cell>
          <cell r="I3243"/>
          <cell r="J3243" t="str">
            <v>Seo-gu</v>
          </cell>
          <cell r="K3243" t="str">
            <v>Incheon-gwangyeoksi</v>
          </cell>
          <cell r="L3243" t="str">
            <v>Conformant</v>
          </cell>
        </row>
        <row r="3244">
          <cell r="B3244" t="str">
            <v>EPCOS INC_2023</v>
          </cell>
          <cell r="C3244" t="str">
            <v>CID000694 - Heimerle + Meule GmbH</v>
          </cell>
          <cell r="D3244" t="str">
            <v>Gold</v>
          </cell>
          <cell r="E3244" t="str">
            <v>CID000694</v>
          </cell>
          <cell r="F3244" t="str">
            <v>RMI</v>
          </cell>
          <cell r="G3244" t="str">
            <v>Heimerle + Meule GmbH</v>
          </cell>
          <cell r="H3244" t="str">
            <v>GERMANY</v>
          </cell>
          <cell r="I3244"/>
          <cell r="J3244" t="str">
            <v>Pforzheim</v>
          </cell>
          <cell r="K3244" t="str">
            <v>Baden-Württemberg</v>
          </cell>
          <cell r="L3244" t="str">
            <v>Conformant</v>
          </cell>
        </row>
        <row r="3245">
          <cell r="B3245" t="str">
            <v>EPCOS INC_2023</v>
          </cell>
          <cell r="C3245" t="str">
            <v>CID000707 - Heraeus Metals Hong Kong Ltd.</v>
          </cell>
          <cell r="D3245" t="str">
            <v>Gold</v>
          </cell>
          <cell r="E3245" t="str">
            <v>CID000707</v>
          </cell>
          <cell r="F3245" t="str">
            <v>RMI</v>
          </cell>
          <cell r="G3245" t="str">
            <v>Heraeus Metals Hong Kong Ltd.</v>
          </cell>
          <cell r="H3245" t="str">
            <v>CHINA</v>
          </cell>
          <cell r="I3245"/>
          <cell r="J3245" t="str">
            <v>Fanling</v>
          </cell>
          <cell r="K3245" t="str">
            <v>Hong Kong SAR</v>
          </cell>
          <cell r="L3245" t="str">
            <v>Conformant</v>
          </cell>
        </row>
        <row r="3246">
          <cell r="B3246" t="str">
            <v>EPCOS INC_2023</v>
          </cell>
          <cell r="C3246" t="str">
            <v>CID000711 - Heraeus Germany GmbH Co. KG</v>
          </cell>
          <cell r="D3246" t="str">
            <v>Gold</v>
          </cell>
          <cell r="E3246" t="str">
            <v>CID000711</v>
          </cell>
          <cell r="F3246" t="str">
            <v>RMI</v>
          </cell>
          <cell r="G3246" t="str">
            <v>Heraeus Germany GmbH Co. KG</v>
          </cell>
          <cell r="H3246" t="str">
            <v>GERMANY</v>
          </cell>
          <cell r="I3246"/>
          <cell r="J3246" t="str">
            <v>Hanau</v>
          </cell>
          <cell r="K3246" t="str">
            <v>Hessen</v>
          </cell>
          <cell r="L3246" t="str">
            <v>Conformant</v>
          </cell>
        </row>
        <row r="3247">
          <cell r="B3247" t="str">
            <v>EPCOS INC_2023</v>
          </cell>
          <cell r="C3247" t="str">
            <v>CID000766 - Hunan Chenzhou Mining Co., Ltd.</v>
          </cell>
          <cell r="D3247" t="str">
            <v>Tungsten</v>
          </cell>
          <cell r="E3247" t="str">
            <v>CID000766</v>
          </cell>
          <cell r="F3247" t="str">
            <v>RMI</v>
          </cell>
          <cell r="G3247" t="str">
            <v>Hunan Chenzhou Mining Co., Ltd.</v>
          </cell>
          <cell r="H3247" t="str">
            <v>CHINA</v>
          </cell>
          <cell r="I3247"/>
          <cell r="J3247" t="str">
            <v>Yuanling</v>
          </cell>
          <cell r="K3247" t="str">
            <v>Hunan Sheng</v>
          </cell>
          <cell r="L3247" t="str">
            <v>Conformant</v>
          </cell>
        </row>
        <row r="3248">
          <cell r="B3248" t="str">
            <v>EPCOS INC_2023</v>
          </cell>
          <cell r="C3248" t="str">
            <v>CID000801 - Inner Mongolia Qiankun Gold and Silver Refinery Share Co., Ltd.</v>
          </cell>
          <cell r="D3248" t="str">
            <v>Gold</v>
          </cell>
          <cell r="E3248" t="str">
            <v>CID000801</v>
          </cell>
          <cell r="F3248" t="str">
            <v>RMI</v>
          </cell>
          <cell r="G3248" t="str">
            <v>Inner Mongolia Qiankun Gold and Silver Refinery Share Co., Ltd.</v>
          </cell>
          <cell r="H3248" t="str">
            <v>CHINA</v>
          </cell>
          <cell r="I3248"/>
          <cell r="J3248" t="str">
            <v>Hohhot</v>
          </cell>
          <cell r="K3248" t="str">
            <v>Nei Mongol Zizhiqu</v>
          </cell>
          <cell r="L3248" t="str">
            <v>Conformant</v>
          </cell>
        </row>
        <row r="3249">
          <cell r="B3249" t="str">
            <v>EPCOS INC_2023</v>
          </cell>
          <cell r="C3249" t="str">
            <v>CID000807 - Ishifuku Metal Industry Co., Ltd.</v>
          </cell>
          <cell r="D3249" t="str">
            <v>Gold</v>
          </cell>
          <cell r="E3249" t="str">
            <v>CID000807</v>
          </cell>
          <cell r="F3249" t="str">
            <v>RMI</v>
          </cell>
          <cell r="G3249" t="str">
            <v>Ishifuku Metal Industry Co., Ltd.</v>
          </cell>
          <cell r="H3249" t="str">
            <v>JAPAN</v>
          </cell>
          <cell r="I3249"/>
          <cell r="J3249" t="str">
            <v>Soka</v>
          </cell>
          <cell r="K3249" t="str">
            <v>Saitama</v>
          </cell>
          <cell r="L3249" t="str">
            <v>Conformant</v>
          </cell>
        </row>
        <row r="3250">
          <cell r="B3250" t="str">
            <v>EPCOS INC_2023</v>
          </cell>
          <cell r="C3250" t="str">
            <v>CID000814 - Istanbul Gold Refinery</v>
          </cell>
          <cell r="D3250" t="str">
            <v>Gold</v>
          </cell>
          <cell r="E3250" t="str">
            <v>CID000814</v>
          </cell>
          <cell r="F3250" t="str">
            <v>RMI</v>
          </cell>
          <cell r="G3250" t="str">
            <v>Istanbul Gold Refinery</v>
          </cell>
          <cell r="H3250" t="str">
            <v>TURKEY</v>
          </cell>
          <cell r="I3250"/>
          <cell r="J3250" t="str">
            <v>Kuyumcukent</v>
          </cell>
          <cell r="K3250" t="str">
            <v>İstanbul</v>
          </cell>
          <cell r="L3250" t="str">
            <v>Conformant</v>
          </cell>
        </row>
        <row r="3251">
          <cell r="B3251" t="str">
            <v>EPCOS INC_2023</v>
          </cell>
          <cell r="C3251" t="str">
            <v>CID002765 - Italpreziosi</v>
          </cell>
          <cell r="D3251" t="str">
            <v>Gold</v>
          </cell>
          <cell r="E3251" t="str">
            <v>CID002765</v>
          </cell>
          <cell r="F3251" t="str">
            <v>RMI</v>
          </cell>
          <cell r="G3251" t="str">
            <v>Italpreziosi</v>
          </cell>
          <cell r="H3251" t="str">
            <v>ITALY</v>
          </cell>
          <cell r="I3251"/>
          <cell r="J3251" t="str">
            <v>Arezzo</v>
          </cell>
          <cell r="K3251" t="str">
            <v>Toscana</v>
          </cell>
          <cell r="L3251" t="str">
            <v>Conformant</v>
          </cell>
        </row>
        <row r="3252">
          <cell r="B3252" t="str">
            <v>EPCOS INC_2023</v>
          </cell>
          <cell r="C3252" t="str">
            <v>CID000823 - Japan Mint</v>
          </cell>
          <cell r="D3252" t="str">
            <v>Gold</v>
          </cell>
          <cell r="E3252" t="str">
            <v>CID000823</v>
          </cell>
          <cell r="F3252" t="str">
            <v>RMI</v>
          </cell>
          <cell r="G3252" t="str">
            <v>Japan Mint</v>
          </cell>
          <cell r="H3252" t="str">
            <v>JAPAN</v>
          </cell>
          <cell r="I3252"/>
          <cell r="J3252" t="str">
            <v>Osaka</v>
          </cell>
          <cell r="K3252" t="str">
            <v>Osaka</v>
          </cell>
          <cell r="L3252" t="str">
            <v>Conformant</v>
          </cell>
        </row>
        <row r="3253">
          <cell r="B3253" t="str">
            <v>EPCOS INC_2023</v>
          </cell>
          <cell r="C3253" t="str">
            <v>CID000855 - Jiangxi Copper Co., Ltd.51</v>
          </cell>
          <cell r="D3253" t="str">
            <v>Gold</v>
          </cell>
          <cell r="E3253" t="str">
            <v>CID000855</v>
          </cell>
          <cell r="F3253" t="str">
            <v>RMI</v>
          </cell>
          <cell r="G3253" t="str">
            <v>Jiangxi Copper Co., Ltd.</v>
          </cell>
          <cell r="H3253" t="str">
            <v>CHINA</v>
          </cell>
          <cell r="I3253"/>
          <cell r="J3253" t="str">
            <v>Guixi City</v>
          </cell>
          <cell r="K3253" t="str">
            <v>Jiangxi Sheng</v>
          </cell>
          <cell r="L3253" t="str">
            <v>Conformant</v>
          </cell>
        </row>
        <row r="3254">
          <cell r="B3254" t="str">
            <v>EPCOS INC_2023</v>
          </cell>
          <cell r="C3254" t="str">
            <v>CID000937 - JX Nippon Mining &amp; Metals Co., Ltd.</v>
          </cell>
          <cell r="D3254" t="str">
            <v>Gold</v>
          </cell>
          <cell r="E3254" t="str">
            <v>CID000937</v>
          </cell>
          <cell r="F3254" t="str">
            <v>RMI</v>
          </cell>
          <cell r="G3254" t="str">
            <v>JX Nippon Mining &amp; Metals Co., Ltd.</v>
          </cell>
          <cell r="H3254" t="str">
            <v>JAPAN</v>
          </cell>
          <cell r="I3254"/>
          <cell r="J3254" t="str">
            <v>Ōita</v>
          </cell>
          <cell r="K3254" t="str">
            <v>Ôita</v>
          </cell>
          <cell r="L3254" t="str">
            <v>Conformant</v>
          </cell>
        </row>
        <row r="3255">
          <cell r="B3255" t="str">
            <v>EPCOS INC_2023</v>
          </cell>
          <cell r="C3255" t="str">
            <v>CID000957 - Kazzinc</v>
          </cell>
          <cell r="D3255" t="str">
            <v>Gold</v>
          </cell>
          <cell r="E3255" t="str">
            <v>CID000957</v>
          </cell>
          <cell r="F3255" t="str">
            <v>RMI</v>
          </cell>
          <cell r="G3255" t="str">
            <v>Kazzinc</v>
          </cell>
          <cell r="H3255" t="str">
            <v>KAZAKHSTAN</v>
          </cell>
          <cell r="I3255"/>
          <cell r="J3255" t="str">
            <v>Ust-Kamenogorsk</v>
          </cell>
          <cell r="K3255" t="str">
            <v>Qaraghandy oblysy</v>
          </cell>
          <cell r="L3255" t="str">
            <v>Conformant</v>
          </cell>
        </row>
        <row r="3256">
          <cell r="B3256" t="str">
            <v>EPCOS INC_2023</v>
          </cell>
          <cell r="C3256" t="str">
            <v>CID000969 - Kennecott Utah Copper LLC</v>
          </cell>
          <cell r="D3256" t="str">
            <v>Gold</v>
          </cell>
          <cell r="E3256" t="str">
            <v>CID000969</v>
          </cell>
          <cell r="F3256" t="str">
            <v>RMI</v>
          </cell>
          <cell r="G3256" t="str">
            <v>Kennecott Utah Copper LLC</v>
          </cell>
          <cell r="H3256" t="str">
            <v>UNITED STATES OF AMERICA</v>
          </cell>
          <cell r="I3256"/>
          <cell r="J3256" t="str">
            <v>Magna</v>
          </cell>
          <cell r="K3256" t="str">
            <v>Utah</v>
          </cell>
          <cell r="L3256" t="str">
            <v>Conformant</v>
          </cell>
        </row>
        <row r="3257">
          <cell r="B3257" t="str">
            <v>EPCOS INC_2023</v>
          </cell>
          <cell r="C3257" t="str">
            <v>CID002511 - KGHM Polska Miedz Spolka Akcyjna</v>
          </cell>
          <cell r="D3257" t="str">
            <v>Gold</v>
          </cell>
          <cell r="E3257" t="str">
            <v>CID002511</v>
          </cell>
          <cell r="F3257" t="str">
            <v>RMI</v>
          </cell>
          <cell r="G3257" t="str">
            <v>KGHM Polska Miedz Spolka Akcyjna</v>
          </cell>
          <cell r="H3257" t="str">
            <v>POLAND</v>
          </cell>
          <cell r="I3257"/>
          <cell r="J3257" t="str">
            <v>Lubin</v>
          </cell>
          <cell r="K3257" t="str">
            <v>Dolnośląskie</v>
          </cell>
          <cell r="L3257" t="str">
            <v>Conformant</v>
          </cell>
        </row>
        <row r="3258">
          <cell r="B3258" t="str">
            <v>EPCOS INC_2023</v>
          </cell>
          <cell r="C3258" t="str">
            <v>CID000981 - Kojima Chemicals Co., Ltd.</v>
          </cell>
          <cell r="D3258" t="str">
            <v>Gold</v>
          </cell>
          <cell r="E3258" t="str">
            <v>CID000981</v>
          </cell>
          <cell r="F3258" t="str">
            <v>RMI</v>
          </cell>
          <cell r="G3258" t="str">
            <v>Kojima Chemicals Co., Ltd.</v>
          </cell>
          <cell r="H3258" t="str">
            <v>JAPAN</v>
          </cell>
          <cell r="I3258"/>
          <cell r="J3258" t="str">
            <v>Sayama</v>
          </cell>
          <cell r="K3258" t="str">
            <v>Saitama</v>
          </cell>
          <cell r="L3258" t="str">
            <v>Conformant</v>
          </cell>
        </row>
        <row r="3259">
          <cell r="B3259" t="str">
            <v>EPCOS INC_2023</v>
          </cell>
          <cell r="C3259" t="str">
            <v>CID002605 - Korea Zinc Co., Ltd.</v>
          </cell>
          <cell r="D3259" t="str">
            <v>Gold</v>
          </cell>
          <cell r="E3259" t="str">
            <v>CID002605</v>
          </cell>
          <cell r="F3259" t="str">
            <v>RMI</v>
          </cell>
          <cell r="G3259" t="str">
            <v>Korea Zinc Co., Ltd.</v>
          </cell>
          <cell r="H3259" t="str">
            <v>KOREA, REPUBLIC OF</v>
          </cell>
          <cell r="I3259"/>
          <cell r="J3259" t="str">
            <v>Gangnam</v>
          </cell>
          <cell r="K3259" t="str">
            <v>Seoul-teukbyeolsi</v>
          </cell>
          <cell r="L3259" t="str">
            <v>Conformant</v>
          </cell>
        </row>
        <row r="3260">
          <cell r="B3260" t="str">
            <v>EPCOS INC_2023</v>
          </cell>
          <cell r="C3260" t="str">
            <v>CID002762 - L'Orfebre S.A.</v>
          </cell>
          <cell r="D3260" t="str">
            <v>Gold</v>
          </cell>
          <cell r="E3260" t="str">
            <v>CID002762</v>
          </cell>
          <cell r="F3260" t="str">
            <v>RMI</v>
          </cell>
          <cell r="G3260" t="str">
            <v>L'Orfebre S.A.</v>
          </cell>
          <cell r="H3260" t="str">
            <v>ANDORRA</v>
          </cell>
          <cell r="I3260"/>
          <cell r="J3260" t="str">
            <v>Andorra la Vella</v>
          </cell>
          <cell r="K3260" t="str">
            <v>Andorra la Vella</v>
          </cell>
          <cell r="L3260" t="str">
            <v>Conformant</v>
          </cell>
        </row>
        <row r="3261">
          <cell r="B3261" t="str">
            <v>EPCOS INC_2023</v>
          </cell>
          <cell r="C3261" t="str">
            <v>CID001078 - LS-NIKKO Copper Inc.</v>
          </cell>
          <cell r="D3261" t="str">
            <v>Gold</v>
          </cell>
          <cell r="E3261" t="str">
            <v>CID001078</v>
          </cell>
          <cell r="F3261" t="str">
            <v>RMI</v>
          </cell>
          <cell r="G3261" t="str">
            <v>LS-NIKKO Copper Inc.</v>
          </cell>
          <cell r="H3261" t="str">
            <v>KOREA, REPUBLIC OF</v>
          </cell>
          <cell r="I3261"/>
          <cell r="J3261" t="str">
            <v>Onsan-eup</v>
          </cell>
          <cell r="K3261" t="str">
            <v>Ulsan-gwangyeoksi</v>
          </cell>
          <cell r="L3261" t="str">
            <v>Conformant</v>
          </cell>
        </row>
        <row r="3262">
          <cell r="B3262" t="str">
            <v>EPCOS INC_2023</v>
          </cell>
          <cell r="C3262" t="str">
            <v>CID001113 - Materion</v>
          </cell>
          <cell r="D3262" t="str">
            <v>Gold</v>
          </cell>
          <cell r="E3262" t="str">
            <v>CID001113</v>
          </cell>
          <cell r="F3262" t="str">
            <v>RMI</v>
          </cell>
          <cell r="G3262" t="str">
            <v>Materion</v>
          </cell>
          <cell r="H3262" t="str">
            <v>UNITED STATES OF AMERICA</v>
          </cell>
          <cell r="I3262"/>
          <cell r="J3262" t="str">
            <v>Buffalo</v>
          </cell>
          <cell r="K3262" t="str">
            <v>New York</v>
          </cell>
          <cell r="L3262" t="str">
            <v>Conformant</v>
          </cell>
        </row>
        <row r="3263">
          <cell r="B3263" t="str">
            <v>EPCOS INC_2023</v>
          </cell>
          <cell r="C3263" t="str">
            <v>CID001119 - Matsuda Sangyo Co., Ltd.</v>
          </cell>
          <cell r="D3263" t="str">
            <v>Gold</v>
          </cell>
          <cell r="E3263" t="str">
            <v>CID001119</v>
          </cell>
          <cell r="F3263" t="str">
            <v>RMI</v>
          </cell>
          <cell r="G3263" t="str">
            <v>Matsuda Sangyo Co., Ltd.</v>
          </cell>
          <cell r="H3263" t="str">
            <v>JAPAN</v>
          </cell>
          <cell r="I3263"/>
          <cell r="J3263" t="str">
            <v>Iruma</v>
          </cell>
          <cell r="K3263" t="str">
            <v>Saitama</v>
          </cell>
          <cell r="L3263" t="str">
            <v>Conformant</v>
          </cell>
        </row>
        <row r="3264">
          <cell r="B3264" t="str">
            <v>EPCOS INC_2023</v>
          </cell>
          <cell r="C3264" t="str">
            <v>CID001149 - Metalor Technologies (Hong Kong) Ltd.</v>
          </cell>
          <cell r="D3264" t="str">
            <v>Gold</v>
          </cell>
          <cell r="E3264" t="str">
            <v>CID001149</v>
          </cell>
          <cell r="F3264" t="str">
            <v>RMI</v>
          </cell>
          <cell r="G3264" t="str">
            <v>Metalor Technologies (Hong Kong) Ltd.</v>
          </cell>
          <cell r="H3264" t="str">
            <v>CHINA</v>
          </cell>
          <cell r="I3264" t="str">
            <v>Unknown.</v>
          </cell>
          <cell r="J3264" t="str">
            <v>Kwai Chung</v>
          </cell>
          <cell r="K3264" t="str">
            <v>Hong Kong SAR</v>
          </cell>
          <cell r="L3264" t="str">
            <v>Conformant</v>
          </cell>
        </row>
        <row r="3265">
          <cell r="B3265" t="str">
            <v>EPCOS INC_2023</v>
          </cell>
          <cell r="C3265" t="str">
            <v>CID001152 - Metalor Technologies (Singapore) Pte., Ltd.</v>
          </cell>
          <cell r="D3265" t="str">
            <v>Gold</v>
          </cell>
          <cell r="E3265" t="str">
            <v>CID001152</v>
          </cell>
          <cell r="F3265" t="str">
            <v>RMI</v>
          </cell>
          <cell r="G3265" t="str">
            <v>Metalor Technologies (Singapore) Pte., Ltd.</v>
          </cell>
          <cell r="H3265" t="str">
            <v>SINGAPORE</v>
          </cell>
          <cell r="I3265"/>
          <cell r="J3265" t="str">
            <v>Singapore</v>
          </cell>
          <cell r="K3265" t="str">
            <v>South West</v>
          </cell>
          <cell r="L3265" t="str">
            <v>Conformant</v>
          </cell>
        </row>
        <row r="3266">
          <cell r="B3266" t="str">
            <v>EPCOS INC_2023</v>
          </cell>
          <cell r="C3266" t="str">
            <v>CID001147 - Metalor Technologies (Suzhou) Ltd.</v>
          </cell>
          <cell r="D3266" t="str">
            <v>Gold</v>
          </cell>
          <cell r="E3266" t="str">
            <v>CID001147</v>
          </cell>
          <cell r="F3266" t="str">
            <v>RMI</v>
          </cell>
          <cell r="G3266" t="str">
            <v>Metalor Technologies (Suzhou) Ltd.</v>
          </cell>
          <cell r="H3266" t="str">
            <v>CHINA</v>
          </cell>
          <cell r="I3266"/>
          <cell r="J3266" t="str">
            <v>Suzhou Industrial Park</v>
          </cell>
          <cell r="K3266" t="str">
            <v>Jiangsu Sheng</v>
          </cell>
          <cell r="L3266" t="str">
            <v>Conformant</v>
          </cell>
        </row>
        <row r="3267">
          <cell r="B3267" t="str">
            <v>EPCOS INC_2023</v>
          </cell>
          <cell r="C3267" t="str">
            <v>CID001153 - Metalor Technologies S.A.</v>
          </cell>
          <cell r="D3267" t="str">
            <v>Gold</v>
          </cell>
          <cell r="E3267" t="str">
            <v>CID001153</v>
          </cell>
          <cell r="F3267" t="str">
            <v>RMI</v>
          </cell>
          <cell r="G3267" t="str">
            <v>Metalor Technologies S.A.</v>
          </cell>
          <cell r="H3267" t="str">
            <v>SWITZERLAND</v>
          </cell>
          <cell r="I3267"/>
          <cell r="J3267" t="str">
            <v>Marin</v>
          </cell>
          <cell r="K3267" t="str">
            <v>Neuchâtel</v>
          </cell>
          <cell r="L3267" t="str">
            <v>Conformant</v>
          </cell>
        </row>
        <row r="3268">
          <cell r="B3268" t="str">
            <v>EPCOS INC_2023</v>
          </cell>
          <cell r="C3268" t="str">
            <v>CID001157 - Metalor USA Refining Corporation</v>
          </cell>
          <cell r="D3268" t="str">
            <v>Gold</v>
          </cell>
          <cell r="E3268" t="str">
            <v>CID001157</v>
          </cell>
          <cell r="F3268" t="str">
            <v>RMI</v>
          </cell>
          <cell r="G3268" t="str">
            <v>Metalor USA Refining Corporation</v>
          </cell>
          <cell r="H3268" t="str">
            <v>UNITED STATES OF AMERICA</v>
          </cell>
          <cell r="I3268"/>
          <cell r="J3268" t="str">
            <v>North Attleboro</v>
          </cell>
          <cell r="K3268" t="str">
            <v>Massachusetts</v>
          </cell>
          <cell r="L3268" t="str">
            <v>Conformant</v>
          </cell>
        </row>
        <row r="3269">
          <cell r="B3269" t="str">
            <v>EPCOS INC_2023</v>
          </cell>
          <cell r="C3269" t="str">
            <v>CID001161 - Metalurgica Met-Mex Penoles S.A. De C.V.65</v>
          </cell>
          <cell r="D3269" t="str">
            <v>Gold</v>
          </cell>
          <cell r="E3269" t="str">
            <v>CID001161</v>
          </cell>
          <cell r="F3269" t="str">
            <v>RMI</v>
          </cell>
          <cell r="G3269" t="str">
            <v>Metalurgica Met-Mex Penoles S.A. De C.V.</v>
          </cell>
          <cell r="H3269" t="str">
            <v>MEXICO</v>
          </cell>
          <cell r="I3269"/>
          <cell r="J3269" t="str">
            <v>Torreon</v>
          </cell>
          <cell r="K3269" t="str">
            <v>Coahuila de Zaragoza</v>
          </cell>
          <cell r="L3269" t="str">
            <v>Conformant</v>
          </cell>
        </row>
        <row r="3270">
          <cell r="B3270" t="str">
            <v>EPCOS INC_2023</v>
          </cell>
          <cell r="C3270" t="str">
            <v>CID001188 - Mitsubishi Materials Corporation</v>
          </cell>
          <cell r="D3270" t="str">
            <v>Gold</v>
          </cell>
          <cell r="E3270" t="str">
            <v>CID001188</v>
          </cell>
          <cell r="F3270" t="str">
            <v>RMI</v>
          </cell>
          <cell r="G3270" t="str">
            <v>Mitsubishi Materials Corporation</v>
          </cell>
          <cell r="H3270" t="str">
            <v>JAPAN</v>
          </cell>
          <cell r="I3270"/>
          <cell r="J3270" t="str">
            <v>Tokyo</v>
          </cell>
          <cell r="K3270" t="str">
            <v>Tokyo</v>
          </cell>
          <cell r="L3270" t="str">
            <v>Conformant</v>
          </cell>
        </row>
        <row r="3271">
          <cell r="B3271" t="str">
            <v>EPCOS INC_2023</v>
          </cell>
          <cell r="C3271" t="str">
            <v>CID001193 - Mitsui Mining and Smelting Co., Ltd.</v>
          </cell>
          <cell r="D3271" t="str">
            <v>Gold</v>
          </cell>
          <cell r="E3271" t="str">
            <v>CID001193</v>
          </cell>
          <cell r="F3271" t="str">
            <v>RMI</v>
          </cell>
          <cell r="G3271" t="str">
            <v>Mitsui Mining and Smelting Co., Ltd.</v>
          </cell>
          <cell r="H3271" t="str">
            <v>JAPAN</v>
          </cell>
          <cell r="I3271"/>
          <cell r="J3271" t="str">
            <v>Takehara</v>
          </cell>
          <cell r="K3271" t="str">
            <v>Hiroshima</v>
          </cell>
          <cell r="L3271" t="str">
            <v>Conformant</v>
          </cell>
        </row>
        <row r="3272">
          <cell r="B3272" t="str">
            <v>EPCOS INC_2023</v>
          </cell>
          <cell r="C3272" t="str">
            <v>CID002509 - MMTC-PAMP India Pvt., Ltd.</v>
          </cell>
          <cell r="D3272" t="str">
            <v>Gold</v>
          </cell>
          <cell r="E3272" t="str">
            <v>CID002509</v>
          </cell>
          <cell r="F3272" t="str">
            <v>RMI</v>
          </cell>
          <cell r="G3272" t="str">
            <v>MMTC-PAMP India Pvt., Ltd.</v>
          </cell>
          <cell r="H3272" t="str">
            <v>INDIA</v>
          </cell>
          <cell r="I3272"/>
          <cell r="J3272" t="str">
            <v>Mewat</v>
          </cell>
          <cell r="K3272" t="str">
            <v>Haryana</v>
          </cell>
          <cell r="L3272" t="str">
            <v>Conformant</v>
          </cell>
        </row>
        <row r="3273">
          <cell r="B3273" t="str">
            <v>EPCOS INC_2023</v>
          </cell>
          <cell r="C3273" t="str">
            <v>CID001220 - Nadir Metal Rafineri San. Ve Tic. A.S.</v>
          </cell>
          <cell r="D3273" t="str">
            <v>Gold</v>
          </cell>
          <cell r="E3273" t="str">
            <v>CID001220</v>
          </cell>
          <cell r="F3273" t="str">
            <v>RMI</v>
          </cell>
          <cell r="G3273" t="str">
            <v>Nadir Metal Rafineri San. Ve Tic. A.S.</v>
          </cell>
          <cell r="H3273" t="str">
            <v>TURKEY</v>
          </cell>
          <cell r="I3273"/>
          <cell r="J3273" t="str">
            <v>Bahçelievler</v>
          </cell>
          <cell r="K3273" t="str">
            <v>İstanbul</v>
          </cell>
          <cell r="L3273" t="str">
            <v>Conformant</v>
          </cell>
        </row>
        <row r="3274">
          <cell r="B3274" t="str">
            <v>EPCOS INC_2023</v>
          </cell>
          <cell r="C3274" t="str">
            <v>CID001236 - Navoi Mining and Metallurgical Combinat</v>
          </cell>
          <cell r="D3274" t="str">
            <v>Gold</v>
          </cell>
          <cell r="E3274" t="str">
            <v>CID001236</v>
          </cell>
          <cell r="F3274" t="str">
            <v>RMI</v>
          </cell>
          <cell r="G3274" t="str">
            <v>Navoi Mining and Metallurgical Combinat</v>
          </cell>
          <cell r="H3274" t="str">
            <v>UZBEKISTAN</v>
          </cell>
          <cell r="I3274"/>
          <cell r="J3274" t="str">
            <v>Navoi</v>
          </cell>
          <cell r="K3274" t="str">
            <v>Navoiy</v>
          </cell>
          <cell r="L3274" t="str">
            <v>Conformant</v>
          </cell>
        </row>
        <row r="3275">
          <cell r="B3275" t="str">
            <v>EPCOS INC_2023</v>
          </cell>
          <cell r="C3275" t="str">
            <v>CID001259 - Nihon Material Co., Ltd.</v>
          </cell>
          <cell r="D3275" t="str">
            <v>Gold</v>
          </cell>
          <cell r="E3275" t="str">
            <v>CID001259</v>
          </cell>
          <cell r="F3275" t="str">
            <v>RMI</v>
          </cell>
          <cell r="G3275" t="str">
            <v>Nihon Material Co., Ltd.</v>
          </cell>
          <cell r="H3275" t="str">
            <v>JAPAN</v>
          </cell>
          <cell r="I3275"/>
          <cell r="J3275" t="str">
            <v>Noda</v>
          </cell>
          <cell r="K3275" t="str">
            <v>Chiba</v>
          </cell>
          <cell r="L3275" t="str">
            <v>Conformant</v>
          </cell>
        </row>
        <row r="3276">
          <cell r="B3276" t="str">
            <v>EPCOS INC_2023</v>
          </cell>
          <cell r="C3276" t="str">
            <v>CID002779 - Ogussa Osterreichische Gold- und Silber-Scheideanstalt GmbH</v>
          </cell>
          <cell r="D3276" t="str">
            <v>Gold</v>
          </cell>
          <cell r="E3276" t="str">
            <v>CID002779</v>
          </cell>
          <cell r="F3276" t="str">
            <v>RMI</v>
          </cell>
          <cell r="G3276" t="str">
            <v>Ogussa Osterreichische Gold- und Silber-Scheideanstalt GmbH</v>
          </cell>
          <cell r="H3276" t="str">
            <v>AUSTRIA</v>
          </cell>
          <cell r="I3276"/>
          <cell r="J3276" t="str">
            <v>Vienna</v>
          </cell>
          <cell r="K3276" t="str">
            <v>Wien</v>
          </cell>
          <cell r="L3276" t="str">
            <v>Conformant</v>
          </cell>
        </row>
        <row r="3277">
          <cell r="B3277" t="str">
            <v>EPCOS INC_2023</v>
          </cell>
          <cell r="C3277" t="str">
            <v>CID001325 - Ohura Precious Metal Industry Co., Ltd.</v>
          </cell>
          <cell r="D3277" t="str">
            <v>Gold</v>
          </cell>
          <cell r="E3277" t="str">
            <v>CID001325</v>
          </cell>
          <cell r="F3277" t="str">
            <v>RMI</v>
          </cell>
          <cell r="G3277" t="str">
            <v>Ohura Precious Metal Industry Co., Ltd.</v>
          </cell>
          <cell r="H3277" t="str">
            <v>JAPAN</v>
          </cell>
          <cell r="I3277"/>
          <cell r="J3277" t="str">
            <v>Nara-shi</v>
          </cell>
          <cell r="K3277" t="str">
            <v>Nara</v>
          </cell>
          <cell r="L3277" t="str">
            <v>Conformant</v>
          </cell>
        </row>
        <row r="3278">
          <cell r="B3278" t="str">
            <v>EPCOS INC_2023</v>
          </cell>
          <cell r="C3278" t="str">
            <v>CID001352 - MKS PAMP SA97</v>
          </cell>
          <cell r="D3278" t="str">
            <v>Gold</v>
          </cell>
          <cell r="E3278" t="str">
            <v>CID001352</v>
          </cell>
          <cell r="F3278" t="str">
            <v>RMI</v>
          </cell>
          <cell r="G3278" t="str">
            <v>MKS PAMP SA</v>
          </cell>
          <cell r="H3278" t="str">
            <v>SWITZERLAND</v>
          </cell>
          <cell r="I3278"/>
          <cell r="J3278" t="str">
            <v>Geneva</v>
          </cell>
          <cell r="K3278" t="str">
            <v>Genève</v>
          </cell>
          <cell r="L3278" t="str">
            <v>Conformant</v>
          </cell>
        </row>
        <row r="3279">
          <cell r="B3279" t="str">
            <v>EPCOS INC_2023</v>
          </cell>
          <cell r="C3279" t="str">
            <v>CID002919 - Planta Recuperadora de Metales SpA</v>
          </cell>
          <cell r="D3279" t="str">
            <v>Gold</v>
          </cell>
          <cell r="E3279" t="str">
            <v>CID002919</v>
          </cell>
          <cell r="F3279" t="str">
            <v>RMI</v>
          </cell>
          <cell r="G3279" t="str">
            <v>Planta Recuperadora de Metales SpA</v>
          </cell>
          <cell r="H3279" t="str">
            <v>CHILE</v>
          </cell>
          <cell r="I3279"/>
          <cell r="J3279" t="str">
            <v>Mejillones</v>
          </cell>
          <cell r="K3279" t="str">
            <v>Antofagasta</v>
          </cell>
          <cell r="L3279" t="str">
            <v>Conformant</v>
          </cell>
        </row>
        <row r="3280">
          <cell r="B3280" t="str">
            <v>EPCOS INC_2023</v>
          </cell>
          <cell r="C3280" t="str">
            <v>CID001397 - PT Aneka Tambang (Persero) Tbk</v>
          </cell>
          <cell r="D3280" t="str">
            <v>Gold</v>
          </cell>
          <cell r="E3280" t="str">
            <v>CID001397</v>
          </cell>
          <cell r="F3280" t="str">
            <v>RMI</v>
          </cell>
          <cell r="G3280" t="str">
            <v>PT Aneka Tambang (Persero) Tbk</v>
          </cell>
          <cell r="H3280" t="str">
            <v>INDONESIA</v>
          </cell>
          <cell r="I3280"/>
          <cell r="J3280" t="str">
            <v>Jakarta</v>
          </cell>
          <cell r="K3280" t="str">
            <v>Jakarta Raya</v>
          </cell>
          <cell r="L3280" t="str">
            <v>Conformant</v>
          </cell>
        </row>
        <row r="3281">
          <cell r="B3281" t="str">
            <v>EPCOS INC_2023</v>
          </cell>
          <cell r="C3281" t="str">
            <v>CID001498 - PX Precinox S.A.</v>
          </cell>
          <cell r="D3281" t="str">
            <v>Gold</v>
          </cell>
          <cell r="E3281" t="str">
            <v>CID001498</v>
          </cell>
          <cell r="F3281" t="str">
            <v>RMI</v>
          </cell>
          <cell r="G3281" t="str">
            <v>PX Precinox S.A.</v>
          </cell>
          <cell r="H3281" t="str">
            <v>SWITZERLAND</v>
          </cell>
          <cell r="I3281"/>
          <cell r="J3281" t="str">
            <v>La Chaux-de-Fonds</v>
          </cell>
          <cell r="K3281" t="str">
            <v>Neuchâtel</v>
          </cell>
          <cell r="L3281" t="str">
            <v>Conformant</v>
          </cell>
        </row>
        <row r="3282">
          <cell r="B3282" t="str">
            <v>EPCOS INC_2023</v>
          </cell>
          <cell r="C3282" t="str">
            <v>CID001512 - Rand Refinery (Pty) Ltd.</v>
          </cell>
          <cell r="D3282" t="str">
            <v>Gold</v>
          </cell>
          <cell r="E3282" t="str">
            <v>CID001512</v>
          </cell>
          <cell r="F3282" t="str">
            <v>RMI</v>
          </cell>
          <cell r="G3282" t="str">
            <v>Rand Refinery (Pty) Ltd.</v>
          </cell>
          <cell r="H3282" t="str">
            <v>SOUTH AFRICA</v>
          </cell>
          <cell r="I3282"/>
          <cell r="J3282" t="str">
            <v>Germiston</v>
          </cell>
          <cell r="K3282" t="str">
            <v>Gauteng</v>
          </cell>
          <cell r="L3282" t="str">
            <v>Conformant</v>
          </cell>
        </row>
        <row r="3283">
          <cell r="B3283" t="str">
            <v>EPCOS INC_2023</v>
          </cell>
          <cell r="C3283" t="str">
            <v>CID002582 - REMONDIS PMR B.V.</v>
          </cell>
          <cell r="D3283" t="str">
            <v>Gold</v>
          </cell>
          <cell r="E3283" t="str">
            <v>CID002582</v>
          </cell>
          <cell r="F3283" t="str">
            <v>RMI</v>
          </cell>
          <cell r="G3283" t="str">
            <v>REMONDIS PMR B.V.</v>
          </cell>
          <cell r="H3283" t="str">
            <v>NETHERLANDS</v>
          </cell>
          <cell r="I3283"/>
          <cell r="J3283" t="str">
            <v>Moerdijk</v>
          </cell>
          <cell r="K3283" t="str">
            <v>Noord-Brabant</v>
          </cell>
          <cell r="L3283" t="str">
            <v>Conformant</v>
          </cell>
        </row>
        <row r="3284">
          <cell r="B3284" t="str">
            <v>EPCOS INC_2023</v>
          </cell>
          <cell r="C3284" t="str">
            <v>CID001534 - Royal Canadian Mint</v>
          </cell>
          <cell r="D3284" t="str">
            <v>Gold</v>
          </cell>
          <cell r="E3284" t="str">
            <v>CID001534</v>
          </cell>
          <cell r="F3284" t="str">
            <v>RMI</v>
          </cell>
          <cell r="G3284" t="str">
            <v>Royal Canadian Mint</v>
          </cell>
          <cell r="H3284" t="str">
            <v>CANADA</v>
          </cell>
          <cell r="I3284"/>
          <cell r="J3284" t="str">
            <v>Ottawa</v>
          </cell>
          <cell r="K3284" t="str">
            <v>Ontario</v>
          </cell>
          <cell r="L3284" t="str">
            <v>Conformant</v>
          </cell>
        </row>
        <row r="3285">
          <cell r="B3285" t="str">
            <v>EPCOS INC_2023</v>
          </cell>
          <cell r="C3285" t="str">
            <v>CID002761 - SAAMP</v>
          </cell>
          <cell r="D3285" t="str">
            <v>Gold</v>
          </cell>
          <cell r="E3285" t="str">
            <v>CID002761</v>
          </cell>
          <cell r="F3285" t="str">
            <v>RMI</v>
          </cell>
          <cell r="G3285" t="str">
            <v>SAAMP</v>
          </cell>
          <cell r="H3285" t="str">
            <v>FRANCE</v>
          </cell>
          <cell r="I3285"/>
          <cell r="J3285" t="str">
            <v>Paris</v>
          </cell>
          <cell r="K3285" t="str">
            <v>Île-de-France</v>
          </cell>
          <cell r="L3285" t="str">
            <v>Conformant</v>
          </cell>
        </row>
        <row r="3286">
          <cell r="B3286" t="str">
            <v>EPCOS INC_2023</v>
          </cell>
          <cell r="C3286" t="str">
            <v>CID002973 - Safimet S.p.A</v>
          </cell>
          <cell r="D3286" t="str">
            <v>Gold</v>
          </cell>
          <cell r="E3286" t="str">
            <v>CID002973</v>
          </cell>
          <cell r="F3286" t="str">
            <v>RMI</v>
          </cell>
          <cell r="G3286" t="str">
            <v>Safimet S.p.A</v>
          </cell>
          <cell r="H3286" t="str">
            <v>ITALY</v>
          </cell>
          <cell r="I3286"/>
          <cell r="J3286" t="str">
            <v>Arezzo</v>
          </cell>
          <cell r="K3286" t="str">
            <v>Toscana</v>
          </cell>
          <cell r="L3286" t="str">
            <v>Listed by RMI</v>
          </cell>
        </row>
        <row r="3287">
          <cell r="B3287" t="str">
            <v>EPCOS INC_2023</v>
          </cell>
          <cell r="C3287" t="str">
            <v>CID002290 - SAFINA A.S.</v>
          </cell>
          <cell r="D3287" t="str">
            <v>Gold</v>
          </cell>
          <cell r="E3287" t="str">
            <v>CID002290</v>
          </cell>
          <cell r="F3287" t="str">
            <v>RMI</v>
          </cell>
          <cell r="G3287" t="str">
            <v>SAFINA A.S.</v>
          </cell>
          <cell r="H3287" t="str">
            <v>CZECHIA</v>
          </cell>
          <cell r="I3287"/>
          <cell r="J3287" t="str">
            <v>Vestec</v>
          </cell>
          <cell r="K3287" t="str">
            <v>Praha-západ</v>
          </cell>
          <cell r="L3287" t="str">
            <v>Conformant</v>
          </cell>
        </row>
        <row r="3288">
          <cell r="B3288" t="str">
            <v>EPCOS INC_2023</v>
          </cell>
          <cell r="C3288" t="str">
            <v>CID001555 - Samduck Precious Metals71</v>
          </cell>
          <cell r="D3288" t="str">
            <v>Gold</v>
          </cell>
          <cell r="E3288" t="str">
            <v>CID001555</v>
          </cell>
          <cell r="F3288" t="str">
            <v>RMI</v>
          </cell>
          <cell r="G3288" t="str">
            <v>Samduck Precious Metals</v>
          </cell>
          <cell r="H3288" t="str">
            <v>KOREA, REPUBLIC OF</v>
          </cell>
          <cell r="I3288"/>
          <cell r="J3288" t="str">
            <v>Namdong</v>
          </cell>
          <cell r="K3288" t="str">
            <v>Incheon-gwangyeoksi</v>
          </cell>
          <cell r="L3288" t="str">
            <v>Listed by RMI</v>
          </cell>
        </row>
        <row r="3289">
          <cell r="B3289" t="str">
            <v>EPCOS INC_2023</v>
          </cell>
          <cell r="C3289" t="str">
            <v>CID001585 - SEMPSA Joyeria Plateria S.A.</v>
          </cell>
          <cell r="D3289" t="str">
            <v>Gold</v>
          </cell>
          <cell r="E3289" t="str">
            <v>CID001585</v>
          </cell>
          <cell r="F3289" t="str">
            <v>RMI</v>
          </cell>
          <cell r="G3289" t="str">
            <v>SEMPSA Joyeria Plateria S.A.</v>
          </cell>
          <cell r="H3289" t="str">
            <v>SPAIN</v>
          </cell>
          <cell r="I3289" t="str">
            <v>Avenida Democratia</v>
          </cell>
          <cell r="J3289" t="str">
            <v>Madrid</v>
          </cell>
          <cell r="K3289" t="str">
            <v>Comunidad de Madrid</v>
          </cell>
          <cell r="L3289" t="str">
            <v>Conformant</v>
          </cell>
        </row>
        <row r="3290">
          <cell r="B3290" t="str">
            <v>EPCOS INC_2023</v>
          </cell>
          <cell r="C3290" t="str">
            <v>CID001622 - Shandong Zhaojin Gold &amp; Silver Refinery Co., Ltd.</v>
          </cell>
          <cell r="D3290" t="str">
            <v>Gold</v>
          </cell>
          <cell r="E3290" t="str">
            <v>CID001622</v>
          </cell>
          <cell r="F3290" t="str">
            <v>RMI</v>
          </cell>
          <cell r="G3290" t="str">
            <v>Shandong Zhaojin Gold &amp; Silver Refinery Co., Ltd.</v>
          </cell>
          <cell r="H3290" t="str">
            <v>CHINA</v>
          </cell>
          <cell r="I3290"/>
          <cell r="J3290" t="str">
            <v>Zhaoyuan</v>
          </cell>
          <cell r="K3290" t="str">
            <v>Shandong Sheng</v>
          </cell>
          <cell r="L3290" t="str">
            <v>Conformant</v>
          </cell>
        </row>
        <row r="3291">
          <cell r="B3291" t="str">
            <v>EPCOS INC_2023</v>
          </cell>
          <cell r="C3291" t="str">
            <v>CID001736 - Sichuan Tianze Precious Metals Co., Ltd.</v>
          </cell>
          <cell r="D3291" t="str">
            <v>Gold</v>
          </cell>
          <cell r="E3291" t="str">
            <v>CID001736</v>
          </cell>
          <cell r="F3291" t="str">
            <v>RMI</v>
          </cell>
          <cell r="G3291" t="str">
            <v>Sichuan Tianze Precious Metals Co., Ltd.</v>
          </cell>
          <cell r="H3291" t="str">
            <v>CHINA</v>
          </cell>
          <cell r="I3291"/>
          <cell r="J3291" t="str">
            <v>Chengdu</v>
          </cell>
          <cell r="K3291" t="str">
            <v>Sichuan Sheng</v>
          </cell>
          <cell r="L3291" t="str">
            <v>Conformant</v>
          </cell>
        </row>
        <row r="3292">
          <cell r="B3292" t="str">
            <v>EPCOS INC_2023</v>
          </cell>
          <cell r="C3292" t="str">
            <v>CID002516 - Singway Technology Co., Ltd.</v>
          </cell>
          <cell r="D3292" t="str">
            <v>Gold</v>
          </cell>
          <cell r="E3292" t="str">
            <v>CID002516</v>
          </cell>
          <cell r="F3292" t="str">
            <v>RMI</v>
          </cell>
          <cell r="G3292" t="str">
            <v>Singway Technology Co., Ltd.</v>
          </cell>
          <cell r="H3292" t="str">
            <v>TAIWAN, PROVINCE OF CHINA</v>
          </cell>
          <cell r="I3292"/>
          <cell r="J3292" t="str">
            <v>Dayuan</v>
          </cell>
          <cell r="K3292" t="str">
            <v>Taoyuan</v>
          </cell>
          <cell r="L3292" t="str">
            <v>Listed by RMI</v>
          </cell>
        </row>
        <row r="3293">
          <cell r="B3293" t="str">
            <v>EPCOS INC_2023</v>
          </cell>
          <cell r="C3293" t="str">
            <v>CID001761 - Solar Applied Materials Technology Corp.</v>
          </cell>
          <cell r="D3293" t="str">
            <v>Gold</v>
          </cell>
          <cell r="E3293" t="str">
            <v>CID001761</v>
          </cell>
          <cell r="F3293" t="str">
            <v>RMI</v>
          </cell>
          <cell r="G3293" t="str">
            <v>Solar Applied Materials Technology Corp.</v>
          </cell>
          <cell r="H3293" t="str">
            <v>TAIWAN, PROVINCE OF CHINA</v>
          </cell>
          <cell r="I3293"/>
          <cell r="J3293" t="str">
            <v>Tainan City</v>
          </cell>
          <cell r="K3293" t="str">
            <v>Tainan</v>
          </cell>
          <cell r="L3293" t="str">
            <v>Conformant</v>
          </cell>
        </row>
        <row r="3294">
          <cell r="B3294" t="str">
            <v>EPCOS INC_2023</v>
          </cell>
          <cell r="C3294" t="str">
            <v>CID001798 - Sumitomo Metal Mining Co., Ltd.88</v>
          </cell>
          <cell r="D3294" t="str">
            <v>Gold</v>
          </cell>
          <cell r="E3294" t="str">
            <v>CID001798</v>
          </cell>
          <cell r="F3294" t="str">
            <v>RMI</v>
          </cell>
          <cell r="G3294" t="str">
            <v>Sumitomo Metal Mining Co., Ltd.</v>
          </cell>
          <cell r="H3294" t="str">
            <v>JAPAN</v>
          </cell>
          <cell r="I3294"/>
          <cell r="J3294" t="str">
            <v>Saijo</v>
          </cell>
          <cell r="K3294" t="str">
            <v>Wehime</v>
          </cell>
          <cell r="L3294" t="str">
            <v>Conformant</v>
          </cell>
        </row>
        <row r="3295">
          <cell r="B3295" t="str">
            <v>EPCOS INC_2023</v>
          </cell>
          <cell r="C3295" t="str">
            <v>CID002580 - T.C.A S.p.A</v>
          </cell>
          <cell r="D3295" t="str">
            <v>Gold</v>
          </cell>
          <cell r="E3295" t="str">
            <v>CID002580</v>
          </cell>
          <cell r="F3295" t="str">
            <v>RMI</v>
          </cell>
          <cell r="G3295" t="str">
            <v>T.C.A S.p.A</v>
          </cell>
          <cell r="H3295" t="str">
            <v>ITALY</v>
          </cell>
          <cell r="I3295"/>
          <cell r="J3295" t="str">
            <v>Capolona</v>
          </cell>
          <cell r="K3295" t="str">
            <v>Toscana</v>
          </cell>
          <cell r="L3295" t="str">
            <v>Conformant</v>
          </cell>
        </row>
        <row r="3296">
          <cell r="B3296" t="str">
            <v>EPCOS INC_2023</v>
          </cell>
          <cell r="C3296" t="str">
            <v>CID001875 - Tanaka Kikinzoku Kogyo K.K.96</v>
          </cell>
          <cell r="D3296" t="str">
            <v>Gold</v>
          </cell>
          <cell r="E3296" t="str">
            <v>CID001875</v>
          </cell>
          <cell r="F3296" t="str">
            <v>RMI</v>
          </cell>
          <cell r="G3296" t="str">
            <v>Tanaka Kikinzoku Kogyo K.K.</v>
          </cell>
          <cell r="H3296" t="str">
            <v>JAPAN</v>
          </cell>
          <cell r="I3296" t="str">
            <v>nagatoro2-14</v>
          </cell>
          <cell r="J3296" t="str">
            <v>Hiratsuka</v>
          </cell>
          <cell r="K3296" t="str">
            <v>Kanagawa</v>
          </cell>
          <cell r="L3296" t="str">
            <v>Conformant</v>
          </cell>
        </row>
        <row r="3297">
          <cell r="B3297" t="str">
            <v>EPCOS INC_2023</v>
          </cell>
          <cell r="C3297" t="str">
            <v>CID001916 - Shandong Gold Smelting Co., Ltd.</v>
          </cell>
          <cell r="D3297" t="str">
            <v>Gold</v>
          </cell>
          <cell r="E3297" t="str">
            <v>CID001916</v>
          </cell>
          <cell r="F3297" t="str">
            <v>RMI</v>
          </cell>
          <cell r="G3297" t="str">
            <v>Shandong Gold Smelting Co., Ltd.</v>
          </cell>
          <cell r="H3297" t="str">
            <v>CHINA</v>
          </cell>
          <cell r="I3297"/>
          <cell r="J3297" t="str">
            <v>Laizhou</v>
          </cell>
          <cell r="K3297" t="str">
            <v>Shandong Sheng</v>
          </cell>
          <cell r="L3297" t="str">
            <v>Conformant</v>
          </cell>
        </row>
        <row r="3298">
          <cell r="B3298" t="str">
            <v>EPCOS INC_2023</v>
          </cell>
          <cell r="C3298" t="str">
            <v>CID001938 - Tokuriki Honten Co., Ltd.</v>
          </cell>
          <cell r="D3298" t="str">
            <v>Gold</v>
          </cell>
          <cell r="E3298" t="str">
            <v>CID001938</v>
          </cell>
          <cell r="F3298" t="str">
            <v>RMI</v>
          </cell>
          <cell r="G3298" t="str">
            <v>Tokuriki Honten Co., Ltd.</v>
          </cell>
          <cell r="H3298" t="str">
            <v>JAPAN</v>
          </cell>
          <cell r="I3298"/>
          <cell r="J3298" t="str">
            <v>Kuki</v>
          </cell>
          <cell r="K3298" t="str">
            <v>Saitama</v>
          </cell>
          <cell r="L3298" t="str">
            <v>Conformant</v>
          </cell>
        </row>
        <row r="3299">
          <cell r="B3299" t="str">
            <v>EPCOS INC_2023</v>
          </cell>
          <cell r="C3299" t="str">
            <v>CID002615 - TOO Tau-Ken-Altyn</v>
          </cell>
          <cell r="D3299" t="str">
            <v>Gold</v>
          </cell>
          <cell r="E3299" t="str">
            <v>CID002615</v>
          </cell>
          <cell r="F3299" t="str">
            <v>RMI</v>
          </cell>
          <cell r="G3299" t="str">
            <v>TOO Tau-Ken-Altyn</v>
          </cell>
          <cell r="H3299" t="str">
            <v>KAZAKHSTAN</v>
          </cell>
          <cell r="I3299"/>
          <cell r="J3299" t="str">
            <v>Astana</v>
          </cell>
          <cell r="K3299" t="str">
            <v>Almaty</v>
          </cell>
          <cell r="L3299" t="str">
            <v>Conformant</v>
          </cell>
        </row>
        <row r="3300">
          <cell r="B3300" t="str">
            <v>EPCOS INC_2023</v>
          </cell>
          <cell r="C3300" t="str">
            <v>CID001955 - Torecom</v>
          </cell>
          <cell r="D3300" t="str">
            <v>Gold</v>
          </cell>
          <cell r="E3300" t="str">
            <v>CID001955</v>
          </cell>
          <cell r="F3300" t="str">
            <v>RMI</v>
          </cell>
          <cell r="G3300" t="str">
            <v>Torecom</v>
          </cell>
          <cell r="H3300" t="str">
            <v>KOREA, REPUBLIC OF</v>
          </cell>
          <cell r="I3300"/>
          <cell r="J3300" t="str">
            <v>Asan</v>
          </cell>
          <cell r="K3300" t="str">
            <v>Chungcheongnam-do</v>
          </cell>
          <cell r="L3300" t="str">
            <v>Conformant</v>
          </cell>
        </row>
        <row r="3301">
          <cell r="B3301" t="str">
            <v>EPCOS INC_2023</v>
          </cell>
          <cell r="C3301" t="str">
            <v>CID002314 - Umicore Precious Metals Thailand</v>
          </cell>
          <cell r="D3301" t="str">
            <v>Gold</v>
          </cell>
          <cell r="E3301" t="str">
            <v>CID002314</v>
          </cell>
          <cell r="F3301" t="str">
            <v>RMI</v>
          </cell>
          <cell r="G3301" t="str">
            <v>Umicore Precious Metals Thailand</v>
          </cell>
          <cell r="H3301" t="str">
            <v>THAILAND</v>
          </cell>
          <cell r="I3301"/>
          <cell r="J3301" t="str">
            <v>Khwaeng Dok Mai</v>
          </cell>
          <cell r="K3301" t="str">
            <v>Krung Thep Maha Nakhon</v>
          </cell>
          <cell r="L3301" t="str">
            <v>Conformant</v>
          </cell>
        </row>
        <row r="3302">
          <cell r="B3302" t="str">
            <v>EPCOS INC_2023</v>
          </cell>
          <cell r="C3302" t="str">
            <v>CID001980 - Umicore S.A. Business Unit Precious Metals Refining104</v>
          </cell>
          <cell r="D3302" t="str">
            <v>Gold</v>
          </cell>
          <cell r="E3302" t="str">
            <v>CID001980</v>
          </cell>
          <cell r="F3302" t="str">
            <v>RMI</v>
          </cell>
          <cell r="G3302" t="str">
            <v>Umicore S.A. Business Unit Precious Metals Refining</v>
          </cell>
          <cell r="H3302" t="str">
            <v>BELGIUM</v>
          </cell>
          <cell r="I3302" t="str">
            <v>Adolf Greinerstraat 14</v>
          </cell>
          <cell r="J3302" t="str">
            <v>Hoboken</v>
          </cell>
          <cell r="K3302" t="str">
            <v>Antwerpen</v>
          </cell>
          <cell r="L3302" t="str">
            <v>Conformant</v>
          </cell>
        </row>
        <row r="3303">
          <cell r="B3303" t="str">
            <v>EPCOS INC_2023</v>
          </cell>
          <cell r="C3303" t="str">
            <v>CID001993 - United Precious Metal Refining, Inc.</v>
          </cell>
          <cell r="D3303" t="str">
            <v>Gold</v>
          </cell>
          <cell r="E3303" t="str">
            <v>CID001993</v>
          </cell>
          <cell r="F3303" t="str">
            <v>RMI</v>
          </cell>
          <cell r="G3303" t="str">
            <v>United Precious Metal Refining, Inc.</v>
          </cell>
          <cell r="H3303" t="str">
            <v>UNITED STATES OF AMERICA</v>
          </cell>
          <cell r="I3303"/>
          <cell r="J3303" t="str">
            <v>Alden</v>
          </cell>
          <cell r="K3303" t="str">
            <v>New York</v>
          </cell>
          <cell r="L3303" t="str">
            <v>Conformant</v>
          </cell>
        </row>
        <row r="3304">
          <cell r="B3304" t="str">
            <v>EPCOS INC_2023</v>
          </cell>
          <cell r="C3304" t="str">
            <v>CID002003 - Valcambi S.A.</v>
          </cell>
          <cell r="D3304" t="str">
            <v>Gold</v>
          </cell>
          <cell r="E3304" t="str">
            <v>CID002003</v>
          </cell>
          <cell r="F3304" t="str">
            <v>RMI</v>
          </cell>
          <cell r="G3304" t="str">
            <v>Valcambi S.A.</v>
          </cell>
          <cell r="H3304" t="str">
            <v>SWITZERLAND</v>
          </cell>
          <cell r="I3304"/>
          <cell r="J3304" t="str">
            <v>Balerna</v>
          </cell>
          <cell r="K3304" t="str">
            <v>Ticino</v>
          </cell>
          <cell r="L3304" t="str">
            <v>Conformant</v>
          </cell>
        </row>
        <row r="3305">
          <cell r="B3305" t="str">
            <v>EPCOS INC_2023</v>
          </cell>
          <cell r="C3305" t="str">
            <v>CID002030 - Western Australian Mint (T/a The Perth Mint)109</v>
          </cell>
          <cell r="D3305" t="str">
            <v>Gold</v>
          </cell>
          <cell r="E3305" t="str">
            <v>CID002030</v>
          </cell>
          <cell r="F3305" t="str">
            <v>RMI</v>
          </cell>
          <cell r="G3305" t="str">
            <v>Western Australian Mint (T/a The Perth Mint)</v>
          </cell>
          <cell r="H3305" t="str">
            <v>AUSTRALIA</v>
          </cell>
          <cell r="I3305" t="str">
            <v>Nondisclosure</v>
          </cell>
          <cell r="J3305" t="str">
            <v>Newburn</v>
          </cell>
          <cell r="K3305" t="str">
            <v>Western Australia</v>
          </cell>
          <cell r="L3305" t="str">
            <v>Conformant</v>
          </cell>
        </row>
        <row r="3306">
          <cell r="B3306" t="str">
            <v>EPCOS INC_2023</v>
          </cell>
          <cell r="C3306" t="str">
            <v>CID002778 - WIELAND Edelmetalle GmbH</v>
          </cell>
          <cell r="D3306" t="str">
            <v>Gold</v>
          </cell>
          <cell r="E3306" t="str">
            <v>CID002778</v>
          </cell>
          <cell r="F3306" t="str">
            <v>RMI</v>
          </cell>
          <cell r="G3306" t="str">
            <v>WIELAND Edelmetalle GmbH</v>
          </cell>
          <cell r="H3306" t="str">
            <v>GERMANY</v>
          </cell>
          <cell r="I3306"/>
          <cell r="J3306" t="str">
            <v>Pforzeim</v>
          </cell>
          <cell r="K3306" t="str">
            <v>Baden-Wurttemberg</v>
          </cell>
          <cell r="L3306" t="str">
            <v>Conformant</v>
          </cell>
        </row>
        <row r="3307">
          <cell r="B3307" t="str">
            <v>EPCOS INC_2023</v>
          </cell>
          <cell r="C3307" t="str">
            <v>CID002129 - Yokohama Metal Co., Ltd.</v>
          </cell>
          <cell r="D3307" t="str">
            <v>Gold</v>
          </cell>
          <cell r="E3307" t="str">
            <v>CID002129</v>
          </cell>
          <cell r="F3307" t="str">
            <v>RMI</v>
          </cell>
          <cell r="G3307" t="str">
            <v>Yokohama Metal Co., Ltd.</v>
          </cell>
          <cell r="H3307" t="str">
            <v>JAPAN</v>
          </cell>
          <cell r="I3307"/>
          <cell r="J3307" t="str">
            <v>Sagamihara</v>
          </cell>
          <cell r="K3307" t="str">
            <v>Kanagawa</v>
          </cell>
          <cell r="L3307" t="str">
            <v>Conformant</v>
          </cell>
        </row>
        <row r="3308">
          <cell r="B3308" t="str">
            <v>EPCOS INC_2023</v>
          </cell>
          <cell r="C3308" t="str">
            <v>CID002224 - Zhongyuan Gold Smelter of Zhongjin Gold Corporation116</v>
          </cell>
          <cell r="D3308" t="str">
            <v>Gold</v>
          </cell>
          <cell r="E3308" t="str">
            <v>CID002224</v>
          </cell>
          <cell r="F3308" t="str">
            <v>RMI</v>
          </cell>
          <cell r="G3308" t="str">
            <v>Zhongyuan Gold Smelter of Zhongjin Gold Corporation</v>
          </cell>
          <cell r="H3308" t="str">
            <v>CHINA</v>
          </cell>
          <cell r="I3308"/>
          <cell r="J3308" t="str">
            <v>Sanmenxia</v>
          </cell>
          <cell r="K3308" t="str">
            <v>Henan Sheng</v>
          </cell>
          <cell r="L3308" t="str">
            <v>Conformant</v>
          </cell>
        </row>
        <row r="3309">
          <cell r="B3309" t="str">
            <v>EPCOS INC_2023</v>
          </cell>
          <cell r="C3309" t="str">
            <v>CID000292 - Alpha117</v>
          </cell>
          <cell r="D3309" t="str">
            <v>Tin</v>
          </cell>
          <cell r="E3309" t="str">
            <v>CID000292</v>
          </cell>
          <cell r="F3309" t="str">
            <v>RMI</v>
          </cell>
          <cell r="G3309" t="str">
            <v>Alpha</v>
          </cell>
          <cell r="H3309" t="str">
            <v>UNITED STATES OF AMERICA</v>
          </cell>
          <cell r="I3309"/>
          <cell r="J3309" t="str">
            <v>Altoona</v>
          </cell>
          <cell r="K3309" t="str">
            <v>Pennsylvania</v>
          </cell>
          <cell r="L3309" t="str">
            <v>Conformant</v>
          </cell>
        </row>
        <row r="3310">
          <cell r="B3310" t="str">
            <v>EPCOS INC_2023</v>
          </cell>
          <cell r="C3310" t="str">
            <v>CID000228 - Chenzhou Yunxiang Mining and Metallurgy Co., Ltd.124</v>
          </cell>
          <cell r="D3310" t="str">
            <v>Tin</v>
          </cell>
          <cell r="E3310" t="str">
            <v>CID000228</v>
          </cell>
          <cell r="F3310" t="str">
            <v>RMI</v>
          </cell>
          <cell r="G3310" t="str">
            <v>Chenzhou Yunxiang Mining and Metallurgy Co., Ltd.</v>
          </cell>
          <cell r="H3310" t="str">
            <v>CHINA</v>
          </cell>
          <cell r="I3310"/>
          <cell r="J3310" t="str">
            <v>Chenzhou</v>
          </cell>
          <cell r="K3310" t="str">
            <v>Hunan Sheng</v>
          </cell>
          <cell r="L3310" t="str">
            <v>Conformant</v>
          </cell>
        </row>
        <row r="3311">
          <cell r="B3311" t="str">
            <v>EPCOS INC_2023</v>
          </cell>
          <cell r="C3311" t="str">
            <v>CID001070 - China Tin Group Co., Ltd.125</v>
          </cell>
          <cell r="D3311" t="str">
            <v>Tin</v>
          </cell>
          <cell r="E3311" t="str">
            <v>CID001070</v>
          </cell>
          <cell r="F3311" t="str">
            <v>RMI</v>
          </cell>
          <cell r="G3311" t="str">
            <v>China Tin Group Co., Ltd.</v>
          </cell>
          <cell r="H3311" t="str">
            <v>CHINA</v>
          </cell>
          <cell r="I3311"/>
          <cell r="J3311" t="str">
            <v>Laibin</v>
          </cell>
          <cell r="K3311" t="str">
            <v>Guangxi Zhuangzu Zizhiqu</v>
          </cell>
          <cell r="L3311" t="str">
            <v>Conformant</v>
          </cell>
        </row>
        <row r="3312">
          <cell r="B3312" t="str">
            <v>EPCOS INC_2023</v>
          </cell>
          <cell r="C3312" t="str">
            <v>CID002570 - CV Ayi Jaya</v>
          </cell>
          <cell r="D3312" t="str">
            <v>Tin</v>
          </cell>
          <cell r="E3312" t="str">
            <v>CID002570</v>
          </cell>
          <cell r="F3312" t="str">
            <v>RMI</v>
          </cell>
          <cell r="G3312" t="str">
            <v>CV Ayi Jaya</v>
          </cell>
          <cell r="H3312" t="str">
            <v>INDONESIA</v>
          </cell>
          <cell r="I3312"/>
          <cell r="J3312" t="str">
            <v>Sungailiat</v>
          </cell>
          <cell r="K3312" t="str">
            <v>Kepulauan Bangka Belitung</v>
          </cell>
          <cell r="L3312" t="str">
            <v>Conformant</v>
          </cell>
        </row>
        <row r="3313">
          <cell r="B3313" t="str">
            <v>EPCOS INC_2023</v>
          </cell>
          <cell r="C3313" t="str">
            <v>CID002593 - PT Rajehan Ariq</v>
          </cell>
          <cell r="D3313" t="str">
            <v>Tin</v>
          </cell>
          <cell r="E3313" t="str">
            <v>CID002593</v>
          </cell>
          <cell r="F3313" t="str">
            <v>RMI</v>
          </cell>
          <cell r="G3313" t="str">
            <v>PT Rajehan Ariq</v>
          </cell>
          <cell r="H3313" t="str">
            <v>INDONESIA</v>
          </cell>
          <cell r="I3313"/>
          <cell r="J3313" t="str">
            <v>Pangkal Pinang</v>
          </cell>
          <cell r="K3313" t="str">
            <v>Kepulauan Bangka Belitung</v>
          </cell>
          <cell r="L3313" t="str">
            <v>Conformant</v>
          </cell>
        </row>
        <row r="3314">
          <cell r="B3314" t="str">
            <v>EPCOS INC_2023</v>
          </cell>
          <cell r="C3314" t="str">
            <v>CID002455 - CV Venus Inti Perkasa</v>
          </cell>
          <cell r="D3314" t="str">
            <v>Tin</v>
          </cell>
          <cell r="E3314" t="str">
            <v>CID002455</v>
          </cell>
          <cell r="F3314" t="str">
            <v>RMI</v>
          </cell>
          <cell r="G3314" t="str">
            <v>CV Venus Inti Perkasa</v>
          </cell>
          <cell r="H3314" t="str">
            <v>INDONESIA</v>
          </cell>
          <cell r="I3314"/>
          <cell r="J3314" t="str">
            <v>Pangkal Pinang</v>
          </cell>
          <cell r="K3314" t="str">
            <v>Kepulauan Bangka Belitung</v>
          </cell>
          <cell r="L3314" t="str">
            <v>Conformant</v>
          </cell>
        </row>
        <row r="3315">
          <cell r="B3315" t="str">
            <v>EPCOS INC_2023</v>
          </cell>
          <cell r="C3315" t="str">
            <v>CID000402 - Dowa</v>
          </cell>
          <cell r="D3315" t="str">
            <v>Tin</v>
          </cell>
          <cell r="E3315" t="str">
            <v>CID000402</v>
          </cell>
          <cell r="F3315" t="str">
            <v>RMI</v>
          </cell>
          <cell r="G3315" t="str">
            <v>Dowa</v>
          </cell>
          <cell r="H3315" t="str">
            <v>JAPAN</v>
          </cell>
          <cell r="I3315"/>
          <cell r="J3315" t="str">
            <v>Kosaka</v>
          </cell>
          <cell r="K3315" t="str">
            <v>Akita</v>
          </cell>
          <cell r="L3315" t="str">
            <v>Conformant</v>
          </cell>
        </row>
        <row r="3316">
          <cell r="B3316" t="str">
            <v>EPCOS INC_2023</v>
          </cell>
          <cell r="C3316" t="str">
            <v>CID000438 - EM Vinto</v>
          </cell>
          <cell r="D3316" t="str">
            <v>Tin</v>
          </cell>
          <cell r="E3316" t="str">
            <v>CID000438</v>
          </cell>
          <cell r="F3316" t="str">
            <v>RMI</v>
          </cell>
          <cell r="G3316" t="str">
            <v>EM Vinto</v>
          </cell>
          <cell r="H3316" t="str">
            <v>BOLIVIA (PLURINATIONAL STATE OF)</v>
          </cell>
          <cell r="I3316" t="str">
            <v>Unknown.</v>
          </cell>
          <cell r="J3316" t="str">
            <v>Oruro</v>
          </cell>
          <cell r="K3316" t="str">
            <v>Oruro</v>
          </cell>
          <cell r="L3316" t="str">
            <v>Conformant</v>
          </cell>
        </row>
        <row r="3317">
          <cell r="B3317" t="str">
            <v>EPCOS INC_2023</v>
          </cell>
          <cell r="C3317" t="str">
            <v>CID000448 - Estanho de Rondonia S.A.</v>
          </cell>
          <cell r="D3317" t="str">
            <v>Tin</v>
          </cell>
          <cell r="E3317" t="str">
            <v>CID000448</v>
          </cell>
          <cell r="F3317" t="str">
            <v>RMI</v>
          </cell>
          <cell r="G3317" t="str">
            <v>Estanho de Rondonia S.A.</v>
          </cell>
          <cell r="H3317" t="str">
            <v>BRAZIL</v>
          </cell>
          <cell r="I3317"/>
          <cell r="J3317" t="str">
            <v>Ariquemes</v>
          </cell>
          <cell r="K3317" t="str">
            <v>Rondônia</v>
          </cell>
          <cell r="L3317" t="str">
            <v>Conformant</v>
          </cell>
        </row>
        <row r="3318">
          <cell r="B3318" t="str">
            <v>EPCOS INC_2023</v>
          </cell>
          <cell r="C3318" t="str">
            <v>CID000468 - Fenix Metals</v>
          </cell>
          <cell r="D3318" t="str">
            <v>Tin</v>
          </cell>
          <cell r="E3318" t="str">
            <v>CID000468</v>
          </cell>
          <cell r="F3318" t="str">
            <v>RMI</v>
          </cell>
          <cell r="G3318" t="str">
            <v>Fenix Metals</v>
          </cell>
          <cell r="H3318" t="str">
            <v>POLAND</v>
          </cell>
          <cell r="I3318"/>
          <cell r="J3318" t="str">
            <v>Chmielów</v>
          </cell>
          <cell r="K3318" t="str">
            <v>Podkarpackie</v>
          </cell>
          <cell r="L3318" t="str">
            <v>Conformant</v>
          </cell>
        </row>
        <row r="3319">
          <cell r="B3319" t="str">
            <v>EPCOS INC_2023</v>
          </cell>
          <cell r="C3319" t="str">
            <v>CID000538 - Gejiu Non-Ferrous Metal Processing Co., Ltd.</v>
          </cell>
          <cell r="D3319" t="str">
            <v>Tin</v>
          </cell>
          <cell r="E3319" t="str">
            <v>CID000538</v>
          </cell>
          <cell r="F3319" t="str">
            <v>RMI</v>
          </cell>
          <cell r="G3319" t="str">
            <v>Gejiu Non-Ferrous Metal Processing Co., Ltd.</v>
          </cell>
          <cell r="H3319" t="str">
            <v>CHINA</v>
          </cell>
          <cell r="I3319" t="str">
            <v>Jijie</v>
          </cell>
          <cell r="J3319" t="str">
            <v>Gejiu</v>
          </cell>
          <cell r="K3319" t="str">
            <v>Yunnan Sheng</v>
          </cell>
          <cell r="L3319" t="str">
            <v>Conformant</v>
          </cell>
        </row>
        <row r="3320">
          <cell r="B3320" t="str">
            <v>EPCOS INC_2023</v>
          </cell>
          <cell r="C3320" t="str">
            <v>CID000555 - Gejiu Zili Mining And Metallurgy Co., Ltd.146</v>
          </cell>
          <cell r="D3320" t="str">
            <v>Tin</v>
          </cell>
          <cell r="E3320" t="str">
            <v>CID000555</v>
          </cell>
          <cell r="F3320" t="str">
            <v>RMI</v>
          </cell>
          <cell r="G3320" t="str">
            <v>Gejiu Zili Mining And Metallurgy Co., Ltd.</v>
          </cell>
          <cell r="H3320" t="str">
            <v>CHINA</v>
          </cell>
          <cell r="I3320"/>
          <cell r="J3320" t="str">
            <v>Gejiu</v>
          </cell>
          <cell r="K3320" t="str">
            <v>Yunnan Sheng</v>
          </cell>
          <cell r="L3320" t="str">
            <v>Listed by RMI</v>
          </cell>
        </row>
        <row r="3321">
          <cell r="B3321" t="str">
            <v>EPCOS INC_2023</v>
          </cell>
          <cell r="C3321" t="str">
            <v>CID003116 - Guangdong Hanhe Non-Ferrous Metal Co., Ltd.</v>
          </cell>
          <cell r="D3321" t="str">
            <v>Tin</v>
          </cell>
          <cell r="E3321" t="str">
            <v>CID003116</v>
          </cell>
          <cell r="F3321" t="str">
            <v>RMI</v>
          </cell>
          <cell r="G3321" t="str">
            <v>Guangdong Hanhe Non-Ferrous Metal Co., Ltd.</v>
          </cell>
          <cell r="H3321" t="str">
            <v>CHINA</v>
          </cell>
          <cell r="I3321"/>
          <cell r="J3321" t="str">
            <v>Chaozhou</v>
          </cell>
          <cell r="K3321" t="str">
            <v>Guangdong Sheng</v>
          </cell>
          <cell r="L3321" t="str">
            <v>Conformant</v>
          </cell>
        </row>
        <row r="3322">
          <cell r="B3322" t="str">
            <v>EPCOS INC_2023</v>
          </cell>
          <cell r="C3322" t="str">
            <v>CID002844 - HuiChang Hill Tin Industry Co., Ltd.</v>
          </cell>
          <cell r="D3322" t="str">
            <v>Tin</v>
          </cell>
          <cell r="E3322" t="str">
            <v>CID002844</v>
          </cell>
          <cell r="F3322" t="str">
            <v>RMI</v>
          </cell>
          <cell r="G3322" t="str">
            <v>HuiChang Hill Tin Industry Co., Ltd.</v>
          </cell>
          <cell r="H3322" t="str">
            <v>CHINA</v>
          </cell>
          <cell r="I3322"/>
          <cell r="J3322" t="str">
            <v>Ganzhou</v>
          </cell>
          <cell r="K3322" t="str">
            <v>Jiangxi Sheng</v>
          </cell>
          <cell r="L3322" t="str">
            <v>Removed</v>
          </cell>
        </row>
        <row r="3323">
          <cell r="B3323" t="str">
            <v>EPCOS INC_2023</v>
          </cell>
          <cell r="C3323" t="str">
            <v>CID002468 - Magnu's Minerais Metais e Ligas Ltda.</v>
          </cell>
          <cell r="D3323" t="str">
            <v>Tin</v>
          </cell>
          <cell r="E3323" t="str">
            <v>CID002468</v>
          </cell>
          <cell r="F3323" t="str">
            <v>RMI</v>
          </cell>
          <cell r="G3323" t="str">
            <v>Magnu's Minerais Metais e Ligas Ltda.</v>
          </cell>
          <cell r="H3323" t="str">
            <v>BRAZIL</v>
          </cell>
          <cell r="I3323"/>
          <cell r="J3323" t="str">
            <v>São João del Rei</v>
          </cell>
          <cell r="K3323" t="str">
            <v>Minas Gerais</v>
          </cell>
          <cell r="L3323" t="str">
            <v>Conformant</v>
          </cell>
        </row>
        <row r="3324">
          <cell r="B3324" t="str">
            <v>EPCOS INC_2023</v>
          </cell>
          <cell r="C3324" t="str">
            <v>CID001105 - Malaysia Smelting Corporation (MSC)</v>
          </cell>
          <cell r="D3324" t="str">
            <v>Tin</v>
          </cell>
          <cell r="E3324" t="str">
            <v>CID001105</v>
          </cell>
          <cell r="F3324" t="str">
            <v>RMI</v>
          </cell>
          <cell r="G3324" t="str">
            <v>Malaysia Smelting Corporation (MSC)</v>
          </cell>
          <cell r="H3324" t="str">
            <v>MALAYSIA</v>
          </cell>
          <cell r="I3324" t="str">
            <v>27, Jialan Pantai</v>
          </cell>
          <cell r="J3324" t="str">
            <v>Butterworth</v>
          </cell>
          <cell r="K3324" t="str">
            <v>Pulau Pinang</v>
          </cell>
          <cell r="L3324" t="str">
            <v>Conformant</v>
          </cell>
        </row>
        <row r="3325">
          <cell r="B3325" t="str">
            <v>EPCOS INC_2023</v>
          </cell>
          <cell r="C3325" t="str">
            <v>CID001142 - Metallic Resources, Inc.</v>
          </cell>
          <cell r="D3325" t="str">
            <v>Tin</v>
          </cell>
          <cell r="E3325" t="str">
            <v>CID001142</v>
          </cell>
          <cell r="F3325" t="str">
            <v>RMI</v>
          </cell>
          <cell r="G3325" t="str">
            <v>Metallic Resources, Inc.</v>
          </cell>
          <cell r="H3325" t="str">
            <v>UNITED STATES OF AMERICA</v>
          </cell>
          <cell r="I3325"/>
          <cell r="J3325" t="str">
            <v>Twinsburg</v>
          </cell>
          <cell r="K3325" t="str">
            <v>Ohio</v>
          </cell>
          <cell r="L3325" t="str">
            <v>Conformant</v>
          </cell>
        </row>
        <row r="3326">
          <cell r="B3326" t="str">
            <v>EPCOS INC_2023</v>
          </cell>
          <cell r="C3326" t="str">
            <v>CID001182 - Minsur</v>
          </cell>
          <cell r="D3326" t="str">
            <v>Tin</v>
          </cell>
          <cell r="E3326" t="str">
            <v>CID001182</v>
          </cell>
          <cell r="F3326" t="str">
            <v>RMI</v>
          </cell>
          <cell r="G3326" t="str">
            <v>Minsur</v>
          </cell>
          <cell r="H3326" t="str">
            <v>PERU</v>
          </cell>
          <cell r="I3326" t="str">
            <v>222 Bloomingdale Road, Suite 101</v>
          </cell>
          <cell r="J3326" t="str">
            <v>Paracas</v>
          </cell>
          <cell r="K3326" t="str">
            <v>Ika</v>
          </cell>
          <cell r="L3326" t="str">
            <v>Conformant</v>
          </cell>
        </row>
        <row r="3327">
          <cell r="B3327" t="str">
            <v>EPCOS INC_2023</v>
          </cell>
          <cell r="C3327" t="str">
            <v>CID001314 - O.M. Manufacturing (Thailand) Co., Ltd.</v>
          </cell>
          <cell r="D3327" t="str">
            <v>Tin</v>
          </cell>
          <cell r="E3327" t="str">
            <v>CID001314</v>
          </cell>
          <cell r="F3327" t="str">
            <v>RMI</v>
          </cell>
          <cell r="G3327" t="str">
            <v>O.M. Manufacturing (Thailand) Co., Ltd.</v>
          </cell>
          <cell r="H3327" t="str">
            <v>THAILAND</v>
          </cell>
          <cell r="I3327"/>
          <cell r="J3327" t="str">
            <v>Sriracha</v>
          </cell>
          <cell r="K3327" t="str">
            <v>Chon Buri</v>
          </cell>
          <cell r="L3327" t="str">
            <v>Conformant</v>
          </cell>
        </row>
        <row r="3328">
          <cell r="B3328" t="str">
            <v>EPCOS INC_2023</v>
          </cell>
          <cell r="C3328" t="str">
            <v>CID002517 - O.M. Manufacturing Philippines, Inc.</v>
          </cell>
          <cell r="D3328" t="str">
            <v>Tin</v>
          </cell>
          <cell r="E3328" t="str">
            <v>CID002517</v>
          </cell>
          <cell r="F3328" t="str">
            <v>RMI</v>
          </cell>
          <cell r="G3328" t="str">
            <v>O.M. Manufacturing Philippines, Inc.</v>
          </cell>
          <cell r="H3328" t="str">
            <v>PHILIPPINES</v>
          </cell>
          <cell r="I3328"/>
          <cell r="J3328" t="str">
            <v>Rosario</v>
          </cell>
          <cell r="K3328" t="str">
            <v>Cavite</v>
          </cell>
          <cell r="L3328" t="str">
            <v>Conformant</v>
          </cell>
        </row>
        <row r="3329">
          <cell r="B3329" t="str">
            <v>EPCOS INC_2023</v>
          </cell>
          <cell r="C3329" t="str">
            <v>CID001337 - Operaciones Metalurgicas S.A.</v>
          </cell>
          <cell r="D3329" t="str">
            <v>Tin</v>
          </cell>
          <cell r="E3329" t="str">
            <v>CID001337</v>
          </cell>
          <cell r="F3329" t="str">
            <v>RMI</v>
          </cell>
          <cell r="G3329" t="str">
            <v>Operaciones Metalurgicas S.A.</v>
          </cell>
          <cell r="H3329" t="str">
            <v>BOLIVIA (PLURINATIONAL STATE OF)</v>
          </cell>
          <cell r="I3329" t="str">
            <v>Nondisclosure</v>
          </cell>
          <cell r="J3329" t="str">
            <v>Oruro</v>
          </cell>
          <cell r="K3329" t="str">
            <v>Oruro</v>
          </cell>
          <cell r="L3329" t="str">
            <v>Conformant</v>
          </cell>
        </row>
        <row r="3330">
          <cell r="B3330" t="str">
            <v>EPCOS INC_2023</v>
          </cell>
          <cell r="C3330" t="str">
            <v>CID000309 - PT Aries Kencana Sejahtera155</v>
          </cell>
          <cell r="D3330" t="str">
            <v>Tin</v>
          </cell>
          <cell r="E3330" t="str">
            <v>CID000309</v>
          </cell>
          <cell r="F3330" t="str">
            <v>RMI</v>
          </cell>
          <cell r="G3330" t="str">
            <v>PT Aries Kencana Sejahtera</v>
          </cell>
          <cell r="H3330" t="str">
            <v>INDONESIA</v>
          </cell>
          <cell r="I3330"/>
          <cell r="J3330" t="str">
            <v>Pemali</v>
          </cell>
          <cell r="K3330" t="str">
            <v>Kepulauan Bangka Belitung</v>
          </cell>
          <cell r="L3330" t="str">
            <v>Conformant</v>
          </cell>
        </row>
        <row r="3331">
          <cell r="B3331" t="str">
            <v>EPCOS INC_2023</v>
          </cell>
          <cell r="C3331" t="str">
            <v>CID001399 - PT Artha Cipta Langgeng</v>
          </cell>
          <cell r="D3331" t="str">
            <v>Tin</v>
          </cell>
          <cell r="E3331" t="str">
            <v>CID001399</v>
          </cell>
          <cell r="F3331" t="str">
            <v>RMI</v>
          </cell>
          <cell r="G3331" t="str">
            <v>PT Artha Cipta Langgeng</v>
          </cell>
          <cell r="H3331" t="str">
            <v>INDONESIA</v>
          </cell>
          <cell r="I3331"/>
          <cell r="J3331" t="str">
            <v>Sungailiat</v>
          </cell>
          <cell r="K3331" t="str">
            <v>Kepulauan Bangka Belitung</v>
          </cell>
          <cell r="L3331" t="str">
            <v>Conformant</v>
          </cell>
        </row>
        <row r="3332">
          <cell r="B3332" t="str">
            <v>EPCOS INC_2023</v>
          </cell>
          <cell r="C3332" t="str">
            <v>CID002503 - PT ATD Makmur Mandiri Jaya</v>
          </cell>
          <cell r="D3332" t="str">
            <v>Tin</v>
          </cell>
          <cell r="E3332" t="str">
            <v>CID002503</v>
          </cell>
          <cell r="F3332" t="str">
            <v>RMI</v>
          </cell>
          <cell r="G3332" t="str">
            <v>PT ATD Makmur Mandiri Jaya</v>
          </cell>
          <cell r="H3332" t="str">
            <v>INDONESIA</v>
          </cell>
          <cell r="I3332"/>
          <cell r="J3332" t="str">
            <v>Sungailiat</v>
          </cell>
          <cell r="K3332" t="str">
            <v>Kepulauan Bangka Belitung</v>
          </cell>
          <cell r="L3332" t="str">
            <v>Conformant</v>
          </cell>
        </row>
        <row r="3333">
          <cell r="B3333" t="str">
            <v>EPCOS INC_2023</v>
          </cell>
          <cell r="C3333" t="str">
            <v>CID001402 - PT Babel Inti Perkasa</v>
          </cell>
          <cell r="D3333" t="str">
            <v>Tin</v>
          </cell>
          <cell r="E3333" t="str">
            <v>CID001402</v>
          </cell>
          <cell r="F3333" t="str">
            <v>RMI</v>
          </cell>
          <cell r="G3333" t="str">
            <v>PT Babel Inti Perkasa</v>
          </cell>
          <cell r="H3333" t="str">
            <v>INDONESIA</v>
          </cell>
          <cell r="I3333"/>
          <cell r="J3333" t="str">
            <v>Lintang</v>
          </cell>
          <cell r="K3333" t="str">
            <v>Kepulauan Bangka Belitung</v>
          </cell>
          <cell r="L3333" t="str">
            <v>Conformant</v>
          </cell>
        </row>
        <row r="3334">
          <cell r="B3334" t="str">
            <v>EPCOS INC_2023</v>
          </cell>
          <cell r="C3334" t="str">
            <v>CID001421 - PT Belitung Industri Sejahtera</v>
          </cell>
          <cell r="D3334" t="str">
            <v>Tin</v>
          </cell>
          <cell r="E3334" t="str">
            <v>CID001421</v>
          </cell>
          <cell r="F3334" t="str">
            <v>RMI</v>
          </cell>
          <cell r="G3334" t="str">
            <v>PT Belitung Industri Sejahtera</v>
          </cell>
          <cell r="H3334" t="str">
            <v>INDONESIA</v>
          </cell>
          <cell r="I3334"/>
          <cell r="J3334" t="str">
            <v>Belitung</v>
          </cell>
          <cell r="K3334" t="str">
            <v>Kepulauan Bangka Belitung</v>
          </cell>
          <cell r="L3334" t="str">
            <v>Active</v>
          </cell>
        </row>
        <row r="3335">
          <cell r="B3335" t="str">
            <v>EPCOS INC_2023</v>
          </cell>
          <cell r="C3335" t="str">
            <v>CID001428 - PT Bukit Timah156</v>
          </cell>
          <cell r="D3335" t="str">
            <v>Tin</v>
          </cell>
          <cell r="E3335" t="str">
            <v>CID001428</v>
          </cell>
          <cell r="F3335" t="str">
            <v>RMI</v>
          </cell>
          <cell r="G3335" t="str">
            <v>PT Bukit Timah</v>
          </cell>
          <cell r="H3335" t="str">
            <v>INDONESIA</v>
          </cell>
          <cell r="I3335" t="str">
            <v>Nondisclosure</v>
          </cell>
          <cell r="J3335" t="str">
            <v>Pangkal Pinang</v>
          </cell>
          <cell r="K3335" t="str">
            <v>Kepulauan Bangka Belitung</v>
          </cell>
          <cell r="L3335" t="str">
            <v>Conformant</v>
          </cell>
        </row>
        <row r="3336">
          <cell r="B3336" t="str">
            <v>EPCOS INC_2023</v>
          </cell>
          <cell r="C3336" t="str">
            <v>CID002696 - PT Cipta Persada Mulia</v>
          </cell>
          <cell r="D3336" t="str">
            <v>Tin</v>
          </cell>
          <cell r="E3336" t="str">
            <v>CID002696</v>
          </cell>
          <cell r="F3336" t="str">
            <v>RMI</v>
          </cell>
          <cell r="G3336" t="str">
            <v>PT Cipta Persada Mulia</v>
          </cell>
          <cell r="H3336" t="str">
            <v>INDONESIA</v>
          </cell>
          <cell r="I3336"/>
          <cell r="J3336" t="str">
            <v>Batam</v>
          </cell>
          <cell r="K3336" t="str">
            <v>Kepulauan Riau</v>
          </cell>
          <cell r="L3336" t="str">
            <v>Conformant</v>
          </cell>
        </row>
        <row r="3337">
          <cell r="B3337" t="str">
            <v>EPCOS INC_2023</v>
          </cell>
          <cell r="C3337" t="str">
            <v>CID002835 - PT Menara Cipta Mulia</v>
          </cell>
          <cell r="D3337" t="str">
            <v>Tin</v>
          </cell>
          <cell r="E3337" t="str">
            <v>CID002835</v>
          </cell>
          <cell r="F3337" t="str">
            <v>RMI</v>
          </cell>
          <cell r="G3337" t="str">
            <v>PT Menara Cipta Mulia</v>
          </cell>
          <cell r="H3337" t="str">
            <v>INDONESIA</v>
          </cell>
          <cell r="I3337"/>
          <cell r="J3337" t="str">
            <v>Mentawak</v>
          </cell>
          <cell r="K3337" t="str">
            <v>Kepulauan Bangka Belitung</v>
          </cell>
          <cell r="L3337" t="str">
            <v>Conformant</v>
          </cell>
        </row>
        <row r="3338">
          <cell r="B3338" t="str">
            <v>EPCOS INC_2023</v>
          </cell>
          <cell r="C3338" t="str">
            <v>CID001453 - PT Mitra Stania Prima</v>
          </cell>
          <cell r="D3338" t="str">
            <v>Tin</v>
          </cell>
          <cell r="E3338" t="str">
            <v>CID001453</v>
          </cell>
          <cell r="F3338" t="str">
            <v>RMI</v>
          </cell>
          <cell r="G3338" t="str">
            <v>PT Mitra Stania Prima</v>
          </cell>
          <cell r="H3338" t="str">
            <v>INDONESIA</v>
          </cell>
          <cell r="I3338"/>
          <cell r="J3338" t="str">
            <v>Sungailiat</v>
          </cell>
          <cell r="K3338" t="str">
            <v>Kepulauan Bangka Belitung</v>
          </cell>
          <cell r="L3338" t="str">
            <v>Conformant</v>
          </cell>
        </row>
        <row r="3339">
          <cell r="B3339" t="str">
            <v>EPCOS INC_2023</v>
          </cell>
          <cell r="C3339" t="str">
            <v>CID001458 - PT Prima Timah Utama</v>
          </cell>
          <cell r="D3339" t="str">
            <v>Tin</v>
          </cell>
          <cell r="E3339" t="str">
            <v>CID001458</v>
          </cell>
          <cell r="F3339" t="str">
            <v>RMI</v>
          </cell>
          <cell r="G3339" t="str">
            <v>PT Prima Timah Utama</v>
          </cell>
          <cell r="H3339" t="str">
            <v>INDONESIA</v>
          </cell>
          <cell r="I3339"/>
          <cell r="J3339" t="str">
            <v>Pangkal Pinang</v>
          </cell>
          <cell r="K3339" t="str">
            <v>Kepulauan Bangka Belitung</v>
          </cell>
          <cell r="L3339" t="str">
            <v>Conformant</v>
          </cell>
        </row>
        <row r="3340">
          <cell r="B3340" t="str">
            <v>EPCOS INC_2023</v>
          </cell>
          <cell r="C3340" t="str">
            <v>CID001460 - PT Refined Bangka Tin</v>
          </cell>
          <cell r="D3340" t="str">
            <v>Tin</v>
          </cell>
          <cell r="E3340" t="str">
            <v>CID001460</v>
          </cell>
          <cell r="F3340" t="str">
            <v>RMI</v>
          </cell>
          <cell r="G3340" t="str">
            <v>PT Refined Bangka Tin</v>
          </cell>
          <cell r="H3340" t="str">
            <v>INDONESIA</v>
          </cell>
          <cell r="I3340"/>
          <cell r="J3340" t="str">
            <v>Sungailiat</v>
          </cell>
          <cell r="K3340" t="str">
            <v>Kepulauan Bangka Belitung</v>
          </cell>
          <cell r="L3340" t="str">
            <v>Conformant</v>
          </cell>
        </row>
        <row r="3341">
          <cell r="B3341" t="str">
            <v>EPCOS INC_2023</v>
          </cell>
          <cell r="C3341" t="str">
            <v>CID001463 - PT Sariwiguna Binasentosa</v>
          </cell>
          <cell r="D3341" t="str">
            <v>Tin</v>
          </cell>
          <cell r="E3341" t="str">
            <v>CID001463</v>
          </cell>
          <cell r="F3341" t="str">
            <v>RMI</v>
          </cell>
          <cell r="G3341" t="str">
            <v>PT Sariwiguna Binasentosa</v>
          </cell>
          <cell r="H3341" t="str">
            <v>INDONESIA</v>
          </cell>
          <cell r="I3341"/>
          <cell r="J3341" t="str">
            <v>Pangkal Pinang</v>
          </cell>
          <cell r="K3341" t="str">
            <v>Kepulauan Bangka Belitung</v>
          </cell>
          <cell r="L3341" t="str">
            <v>Conformant</v>
          </cell>
        </row>
        <row r="3342">
          <cell r="B3342" t="str">
            <v>EPCOS INC_2023</v>
          </cell>
          <cell r="C3342" t="str">
            <v>CID001468 - PT Stanindo Inti Perkasa</v>
          </cell>
          <cell r="D3342" t="str">
            <v>Tin</v>
          </cell>
          <cell r="E3342" t="str">
            <v>CID001468</v>
          </cell>
          <cell r="F3342" t="str">
            <v>RMI</v>
          </cell>
          <cell r="G3342" t="str">
            <v>PT Stanindo Inti Perkasa</v>
          </cell>
          <cell r="H3342" t="str">
            <v>INDONESIA</v>
          </cell>
          <cell r="I3342"/>
          <cell r="J3342" t="str">
            <v>Pangkal Pinang</v>
          </cell>
          <cell r="K3342" t="str">
            <v>Kepulauan Bangka Belitung</v>
          </cell>
          <cell r="L3342" t="str">
            <v>Conformant</v>
          </cell>
        </row>
        <row r="3343">
          <cell r="B3343" t="str">
            <v>EPCOS INC_2023</v>
          </cell>
          <cell r="C3343" t="str">
            <v>CID002816 - PT Sukses Inti Makmur</v>
          </cell>
          <cell r="D3343" t="str">
            <v>Tin</v>
          </cell>
          <cell r="E3343" t="str">
            <v>CID002816</v>
          </cell>
          <cell r="F3343" t="str">
            <v>RMI</v>
          </cell>
          <cell r="G3343" t="str">
            <v>PT Sukses Inti Makmur</v>
          </cell>
          <cell r="H3343" t="str">
            <v>INDONESIA</v>
          </cell>
          <cell r="I3343"/>
          <cell r="J3343" t="str">
            <v>Belitung</v>
          </cell>
          <cell r="K3343" t="str">
            <v>Kepulauan Bangka Belitung</v>
          </cell>
          <cell r="L3343" t="str">
            <v>Conformant</v>
          </cell>
        </row>
        <row r="3344">
          <cell r="B3344" t="str">
            <v>EPCOS INC_2023</v>
          </cell>
          <cell r="C3344" t="str">
            <v>CID001477 - PT Timah Tbk Kundur</v>
          </cell>
          <cell r="D3344" t="str">
            <v>Tin</v>
          </cell>
          <cell r="E3344" t="str">
            <v>CID001477</v>
          </cell>
          <cell r="F3344" t="str">
            <v>RMI</v>
          </cell>
          <cell r="G3344" t="str">
            <v>PT Timah Tbk Kundur</v>
          </cell>
          <cell r="H3344" t="str">
            <v>INDONESIA</v>
          </cell>
          <cell r="I3344" t="str">
            <v>Unknown.</v>
          </cell>
          <cell r="J3344" t="str">
            <v>Kundur</v>
          </cell>
          <cell r="K3344" t="str">
            <v>Riau</v>
          </cell>
          <cell r="L3344" t="str">
            <v>Conformant</v>
          </cell>
        </row>
        <row r="3345">
          <cell r="B3345" t="str">
            <v>EPCOS INC_2023</v>
          </cell>
          <cell r="C3345" t="str">
            <v>CID001482 - PT Timah Tbk Mentok</v>
          </cell>
          <cell r="D3345" t="str">
            <v>Tin</v>
          </cell>
          <cell r="E3345" t="str">
            <v>CID001482</v>
          </cell>
          <cell r="F3345" t="str">
            <v>RMI</v>
          </cell>
          <cell r="G3345" t="str">
            <v>PT Timah Tbk Mentok</v>
          </cell>
          <cell r="H3345" t="str">
            <v>INDONESIA</v>
          </cell>
          <cell r="I3345" t="str">
            <v>Unknown.</v>
          </cell>
          <cell r="J3345" t="str">
            <v>Mentok</v>
          </cell>
          <cell r="K3345" t="str">
            <v>Kepulauan Bangka Belitung</v>
          </cell>
          <cell r="L3345" t="str">
            <v>Conformant</v>
          </cell>
        </row>
        <row r="3346">
          <cell r="B3346" t="str">
            <v>EPCOS INC_2023</v>
          </cell>
          <cell r="C3346" t="str">
            <v>CID001490 - PT Tinindo Inter Nusa</v>
          </cell>
          <cell r="D3346" t="str">
            <v>Tin</v>
          </cell>
          <cell r="E3346" t="str">
            <v>CID001490</v>
          </cell>
          <cell r="F3346" t="str">
            <v>RMI</v>
          </cell>
          <cell r="G3346" t="str">
            <v>PT Tinindo Inter Nusa</v>
          </cell>
          <cell r="H3346" t="str">
            <v>INDONESIA</v>
          </cell>
          <cell r="I3346"/>
          <cell r="J3346" t="str">
            <v>Pangkal Pinang</v>
          </cell>
          <cell r="K3346" t="str">
            <v>Kepulauan Bangka Belitung</v>
          </cell>
          <cell r="L3346" t="str">
            <v>Listed by RMI</v>
          </cell>
        </row>
        <row r="3347">
          <cell r="B3347" t="str">
            <v>EPCOS INC_2023</v>
          </cell>
          <cell r="C3347" t="str">
            <v>CID001493 - PT Tommy Utama</v>
          </cell>
          <cell r="D3347" t="str">
            <v>Tin</v>
          </cell>
          <cell r="E3347" t="str">
            <v>CID001493</v>
          </cell>
          <cell r="F3347" t="str">
            <v>RMI</v>
          </cell>
          <cell r="G3347" t="str">
            <v>PT Tommy Utama</v>
          </cell>
          <cell r="H3347" t="str">
            <v>INDONESIA</v>
          </cell>
          <cell r="I3347"/>
          <cell r="J3347" t="str">
            <v>Gantung</v>
          </cell>
          <cell r="K3347" t="str">
            <v>Kepulauan Bangka Belitung</v>
          </cell>
          <cell r="L3347" t="str">
            <v>Conformant</v>
          </cell>
        </row>
        <row r="3348">
          <cell r="B3348" t="str">
            <v>EPCOS INC_2023</v>
          </cell>
          <cell r="C3348" t="str">
            <v>CID001539 - Rui Da Hung</v>
          </cell>
          <cell r="D3348" t="str">
            <v>Tin</v>
          </cell>
          <cell r="E3348" t="str">
            <v>CID001539</v>
          </cell>
          <cell r="F3348" t="str">
            <v>RMI</v>
          </cell>
          <cell r="G3348" t="str">
            <v>Rui Da Hung</v>
          </cell>
          <cell r="H3348" t="str">
            <v>TAIWAN, PROVINCE OF CHINA</v>
          </cell>
          <cell r="I3348"/>
          <cell r="J3348" t="str">
            <v>Taoyuan</v>
          </cell>
          <cell r="K3348" t="str">
            <v>Taoyuan</v>
          </cell>
          <cell r="L3348" t="str">
            <v>Conformant</v>
          </cell>
        </row>
        <row r="3349">
          <cell r="B3349" t="str">
            <v>EPCOS INC_2023</v>
          </cell>
          <cell r="C3349" t="str">
            <v>CID001758 - Soft Metais Ltda.</v>
          </cell>
          <cell r="D3349" t="str">
            <v>Tin</v>
          </cell>
          <cell r="E3349" t="str">
            <v>CID001758</v>
          </cell>
          <cell r="F3349" t="str">
            <v>RMI</v>
          </cell>
          <cell r="G3349" t="str">
            <v>Soft Metais Ltda.</v>
          </cell>
          <cell r="H3349" t="str">
            <v>BRAZIL</v>
          </cell>
          <cell r="I3349"/>
          <cell r="J3349" t="str">
            <v>Bebedouro</v>
          </cell>
          <cell r="K3349" t="str">
            <v>São Paulo</v>
          </cell>
          <cell r="L3349" t="str">
            <v>Removed</v>
          </cell>
        </row>
        <row r="3350">
          <cell r="B3350" t="str">
            <v>EPCOS INC_2023</v>
          </cell>
          <cell r="C3350" t="str">
            <v>CID002756 - Super Ligas</v>
          </cell>
          <cell r="D3350" t="str">
            <v>Tin</v>
          </cell>
          <cell r="E3350" t="str">
            <v>CID002756</v>
          </cell>
          <cell r="F3350" t="str">
            <v>RMI</v>
          </cell>
          <cell r="G3350" t="str">
            <v>Super Ligas</v>
          </cell>
          <cell r="H3350" t="str">
            <v>BRAZIL</v>
          </cell>
          <cell r="I3350"/>
          <cell r="J3350" t="str">
            <v>Piracicaba</v>
          </cell>
          <cell r="K3350" t="str">
            <v>São Paulo</v>
          </cell>
          <cell r="L3350" t="str">
            <v>Active</v>
          </cell>
        </row>
        <row r="3351">
          <cell r="B3351" t="str">
            <v>EPCOS INC_2023</v>
          </cell>
          <cell r="C3351" t="str">
            <v>CID001898 - Thaisarco</v>
          </cell>
          <cell r="D3351" t="str">
            <v>Tin</v>
          </cell>
          <cell r="E3351" t="str">
            <v>CID001898</v>
          </cell>
          <cell r="F3351" t="str">
            <v>RMI</v>
          </cell>
          <cell r="G3351" t="str">
            <v>Thaisarco</v>
          </cell>
          <cell r="H3351" t="str">
            <v>THAILAND</v>
          </cell>
          <cell r="I3351" t="str">
            <v>80 Moo 8, Sakdidej Road</v>
          </cell>
          <cell r="J3351" t="str">
            <v>Amphur Muang</v>
          </cell>
          <cell r="K3351" t="str">
            <v>Phuket</v>
          </cell>
          <cell r="L3351" t="str">
            <v>Conformant</v>
          </cell>
        </row>
        <row r="3352">
          <cell r="B3352" t="str">
            <v>EPCOS INC_2023</v>
          </cell>
          <cell r="C3352" t="str">
            <v>CID002036 - White Solder Metalurgia e Mineracao Ltda.</v>
          </cell>
          <cell r="D3352" t="str">
            <v>Tin</v>
          </cell>
          <cell r="E3352" t="str">
            <v>CID002036</v>
          </cell>
          <cell r="F3352" t="str">
            <v>RMI</v>
          </cell>
          <cell r="G3352" t="str">
            <v>White Solder Metalurgia e Mineracao Ltda.</v>
          </cell>
          <cell r="H3352" t="str">
            <v>BRAZIL</v>
          </cell>
          <cell r="I3352" t="str">
            <v>Rodovia 421, Km 1,1 no 917 CEP 76877-073/Cx Postal: 433</v>
          </cell>
          <cell r="J3352" t="str">
            <v>Ariquemes</v>
          </cell>
          <cell r="K3352" t="str">
            <v>Rondônia</v>
          </cell>
          <cell r="L3352" t="str">
            <v>Conformant</v>
          </cell>
        </row>
        <row r="3353">
          <cell r="B3353" t="str">
            <v>EPCOS INC_2023</v>
          </cell>
          <cell r="C3353" t="str">
            <v>CID002158 - Yunnan Chengfeng Non-ferrous Metals Co., Ltd.165</v>
          </cell>
          <cell r="D3353" t="str">
            <v>Tin</v>
          </cell>
          <cell r="E3353" t="str">
            <v>CID002158</v>
          </cell>
          <cell r="F3353" t="str">
            <v>RMI</v>
          </cell>
          <cell r="G3353" t="str">
            <v>Yunnan Chengfeng Non-ferrous Metals Co., Ltd.</v>
          </cell>
          <cell r="H3353" t="str">
            <v>CHINA</v>
          </cell>
          <cell r="I3353" t="str">
            <v>Unknown.</v>
          </cell>
          <cell r="J3353" t="str">
            <v>Gejiu</v>
          </cell>
          <cell r="K3353" t="str">
            <v>Yunnan Sheng</v>
          </cell>
          <cell r="L3353" t="str">
            <v>Conformant</v>
          </cell>
        </row>
        <row r="3354">
          <cell r="B3354" t="str">
            <v>EPCOS INC_2023</v>
          </cell>
          <cell r="C3354" t="str">
            <v>CID002180 - Tin Smelting Branch of Yunnan Tin Co., Ltd.</v>
          </cell>
          <cell r="D3354" t="str">
            <v>Tin</v>
          </cell>
          <cell r="E3354" t="str">
            <v>CID002180</v>
          </cell>
          <cell r="F3354" t="str">
            <v>RMI</v>
          </cell>
          <cell r="G3354" t="str">
            <v>Tin Smelting Branch of Yunnan Tin Co., Ltd.</v>
          </cell>
          <cell r="H3354" t="str">
            <v>CHINA</v>
          </cell>
          <cell r="I3354" t="str">
            <v>Unknown.</v>
          </cell>
          <cell r="J3354" t="str">
            <v>Gejiu</v>
          </cell>
          <cell r="K3354" t="str">
            <v>Yunnan Sheng</v>
          </cell>
          <cell r="L3354" t="str">
            <v>Conformant</v>
          </cell>
        </row>
        <row r="3355">
          <cell r="B3355" t="str">
            <v>EPCOS INC_2023</v>
          </cell>
          <cell r="C3355" t="str">
            <v>CID000004 - A.L.M.T. Corp.</v>
          </cell>
          <cell r="D3355" t="str">
            <v>Tungsten</v>
          </cell>
          <cell r="E3355" t="str">
            <v>CID000004</v>
          </cell>
          <cell r="F3355" t="str">
            <v>RMI</v>
          </cell>
          <cell r="G3355" t="str">
            <v>A.L.M.T. Corp.</v>
          </cell>
          <cell r="H3355" t="str">
            <v>JAPAN</v>
          </cell>
          <cell r="I3355"/>
          <cell r="J3355" t="str">
            <v>Toyama City</v>
          </cell>
          <cell r="K3355" t="str">
            <v>Toyama</v>
          </cell>
          <cell r="L3355" t="str">
            <v>Conformant</v>
          </cell>
        </row>
        <row r="3356">
          <cell r="B3356" t="str">
            <v>EPCOS INC_2023</v>
          </cell>
          <cell r="C3356" t="str">
            <v>CID002833 - ACL Metais Eireli</v>
          </cell>
          <cell r="D3356" t="str">
            <v>Tungsten</v>
          </cell>
          <cell r="E3356" t="str">
            <v>CID002833</v>
          </cell>
          <cell r="F3356" t="str">
            <v>RMI</v>
          </cell>
          <cell r="G3356" t="str">
            <v>ACL Metais Eireli</v>
          </cell>
          <cell r="H3356" t="str">
            <v>BRAZIL</v>
          </cell>
          <cell r="I3356"/>
          <cell r="J3356" t="str">
            <v>Araçariguama</v>
          </cell>
          <cell r="K3356" t="str">
            <v>São Paulo</v>
          </cell>
          <cell r="L3356" t="str">
            <v>Listed by RMI</v>
          </cell>
        </row>
        <row r="3357">
          <cell r="B3357" t="str">
            <v>EPCOS INC_2023</v>
          </cell>
          <cell r="C3357" t="str">
            <v>CID002502 - Asia Tungsten Products Vietnam Ltd.</v>
          </cell>
          <cell r="D3357" t="str">
            <v>Tungsten</v>
          </cell>
          <cell r="E3357" t="str">
            <v>CID002502</v>
          </cell>
          <cell r="F3357" t="str">
            <v>RMI</v>
          </cell>
          <cell r="G3357" t="str">
            <v>Asia Tungsten Products Vietnam Ltd.</v>
          </cell>
          <cell r="H3357" t="str">
            <v>VIET NAM</v>
          </cell>
          <cell r="I3357"/>
          <cell r="J3357" t="str">
            <v>Vinh Bao District</v>
          </cell>
          <cell r="K3357" t="str">
            <v>Hai Phong</v>
          </cell>
          <cell r="L3357" t="str">
            <v>Removed</v>
          </cell>
        </row>
        <row r="3358">
          <cell r="B3358" t="str">
            <v>EPCOS INC_2023</v>
          </cell>
          <cell r="C3358" t="str">
            <v>CID002513 - Hunan Shizhuyuan Nonferrous Metals Co., Ltd. Chenzhou Tungsten Products Branch</v>
          </cell>
          <cell r="D3358" t="str">
            <v>Tungsten</v>
          </cell>
          <cell r="E3358" t="str">
            <v>CID002513</v>
          </cell>
          <cell r="F3358" t="str">
            <v>RMI</v>
          </cell>
          <cell r="G3358" t="str">
            <v>Hunan Shizhuyuan Nonferrous Metals Co., Ltd. Chenzhou Tungsten Products Branch</v>
          </cell>
          <cell r="H3358" t="str">
            <v>CHINA</v>
          </cell>
          <cell r="I3358"/>
          <cell r="J3358" t="str">
            <v>Chenzhou</v>
          </cell>
          <cell r="K3358" t="str">
            <v>Hunan Sheng</v>
          </cell>
          <cell r="L3358" t="str">
            <v>Conformant</v>
          </cell>
        </row>
        <row r="3359">
          <cell r="B3359" t="str">
            <v>EPCOS INC_2023</v>
          </cell>
          <cell r="C3359" t="str">
            <v>CID000258 - Chongyi Zhangyuan Tungsten Co., Ltd.</v>
          </cell>
          <cell r="D3359" t="str">
            <v>Tungsten</v>
          </cell>
          <cell r="E3359" t="str">
            <v>CID000258</v>
          </cell>
          <cell r="F3359" t="str">
            <v>RMI</v>
          </cell>
          <cell r="G3359" t="str">
            <v>Chongyi Zhangyuan Tungsten Co., Ltd.</v>
          </cell>
          <cell r="H3359" t="str">
            <v>CHINA</v>
          </cell>
          <cell r="I3359"/>
          <cell r="J3359" t="str">
            <v>Ganzhou</v>
          </cell>
          <cell r="K3359" t="str">
            <v>Jiangxi Sheng</v>
          </cell>
          <cell r="L3359" t="str">
            <v>Conformant</v>
          </cell>
        </row>
        <row r="3360">
          <cell r="B3360" t="str">
            <v>EPCOS INC_2023</v>
          </cell>
          <cell r="C3360" t="str">
            <v>CID000875 - Ganzhou Huaxing Tungsten Products Co., Ltd.177</v>
          </cell>
          <cell r="D3360" t="str">
            <v>Tungsten</v>
          </cell>
          <cell r="E3360" t="str">
            <v>CID000875</v>
          </cell>
          <cell r="F3360" t="str">
            <v>RMI</v>
          </cell>
          <cell r="G3360" t="str">
            <v>Ganzhou Huaxing Tungsten Products Co., Ltd.</v>
          </cell>
          <cell r="H3360" t="str">
            <v>CHINA</v>
          </cell>
          <cell r="I3360"/>
          <cell r="J3360" t="str">
            <v>Ganzhou</v>
          </cell>
          <cell r="K3360" t="str">
            <v>Jiangxi Sheng</v>
          </cell>
          <cell r="L3360" t="str">
            <v>Conformant</v>
          </cell>
        </row>
        <row r="3361">
          <cell r="B3361" t="str">
            <v>EPCOS INC_2023</v>
          </cell>
          <cell r="C3361" t="str">
            <v>CID002315 - Ganzhou Jiangwu Ferrotungsten Co., Ltd.</v>
          </cell>
          <cell r="D3361" t="str">
            <v>Tungsten</v>
          </cell>
          <cell r="E3361" t="str">
            <v>CID002315</v>
          </cell>
          <cell r="F3361" t="str">
            <v>RMI</v>
          </cell>
          <cell r="G3361" t="str">
            <v>Ganzhou Jiangwu Ferrotungsten Co., Ltd.</v>
          </cell>
          <cell r="H3361" t="str">
            <v>CHINA</v>
          </cell>
          <cell r="I3361"/>
          <cell r="J3361" t="str">
            <v>Ganzhou</v>
          </cell>
          <cell r="K3361" t="str">
            <v>Jiangxi Sheng</v>
          </cell>
          <cell r="L3361" t="str">
            <v>Conformant</v>
          </cell>
        </row>
        <row r="3362">
          <cell r="B3362" t="str">
            <v>EPCOS INC_2023</v>
          </cell>
          <cell r="C3362" t="str">
            <v>CID002494 - Ganzhou Seadragon W &amp; Mo Co., Ltd.</v>
          </cell>
          <cell r="D3362" t="str">
            <v>Tungsten</v>
          </cell>
          <cell r="E3362" t="str">
            <v>CID002494</v>
          </cell>
          <cell r="F3362" t="str">
            <v>RMI</v>
          </cell>
          <cell r="G3362" t="str">
            <v>Ganzhou Seadragon W &amp; Mo Co., Ltd.</v>
          </cell>
          <cell r="H3362" t="str">
            <v>CHINA</v>
          </cell>
          <cell r="I3362"/>
          <cell r="J3362" t="str">
            <v>Ganzhou</v>
          </cell>
          <cell r="K3362" t="str">
            <v>Jiangxi Sheng</v>
          </cell>
          <cell r="L3362" t="str">
            <v>Conformant</v>
          </cell>
        </row>
        <row r="3363">
          <cell r="B3363" t="str">
            <v>EPCOS INC_2023</v>
          </cell>
          <cell r="C3363" t="str">
            <v>CID000568 - Global Tungsten &amp; Powders Corp.</v>
          </cell>
          <cell r="D3363" t="str">
            <v>Tungsten</v>
          </cell>
          <cell r="E3363" t="str">
            <v>CID000568</v>
          </cell>
          <cell r="F3363" t="str">
            <v>RMI</v>
          </cell>
          <cell r="G3363" t="str">
            <v>Global Tungsten &amp; Powders Corp.</v>
          </cell>
          <cell r="H3363" t="str">
            <v>UNITED STATES OF AMERICA</v>
          </cell>
          <cell r="I3363"/>
          <cell r="J3363" t="str">
            <v>Towanda</v>
          </cell>
          <cell r="K3363" t="str">
            <v>Pennsylvania</v>
          </cell>
          <cell r="L3363" t="str">
            <v>Conformant</v>
          </cell>
        </row>
        <row r="3364">
          <cell r="B3364" t="str">
            <v>EPCOS INC_2023</v>
          </cell>
          <cell r="C3364" t="str">
            <v>CID000218 - Guangdong Xianglu Tungsten Co., Ltd.181</v>
          </cell>
          <cell r="D3364" t="str">
            <v>Tungsten</v>
          </cell>
          <cell r="E3364" t="str">
            <v>CID000218</v>
          </cell>
          <cell r="F3364" t="str">
            <v>RMI</v>
          </cell>
          <cell r="G3364" t="str">
            <v>Guangdong Xianglu Tungsten Co., Ltd.</v>
          </cell>
          <cell r="H3364" t="str">
            <v>CHINA</v>
          </cell>
          <cell r="I3364"/>
          <cell r="J3364" t="str">
            <v>Chaozhou</v>
          </cell>
          <cell r="K3364" t="str">
            <v>Guangdong Sheng</v>
          </cell>
          <cell r="L3364" t="str">
            <v>Conformant</v>
          </cell>
        </row>
        <row r="3365">
          <cell r="B3365" t="str">
            <v>EPCOS INC_2023</v>
          </cell>
          <cell r="C3365" t="str">
            <v>CID002541 - H.C. Starck Tungsten GmbH</v>
          </cell>
          <cell r="D3365" t="str">
            <v>Tungsten</v>
          </cell>
          <cell r="E3365" t="str">
            <v>CID002541</v>
          </cell>
          <cell r="F3365" t="str">
            <v>RMI</v>
          </cell>
          <cell r="G3365" t="str">
            <v>H.C. Starck Tungsten GmbH</v>
          </cell>
          <cell r="H3365" t="str">
            <v>GERMANY</v>
          </cell>
          <cell r="I3365"/>
          <cell r="J3365" t="str">
            <v>Goslar</v>
          </cell>
          <cell r="K3365" t="str">
            <v>Niedersachsen</v>
          </cell>
          <cell r="L3365" t="str">
            <v>Conformant</v>
          </cell>
        </row>
        <row r="3366">
          <cell r="B3366" t="str">
            <v>EPCOS INC_2023</v>
          </cell>
          <cell r="C3366" t="str">
            <v>CID000769 - Hunan Jintai New Material Co., Ltd.96</v>
          </cell>
          <cell r="D3366" t="str">
            <v>Tungsten</v>
          </cell>
          <cell r="E3366" t="str">
            <v>CID000769</v>
          </cell>
          <cell r="F3366" t="str">
            <v>RMI</v>
          </cell>
          <cell r="G3366" t="str">
            <v>Hunan Jintai New Material Co., Ltd.</v>
          </cell>
          <cell r="H3366" t="str">
            <v>CHINA</v>
          </cell>
          <cell r="I3366"/>
          <cell r="J3366" t="str">
            <v>Hengyang</v>
          </cell>
          <cell r="K3366" t="str">
            <v>Hunan Sheng</v>
          </cell>
          <cell r="L3366" t="str">
            <v>Conformant</v>
          </cell>
        </row>
        <row r="3367">
          <cell r="B3367" t="str">
            <v>EPCOS INC_2023</v>
          </cell>
          <cell r="C3367" t="str">
            <v>CID000825 - Japan New Metals Co., Ltd.</v>
          </cell>
          <cell r="D3367" t="str">
            <v>Tungsten</v>
          </cell>
          <cell r="E3367" t="str">
            <v>CID000825</v>
          </cell>
          <cell r="F3367" t="str">
            <v>RMI</v>
          </cell>
          <cell r="G3367" t="str">
            <v>Japan New Metals Co., Ltd.</v>
          </cell>
          <cell r="H3367" t="str">
            <v>JAPAN</v>
          </cell>
          <cell r="I3367"/>
          <cell r="J3367" t="str">
            <v>Akita City</v>
          </cell>
          <cell r="K3367" t="str">
            <v>Akita</v>
          </cell>
          <cell r="L3367" t="str">
            <v>Conformant</v>
          </cell>
        </row>
        <row r="3368">
          <cell r="B3368" t="str">
            <v>EPCOS INC_2023</v>
          </cell>
          <cell r="C3368" t="str">
            <v>CID002551 - Jiangwu H.C. Starck Tungsten Products Co., Ltd.</v>
          </cell>
          <cell r="D3368" t="str">
            <v>Tungsten</v>
          </cell>
          <cell r="E3368" t="str">
            <v>CID002551</v>
          </cell>
          <cell r="F3368" t="str">
            <v>RMI</v>
          </cell>
          <cell r="G3368" t="str">
            <v>Jiangwu H.C. Starck Tungsten Products Co., Ltd.</v>
          </cell>
          <cell r="H3368" t="str">
            <v>CHINA</v>
          </cell>
          <cell r="I3368"/>
          <cell r="J3368" t="str">
            <v>Ganzhou</v>
          </cell>
          <cell r="K3368" t="str">
            <v>Jiangxi Sheng</v>
          </cell>
          <cell r="L3368" t="str">
            <v>Conformant</v>
          </cell>
        </row>
        <row r="3369">
          <cell r="B3369" t="str">
            <v>EPCOS INC_2023</v>
          </cell>
          <cell r="C3369" t="str">
            <v>CID002321 - Jiangxi Gan Bei Tungsten Co., Ltd.</v>
          </cell>
          <cell r="D3369" t="str">
            <v>Tungsten</v>
          </cell>
          <cell r="E3369" t="str">
            <v>CID002321</v>
          </cell>
          <cell r="F3369" t="str">
            <v>RMI</v>
          </cell>
          <cell r="G3369" t="str">
            <v>Jiangxi Gan Bei Tungsten Co., Ltd.</v>
          </cell>
          <cell r="H3369" t="str">
            <v>CHINA</v>
          </cell>
          <cell r="I3369"/>
          <cell r="J3369" t="str">
            <v>Xiushui</v>
          </cell>
          <cell r="K3369" t="str">
            <v>Jiangxi Sheng</v>
          </cell>
          <cell r="L3369" t="str">
            <v>Conformant</v>
          </cell>
        </row>
        <row r="3370">
          <cell r="B3370" t="str">
            <v>EPCOS INC_2023</v>
          </cell>
          <cell r="C3370" t="str">
            <v>CID002318 - Jiangxi Tonggu Non-ferrous Metallurgical &amp; Chemical Co., Ltd.</v>
          </cell>
          <cell r="D3370" t="str">
            <v>Tungsten</v>
          </cell>
          <cell r="E3370" t="str">
            <v>CID002318</v>
          </cell>
          <cell r="F3370" t="str">
            <v>RMI</v>
          </cell>
          <cell r="G3370" t="str">
            <v>Jiangxi Tonggu Non-ferrous Metallurgical &amp; Chemical Co., Ltd.</v>
          </cell>
          <cell r="H3370" t="str">
            <v>CHINA</v>
          </cell>
          <cell r="I3370"/>
          <cell r="J3370" t="str">
            <v>Tonggu</v>
          </cell>
          <cell r="K3370" t="str">
            <v>Jiangxi Sheng</v>
          </cell>
          <cell r="L3370" t="str">
            <v>Conformant</v>
          </cell>
        </row>
        <row r="3371">
          <cell r="B3371" t="str">
            <v>EPCOS INC_2023</v>
          </cell>
          <cell r="C3371" t="str">
            <v>CID002317 - Jiangxi Xinsheng Tungsten Industry Co., Ltd.</v>
          </cell>
          <cell r="D3371" t="str">
            <v>Tungsten</v>
          </cell>
          <cell r="E3371" t="str">
            <v>CID002317</v>
          </cell>
          <cell r="F3371" t="str">
            <v>RMI</v>
          </cell>
          <cell r="G3371" t="str">
            <v>Jiangxi Xinsheng Tungsten Industry Co., Ltd.</v>
          </cell>
          <cell r="H3371" t="str">
            <v>CHINA</v>
          </cell>
          <cell r="I3371"/>
          <cell r="J3371" t="str">
            <v>Ganzhou</v>
          </cell>
          <cell r="K3371" t="str">
            <v>Jiangxi Sheng</v>
          </cell>
          <cell r="L3371" t="str">
            <v>Conformant</v>
          </cell>
        </row>
        <row r="3372">
          <cell r="B3372" t="str">
            <v>EPCOS INC_2023</v>
          </cell>
          <cell r="C3372" t="str">
            <v>CID002316 - Jiangxi Yaosheng Tungsten Co., Ltd.</v>
          </cell>
          <cell r="D3372" t="str">
            <v>Tungsten</v>
          </cell>
          <cell r="E3372" t="str">
            <v>CID002316</v>
          </cell>
          <cell r="F3372" t="str">
            <v>RMI</v>
          </cell>
          <cell r="G3372" t="str">
            <v>Jiangxi Yaosheng Tungsten Co., Ltd.</v>
          </cell>
          <cell r="H3372" t="str">
            <v>CHINA</v>
          </cell>
          <cell r="I3372"/>
          <cell r="J3372" t="str">
            <v>Ganzhou</v>
          </cell>
          <cell r="K3372" t="str">
            <v>Jiangxi Sheng</v>
          </cell>
          <cell r="L3372" t="str">
            <v>Conformant</v>
          </cell>
        </row>
        <row r="3373">
          <cell r="B3373" t="str">
            <v>EPCOS INC_2023</v>
          </cell>
          <cell r="C3373" t="str">
            <v>CID000966 - Kennametal Fallon</v>
          </cell>
          <cell r="D3373" t="str">
            <v>Tungsten</v>
          </cell>
          <cell r="E3373" t="str">
            <v>CID000966</v>
          </cell>
          <cell r="F3373" t="str">
            <v>RMI</v>
          </cell>
          <cell r="G3373" t="str">
            <v>Kennametal Fallon</v>
          </cell>
          <cell r="H3373" t="str">
            <v>UNITED STATES OF AMERICA</v>
          </cell>
          <cell r="I3373"/>
          <cell r="J3373" t="str">
            <v>Fallon</v>
          </cell>
          <cell r="K3373" t="str">
            <v>Nevada</v>
          </cell>
          <cell r="L3373" t="str">
            <v>Conformant</v>
          </cell>
        </row>
        <row r="3374">
          <cell r="B3374" t="str">
            <v>EPCOS INC_2023</v>
          </cell>
          <cell r="C3374" t="str">
            <v>CID000105 - Kennametal Huntsville184</v>
          </cell>
          <cell r="D3374" t="str">
            <v>Tungsten</v>
          </cell>
          <cell r="E3374" t="str">
            <v>CID000105</v>
          </cell>
          <cell r="F3374" t="str">
            <v>RMI</v>
          </cell>
          <cell r="G3374" t="str">
            <v>Kennametal Huntsville</v>
          </cell>
          <cell r="H3374" t="str">
            <v>UNITED STATES OF AMERICA</v>
          </cell>
          <cell r="I3374"/>
          <cell r="J3374" t="str">
            <v>Huntsville</v>
          </cell>
          <cell r="K3374" t="str">
            <v>Alabama</v>
          </cell>
          <cell r="L3374" t="str">
            <v>Conformant</v>
          </cell>
        </row>
        <row r="3375">
          <cell r="B3375" t="str">
            <v>EPCOS INC_2023</v>
          </cell>
          <cell r="C3375" t="str">
            <v>CID002319 - Malipo Haiyu Tungsten Co., Ltd.</v>
          </cell>
          <cell r="D3375" t="str">
            <v>Tungsten</v>
          </cell>
          <cell r="E3375" t="str">
            <v>CID002319</v>
          </cell>
          <cell r="F3375" t="str">
            <v>RMI</v>
          </cell>
          <cell r="G3375" t="str">
            <v>Malipo Haiyu Tungsten Co., Ltd.</v>
          </cell>
          <cell r="H3375" t="str">
            <v>CHINA</v>
          </cell>
          <cell r="I3375"/>
          <cell r="J3375" t="str">
            <v>Nanfeng Xiaozhai</v>
          </cell>
          <cell r="K3375" t="str">
            <v>Yunnan Sheng</v>
          </cell>
          <cell r="L3375" t="str">
            <v>Conformant</v>
          </cell>
        </row>
        <row r="3376">
          <cell r="B3376" t="str">
            <v>EPCOS INC_2023</v>
          </cell>
          <cell r="C3376" t="str">
            <v>CID002845 - Moliren Ltd.</v>
          </cell>
          <cell r="D3376" t="str">
            <v>Tungsten</v>
          </cell>
          <cell r="E3376" t="str">
            <v>CID002845</v>
          </cell>
          <cell r="F3376" t="str">
            <v>RMI</v>
          </cell>
          <cell r="G3376" t="str">
            <v>Moliren Ltd.</v>
          </cell>
          <cell r="H3376" t="str">
            <v>RUSSIAN FEDERATION</v>
          </cell>
          <cell r="I3376"/>
          <cell r="J3376" t="str">
            <v>Roshal</v>
          </cell>
          <cell r="K3376" t="str">
            <v>Moskovskaja oblast'</v>
          </cell>
          <cell r="L3376" t="str">
            <v>Listed by RMI</v>
          </cell>
        </row>
        <row r="3377">
          <cell r="B3377" t="str">
            <v>EPCOS INC_2023</v>
          </cell>
          <cell r="C3377" t="str">
            <v>CID002589 - Niagara Refining LLC</v>
          </cell>
          <cell r="D3377" t="str">
            <v>Tungsten</v>
          </cell>
          <cell r="E3377" t="str">
            <v>CID002589</v>
          </cell>
          <cell r="F3377" t="str">
            <v>RMI</v>
          </cell>
          <cell r="G3377" t="str">
            <v>Niagara Refining LLC</v>
          </cell>
          <cell r="H3377" t="str">
            <v>UNITED STATES OF AMERICA</v>
          </cell>
          <cell r="I3377"/>
          <cell r="J3377" t="str">
            <v>Depew</v>
          </cell>
          <cell r="K3377" t="str">
            <v>New York</v>
          </cell>
          <cell r="L3377" t="str">
            <v>Conformant</v>
          </cell>
        </row>
        <row r="3378">
          <cell r="B3378" t="str">
            <v>EPCOS INC_2023</v>
          </cell>
          <cell r="C3378" t="str">
            <v>CID002543 - Masan High-Tech Materials</v>
          </cell>
          <cell r="D3378" t="str">
            <v>Tungsten</v>
          </cell>
          <cell r="E3378" t="str">
            <v>CID002543</v>
          </cell>
          <cell r="F3378" t="str">
            <v>RMI</v>
          </cell>
          <cell r="G3378" t="str">
            <v>Masan High-Tech Materials</v>
          </cell>
          <cell r="H3378" t="str">
            <v>VIET NAM</v>
          </cell>
          <cell r="I3378"/>
          <cell r="J3378" t="str">
            <v>Dai Tu</v>
          </cell>
          <cell r="K3378" t="str">
            <v>Thái Nguyên</v>
          </cell>
          <cell r="L3378" t="str">
            <v>Conformant</v>
          </cell>
        </row>
        <row r="3379">
          <cell r="B3379" t="str">
            <v>EPCOS INC_2023</v>
          </cell>
          <cell r="C3379" t="str">
            <v>CID002827 - Philippine Chuangxin Industrial Co., Inc.</v>
          </cell>
          <cell r="D3379" t="str">
            <v>Tungsten</v>
          </cell>
          <cell r="E3379" t="str">
            <v>CID002827</v>
          </cell>
          <cell r="F3379" t="str">
            <v>RMI</v>
          </cell>
          <cell r="G3379" t="str">
            <v>Philippine Chuangxin Industrial Co., Inc.</v>
          </cell>
          <cell r="H3379" t="str">
            <v>PHILIPPINES</v>
          </cell>
          <cell r="I3379"/>
          <cell r="J3379" t="str">
            <v>Marilao</v>
          </cell>
          <cell r="K3379" t="str">
            <v>Bulacan</v>
          </cell>
          <cell r="L3379" t="str">
            <v>Conformant</v>
          </cell>
        </row>
        <row r="3380">
          <cell r="B3380" t="str">
            <v>EPCOS INC_2023</v>
          </cell>
          <cell r="C3380" t="str">
            <v>CID002044 - Wolfram Bergbau und Hutten AG187</v>
          </cell>
          <cell r="D3380" t="str">
            <v>Tungsten</v>
          </cell>
          <cell r="E3380" t="str">
            <v>CID002044</v>
          </cell>
          <cell r="F3380" t="str">
            <v>RMI</v>
          </cell>
          <cell r="G3380" t="str">
            <v>Wolfram Bergbau und Hutten AG</v>
          </cell>
          <cell r="H3380" t="str">
            <v>AUSTRIA</v>
          </cell>
          <cell r="I3380"/>
          <cell r="J3380"/>
          <cell r="K3380"/>
          <cell r="L3380" t="str">
            <v>Conformant</v>
          </cell>
        </row>
        <row r="3381">
          <cell r="B3381" t="str">
            <v>EPCOS INC_2023</v>
          </cell>
          <cell r="C3381" t="str">
            <v>CID002320 - Xiamen Tungsten (H.C.) Co., Ltd.188</v>
          </cell>
          <cell r="D3381" t="str">
            <v>Tungsten</v>
          </cell>
          <cell r="E3381" t="str">
            <v>CID002320</v>
          </cell>
          <cell r="F3381" t="str">
            <v>RMI</v>
          </cell>
          <cell r="G3381" t="str">
            <v>Xiamen Tungsten (H.C.) Co., Ltd.</v>
          </cell>
          <cell r="H3381" t="str">
            <v>CHINA</v>
          </cell>
          <cell r="I3381"/>
          <cell r="J3381"/>
          <cell r="K3381"/>
          <cell r="L3381" t="str">
            <v>Conformant</v>
          </cell>
        </row>
        <row r="3382">
          <cell r="B3382" t="str">
            <v>EPCOS INC_2023</v>
          </cell>
          <cell r="C3382" t="str">
            <v>CID002082 - Xiamen Tungsten Co., Ltd.</v>
          </cell>
          <cell r="D3382" t="str">
            <v>Tungsten</v>
          </cell>
          <cell r="E3382" t="str">
            <v>CID002082</v>
          </cell>
          <cell r="F3382" t="str">
            <v>RMI</v>
          </cell>
          <cell r="G3382" t="str">
            <v>Xiamen Tungsten Co., Ltd.</v>
          </cell>
          <cell r="H3382" t="str">
            <v>CHINA</v>
          </cell>
          <cell r="I3382"/>
          <cell r="J3382"/>
          <cell r="K3382"/>
          <cell r="L3382" t="str">
            <v>Conformant</v>
          </cell>
        </row>
        <row r="3383">
          <cell r="B3383" t="str">
            <v>EPCOS INC_2023</v>
          </cell>
          <cell r="C3383" t="str">
            <v>CID002830 - Xinfeng Huarui Tungsten &amp; Molybdenum New Material Co., Ltd.</v>
          </cell>
          <cell r="D3383" t="str">
            <v>Tungsten</v>
          </cell>
          <cell r="E3383" t="str">
            <v>CID002830</v>
          </cell>
          <cell r="F3383" t="str">
            <v>RMI</v>
          </cell>
          <cell r="G3383" t="str">
            <v>Xinfeng Huarui Tungsten &amp; Molybdenum New Material Co., Ltd.</v>
          </cell>
          <cell r="H3383" t="str">
            <v>CHINA</v>
          </cell>
          <cell r="I3383"/>
          <cell r="J3383"/>
          <cell r="K3383"/>
          <cell r="L3383" t="str">
            <v>Conformant</v>
          </cell>
        </row>
        <row r="3384">
          <cell r="B3384" t="str">
            <v>EPCOS INC_2023</v>
          </cell>
          <cell r="C3384" t="str">
            <v>CID000291 - Guangdong Rising Rare Metals-EO Materials Ltd.</v>
          </cell>
          <cell r="D3384" t="str">
            <v>Tantalum</v>
          </cell>
          <cell r="E3384" t="str">
            <v>CID000291</v>
          </cell>
          <cell r="F3384" t="str">
            <v>RMI</v>
          </cell>
          <cell r="G3384" t="str">
            <v>Guangdong Rising Rare Metals-EO Materials Ltd.</v>
          </cell>
          <cell r="H3384" t="str">
            <v>CHINA</v>
          </cell>
          <cell r="I3384" t="str">
            <v>Conghua, Guangdong, China </v>
          </cell>
          <cell r="J3384" t="str">
            <v>Yingde</v>
          </cell>
          <cell r="K3384" t="str">
            <v>Guangdong Sheng</v>
          </cell>
          <cell r="L3384" t="str">
            <v>Removed</v>
          </cell>
        </row>
        <row r="3385">
          <cell r="B3385" t="str">
            <v>EPCOS INC_2023</v>
          </cell>
          <cell r="C3385" t="str">
            <v>CID000362 - DODUCO Contacts and Refining GmbH</v>
          </cell>
          <cell r="D3385" t="str">
            <v>Gold</v>
          </cell>
          <cell r="E3385" t="str">
            <v>CID000362</v>
          </cell>
          <cell r="F3385" t="str">
            <v>RMI</v>
          </cell>
          <cell r="G3385" t="str">
            <v>DODUCO Contacts and Refining GmbH</v>
          </cell>
          <cell r="H3385" t="str">
            <v>GERMANY</v>
          </cell>
          <cell r="I3385"/>
          <cell r="J3385" t="str">
            <v>Pforzheim</v>
          </cell>
          <cell r="K3385" t="str">
            <v>Baden-Württemberg</v>
          </cell>
          <cell r="L3385" t="str">
            <v>Removed</v>
          </cell>
        </row>
        <row r="3386">
          <cell r="B3386" t="str">
            <v>EPCOS INC_2023</v>
          </cell>
          <cell r="C3386" t="str">
            <v>CID001231 - Jiangxi New Nanshan Technology Ltd.</v>
          </cell>
          <cell r="D3386" t="str">
            <v>Tin</v>
          </cell>
          <cell r="E3386" t="str">
            <v>CID001231</v>
          </cell>
          <cell r="F3386" t="str">
            <v>RMI</v>
          </cell>
          <cell r="G3386" t="str">
            <v>Jiangxi New Nanshan Technology Ltd.</v>
          </cell>
          <cell r="H3386" t="str">
            <v>CHINA</v>
          </cell>
          <cell r="I3386" t="str">
            <v>Nan Kang Industrial Park, Ganzhou, Jiangxi Province, China, 341413</v>
          </cell>
          <cell r="J3386" t="str">
            <v>Ganzhou</v>
          </cell>
          <cell r="K3386" t="str">
            <v>Jiangxi Sheng</v>
          </cell>
          <cell r="L3386" t="str">
            <v>Conformant</v>
          </cell>
        </row>
        <row r="3387">
          <cell r="B3387" t="str">
            <v>EPCOS INC_2023</v>
          </cell>
          <cell r="C3387" t="str">
            <v>CID001486 - PT Timah Nusantara</v>
          </cell>
          <cell r="D3387" t="str">
            <v>Tin</v>
          </cell>
          <cell r="E3387" t="str">
            <v>CID001486</v>
          </cell>
          <cell r="F3387" t="str">
            <v>RMI</v>
          </cell>
          <cell r="G3387" t="str">
            <v>PT Timah Nusantara</v>
          </cell>
          <cell r="H3387" t="str">
            <v>INDONESIA</v>
          </cell>
          <cell r="I3387"/>
          <cell r="J3387" t="str">
            <v>Tempilang</v>
          </cell>
          <cell r="K3387" t="str">
            <v>Kepulauan Bangka Belitung</v>
          </cell>
          <cell r="L3387" t="str">
            <v>Active</v>
          </cell>
        </row>
        <row r="3388">
          <cell r="B3388" t="str">
            <v>EPCOS INC_2023</v>
          </cell>
          <cell r="C3388" t="str">
            <v>CID001522 - Yanling Jincheng Tantalum &amp; Niobium Co., Ltd.</v>
          </cell>
          <cell r="D3388" t="str">
            <v>Tantalum</v>
          </cell>
          <cell r="E3388" t="str">
            <v>CID001522</v>
          </cell>
          <cell r="F3388" t="str">
            <v>RMI</v>
          </cell>
          <cell r="G3388" t="str">
            <v>Yanling Jincheng Tantalum &amp; Niobium Co., Ltd.</v>
          </cell>
          <cell r="H3388" t="str">
            <v>CHINA</v>
          </cell>
          <cell r="I3388"/>
          <cell r="J3388" t="str">
            <v>Zhuzhou</v>
          </cell>
          <cell r="K3388" t="str">
            <v>Hunan Sheng</v>
          </cell>
          <cell r="L3388" t="str">
            <v>Conformant</v>
          </cell>
        </row>
        <row r="3389">
          <cell r="B3389" t="str">
            <v>EPCOS INC_2023</v>
          </cell>
          <cell r="C3389" t="str">
            <v>CID002100 - Yamakin Co., Ltd.</v>
          </cell>
          <cell r="D3389" t="str">
            <v>Gold</v>
          </cell>
          <cell r="E3389" t="str">
            <v>CID002100</v>
          </cell>
          <cell r="F3389" t="str">
            <v>RMI</v>
          </cell>
          <cell r="G3389" t="str">
            <v>Yamakin Co., Ltd.</v>
          </cell>
          <cell r="H3389" t="str">
            <v>JAPAN</v>
          </cell>
          <cell r="I3389"/>
          <cell r="J3389" t="str">
            <v>Konan</v>
          </cell>
          <cell r="K3389" t="str">
            <v>Kochi</v>
          </cell>
          <cell r="L3389" t="str">
            <v>Conformant</v>
          </cell>
        </row>
        <row r="3390">
          <cell r="B3390" t="str">
            <v>EPCOS INC_2023</v>
          </cell>
          <cell r="C3390" t="str">
            <v>CID002645 - Ganzhou Haichuang Tungsten Co., Ltd.</v>
          </cell>
          <cell r="D3390" t="str">
            <v>Tungsten</v>
          </cell>
          <cell r="E3390" t="str">
            <v>CID002645</v>
          </cell>
          <cell r="F3390" t="str">
            <v>RMI</v>
          </cell>
          <cell r="G3390" t="str">
            <v>Ganzhou Haichuang Tungsten Co., Ltd.</v>
          </cell>
          <cell r="H3390" t="str">
            <v>CHINA</v>
          </cell>
          <cell r="I3390"/>
          <cell r="J3390" t="str">
            <v>Ganzhou</v>
          </cell>
          <cell r="K3390" t="str">
            <v>Jiangxi Sheng</v>
          </cell>
          <cell r="L3390" t="str">
            <v>Conformant</v>
          </cell>
        </row>
        <row r="3391">
          <cell r="B3391" t="str">
            <v>EPCOS INC_2023</v>
          </cell>
          <cell r="C3391" t="str">
            <v>CID002773 - Aurubis Beerse99</v>
          </cell>
          <cell r="D3391" t="str">
            <v>Tin</v>
          </cell>
          <cell r="E3391" t="str">
            <v>CID002773</v>
          </cell>
          <cell r="F3391" t="str">
            <v>RMI</v>
          </cell>
          <cell r="G3391" t="str">
            <v>Aurubis Beerse</v>
          </cell>
          <cell r="H3391" t="str">
            <v>BELGIUM</v>
          </cell>
          <cell r="I3391"/>
          <cell r="J3391" t="str">
            <v>Beerse</v>
          </cell>
          <cell r="K3391" t="str">
            <v>Antwerpen</v>
          </cell>
          <cell r="L3391" t="str">
            <v>Conformant</v>
          </cell>
        </row>
        <row r="3392">
          <cell r="B3392" t="str">
            <v>EPCOS INC_2023</v>
          </cell>
          <cell r="C3392" t="str">
            <v>CID002774 - Aurubis Berango100</v>
          </cell>
          <cell r="D3392" t="str">
            <v>Tin</v>
          </cell>
          <cell r="E3392" t="str">
            <v>CID002774</v>
          </cell>
          <cell r="F3392" t="str">
            <v>RMI</v>
          </cell>
          <cell r="G3392" t="str">
            <v>Aurubis Berango</v>
          </cell>
          <cell r="H3392" t="str">
            <v>SPAIN</v>
          </cell>
          <cell r="I3392"/>
          <cell r="J3392" t="str">
            <v>Berango</v>
          </cell>
          <cell r="K3392" t="str">
            <v>Bizkaia</v>
          </cell>
          <cell r="L3392" t="str">
            <v>Conformant</v>
          </cell>
        </row>
        <row r="3393">
          <cell r="B3393" t="str">
            <v>EPCOS INC_2023</v>
          </cell>
          <cell r="C3393" t="str">
            <v>CID002918 - SungEel HiMetal Co., Ltd.</v>
          </cell>
          <cell r="D3393" t="str">
            <v>Gold</v>
          </cell>
          <cell r="E3393" t="str">
            <v>CID002918</v>
          </cell>
          <cell r="F3393" t="str">
            <v>RMI</v>
          </cell>
          <cell r="G3393" t="str">
            <v>SungEel HiMetal Co., Ltd.</v>
          </cell>
          <cell r="H3393" t="str">
            <v>KOREA, REPUBLIC OF</v>
          </cell>
          <cell r="I3393"/>
          <cell r="J3393" t="str">
            <v>Gunsan-si</v>
          </cell>
          <cell r="K3393" t="str">
            <v>Jeollabuk-do</v>
          </cell>
          <cell r="L3393" t="str">
            <v>Conformant</v>
          </cell>
        </row>
        <row r="3394">
          <cell r="B3394" t="str">
            <v>EPCOS INC_2023</v>
          </cell>
          <cell r="C3394" t="str">
            <v>CID003189 - NH Recytech Company</v>
          </cell>
          <cell r="D3394" t="str">
            <v>Gold</v>
          </cell>
          <cell r="E3394" t="str">
            <v>CID003189</v>
          </cell>
          <cell r="F3394" t="str">
            <v>RMI</v>
          </cell>
          <cell r="G3394" t="str">
            <v>NH Recytech Company</v>
          </cell>
          <cell r="H3394" t="str">
            <v>KOREA, REPUBLIC OF</v>
          </cell>
          <cell r="I3394"/>
          <cell r="J3394" t="str">
            <v>Pyeongtaek-si</v>
          </cell>
          <cell r="K3394" t="str">
            <v>Gyeonggi-do</v>
          </cell>
          <cell r="L3394" t="str">
            <v>Conformant</v>
          </cell>
        </row>
        <row r="3395">
          <cell r="B3395" t="str">
            <v>EPCOS INC_2023</v>
          </cell>
          <cell r="C3395" t="str">
            <v>CID003190 - Chifeng Dajingzi Tin Industry Co., Ltd.</v>
          </cell>
          <cell r="D3395" t="str">
            <v>Tin</v>
          </cell>
          <cell r="E3395" t="str">
            <v>CID003190</v>
          </cell>
          <cell r="F3395" t="str">
            <v>RMI</v>
          </cell>
          <cell r="G3395" t="str">
            <v>Chifeng Dajingzi Tin Industry Co., Ltd.</v>
          </cell>
          <cell r="H3395" t="str">
            <v>CHINA</v>
          </cell>
          <cell r="I3395"/>
          <cell r="J3395" t="str">
            <v>Chifeng</v>
          </cell>
          <cell r="K3395" t="str">
            <v>Nei Mongol Zizhiqu</v>
          </cell>
          <cell r="L3395" t="str">
            <v>Conformant</v>
          </cell>
        </row>
        <row r="3396">
          <cell r="B3396" t="str">
            <v>EPCOS INC_2023</v>
          </cell>
          <cell r="C3396" t="str">
            <v>CID003205 - PT Bangka Serumpun</v>
          </cell>
          <cell r="D3396" t="str">
            <v>Tin</v>
          </cell>
          <cell r="E3396" t="str">
            <v>CID003205</v>
          </cell>
          <cell r="F3396" t="str">
            <v>RMI</v>
          </cell>
          <cell r="G3396" t="str">
            <v>PT Bangka Serumpun</v>
          </cell>
          <cell r="H3396" t="str">
            <v>INDONESIA</v>
          </cell>
          <cell r="I3396"/>
          <cell r="J3396" t="str">
            <v>Pangkalpinang</v>
          </cell>
          <cell r="K3396" t="str">
            <v>Kepulauan Bangka Belitung</v>
          </cell>
          <cell r="L3396" t="str">
            <v>Conformant</v>
          </cell>
        </row>
        <row r="3397">
          <cell r="B3397" t="str">
            <v>EPCOS INC_2023</v>
          </cell>
          <cell r="C3397" t="str">
            <v>CID003325 - Tin Technology &amp; Refining</v>
          </cell>
          <cell r="D3397" t="str">
            <v>Tin</v>
          </cell>
          <cell r="E3397" t="str">
            <v>CID003325</v>
          </cell>
          <cell r="F3397" t="str">
            <v>RMI</v>
          </cell>
          <cell r="G3397" t="str">
            <v>Tin Technology &amp; Refining</v>
          </cell>
          <cell r="H3397" t="str">
            <v>UNITED STATES OF AMERICA</v>
          </cell>
          <cell r="I3397"/>
          <cell r="J3397" t="str">
            <v>West Chester</v>
          </cell>
          <cell r="K3397" t="str">
            <v>Pennsylvania</v>
          </cell>
          <cell r="L3397" t="str">
            <v>Conformant</v>
          </cell>
        </row>
        <row r="3398">
          <cell r="B3398" t="str">
            <v>EPCOS INC_2023</v>
          </cell>
          <cell r="C3398" t="str">
            <v>CID001406 - PT Babel Surya Alam Lestari</v>
          </cell>
          <cell r="D3398" t="str">
            <v>Tin</v>
          </cell>
          <cell r="E3398" t="str">
            <v>CID001406</v>
          </cell>
          <cell r="F3398" t="str">
            <v>RMI</v>
          </cell>
          <cell r="G3398" t="str">
            <v>PT Babel Surya Alam Lestari</v>
          </cell>
          <cell r="H3398" t="str">
            <v>INDONESIA</v>
          </cell>
          <cell r="I3398"/>
          <cell r="J3398" t="str">
            <v>Badau</v>
          </cell>
          <cell r="K3398" t="str">
            <v>Kepulauan Bangka Belitung</v>
          </cell>
          <cell r="L3398" t="str">
            <v>Conformant</v>
          </cell>
        </row>
        <row r="3399">
          <cell r="B3399" t="str">
            <v>EPCOS INC_2023</v>
          </cell>
          <cell r="C3399" t="str">
            <v>CID002763 - 8853 S.p.A.</v>
          </cell>
          <cell r="D3399" t="str">
            <v>Gold</v>
          </cell>
          <cell r="E3399" t="str">
            <v>CID002763</v>
          </cell>
          <cell r="F3399" t="str">
            <v>RMI</v>
          </cell>
          <cell r="G3399" t="str">
            <v>8853 S.p.A.</v>
          </cell>
          <cell r="H3399" t="str">
            <v>ITALY</v>
          </cell>
          <cell r="I3399"/>
          <cell r="J3399" t="str">
            <v>Pero</v>
          </cell>
          <cell r="K3399" t="str">
            <v>Lombardia</v>
          </cell>
          <cell r="L3399" t="str">
            <v>Listed by RMI</v>
          </cell>
        </row>
        <row r="3400">
          <cell r="B3400" t="str">
            <v>EPCOS INC_2023</v>
          </cell>
          <cell r="C3400" t="str">
            <v>CID003381 - PT Rajawali Rimba Perkasa</v>
          </cell>
          <cell r="D3400" t="str">
            <v>Tin</v>
          </cell>
          <cell r="E3400" t="str">
            <v>CID003381</v>
          </cell>
          <cell r="F3400" t="str">
            <v>RMI</v>
          </cell>
          <cell r="G3400" t="str">
            <v>PT Rajawali Rimba Perkasa</v>
          </cell>
          <cell r="H3400" t="str">
            <v>INDONESIA</v>
          </cell>
          <cell r="I3400"/>
          <cell r="J3400" t="str">
            <v>Tukak Sadai</v>
          </cell>
          <cell r="K3400" t="str">
            <v>Bangka Belitung</v>
          </cell>
          <cell r="L3400" t="str">
            <v>Conformant</v>
          </cell>
        </row>
        <row r="3401">
          <cell r="B3401" t="str">
            <v>EPCOS INC_2023</v>
          </cell>
          <cell r="C3401" t="str">
            <v>CID002834 - Thai Nguyen Mining and Metallurgy Co., Ltd.</v>
          </cell>
          <cell r="D3401" t="str">
            <v>Tin</v>
          </cell>
          <cell r="E3401" t="str">
            <v>CID002834</v>
          </cell>
          <cell r="F3401" t="str">
            <v>RMI</v>
          </cell>
          <cell r="G3401" t="str">
            <v>Thai Nguyen Mining and Metallurgy Co., Ltd.</v>
          </cell>
          <cell r="H3401" t="str">
            <v>VIET NAM</v>
          </cell>
          <cell r="I3401"/>
          <cell r="J3401" t="str">
            <v>Thai Nguyen</v>
          </cell>
          <cell r="K3401" t="str">
            <v>Thái Nguyên</v>
          </cell>
          <cell r="L3401" t="str">
            <v>Removed</v>
          </cell>
        </row>
        <row r="3402">
          <cell r="B3402" t="str">
            <v>EPCOS INC_2023</v>
          </cell>
          <cell r="C3402" t="str">
            <v>CID003388 - KGETS Co., Ltd.</v>
          </cell>
          <cell r="D3402" t="str">
            <v>Tungsten</v>
          </cell>
          <cell r="E3402" t="str">
            <v>CID003388</v>
          </cell>
          <cell r="F3402" t="str">
            <v>RMI</v>
          </cell>
          <cell r="G3402" t="str">
            <v>KGETS Co., Ltd.</v>
          </cell>
          <cell r="H3402" t="str">
            <v>KOREA, REPUBLIC OF</v>
          </cell>
          <cell r="I3402"/>
          <cell r="J3402" t="str">
            <v>Siheung-si</v>
          </cell>
          <cell r="K3402" t="str">
            <v>Gyeonggi-do</v>
          </cell>
          <cell r="L3402" t="str">
            <v>Removed</v>
          </cell>
        </row>
        <row r="3403">
          <cell r="B3403" t="str">
            <v>EPCOS INC_2023</v>
          </cell>
          <cell r="C3403" t="str">
            <v>CID003379 - Ma'anshan Weitai Tin Co., Ltd.</v>
          </cell>
          <cell r="D3403" t="str">
            <v>Tin</v>
          </cell>
          <cell r="E3403" t="str">
            <v>CID003379</v>
          </cell>
          <cell r="F3403" t="str">
            <v>RMI</v>
          </cell>
          <cell r="G3403" t="str">
            <v>Ma'anshan Weitai Tin Co., Ltd.</v>
          </cell>
          <cell r="H3403" t="str">
            <v>CHINA</v>
          </cell>
          <cell r="I3403"/>
          <cell r="J3403" t="str">
            <v>Maanshan</v>
          </cell>
          <cell r="K3403" t="str">
            <v>Anhui Sheng</v>
          </cell>
          <cell r="L3403" t="str">
            <v>Removed</v>
          </cell>
        </row>
        <row r="3404">
          <cell r="B3404" t="str">
            <v>EPCOS INC_2023</v>
          </cell>
          <cell r="C3404" t="str">
            <v>CID003401 - Fujian Ganmin RareMetal Co., Ltd.</v>
          </cell>
          <cell r="D3404" t="str">
            <v>Tungsten</v>
          </cell>
          <cell r="E3404" t="str">
            <v>CID003401</v>
          </cell>
          <cell r="F3404" t="str">
            <v>RMI</v>
          </cell>
          <cell r="G3404" t="str">
            <v>Fujian Ganmin RareMetal Co., Ltd.</v>
          </cell>
          <cell r="H3404" t="str">
            <v>CHINA</v>
          </cell>
          <cell r="I3404"/>
          <cell r="J3404" t="str">
            <v>Longyan</v>
          </cell>
          <cell r="K3404" t="str">
            <v>Fujian Sheng</v>
          </cell>
          <cell r="L3404" t="str">
            <v>Removed</v>
          </cell>
        </row>
        <row r="3405">
          <cell r="B3405" t="str">
            <v>EPCOS INC_2023</v>
          </cell>
          <cell r="C3405" t="str">
            <v>CID003407 - Lianyou Metals Co., Ltd.</v>
          </cell>
          <cell r="D3405" t="str">
            <v>Tungsten</v>
          </cell>
          <cell r="E3405" t="str">
            <v>CID003407</v>
          </cell>
          <cell r="F3405" t="str">
            <v>RMI</v>
          </cell>
          <cell r="G3405" t="str">
            <v>Lianyou Metals Co., Ltd.</v>
          </cell>
          <cell r="H3405" t="str">
            <v>TAIWAN, PROVINCE OF CHINA</v>
          </cell>
          <cell r="I3405"/>
          <cell r="J3405" t="str">
            <v>Fangliao</v>
          </cell>
          <cell r="K3405" t="str">
            <v>Pingtung</v>
          </cell>
          <cell r="L3405" t="str">
            <v>Conformant</v>
          </cell>
        </row>
        <row r="3406">
          <cell r="B3406" t="str">
            <v>EPCOS INC_2023</v>
          </cell>
          <cell r="C3406" t="str">
            <v>CID000090 - Asaka Riken Co., Ltd.</v>
          </cell>
          <cell r="D3406" t="str">
            <v>Gold</v>
          </cell>
          <cell r="E3406" t="str">
            <v>CID000090</v>
          </cell>
          <cell r="F3406" t="str">
            <v>RMI</v>
          </cell>
          <cell r="G3406" t="str">
            <v>Asaka Riken Co., Ltd.</v>
          </cell>
          <cell r="H3406" t="str">
            <v>JAPAN</v>
          </cell>
          <cell r="I3406"/>
          <cell r="J3406" t="str">
            <v>Tamura</v>
          </cell>
          <cell r="K3406" t="str">
            <v>Fukushima</v>
          </cell>
          <cell r="L3406" t="str">
            <v>Conformant</v>
          </cell>
        </row>
        <row r="3407">
          <cell r="B3407" t="str">
            <v>EPCOS INC_2023</v>
          </cell>
          <cell r="C3407" t="str">
            <v>CID003424 - Eco-System Recycling Co., Ltd. North Plant</v>
          </cell>
          <cell r="D3407" t="str">
            <v>Gold</v>
          </cell>
          <cell r="E3407" t="str">
            <v>CID003424</v>
          </cell>
          <cell r="F3407" t="str">
            <v>RMI</v>
          </cell>
          <cell r="G3407" t="str">
            <v>Eco-System Recycling Co., Ltd. North Plant</v>
          </cell>
          <cell r="H3407" t="str">
            <v>JAPAN</v>
          </cell>
          <cell r="I3407"/>
          <cell r="J3407" t="str">
            <v>Kazuno</v>
          </cell>
          <cell r="K3407" t="str">
            <v>Akita</v>
          </cell>
          <cell r="L3407" t="str">
            <v>Conformant</v>
          </cell>
        </row>
        <row r="3408">
          <cell r="B3408" t="str">
            <v>EPCOS INC_2023</v>
          </cell>
          <cell r="C3408" t="str">
            <v>CID003425 - Eco-System Recycling Co., Ltd. West Plant</v>
          </cell>
          <cell r="D3408" t="str">
            <v>Gold</v>
          </cell>
          <cell r="E3408" t="str">
            <v>CID003425</v>
          </cell>
          <cell r="F3408" t="str">
            <v>RMI</v>
          </cell>
          <cell r="G3408" t="str">
            <v>Eco-System Recycling Co., Ltd. West Plant</v>
          </cell>
          <cell r="H3408" t="str">
            <v>JAPAN</v>
          </cell>
          <cell r="I3408"/>
          <cell r="J3408" t="str">
            <v>Okayama</v>
          </cell>
          <cell r="K3408" t="str">
            <v>Okayama</v>
          </cell>
          <cell r="L3408" t="str">
            <v>Conformant</v>
          </cell>
        </row>
        <row r="3409">
          <cell r="B3409" t="str">
            <v>EPCOS INC_2023</v>
          </cell>
          <cell r="C3409" t="str">
            <v>CID002542 - TANIOBIS Smelting GmbH &amp; Co. KG</v>
          </cell>
          <cell r="D3409" t="str">
            <v>Tungsten</v>
          </cell>
          <cell r="E3409" t="str">
            <v>CID002542</v>
          </cell>
          <cell r="F3409" t="str">
            <v>RMI</v>
          </cell>
          <cell r="G3409" t="str">
            <v>TANIOBIS Smelting GmbH &amp; Co. KG</v>
          </cell>
          <cell r="H3409" t="str">
            <v>GERMANY</v>
          </cell>
          <cell r="I3409"/>
          <cell r="J3409" t="str">
            <v>Laufenburg</v>
          </cell>
          <cell r="K3409" t="str">
            <v>Baden-Württemberg</v>
          </cell>
          <cell r="L3409" t="str">
            <v>Conformant</v>
          </cell>
        </row>
        <row r="3410">
          <cell r="B3410" t="str">
            <v>EPCOS INC_2023</v>
          </cell>
          <cell r="C3410" t="str">
            <v>CID003387 - Luna Smelter, Ltd.</v>
          </cell>
          <cell r="D3410" t="str">
            <v>Tin</v>
          </cell>
          <cell r="E3410" t="str">
            <v>CID003387</v>
          </cell>
          <cell r="F3410" t="str">
            <v>RMI</v>
          </cell>
          <cell r="G3410" t="str">
            <v>Luna Smelter, Ltd.</v>
          </cell>
          <cell r="H3410" t="str">
            <v>RWANDA</v>
          </cell>
          <cell r="I3410"/>
          <cell r="J3410" t="str">
            <v>Kigali</v>
          </cell>
          <cell r="K3410" t="str">
            <v>City of Kigali</v>
          </cell>
          <cell r="L3410" t="str">
            <v>Conformant</v>
          </cell>
        </row>
        <row r="3411">
          <cell r="B3411" t="str">
            <v>EPCOS INC_2023</v>
          </cell>
          <cell r="C3411" t="str">
            <v>CID001175 - Mineracao Taboca S.A.</v>
          </cell>
          <cell r="D3411" t="str">
            <v>Tantalum</v>
          </cell>
          <cell r="E3411" t="str">
            <v>CID001175</v>
          </cell>
          <cell r="F3411" t="str">
            <v>RMI</v>
          </cell>
          <cell r="G3411" t="str">
            <v>Mineracao Taboca S.A.</v>
          </cell>
          <cell r="H3411" t="str">
            <v>BRAZIL</v>
          </cell>
          <cell r="I3411"/>
          <cell r="J3411" t="str">
            <v>Presidente Figueiredo</v>
          </cell>
          <cell r="K3411" t="str">
            <v>Amazonas</v>
          </cell>
          <cell r="L3411" t="str">
            <v>Conformant</v>
          </cell>
        </row>
        <row r="3412">
          <cell r="B3412" t="str">
            <v>EPCOS INC_2023</v>
          </cell>
          <cell r="C3412" t="str">
            <v>CID001191 - Mitsubishi Materials Corporation</v>
          </cell>
          <cell r="D3412" t="str">
            <v>Tin</v>
          </cell>
          <cell r="E3412" t="str">
            <v>CID001191</v>
          </cell>
          <cell r="F3412" t="str">
            <v>RMI</v>
          </cell>
          <cell r="G3412" t="str">
            <v>Mitsubishi Materials Corporation</v>
          </cell>
          <cell r="H3412" t="str">
            <v>JAPAN</v>
          </cell>
          <cell r="I3412"/>
          <cell r="J3412" t="str">
            <v>Tokyo</v>
          </cell>
          <cell r="K3412" t="str">
            <v>Tokyo</v>
          </cell>
          <cell r="L3412" t="str">
            <v>Conformant</v>
          </cell>
        </row>
        <row r="3413">
          <cell r="B3413" t="str">
            <v>EPCOS INC_2023</v>
          </cell>
          <cell r="C3413" t="str">
            <v>CID002707 - Resind Industria e Comercio Ltda.</v>
          </cell>
          <cell r="D3413" t="str">
            <v>Tantalum</v>
          </cell>
          <cell r="E3413" t="str">
            <v>CID002707</v>
          </cell>
          <cell r="F3413" t="str">
            <v>RMI</v>
          </cell>
          <cell r="G3413" t="str">
            <v>Resind Industria e Comercio Ltda.</v>
          </cell>
          <cell r="H3413" t="str">
            <v>BRAZIL</v>
          </cell>
          <cell r="I3413"/>
          <cell r="J3413" t="str">
            <v>São João del Rei</v>
          </cell>
          <cell r="K3413" t="str">
            <v>Minas gerais</v>
          </cell>
          <cell r="L3413" t="str">
            <v>Conformant</v>
          </cell>
        </row>
        <row r="3414">
          <cell r="B3414" t="str">
            <v>EPCOS INC_2023</v>
          </cell>
          <cell r="C3414" t="str">
            <v>CID003427 - Albasteel Industria e Comercio de Ligas Para Fundicao Ltd.</v>
          </cell>
          <cell r="D3414" t="str">
            <v>Tungsten</v>
          </cell>
          <cell r="E3414" t="str">
            <v>CID003427</v>
          </cell>
          <cell r="F3414" t="str">
            <v>RMI</v>
          </cell>
          <cell r="G3414" t="str">
            <v>Albasteel Industria e Comercio de Ligas Para Fundicao Ltd.</v>
          </cell>
          <cell r="H3414" t="str">
            <v>BRAZIL</v>
          </cell>
          <cell r="I3414"/>
          <cell r="J3414" t="str">
            <v>Sao Paulo</v>
          </cell>
          <cell r="K3414" t="str">
            <v>São Paulo</v>
          </cell>
          <cell r="L3414" t="str">
            <v>Listed by RMI</v>
          </cell>
        </row>
        <row r="3415">
          <cell r="B3415" t="str">
            <v>EPCOS INC_2023</v>
          </cell>
          <cell r="C3415" t="str">
            <v>CID002641 - China Molybdenum Tungsten Co., Ltd.</v>
          </cell>
          <cell r="D3415" t="str">
            <v>Tungsten</v>
          </cell>
          <cell r="E3415" t="str">
            <v>CID002641</v>
          </cell>
          <cell r="F3415" t="str">
            <v>RMI</v>
          </cell>
          <cell r="G3415" t="str">
            <v>China Molybdenum Tungsten Co., Ltd.</v>
          </cell>
          <cell r="H3415" t="str">
            <v>CHINA</v>
          </cell>
          <cell r="I3415"/>
          <cell r="J3415" t="str">
            <v>Luoyang</v>
          </cell>
          <cell r="K3415" t="str">
            <v>Henan Sheng</v>
          </cell>
          <cell r="L3415" t="str">
            <v>Conformant</v>
          </cell>
        </row>
        <row r="3416">
          <cell r="B3416" t="str">
            <v>EPCOS INC_2023</v>
          </cell>
          <cell r="C3416" t="str">
            <v>CID003486 - CRM Fundicao De Metais E Comercio De Equipamentos Eletronicos Do Brasil Ltda</v>
          </cell>
          <cell r="D3416" t="str">
            <v>Tin</v>
          </cell>
          <cell r="E3416" t="str">
            <v>CID003486</v>
          </cell>
          <cell r="F3416" t="str">
            <v>RMI</v>
          </cell>
          <cell r="G3416" t="str">
            <v>CRM Fundicao De Metais E Comercio De Equipamentos Eletronicos Do Brasil Ltda</v>
          </cell>
          <cell r="H3416" t="str">
            <v>BRAZIL</v>
          </cell>
          <cell r="I3416"/>
          <cell r="J3416" t="str">
            <v>São José</v>
          </cell>
          <cell r="K3416" t="str">
            <v>Santa Catarina</v>
          </cell>
          <cell r="L3416" t="str">
            <v>Conformant</v>
          </cell>
        </row>
        <row r="3417">
          <cell r="B3417" t="str">
            <v>EPCOS INC_2023</v>
          </cell>
          <cell r="C3417" t="str">
            <v>CID003421 - C.I Metales Procesados Industriales SAS</v>
          </cell>
          <cell r="D3417" t="str">
            <v>Gold</v>
          </cell>
          <cell r="E3417" t="str">
            <v>CID003421</v>
          </cell>
          <cell r="F3417" t="str">
            <v>RMI</v>
          </cell>
          <cell r="G3417" t="str">
            <v>C.I Metales Procesados Industriales SAS</v>
          </cell>
          <cell r="H3417" t="str">
            <v>COLOMBIA</v>
          </cell>
          <cell r="I3417"/>
          <cell r="J3417" t="str">
            <v>Cota</v>
          </cell>
          <cell r="K3417" t="str">
            <v>Cundinamarca</v>
          </cell>
          <cell r="L3417" t="str">
            <v>Active</v>
          </cell>
        </row>
        <row r="3418">
          <cell r="B3418" t="str">
            <v>EPCOS INC_2023</v>
          </cell>
          <cell r="C3418" t="str">
            <v>CID003468 - Cronimet Brasil Ltda</v>
          </cell>
          <cell r="D3418" t="str">
            <v>Tungsten</v>
          </cell>
          <cell r="E3418" t="str">
            <v>CID003468</v>
          </cell>
          <cell r="F3418" t="str">
            <v>RMI</v>
          </cell>
          <cell r="G3418" t="str">
            <v>Cronimet Brasil Ltda</v>
          </cell>
          <cell r="H3418" t="str">
            <v>BRAZIL</v>
          </cell>
          <cell r="I3418"/>
          <cell r="J3418" t="str">
            <v>Araquari</v>
          </cell>
          <cell r="K3418" t="str">
            <v>Santa Catarina</v>
          </cell>
          <cell r="L3418" t="str">
            <v>Conformant</v>
          </cell>
        </row>
        <row r="3419">
          <cell r="B3419" t="str">
            <v>EPCOS INC_2023</v>
          </cell>
          <cell r="C3419" t="str">
            <v>CID003524 - CRM Synergies</v>
          </cell>
          <cell r="D3419" t="str">
            <v>Tin</v>
          </cell>
          <cell r="E3419" t="str">
            <v>CID003524</v>
          </cell>
          <cell r="F3419" t="str">
            <v>RMI</v>
          </cell>
          <cell r="G3419" t="str">
            <v>CRM Synergies</v>
          </cell>
          <cell r="H3419" t="str">
            <v>SPAIN</v>
          </cell>
          <cell r="I3419"/>
          <cell r="J3419" t="str">
            <v>Toledo</v>
          </cell>
          <cell r="K3419" t="str">
            <v>Toledo</v>
          </cell>
          <cell r="L3419" t="str">
            <v>Conformant</v>
          </cell>
        </row>
        <row r="3420">
          <cell r="B3420" t="str">
            <v>EPCOS INC_2023</v>
          </cell>
          <cell r="C3420" t="str">
            <v>CID003582 - Fabrica Auricchio Industria e Comercio Ltda.</v>
          </cell>
          <cell r="D3420" t="str">
            <v>Tin</v>
          </cell>
          <cell r="E3420" t="str">
            <v>CID003582</v>
          </cell>
          <cell r="F3420" t="str">
            <v>RMI</v>
          </cell>
          <cell r="G3420" t="str">
            <v>Fabrica Auricchio Industria e Comercio Ltda.</v>
          </cell>
          <cell r="H3420" t="str">
            <v>BRAZIL</v>
          </cell>
          <cell r="I3420"/>
          <cell r="J3420" t="str">
            <v>Mogi das Cruzes</v>
          </cell>
          <cell r="K3420" t="str">
            <v>São Paulo</v>
          </cell>
          <cell r="L3420" t="str">
            <v>Conformant</v>
          </cell>
        </row>
        <row r="3421">
          <cell r="B3421" t="str">
            <v>EPCOS INC_2023</v>
          </cell>
          <cell r="C3421" t="str">
            <v>CID003417 - Hubei Green Tungsten Co., Ltd.</v>
          </cell>
          <cell r="D3421" t="str">
            <v>Tungsten</v>
          </cell>
          <cell r="E3421" t="str">
            <v>CID003417</v>
          </cell>
          <cell r="F3421" t="str">
            <v>RMI</v>
          </cell>
          <cell r="G3421" t="str">
            <v>Hubei Green Tungsten Co., Ltd.</v>
          </cell>
          <cell r="H3421" t="str">
            <v>CHINA</v>
          </cell>
          <cell r="I3421"/>
          <cell r="J3421" t="str">
            <v>Shenzhen</v>
          </cell>
          <cell r="K3421" t="str">
            <v>Guangdong Sheng</v>
          </cell>
          <cell r="L3421" t="str">
            <v>Conformant</v>
          </cell>
        </row>
        <row r="3422">
          <cell r="B3422" t="str">
            <v>EPCOS INC_2023</v>
          </cell>
          <cell r="C3422" t="str">
            <v>CID003449 - PT Mitra Sukses Globalindo</v>
          </cell>
          <cell r="D3422" t="str">
            <v>Tin</v>
          </cell>
          <cell r="E3422" t="str">
            <v>CID003449</v>
          </cell>
          <cell r="F3422" t="str">
            <v>RMI</v>
          </cell>
          <cell r="G3422" t="str">
            <v>PT Mitra Sukses Globalindo</v>
          </cell>
          <cell r="H3422" t="str">
            <v>INDONESIA</v>
          </cell>
          <cell r="I3422"/>
          <cell r="J3422" t="str">
            <v>Pangkalpinang</v>
          </cell>
          <cell r="K3422" t="str">
            <v>Kepulauan Bangka Belitung</v>
          </cell>
          <cell r="L3422" t="str">
            <v>Conformant</v>
          </cell>
        </row>
        <row r="3423">
          <cell r="B3423" t="str">
            <v>EPCOS INC_2023</v>
          </cell>
          <cell r="C3423" t="str">
            <v>CID003575 - Metal Concentrators SA (Pty) Ltd.</v>
          </cell>
          <cell r="D3423" t="str">
            <v>Gold</v>
          </cell>
          <cell r="E3423" t="str">
            <v>CID003575</v>
          </cell>
          <cell r="F3423" t="str">
            <v>RMI</v>
          </cell>
          <cell r="G3423" t="str">
            <v>Metal Concentrators SA (Pty) Ltd.</v>
          </cell>
          <cell r="H3423" t="str">
            <v>SOUTH AFRICA</v>
          </cell>
          <cell r="I3423"/>
          <cell r="J3423" t="str">
            <v>Kempton Park</v>
          </cell>
          <cell r="K3423" t="str">
            <v>Gauteng</v>
          </cell>
          <cell r="L3423" t="str">
            <v>Conformant</v>
          </cell>
        </row>
        <row r="3424">
          <cell r="B3424" t="str">
            <v>EPCOS INC_2023</v>
          </cell>
          <cell r="C3424" t="str">
            <v>CID003583 - RFH Yancheng Jinye New Material Technology Co., Ltd.</v>
          </cell>
          <cell r="D3424" t="str">
            <v>Tantalum</v>
          </cell>
          <cell r="E3424" t="str">
            <v>CID003583</v>
          </cell>
          <cell r="F3424" t="str">
            <v>RMI</v>
          </cell>
          <cell r="G3424" t="str">
            <v>RFH Yancheng Jinye New Material Technology Co., Ltd.</v>
          </cell>
          <cell r="H3424" t="str">
            <v>CHINA</v>
          </cell>
          <cell r="I3424"/>
          <cell r="J3424" t="str">
            <v>Yecheng City</v>
          </cell>
          <cell r="K3424" t="str">
            <v>Jiangsu Sheng</v>
          </cell>
          <cell r="L3424" t="str">
            <v>Conformant</v>
          </cell>
        </row>
        <row r="3425">
          <cell r="B3425" t="str">
            <v>EPCOS INC_2023</v>
          </cell>
          <cell r="C3425" t="str">
            <v>CID003609 - Fujian Xinlu Tungsten Co., Ltd.</v>
          </cell>
          <cell r="D3425" t="str">
            <v>Tungsten</v>
          </cell>
          <cell r="E3425" t="str">
            <v>CID003609</v>
          </cell>
          <cell r="F3425" t="str">
            <v>RMI</v>
          </cell>
          <cell r="G3425" t="str">
            <v>Fujian Xinlu Tungsten Co., Ltd.</v>
          </cell>
          <cell r="H3425" t="str">
            <v>CHINA</v>
          </cell>
          <cell r="I3425"/>
          <cell r="J3425" t="str">
            <v>Longyan</v>
          </cell>
          <cell r="K3425" t="str">
            <v>Fujian Sheng</v>
          </cell>
          <cell r="L3425" t="str">
            <v>Conformant</v>
          </cell>
        </row>
        <row r="3426">
          <cell r="B3426" t="str">
            <v>ept GmbH &amp; Co. KG_2023</v>
          </cell>
          <cell r="C3426" t="str">
            <v>CID000092 - Asaka Riken Co., Ltd.</v>
          </cell>
          <cell r="D3426" t="str">
            <v>Tantalum</v>
          </cell>
          <cell r="E3426" t="str">
            <v>CID000092</v>
          </cell>
          <cell r="F3426" t="str">
            <v>RMI</v>
          </cell>
          <cell r="G3426" t="str">
            <v>Asaka Riken Co., Ltd.</v>
          </cell>
          <cell r="H3426" t="str">
            <v>JAPAN</v>
          </cell>
          <cell r="I3426"/>
          <cell r="J3426" t="str">
            <v>Tamura</v>
          </cell>
          <cell r="K3426" t="str">
            <v>Fukushima</v>
          </cell>
          <cell r="L3426" t="str">
            <v>Removed</v>
          </cell>
        </row>
        <row r="3427">
          <cell r="B3427" t="str">
            <v>ept GmbH &amp; Co. KG_2023</v>
          </cell>
          <cell r="C3427" t="str">
            <v>CID000211 - Changsha South Tantalum Niobium Co., Ltd.</v>
          </cell>
          <cell r="D3427" t="str">
            <v>Tantalum</v>
          </cell>
          <cell r="E3427" t="str">
            <v>CID000211</v>
          </cell>
          <cell r="F3427" t="str">
            <v>RMI</v>
          </cell>
          <cell r="G3427" t="str">
            <v>Changsha South Tantalum Niobium Co., Ltd.</v>
          </cell>
          <cell r="H3427" t="str">
            <v>CHINA</v>
          </cell>
          <cell r="I3427"/>
          <cell r="J3427" t="str">
            <v>Changsha</v>
          </cell>
          <cell r="K3427" t="str">
            <v>Hunan Sheng</v>
          </cell>
          <cell r="L3427" t="str">
            <v>Conformant</v>
          </cell>
        </row>
        <row r="3428">
          <cell r="B3428" t="str">
            <v>ept GmbH &amp; Co. KG_2023</v>
          </cell>
          <cell r="C3428" t="str">
            <v>CID002504 - D Block Metals, LLC</v>
          </cell>
          <cell r="D3428" t="str">
            <v>Tantalum</v>
          </cell>
          <cell r="E3428" t="str">
            <v>CID002504</v>
          </cell>
          <cell r="F3428" t="str">
            <v>RMI</v>
          </cell>
          <cell r="G3428" t="str">
            <v>D Block Metals, LLC</v>
          </cell>
          <cell r="H3428" t="str">
            <v>UNITED STATES OF AMERICA</v>
          </cell>
          <cell r="I3428"/>
          <cell r="J3428" t="str">
            <v>Gastonia</v>
          </cell>
          <cell r="K3428" t="str">
            <v>North Carolina</v>
          </cell>
          <cell r="L3428" t="str">
            <v>Conformant</v>
          </cell>
        </row>
        <row r="3429">
          <cell r="B3429" t="str">
            <v>ept GmbH &amp; Co. KG_2023</v>
          </cell>
          <cell r="C3429" t="str">
            <v>CID000460 - F&amp;X Electro-Materials Ltd.4</v>
          </cell>
          <cell r="D3429" t="str">
            <v>Tantalum</v>
          </cell>
          <cell r="E3429" t="str">
            <v>CID000460</v>
          </cell>
          <cell r="F3429" t="str">
            <v>RMI</v>
          </cell>
          <cell r="G3429" t="str">
            <v>F&amp;X Electro-Materials Ltd.</v>
          </cell>
          <cell r="H3429" t="str">
            <v>CHINA</v>
          </cell>
          <cell r="I3429"/>
          <cell r="J3429" t="str">
            <v>Jiangmen</v>
          </cell>
          <cell r="K3429" t="str">
            <v>Guangdong Sheng</v>
          </cell>
          <cell r="L3429" t="str">
            <v>Conformant</v>
          </cell>
        </row>
        <row r="3430">
          <cell r="B3430" t="str">
            <v>ept GmbH &amp; Co. KG_2023</v>
          </cell>
          <cell r="C3430" t="str">
            <v>CID002505 - FIR Metals &amp; Resource Ltd.</v>
          </cell>
          <cell r="D3430" t="str">
            <v>Tantalum</v>
          </cell>
          <cell r="E3430" t="str">
            <v>CID002505</v>
          </cell>
          <cell r="F3430" t="str">
            <v>RMI</v>
          </cell>
          <cell r="G3430" t="str">
            <v>FIR Metals &amp; Resource Ltd.</v>
          </cell>
          <cell r="H3430" t="str">
            <v>CHINA</v>
          </cell>
          <cell r="I3430"/>
          <cell r="J3430" t="str">
            <v>Zhuzhou</v>
          </cell>
          <cell r="K3430" t="str">
            <v>Hunan Sheng</v>
          </cell>
          <cell r="L3430" t="str">
            <v>Conformant</v>
          </cell>
        </row>
        <row r="3431">
          <cell r="B3431" t="str">
            <v>ept GmbH &amp; Co. KG_2023</v>
          </cell>
          <cell r="C3431" t="str">
            <v>CID002558 - Global Advanced Metals Aizu</v>
          </cell>
          <cell r="D3431" t="str">
            <v>Tantalum</v>
          </cell>
          <cell r="E3431" t="str">
            <v>CID002558</v>
          </cell>
          <cell r="F3431" t="str">
            <v>RMI</v>
          </cell>
          <cell r="G3431" t="str">
            <v>Global Advanced Metals Aizu</v>
          </cell>
          <cell r="H3431" t="str">
            <v>JAPAN</v>
          </cell>
          <cell r="I3431"/>
          <cell r="J3431" t="str">
            <v>Aizuwakamatsu</v>
          </cell>
          <cell r="K3431" t="str">
            <v>Fukushima</v>
          </cell>
          <cell r="L3431" t="str">
            <v>Conformant</v>
          </cell>
        </row>
        <row r="3432">
          <cell r="B3432" t="str">
            <v>ept GmbH &amp; Co. KG_2023</v>
          </cell>
          <cell r="C3432" t="str">
            <v>CID002557 - Global Advanced Metals Boyertown</v>
          </cell>
          <cell r="D3432" t="str">
            <v>Tantalum</v>
          </cell>
          <cell r="E3432" t="str">
            <v>CID002557</v>
          </cell>
          <cell r="F3432" t="str">
            <v>RMI</v>
          </cell>
          <cell r="G3432" t="str">
            <v>Global Advanced Metals Boyertown</v>
          </cell>
          <cell r="H3432" t="str">
            <v>UNITED STATES OF AMERICA</v>
          </cell>
          <cell r="I3432"/>
          <cell r="J3432" t="str">
            <v>Boyertown</v>
          </cell>
          <cell r="K3432" t="str">
            <v>Pennsylvania</v>
          </cell>
          <cell r="L3432" t="str">
            <v>Conformant</v>
          </cell>
        </row>
        <row r="3433">
          <cell r="B3433" t="str">
            <v>ept GmbH &amp; Co. KG_2023</v>
          </cell>
          <cell r="C3433" t="str">
            <v>CID000616 - XIMEI RESOURCES (GUANGDONG) LIMITED</v>
          </cell>
          <cell r="D3433" t="str">
            <v>Tantalum</v>
          </cell>
          <cell r="E3433" t="str">
            <v>CID000616</v>
          </cell>
          <cell r="F3433" t="str">
            <v>RMI</v>
          </cell>
          <cell r="G3433" t="str">
            <v>XIMEI RESOURCES (GUANGDONG) LIMITED</v>
          </cell>
          <cell r="H3433" t="str">
            <v>CHINA</v>
          </cell>
          <cell r="I3433"/>
          <cell r="J3433" t="str">
            <v>Yingde</v>
          </cell>
          <cell r="K3433" t="str">
            <v>Guangdong Sheng</v>
          </cell>
          <cell r="L3433" t="str">
            <v>Conformant</v>
          </cell>
        </row>
        <row r="3434">
          <cell r="B3434" t="str">
            <v>ept GmbH &amp; Co. KG_2023</v>
          </cell>
          <cell r="C3434" t="str">
            <v>CID002544 - TANIOBIS Co., Ltd.</v>
          </cell>
          <cell r="D3434" t="str">
            <v>Tantalum</v>
          </cell>
          <cell r="E3434" t="str">
            <v>CID002544</v>
          </cell>
          <cell r="F3434" t="str">
            <v>RMI</v>
          </cell>
          <cell r="G3434" t="str">
            <v>TANIOBIS Co., Ltd.</v>
          </cell>
          <cell r="H3434" t="str">
            <v>THAILAND</v>
          </cell>
          <cell r="I3434"/>
          <cell r="J3434" t="str">
            <v>Map Ta Phut</v>
          </cell>
          <cell r="K3434" t="str">
            <v>Rayong</v>
          </cell>
          <cell r="L3434" t="str">
            <v>Conformant</v>
          </cell>
        </row>
        <row r="3435">
          <cell r="B3435" t="str">
            <v>ept GmbH &amp; Co. KG_2023</v>
          </cell>
          <cell r="C3435" t="str">
            <v>CID002547 - QSIL Metals Hermsdorf GmbH98</v>
          </cell>
          <cell r="D3435" t="str">
            <v>Tantalum</v>
          </cell>
          <cell r="E3435" t="str">
            <v>CID002547</v>
          </cell>
          <cell r="F3435" t="str">
            <v>RMI</v>
          </cell>
          <cell r="G3435" t="str">
            <v>QSIL Metals Hermsdorf GmbH</v>
          </cell>
          <cell r="H3435" t="str">
            <v>GERMANY</v>
          </cell>
          <cell r="I3435"/>
          <cell r="J3435" t="str">
            <v>Hermsdorf</v>
          </cell>
          <cell r="K3435" t="str">
            <v>Thüringen</v>
          </cell>
          <cell r="L3435" t="str">
            <v>Removed</v>
          </cell>
        </row>
        <row r="3436">
          <cell r="B3436" t="str">
            <v>ept GmbH &amp; Co. KG_2023</v>
          </cell>
          <cell r="C3436" t="str">
            <v>CID002548 - Materion Newton Inc.</v>
          </cell>
          <cell r="D3436" t="str">
            <v>Tantalum</v>
          </cell>
          <cell r="E3436" t="str">
            <v>CID002548</v>
          </cell>
          <cell r="F3436" t="str">
            <v>RMI</v>
          </cell>
          <cell r="G3436" t="str">
            <v>Materion Newton Inc.</v>
          </cell>
          <cell r="H3436" t="str">
            <v>UNITED STATES OF AMERICA</v>
          </cell>
          <cell r="I3436"/>
          <cell r="J3436" t="str">
            <v>Newton</v>
          </cell>
          <cell r="K3436" t="str">
            <v>Massachusetts</v>
          </cell>
          <cell r="L3436" t="str">
            <v>Conformant</v>
          </cell>
        </row>
        <row r="3437">
          <cell r="B3437" t="str">
            <v>ept GmbH &amp; Co. KG_2023</v>
          </cell>
          <cell r="C3437" t="str">
            <v>CID002549 - TANIOBIS Japan Co., Ltd.</v>
          </cell>
          <cell r="D3437" t="str">
            <v>Tantalum</v>
          </cell>
          <cell r="E3437" t="str">
            <v>CID002549</v>
          </cell>
          <cell r="F3437" t="str">
            <v>RMI</v>
          </cell>
          <cell r="G3437" t="str">
            <v>TANIOBIS Japan Co., Ltd.</v>
          </cell>
          <cell r="H3437" t="str">
            <v>JAPAN</v>
          </cell>
          <cell r="I3437"/>
          <cell r="J3437" t="str">
            <v>Mito</v>
          </cell>
          <cell r="K3437" t="str">
            <v>Ibaraki</v>
          </cell>
          <cell r="L3437" t="str">
            <v>Conformant</v>
          </cell>
        </row>
        <row r="3438">
          <cell r="B3438" t="str">
            <v>ept GmbH &amp; Co. KG_2023</v>
          </cell>
          <cell r="C3438" t="str">
            <v>CID002550 - TANIOBIS Smelting GmbH &amp; Co. KG</v>
          </cell>
          <cell r="D3438" t="str">
            <v>Tantalum</v>
          </cell>
          <cell r="E3438" t="str">
            <v>CID002550</v>
          </cell>
          <cell r="F3438" t="str">
            <v>RMI</v>
          </cell>
          <cell r="G3438" t="str">
            <v>TANIOBIS Smelting GmbH &amp; Co. KG</v>
          </cell>
          <cell r="H3438" t="str">
            <v>GERMANY</v>
          </cell>
          <cell r="I3438"/>
          <cell r="J3438" t="str">
            <v>Laufenburg</v>
          </cell>
          <cell r="K3438" t="str">
            <v>Baden-Württemberg</v>
          </cell>
          <cell r="L3438" t="str">
            <v>Conformant</v>
          </cell>
        </row>
        <row r="3439">
          <cell r="B3439" t="str">
            <v>ept GmbH &amp; Co. KG_2023</v>
          </cell>
          <cell r="C3439" t="str">
            <v>CID002545 - TANIOBIS GmbH</v>
          </cell>
          <cell r="D3439" t="str">
            <v>Tantalum</v>
          </cell>
          <cell r="E3439" t="str">
            <v>CID002545</v>
          </cell>
          <cell r="F3439" t="str">
            <v>RMI</v>
          </cell>
          <cell r="G3439" t="str">
            <v>TANIOBIS GmbH</v>
          </cell>
          <cell r="H3439" t="str">
            <v>GERMANY</v>
          </cell>
          <cell r="I3439"/>
          <cell r="J3439" t="str">
            <v>Goslar</v>
          </cell>
          <cell r="K3439" t="str">
            <v>Niedersachsen</v>
          </cell>
          <cell r="L3439" t="str">
            <v>Conformant</v>
          </cell>
        </row>
        <row r="3440">
          <cell r="B3440" t="str">
            <v>ept GmbH &amp; Co. KG_2023</v>
          </cell>
          <cell r="C3440" t="str">
            <v>CID002492 - Hengyang King Xing Lifeng New Materials Co., Ltd.</v>
          </cell>
          <cell r="D3440" t="str">
            <v>Tantalum</v>
          </cell>
          <cell r="E3440" t="str">
            <v>CID002492</v>
          </cell>
          <cell r="F3440" t="str">
            <v>RMI</v>
          </cell>
          <cell r="G3440" t="str">
            <v>Hengyang King Xing Lifeng New Materials Co., Ltd.</v>
          </cell>
          <cell r="H3440" t="str">
            <v>CHINA</v>
          </cell>
          <cell r="I3440"/>
          <cell r="J3440" t="str">
            <v>Hengyang</v>
          </cell>
          <cell r="K3440" t="str">
            <v>Hunan Sheng</v>
          </cell>
          <cell r="L3440" t="str">
            <v>Conformant</v>
          </cell>
        </row>
        <row r="3441">
          <cell r="B3441" t="str">
            <v>ept GmbH &amp; Co. KG_2023</v>
          </cell>
          <cell r="C3441" t="str">
            <v>CID002512 - Jiangxi Dinghai Tantalum &amp; Niobium Co., Ltd.</v>
          </cell>
          <cell r="D3441" t="str">
            <v>Tantalum</v>
          </cell>
          <cell r="E3441" t="str">
            <v>CID002512</v>
          </cell>
          <cell r="F3441" t="str">
            <v>RMI</v>
          </cell>
          <cell r="G3441" t="str">
            <v>Jiangxi Dinghai Tantalum &amp; Niobium Co., Ltd.</v>
          </cell>
          <cell r="H3441" t="str">
            <v>CHINA</v>
          </cell>
          <cell r="I3441"/>
          <cell r="J3441" t="str">
            <v>Fengxin</v>
          </cell>
          <cell r="K3441" t="str">
            <v>Jiangxi Sheng</v>
          </cell>
          <cell r="L3441" t="str">
            <v>Conformant</v>
          </cell>
        </row>
        <row r="3442">
          <cell r="B3442" t="str">
            <v>ept GmbH &amp; Co. KG_2023</v>
          </cell>
          <cell r="C3442" t="str">
            <v>CID002842 - Jiangxi Tuohong New Raw Material</v>
          </cell>
          <cell r="D3442" t="str">
            <v>Tantalum</v>
          </cell>
          <cell r="E3442" t="str">
            <v>CID002842</v>
          </cell>
          <cell r="F3442" t="str">
            <v>RMI</v>
          </cell>
          <cell r="G3442" t="str">
            <v>Jiangxi Tuohong New Raw Material</v>
          </cell>
          <cell r="H3442" t="str">
            <v>CHINA</v>
          </cell>
          <cell r="I3442"/>
          <cell r="J3442" t="str">
            <v>Yi Chun City</v>
          </cell>
          <cell r="K3442" t="str">
            <v>Jiangxi Sheng</v>
          </cell>
          <cell r="L3442" t="str">
            <v>Conformant</v>
          </cell>
        </row>
        <row r="3443">
          <cell r="B3443" t="str">
            <v>ept GmbH &amp; Co. KG_2023</v>
          </cell>
          <cell r="C3443" t="str">
            <v>CID000914 - JiuJiang JinXin Nonferrous Metals Co., Ltd.</v>
          </cell>
          <cell r="D3443" t="str">
            <v>Tantalum</v>
          </cell>
          <cell r="E3443" t="str">
            <v>CID000914</v>
          </cell>
          <cell r="F3443" t="str">
            <v>RMI</v>
          </cell>
          <cell r="G3443" t="str">
            <v>JiuJiang JinXin Nonferrous Metals Co., Ltd.</v>
          </cell>
          <cell r="H3443" t="str">
            <v>CHINA</v>
          </cell>
          <cell r="I3443"/>
          <cell r="J3443" t="str">
            <v>Jiujiang</v>
          </cell>
          <cell r="K3443" t="str">
            <v>Jiangxi Sheng</v>
          </cell>
          <cell r="L3443" t="str">
            <v>Conformant</v>
          </cell>
        </row>
        <row r="3444">
          <cell r="B3444" t="str">
            <v>ept GmbH &amp; Co. KG_2023</v>
          </cell>
          <cell r="C3444" t="str">
            <v>CID000917 - Jiujiang Tanbre Co., Ltd.</v>
          </cell>
          <cell r="D3444" t="str">
            <v>Tantalum</v>
          </cell>
          <cell r="E3444" t="str">
            <v>CID000917</v>
          </cell>
          <cell r="F3444" t="str">
            <v>RMI</v>
          </cell>
          <cell r="G3444" t="str">
            <v>Jiujiang Tanbre Co., Ltd.</v>
          </cell>
          <cell r="H3444" t="str">
            <v>CHINA</v>
          </cell>
          <cell r="I3444" t="str">
            <v>No. 62, Jiuhu Road, Jiujiang City, Jiangxi 
Province, China, P.C: 332014</v>
          </cell>
          <cell r="J3444" t="str">
            <v>Jiujiang</v>
          </cell>
          <cell r="K3444" t="str">
            <v>Jiangxi Sheng</v>
          </cell>
          <cell r="L3444" t="str">
            <v>Conformant</v>
          </cell>
        </row>
        <row r="3445">
          <cell r="B3445" t="str">
            <v>ept GmbH &amp; Co. KG_2023</v>
          </cell>
          <cell r="C3445" t="str">
            <v>CID002506 - Jiujiang Zhongao Tantalum &amp; Niobium Co., Ltd.</v>
          </cell>
          <cell r="D3445" t="str">
            <v>Tantalum</v>
          </cell>
          <cell r="E3445" t="str">
            <v>CID002506</v>
          </cell>
          <cell r="F3445" t="str">
            <v>RMI</v>
          </cell>
          <cell r="G3445" t="str">
            <v>Jiujiang Zhongao Tantalum &amp; Niobium Co., Ltd.</v>
          </cell>
          <cell r="H3445" t="str">
            <v>CHINA</v>
          </cell>
          <cell r="I3445"/>
          <cell r="J3445" t="str">
            <v>Jiujiang</v>
          </cell>
          <cell r="K3445" t="str">
            <v>Jiangxi Sheng</v>
          </cell>
          <cell r="L3445" t="str">
            <v>Conformant</v>
          </cell>
        </row>
        <row r="3446">
          <cell r="B3446" t="str">
            <v>ept GmbH &amp; Co. KG_2023</v>
          </cell>
          <cell r="C3446" t="str">
            <v>CID002539 - KEMET de Mexico</v>
          </cell>
          <cell r="D3446" t="str">
            <v>Tantalum</v>
          </cell>
          <cell r="E3446" t="str">
            <v>CID002539</v>
          </cell>
          <cell r="F3446" t="str">
            <v>RMI</v>
          </cell>
          <cell r="G3446" t="str">
            <v>KEMET de Mexico</v>
          </cell>
          <cell r="H3446" t="str">
            <v>MEXICO</v>
          </cell>
          <cell r="I3446"/>
          <cell r="J3446" t="str">
            <v>Matamoros</v>
          </cell>
          <cell r="K3446" t="str">
            <v>Tamaulipas</v>
          </cell>
          <cell r="L3446" t="str">
            <v>Conformant</v>
          </cell>
        </row>
        <row r="3447">
          <cell r="B3447" t="str">
            <v>ept GmbH &amp; Co. KG_2023</v>
          </cell>
          <cell r="C3447" t="str">
            <v>CID001076 - AMG Brasil</v>
          </cell>
          <cell r="D3447" t="str">
            <v>Tantalum</v>
          </cell>
          <cell r="E3447" t="str">
            <v>CID001076</v>
          </cell>
          <cell r="F3447" t="str">
            <v>RMI</v>
          </cell>
          <cell r="G3447" t="str">
            <v>AMG Brasil</v>
          </cell>
          <cell r="H3447" t="str">
            <v>BRAZIL</v>
          </cell>
          <cell r="I3447"/>
          <cell r="J3447" t="str">
            <v>São João del Rei</v>
          </cell>
          <cell r="K3447" t="str">
            <v>Minas Gerais</v>
          </cell>
          <cell r="L3447" t="str">
            <v>Conformant</v>
          </cell>
        </row>
        <row r="3448">
          <cell r="B3448" t="str">
            <v>ept GmbH &amp; Co. KG_2023</v>
          </cell>
          <cell r="C3448" t="str">
            <v>CID001163 - Metallurgical Products India Pvt., Ltd.7</v>
          </cell>
          <cell r="D3448" t="str">
            <v>Tantalum</v>
          </cell>
          <cell r="E3448" t="str">
            <v>CID001163</v>
          </cell>
          <cell r="F3448" t="str">
            <v>RMI</v>
          </cell>
          <cell r="G3448" t="str">
            <v>Metallurgical Products India Pvt., Ltd.</v>
          </cell>
          <cell r="H3448" t="str">
            <v>INDIA</v>
          </cell>
          <cell r="I3448"/>
          <cell r="J3448" t="str">
            <v>District Raigad</v>
          </cell>
          <cell r="K3448" t="str">
            <v>Maharashtra</v>
          </cell>
          <cell r="L3448" t="str">
            <v>Conformant</v>
          </cell>
        </row>
        <row r="3449">
          <cell r="B3449" t="str">
            <v>ept GmbH &amp; Co. KG_2023</v>
          </cell>
          <cell r="C3449" t="str">
            <v>CID001173 - Mineracao Taboca S.A.</v>
          </cell>
          <cell r="D3449" t="str">
            <v>Tin</v>
          </cell>
          <cell r="E3449" t="str">
            <v>CID001173</v>
          </cell>
          <cell r="F3449" t="str">
            <v>RMI</v>
          </cell>
          <cell r="G3449" t="str">
            <v>Mineracao Taboca S.A.</v>
          </cell>
          <cell r="H3449" t="str">
            <v>BRAZIL</v>
          </cell>
          <cell r="I3449" t="str">
            <v>Nondisclosure</v>
          </cell>
          <cell r="J3449" t="str">
            <v>Bairro Guarapiranga</v>
          </cell>
          <cell r="K3449" t="str">
            <v>Pirapora do Bom Jesus City</v>
          </cell>
          <cell r="L3449" t="str">
            <v>Conformant</v>
          </cell>
        </row>
        <row r="3450">
          <cell r="B3450" t="str">
            <v>ept GmbH &amp; Co. KG_2023</v>
          </cell>
          <cell r="C3450" t="str">
            <v>CID001192 - Mitsui Mining and Smelting Co., Ltd.8</v>
          </cell>
          <cell r="D3450" t="str">
            <v>Tantalum</v>
          </cell>
          <cell r="E3450" t="str">
            <v>CID001192</v>
          </cell>
          <cell r="F3450" t="str">
            <v>RMI</v>
          </cell>
          <cell r="G3450" t="str">
            <v>Mitsui Mining and Smelting Co., Ltd.</v>
          </cell>
          <cell r="H3450" t="str">
            <v>JAPAN</v>
          </cell>
          <cell r="I3450"/>
          <cell r="J3450" t="str">
            <v>Omuta</v>
          </cell>
          <cell r="K3450" t="str">
            <v>Fukuoka</v>
          </cell>
          <cell r="L3450" t="str">
            <v>Conformant</v>
          </cell>
        </row>
        <row r="3451">
          <cell r="B3451" t="str">
            <v>ept GmbH &amp; Co. KG_2023</v>
          </cell>
          <cell r="C3451" t="str">
            <v>CID001277 - Ningxia Orient Tantalum Industry Co., Ltd.</v>
          </cell>
          <cell r="D3451" t="str">
            <v>Tantalum</v>
          </cell>
          <cell r="E3451" t="str">
            <v>CID001277</v>
          </cell>
          <cell r="F3451" t="str">
            <v>RMI</v>
          </cell>
          <cell r="G3451" t="str">
            <v>Ningxia Orient Tantalum Industry Co., Ltd.</v>
          </cell>
          <cell r="H3451" t="str">
            <v>CHINA</v>
          </cell>
          <cell r="I3451"/>
          <cell r="J3451" t="str">
            <v>Shizuishan City</v>
          </cell>
          <cell r="K3451" t="str">
            <v>Ningxia Huizi Zizhiqu</v>
          </cell>
          <cell r="L3451" t="str">
            <v>Conformant</v>
          </cell>
        </row>
        <row r="3452">
          <cell r="B3452" t="str">
            <v>ept GmbH &amp; Co. KG_2023</v>
          </cell>
          <cell r="C3452" t="str">
            <v>CID001200 - NPM Silmet AS9</v>
          </cell>
          <cell r="D3452" t="str">
            <v>Tantalum</v>
          </cell>
          <cell r="E3452" t="str">
            <v>CID001200</v>
          </cell>
          <cell r="F3452" t="str">
            <v>RMI</v>
          </cell>
          <cell r="G3452" t="str">
            <v>NPM Silmet AS</v>
          </cell>
          <cell r="H3452" t="str">
            <v>ESTONIA</v>
          </cell>
          <cell r="I3452"/>
          <cell r="J3452" t="str">
            <v>Sillamäe</v>
          </cell>
          <cell r="K3452" t="str">
            <v>Ida-Virumaa</v>
          </cell>
          <cell r="L3452" t="str">
            <v>Conformant</v>
          </cell>
        </row>
        <row r="3453">
          <cell r="B3453" t="str">
            <v>ept GmbH &amp; Co. KG_2023</v>
          </cell>
          <cell r="C3453" t="str">
            <v>CID002847 - Meta Materials</v>
          </cell>
          <cell r="D3453" t="str">
            <v>Tantalum</v>
          </cell>
          <cell r="E3453" t="str">
            <v>CID002847</v>
          </cell>
          <cell r="F3453" t="str">
            <v>RMI</v>
          </cell>
          <cell r="G3453" t="str">
            <v>Meta Materials</v>
          </cell>
          <cell r="H3453" t="str">
            <v>NORTH MACEDONIA, REPUBLIC OF</v>
          </cell>
          <cell r="I3453"/>
          <cell r="J3453" t="str">
            <v>Balin Dol</v>
          </cell>
          <cell r="K3453" t="str">
            <v>Gostivar</v>
          </cell>
          <cell r="L3453" t="str">
            <v>Removed</v>
          </cell>
        </row>
        <row r="3454">
          <cell r="B3454" t="str">
            <v>ept GmbH &amp; Co. KG_2023</v>
          </cell>
          <cell r="C3454" t="str">
            <v>CID001508 - QuantumClean</v>
          </cell>
          <cell r="D3454" t="str">
            <v>Tantalum</v>
          </cell>
          <cell r="E3454" t="str">
            <v>CID001508</v>
          </cell>
          <cell r="F3454" t="str">
            <v>RMI</v>
          </cell>
          <cell r="G3454" t="str">
            <v>QuantumClean</v>
          </cell>
          <cell r="H3454" t="str">
            <v>UNITED STATES OF AMERICA</v>
          </cell>
          <cell r="I3454"/>
          <cell r="J3454" t="str">
            <v>Carrollton</v>
          </cell>
          <cell r="K3454" t="str">
            <v>Texas</v>
          </cell>
          <cell r="L3454" t="str">
            <v>Conformant</v>
          </cell>
        </row>
        <row r="3455">
          <cell r="B3455" t="str">
            <v>ept GmbH &amp; Co. KG_2023</v>
          </cell>
          <cell r="C3455" t="str">
            <v>CID002706 - Resind Industria e Comercio Ltda.</v>
          </cell>
          <cell r="D3455" t="str">
            <v>Tin</v>
          </cell>
          <cell r="E3455" t="str">
            <v>CID002706</v>
          </cell>
          <cell r="F3455" t="str">
            <v>RMI</v>
          </cell>
          <cell r="G3455" t="str">
            <v>Resind Industria e Comercio Ltda.</v>
          </cell>
          <cell r="H3455" t="str">
            <v>BRAZIL</v>
          </cell>
          <cell r="I3455"/>
          <cell r="J3455" t="str">
            <v>São João del Rei</v>
          </cell>
          <cell r="K3455" t="str">
            <v>Minas gerais</v>
          </cell>
          <cell r="L3455" t="str">
            <v>Conformant</v>
          </cell>
        </row>
        <row r="3456">
          <cell r="B3456" t="str">
            <v>ept GmbH &amp; Co. KG_2023</v>
          </cell>
          <cell r="C3456" t="str">
            <v>CID001769 - Solikamsk Magnesium Works OAO14</v>
          </cell>
          <cell r="D3456" t="str">
            <v>Tantalum</v>
          </cell>
          <cell r="E3456" t="str">
            <v>CID001769</v>
          </cell>
          <cell r="F3456" t="str">
            <v>RMI</v>
          </cell>
          <cell r="G3456" t="str">
            <v>Solikamsk Magnesium Works OAO</v>
          </cell>
          <cell r="H3456" t="str">
            <v>RUSSIAN FEDERATION</v>
          </cell>
          <cell r="I3456"/>
          <cell r="J3456" t="str">
            <v>Solikamsk</v>
          </cell>
          <cell r="K3456" t="str">
            <v>Permskiy kray</v>
          </cell>
          <cell r="L3456" t="str">
            <v>Listed by RMI</v>
          </cell>
        </row>
        <row r="3457">
          <cell r="B3457" t="str">
            <v>ept GmbH &amp; Co. KG_2023</v>
          </cell>
          <cell r="C3457" t="str">
            <v>CID001869 - Taki Chemical Co., Ltd.</v>
          </cell>
          <cell r="D3457" t="str">
            <v>Tantalum</v>
          </cell>
          <cell r="E3457" t="str">
            <v>CID001869</v>
          </cell>
          <cell r="F3457" t="str">
            <v>RMI</v>
          </cell>
          <cell r="G3457" t="str">
            <v>Taki Chemical Co., Ltd.</v>
          </cell>
          <cell r="H3457" t="str">
            <v>JAPAN</v>
          </cell>
          <cell r="I3457"/>
          <cell r="J3457" t="str">
            <v>Harima</v>
          </cell>
          <cell r="K3457" t="str">
            <v>Hyogo</v>
          </cell>
          <cell r="L3457" t="str">
            <v>Conformant</v>
          </cell>
        </row>
        <row r="3458">
          <cell r="B3458" t="str">
            <v>ept GmbH &amp; Co. KG_2023</v>
          </cell>
          <cell r="C3458" t="str">
            <v>CID001891 - Telex Metals</v>
          </cell>
          <cell r="D3458" t="str">
            <v>Tantalum</v>
          </cell>
          <cell r="E3458" t="str">
            <v>CID001891</v>
          </cell>
          <cell r="F3458" t="str">
            <v>RMI</v>
          </cell>
          <cell r="G3458" t="str">
            <v>Telex Metals</v>
          </cell>
          <cell r="H3458" t="str">
            <v>UNITED STATES OF AMERICA</v>
          </cell>
          <cell r="I3458"/>
          <cell r="J3458" t="str">
            <v>Croydon</v>
          </cell>
          <cell r="K3458" t="str">
            <v>Pennsylvania</v>
          </cell>
          <cell r="L3458" t="str">
            <v>Conformant</v>
          </cell>
        </row>
        <row r="3459">
          <cell r="B3459" t="str">
            <v>ept GmbH &amp; Co. KG_2023</v>
          </cell>
          <cell r="C3459" t="str">
            <v>CID001969 - Ulba Metallurgical Plant JSC17</v>
          </cell>
          <cell r="D3459" t="str">
            <v>Tantalum</v>
          </cell>
          <cell r="E3459" t="str">
            <v>CID001969</v>
          </cell>
          <cell r="F3459" t="str">
            <v>RMI</v>
          </cell>
          <cell r="G3459" t="str">
            <v>Ulba Metallurgical Plant JSC</v>
          </cell>
          <cell r="H3459" t="str">
            <v>KAZAKHSTAN</v>
          </cell>
          <cell r="I3459"/>
          <cell r="J3459" t="str">
            <v>Ust-Kamenogorsk</v>
          </cell>
          <cell r="K3459" t="str">
            <v>Qaraghandy oblysy</v>
          </cell>
          <cell r="L3459" t="str">
            <v>Conformant</v>
          </cell>
        </row>
        <row r="3460">
          <cell r="B3460" t="str">
            <v>ept GmbH &amp; Co. KG_2023</v>
          </cell>
          <cell r="C3460" t="str">
            <v>CID002508 - XinXing HaoRong Electronic Material Co., Ltd.</v>
          </cell>
          <cell r="D3460" t="str">
            <v>Tantalum</v>
          </cell>
          <cell r="E3460" t="str">
            <v>CID002508</v>
          </cell>
          <cell r="F3460" t="str">
            <v>RMI</v>
          </cell>
          <cell r="G3460" t="str">
            <v>XinXing HaoRong Electronic Material Co., Ltd.</v>
          </cell>
          <cell r="H3460" t="str">
            <v>CHINA</v>
          </cell>
          <cell r="I3460"/>
          <cell r="J3460" t="str">
            <v>YunFu City</v>
          </cell>
          <cell r="K3460" t="str">
            <v>Guangdong Sheng</v>
          </cell>
          <cell r="L3460" t="str">
            <v>Conformant</v>
          </cell>
        </row>
        <row r="3461">
          <cell r="B3461" t="str">
            <v>ept GmbH &amp; Co. KG_2023</v>
          </cell>
          <cell r="C3461" t="str">
            <v>CID002708 - Abington Reldan Metals, LLC</v>
          </cell>
          <cell r="D3461" t="str">
            <v>Gold</v>
          </cell>
          <cell r="E3461" t="str">
            <v>CID002708</v>
          </cell>
          <cell r="F3461" t="str">
            <v>RMI</v>
          </cell>
          <cell r="G3461" t="str">
            <v>Abington Reldan Metals, LLC</v>
          </cell>
          <cell r="H3461" t="str">
            <v>UNITED STATES OF AMERICA</v>
          </cell>
          <cell r="I3461"/>
          <cell r="J3461" t="str">
            <v>Fairless Hills</v>
          </cell>
          <cell r="K3461" t="str">
            <v>Pennsylvania</v>
          </cell>
          <cell r="L3461" t="str">
            <v>Conformant</v>
          </cell>
        </row>
        <row r="3462">
          <cell r="B3462" t="str">
            <v>ept GmbH &amp; Co. KG_2023</v>
          </cell>
          <cell r="C3462" t="str">
            <v>CID000015 - Advanced Chemical Company</v>
          </cell>
          <cell r="D3462" t="str">
            <v>Gold</v>
          </cell>
          <cell r="E3462" t="str">
            <v>CID000015</v>
          </cell>
          <cell r="F3462" t="str">
            <v>RMI</v>
          </cell>
          <cell r="G3462" t="str">
            <v>Advanced Chemical Company</v>
          </cell>
          <cell r="H3462" t="str">
            <v>UNITED STATES OF AMERICA</v>
          </cell>
          <cell r="I3462"/>
          <cell r="J3462" t="str">
            <v>Warwick</v>
          </cell>
          <cell r="K3462" t="str">
            <v>Rhode Island</v>
          </cell>
          <cell r="L3462" t="str">
            <v>Conformant</v>
          </cell>
        </row>
        <row r="3463">
          <cell r="B3463" t="str">
            <v>ept GmbH &amp; Co. KG_2023</v>
          </cell>
          <cell r="C3463" t="str">
            <v>CID000019 - Aida Chemical Industries Co., Ltd.</v>
          </cell>
          <cell r="D3463" t="str">
            <v>Gold</v>
          </cell>
          <cell r="E3463" t="str">
            <v>CID000019</v>
          </cell>
          <cell r="F3463" t="str">
            <v>RMI</v>
          </cell>
          <cell r="G3463" t="str">
            <v>Aida Chemical Industries Co., Ltd.</v>
          </cell>
          <cell r="H3463" t="str">
            <v>JAPAN</v>
          </cell>
          <cell r="I3463" t="str">
            <v>6-15-13 Minami-cho</v>
          </cell>
          <cell r="J3463" t="str">
            <v>Fuchu</v>
          </cell>
          <cell r="K3463" t="str">
            <v>Tokyo</v>
          </cell>
          <cell r="L3463" t="str">
            <v>Conformant</v>
          </cell>
        </row>
        <row r="3464">
          <cell r="B3464" t="str">
            <v>ept GmbH &amp; Co. KG_2023</v>
          </cell>
          <cell r="C3464" t="str">
            <v>CID002560 - Al Etihad Gold Refinery DMCC</v>
          </cell>
          <cell r="D3464" t="str">
            <v>Gold</v>
          </cell>
          <cell r="E3464" t="str">
            <v>CID002560</v>
          </cell>
          <cell r="F3464" t="str">
            <v>RMI</v>
          </cell>
          <cell r="G3464" t="str">
            <v>Al Etihad Gold Refinery DMCC</v>
          </cell>
          <cell r="H3464" t="str">
            <v>UNITED ARAB EMIRATES</v>
          </cell>
          <cell r="I3464"/>
          <cell r="J3464" t="str">
            <v>Dubai</v>
          </cell>
          <cell r="K3464" t="str">
            <v>Dubayy</v>
          </cell>
          <cell r="L3464" t="str">
            <v>Conformant</v>
          </cell>
        </row>
        <row r="3465">
          <cell r="B3465" t="str">
            <v>ept GmbH &amp; Co. KG_2023</v>
          </cell>
          <cell r="C3465" t="str">
            <v>CID000035 - Agosi AG</v>
          </cell>
          <cell r="D3465" t="str">
            <v>Gold</v>
          </cell>
          <cell r="E3465" t="str">
            <v>CID000035</v>
          </cell>
          <cell r="F3465" t="str">
            <v>RMI</v>
          </cell>
          <cell r="G3465" t="str">
            <v>Agosi AG</v>
          </cell>
          <cell r="H3465" t="str">
            <v>GERMANY</v>
          </cell>
          <cell r="I3465"/>
          <cell r="J3465" t="str">
            <v>Pforzheim</v>
          </cell>
          <cell r="K3465" t="str">
            <v>Baden-Württemberg</v>
          </cell>
          <cell r="L3465" t="str">
            <v>Conformant</v>
          </cell>
        </row>
        <row r="3466">
          <cell r="B3466" t="str">
            <v>ept GmbH &amp; Co. KG_2023</v>
          </cell>
          <cell r="C3466" t="str">
            <v>CID000041 - Almalyk Mining and Metallurgical Complex (AMMC)</v>
          </cell>
          <cell r="D3466" t="str">
            <v>Gold</v>
          </cell>
          <cell r="E3466" t="str">
            <v>CID000041</v>
          </cell>
          <cell r="F3466" t="str">
            <v>RMI</v>
          </cell>
          <cell r="G3466" t="str">
            <v>Almalyk Mining and Metallurgical Complex (AMMC)</v>
          </cell>
          <cell r="H3466" t="str">
            <v>UZBEKISTAN</v>
          </cell>
          <cell r="I3466"/>
          <cell r="J3466" t="str">
            <v>Almalyk</v>
          </cell>
          <cell r="K3466" t="str">
            <v>Toshkent</v>
          </cell>
          <cell r="L3466" t="str">
            <v>Conformant</v>
          </cell>
        </row>
        <row r="3467">
          <cell r="B3467" t="str">
            <v>ept GmbH &amp; Co. KG_2023</v>
          </cell>
          <cell r="C3467" t="str">
            <v>CID000058 - AngloGold Ashanti Corrego do Sitio Mineracao</v>
          </cell>
          <cell r="D3467" t="str">
            <v>Gold</v>
          </cell>
          <cell r="E3467" t="str">
            <v>CID000058</v>
          </cell>
          <cell r="F3467" t="str">
            <v>RMI</v>
          </cell>
          <cell r="G3467" t="str">
            <v>AngloGold Ashanti Corrego do Sitio Mineracao</v>
          </cell>
          <cell r="H3467" t="str">
            <v>BRAZIL</v>
          </cell>
          <cell r="I3467"/>
          <cell r="J3467" t="str">
            <v>Nova Lima</v>
          </cell>
          <cell r="K3467" t="str">
            <v>Minas Gerais</v>
          </cell>
          <cell r="L3467" t="str">
            <v>Conformant</v>
          </cell>
        </row>
        <row r="3468">
          <cell r="B3468" t="str">
            <v>ept GmbH &amp; Co. KG_2023</v>
          </cell>
          <cell r="C3468" t="str">
            <v>CID000077 - Argor-Heraeus S.A.</v>
          </cell>
          <cell r="D3468" t="str">
            <v>Gold</v>
          </cell>
          <cell r="E3468" t="str">
            <v>CID000077</v>
          </cell>
          <cell r="F3468" t="str">
            <v>RMI</v>
          </cell>
          <cell r="G3468" t="str">
            <v>Argor-Heraeus S.A.</v>
          </cell>
          <cell r="H3468" t="str">
            <v>SWITZERLAND</v>
          </cell>
          <cell r="I3468" t="str">
            <v>CH-6850 Mendrisio , Switzerland</v>
          </cell>
          <cell r="J3468" t="str">
            <v>Mendrisio</v>
          </cell>
          <cell r="K3468" t="str">
            <v>Ticino</v>
          </cell>
          <cell r="L3468" t="str">
            <v>Conformant</v>
          </cell>
        </row>
        <row r="3469">
          <cell r="B3469" t="str">
            <v>ept GmbH &amp; Co. KG_2023</v>
          </cell>
          <cell r="C3469" t="str">
            <v>CID000082 - Asahi Pretec Corp.20</v>
          </cell>
          <cell r="D3469" t="str">
            <v>Gold</v>
          </cell>
          <cell r="E3469" t="str">
            <v>CID000082</v>
          </cell>
          <cell r="F3469" t="str">
            <v>RMI</v>
          </cell>
          <cell r="G3469" t="str">
            <v>Asahi Pretec Corp.</v>
          </cell>
          <cell r="H3469" t="str">
            <v>JAPAN</v>
          </cell>
          <cell r="I3469"/>
          <cell r="J3469" t="str">
            <v>Kobe</v>
          </cell>
          <cell r="K3469" t="str">
            <v>Hyogo</v>
          </cell>
          <cell r="L3469" t="str">
            <v>Conformant</v>
          </cell>
        </row>
        <row r="3470">
          <cell r="B3470" t="str">
            <v>ept GmbH &amp; Co. KG_2023</v>
          </cell>
          <cell r="C3470" t="str">
            <v>CID000924 - Asahi Refining Canada Ltd.</v>
          </cell>
          <cell r="D3470" t="str">
            <v>Gold</v>
          </cell>
          <cell r="E3470" t="str">
            <v>CID000924</v>
          </cell>
          <cell r="F3470" t="str">
            <v>RMI</v>
          </cell>
          <cell r="G3470" t="str">
            <v>Asahi Refining Canada Ltd.</v>
          </cell>
          <cell r="H3470" t="str">
            <v>CANADA</v>
          </cell>
          <cell r="I3470"/>
          <cell r="J3470" t="str">
            <v>Brampton</v>
          </cell>
          <cell r="K3470" t="str">
            <v>Ontario</v>
          </cell>
          <cell r="L3470" t="str">
            <v>Conformant</v>
          </cell>
        </row>
        <row r="3471">
          <cell r="B3471" t="str">
            <v>ept GmbH &amp; Co. KG_2023</v>
          </cell>
          <cell r="C3471" t="str">
            <v>CID000920 - Asahi Refining USA Inc.</v>
          </cell>
          <cell r="D3471" t="str">
            <v>Gold</v>
          </cell>
          <cell r="E3471" t="str">
            <v>CID000920</v>
          </cell>
          <cell r="F3471" t="str">
            <v>RMI</v>
          </cell>
          <cell r="G3471" t="str">
            <v>Asahi Refining USA Inc.</v>
          </cell>
          <cell r="H3471" t="str">
            <v>UNITED STATES OF AMERICA</v>
          </cell>
          <cell r="I3471"/>
          <cell r="J3471" t="str">
            <v>Salt Lake City</v>
          </cell>
          <cell r="K3471" t="str">
            <v>Utah</v>
          </cell>
          <cell r="L3471" t="str">
            <v>Conformant</v>
          </cell>
        </row>
        <row r="3472">
          <cell r="B3472" t="str">
            <v>ept GmbH &amp; Co. KG_2023</v>
          </cell>
          <cell r="C3472" t="str">
            <v>CID000113 - Aurubis AG</v>
          </cell>
          <cell r="D3472" t="str">
            <v>Gold</v>
          </cell>
          <cell r="E3472" t="str">
            <v>CID000113</v>
          </cell>
          <cell r="F3472" t="str">
            <v>RMI</v>
          </cell>
          <cell r="G3472" t="str">
            <v>Aurubis AG</v>
          </cell>
          <cell r="H3472" t="str">
            <v>GERMANY</v>
          </cell>
          <cell r="I3472"/>
          <cell r="J3472" t="str">
            <v>Hamburg</v>
          </cell>
          <cell r="K3472" t="str">
            <v>Hamburg</v>
          </cell>
          <cell r="L3472" t="str">
            <v>Conformant</v>
          </cell>
        </row>
        <row r="3473">
          <cell r="B3473" t="str">
            <v>ept GmbH &amp; Co. KG_2023</v>
          </cell>
          <cell r="C3473" t="str">
            <v>CID002863 - Bangalore Refinery26</v>
          </cell>
          <cell r="D3473" t="str">
            <v>Gold</v>
          </cell>
          <cell r="E3473" t="str">
            <v>CID002863</v>
          </cell>
          <cell r="F3473" t="str">
            <v>RMI</v>
          </cell>
          <cell r="G3473" t="str">
            <v>Bangalore Refinery</v>
          </cell>
          <cell r="H3473" t="str">
            <v>INDIA</v>
          </cell>
          <cell r="I3473"/>
          <cell r="J3473" t="str">
            <v>Bangalore</v>
          </cell>
          <cell r="K3473" t="str">
            <v>Karnataka</v>
          </cell>
          <cell r="L3473" t="str">
            <v>Conformant</v>
          </cell>
        </row>
        <row r="3474">
          <cell r="B3474" t="str">
            <v>ept GmbH &amp; Co. KG_2023</v>
          </cell>
          <cell r="C3474" t="str">
            <v>CID000128 - Bangko Sentral ng Pilipinas (Central Bank of the Philippines)</v>
          </cell>
          <cell r="D3474" t="str">
            <v>Gold</v>
          </cell>
          <cell r="E3474" t="str">
            <v>CID000128</v>
          </cell>
          <cell r="F3474" t="str">
            <v>RMI</v>
          </cell>
          <cell r="G3474" t="str">
            <v>Bangko Sentral ng Pilipinas (Central Bank of the Philippines)</v>
          </cell>
          <cell r="H3474" t="str">
            <v>PHILIPPINES</v>
          </cell>
          <cell r="I3474"/>
          <cell r="J3474" t="str">
            <v>Quezon City</v>
          </cell>
          <cell r="K3474" t="str">
            <v>Rizal</v>
          </cell>
          <cell r="L3474" t="str">
            <v>Conformant</v>
          </cell>
        </row>
        <row r="3475">
          <cell r="B3475" t="str">
            <v>ept GmbH &amp; Co. KG_2023</v>
          </cell>
          <cell r="C3475" t="str">
            <v>CID000157 - Boliden AB</v>
          </cell>
          <cell r="D3475" t="str">
            <v>Gold</v>
          </cell>
          <cell r="E3475" t="str">
            <v>CID000157</v>
          </cell>
          <cell r="F3475" t="str">
            <v>RMI</v>
          </cell>
          <cell r="G3475" t="str">
            <v>Boliden AB</v>
          </cell>
          <cell r="H3475" t="str">
            <v>SWEDEN</v>
          </cell>
          <cell r="I3475"/>
          <cell r="J3475" t="str">
            <v>Skelleftehamn</v>
          </cell>
          <cell r="K3475" t="str">
            <v>Västerbottens län [SE-24]</v>
          </cell>
          <cell r="L3475" t="str">
            <v>Conformant</v>
          </cell>
        </row>
        <row r="3476">
          <cell r="B3476" t="str">
            <v>ept GmbH &amp; Co. KG_2023</v>
          </cell>
          <cell r="C3476" t="str">
            <v>CID000176 - C. Hafner GmbH + Co. KG</v>
          </cell>
          <cell r="D3476" t="str">
            <v>Gold</v>
          </cell>
          <cell r="E3476" t="str">
            <v>CID000176</v>
          </cell>
          <cell r="F3476" t="str">
            <v>RMI</v>
          </cell>
          <cell r="G3476" t="str">
            <v>C. Hafner GmbH + Co. KG</v>
          </cell>
          <cell r="H3476" t="str">
            <v>GERMANY</v>
          </cell>
          <cell r="I3476"/>
          <cell r="J3476" t="str">
            <v>Pforzheim</v>
          </cell>
          <cell r="K3476" t="str">
            <v>Baden-Württemberg</v>
          </cell>
          <cell r="L3476" t="str">
            <v>Conformant</v>
          </cell>
        </row>
        <row r="3477">
          <cell r="B3477" t="str">
            <v>ept GmbH &amp; Co. KG_2023</v>
          </cell>
          <cell r="C3477" t="str">
            <v>CID000185 - CCR Refinery - Glencore Canada Corporation30</v>
          </cell>
          <cell r="D3477" t="str">
            <v>Gold</v>
          </cell>
          <cell r="E3477" t="str">
            <v>CID000185</v>
          </cell>
          <cell r="F3477" t="str">
            <v>RMI</v>
          </cell>
          <cell r="G3477" t="str">
            <v>CCR Refinery - Glencore Canada Corporation</v>
          </cell>
          <cell r="H3477" t="str">
            <v>CANADA</v>
          </cell>
          <cell r="I3477"/>
          <cell r="J3477" t="str">
            <v>Montréal</v>
          </cell>
          <cell r="K3477" t="str">
            <v>Quebec</v>
          </cell>
          <cell r="L3477" t="str">
            <v>Conformant</v>
          </cell>
        </row>
        <row r="3478">
          <cell r="B3478" t="str">
            <v>ept GmbH &amp; Co. KG_2023</v>
          </cell>
          <cell r="C3478" t="str">
            <v>CID000189 - Cendres + Metaux S.A.32</v>
          </cell>
          <cell r="D3478" t="str">
            <v>Gold</v>
          </cell>
          <cell r="E3478" t="str">
            <v>CID000189</v>
          </cell>
          <cell r="F3478" t="str">
            <v>RMI</v>
          </cell>
          <cell r="G3478" t="str">
            <v>Cendres + Metaux S.A.</v>
          </cell>
          <cell r="H3478" t="str">
            <v>SWITZERLAND</v>
          </cell>
          <cell r="I3478"/>
          <cell r="J3478" t="str">
            <v>Biel-Bienne</v>
          </cell>
          <cell r="K3478" t="str">
            <v>Bern</v>
          </cell>
          <cell r="L3478" t="str">
            <v>Listed by RMI</v>
          </cell>
        </row>
        <row r="3479">
          <cell r="B3479" t="str">
            <v>ept GmbH &amp; Co. KG_2023</v>
          </cell>
          <cell r="C3479" t="str">
            <v>CID000233 - Chimet S.p.A.</v>
          </cell>
          <cell r="D3479" t="str">
            <v>Gold</v>
          </cell>
          <cell r="E3479" t="str">
            <v>CID000233</v>
          </cell>
          <cell r="F3479" t="str">
            <v>RMI</v>
          </cell>
          <cell r="G3479" t="str">
            <v>Chimet S.p.A.</v>
          </cell>
          <cell r="H3479" t="str">
            <v>ITALY</v>
          </cell>
          <cell r="I3479"/>
          <cell r="J3479" t="str">
            <v>Arezzo</v>
          </cell>
          <cell r="K3479" t="str">
            <v>Toscana</v>
          </cell>
          <cell r="L3479" t="str">
            <v>Conformant</v>
          </cell>
        </row>
        <row r="3480">
          <cell r="B3480" t="str">
            <v>ept GmbH &amp; Co. KG_2023</v>
          </cell>
          <cell r="C3480" t="str">
            <v>CID000264 - Chugai Mining</v>
          </cell>
          <cell r="D3480" t="str">
            <v>Gold</v>
          </cell>
          <cell r="E3480" t="str">
            <v>CID000264</v>
          </cell>
          <cell r="F3480" t="str">
            <v>RMI</v>
          </cell>
          <cell r="G3480" t="str">
            <v>Chugai Mining</v>
          </cell>
          <cell r="H3480" t="str">
            <v>JAPAN</v>
          </cell>
          <cell r="I3480"/>
          <cell r="J3480" t="str">
            <v>Chiyoda</v>
          </cell>
          <cell r="K3480" t="str">
            <v>Tokyo</v>
          </cell>
          <cell r="L3480" t="str">
            <v>Conformant</v>
          </cell>
        </row>
        <row r="3481">
          <cell r="B3481" t="str">
            <v>ept GmbH &amp; Co. KG_2023</v>
          </cell>
          <cell r="C3481" t="str">
            <v>CID000401 - Dowa</v>
          </cell>
          <cell r="D3481" t="str">
            <v>Gold</v>
          </cell>
          <cell r="E3481" t="str">
            <v>CID000401</v>
          </cell>
          <cell r="F3481" t="str">
            <v>RMI</v>
          </cell>
          <cell r="G3481" t="str">
            <v>Dowa</v>
          </cell>
          <cell r="H3481" t="str">
            <v>JAPAN</v>
          </cell>
          <cell r="I3481"/>
          <cell r="J3481" t="str">
            <v>Kosaka</v>
          </cell>
          <cell r="K3481" t="str">
            <v>Akita</v>
          </cell>
          <cell r="L3481" t="str">
            <v>Conformant</v>
          </cell>
        </row>
        <row r="3482">
          <cell r="B3482" t="str">
            <v>ept GmbH &amp; Co. KG_2023</v>
          </cell>
          <cell r="C3482" t="str">
            <v>CID000359 - DSC (Do Sung Corporation)38</v>
          </cell>
          <cell r="D3482" t="str">
            <v>Gold</v>
          </cell>
          <cell r="E3482" t="str">
            <v>CID000359</v>
          </cell>
          <cell r="F3482" t="str">
            <v>RMI</v>
          </cell>
          <cell r="G3482" t="str">
            <v>DSC (Do Sung Corporation)</v>
          </cell>
          <cell r="H3482" t="str">
            <v>KOREA, REPUBLIC OF</v>
          </cell>
          <cell r="I3482"/>
          <cell r="J3482" t="str">
            <v>Gimpo</v>
          </cell>
          <cell r="K3482" t="str">
            <v>Gyeonggi-do</v>
          </cell>
          <cell r="L3482" t="str">
            <v>Conformant</v>
          </cell>
        </row>
        <row r="3483">
          <cell r="B3483" t="str">
            <v>ept GmbH &amp; Co. KG_2023</v>
          </cell>
          <cell r="C3483" t="str">
            <v>CID000425 - Eco-System Recycling Co., Ltd. East Plant</v>
          </cell>
          <cell r="D3483" t="str">
            <v>Gold</v>
          </cell>
          <cell r="E3483" t="str">
            <v>CID000425</v>
          </cell>
          <cell r="F3483" t="str">
            <v>RMI</v>
          </cell>
          <cell r="G3483" t="str">
            <v>Eco-System Recycling Co., Ltd. East Plant</v>
          </cell>
          <cell r="H3483" t="str">
            <v>JAPAN</v>
          </cell>
          <cell r="I3483"/>
          <cell r="J3483" t="str">
            <v>Honjo</v>
          </cell>
          <cell r="K3483" t="str">
            <v>Saitama</v>
          </cell>
          <cell r="L3483" t="str">
            <v>Conformant</v>
          </cell>
        </row>
        <row r="3484">
          <cell r="B3484" t="str">
            <v>ept GmbH &amp; Co. KG_2023</v>
          </cell>
          <cell r="C3484" t="str">
            <v>CID002561 - Emirates Gold DMCC</v>
          </cell>
          <cell r="D3484" t="str">
            <v>Gold</v>
          </cell>
          <cell r="E3484" t="str">
            <v>CID002561</v>
          </cell>
          <cell r="F3484" t="str">
            <v>RMI</v>
          </cell>
          <cell r="G3484" t="str">
            <v>Emirates Gold DMCC</v>
          </cell>
          <cell r="H3484" t="str">
            <v>UNITED ARAB EMIRATES</v>
          </cell>
          <cell r="I3484"/>
          <cell r="J3484" t="str">
            <v>Dubai</v>
          </cell>
          <cell r="K3484" t="str">
            <v>Dubayy</v>
          </cell>
          <cell r="L3484" t="str">
            <v>Conformant</v>
          </cell>
        </row>
        <row r="3485">
          <cell r="B3485" t="str">
            <v>ept GmbH &amp; Co. KG_2023</v>
          </cell>
          <cell r="C3485" t="str">
            <v>CID002852 - GGC Gujrat Gold Centre Pvt. Ltd.</v>
          </cell>
          <cell r="D3485" t="str">
            <v>Gold</v>
          </cell>
          <cell r="E3485" t="str">
            <v>CID002852</v>
          </cell>
          <cell r="F3485" t="str">
            <v>RMI</v>
          </cell>
          <cell r="G3485" t="str">
            <v>GGC Gujrat Gold Centre Pvt. Ltd.</v>
          </cell>
          <cell r="H3485" t="str">
            <v>INDIA</v>
          </cell>
          <cell r="I3485"/>
          <cell r="J3485" t="str">
            <v>Ahmedabad</v>
          </cell>
          <cell r="K3485" t="str">
            <v>Gujarat</v>
          </cell>
          <cell r="L3485" t="str">
            <v>Active</v>
          </cell>
        </row>
        <row r="3486">
          <cell r="B3486" t="str">
            <v>ept GmbH &amp; Co. KG_2023</v>
          </cell>
          <cell r="C3486" t="str">
            <v>CID002459 - Geib Refining Corporation</v>
          </cell>
          <cell r="D3486" t="str">
            <v>Gold</v>
          </cell>
          <cell r="E3486" t="str">
            <v>CID002459</v>
          </cell>
          <cell r="F3486" t="str">
            <v>RMI</v>
          </cell>
          <cell r="G3486" t="str">
            <v>Geib Refining Corporation</v>
          </cell>
          <cell r="H3486" t="str">
            <v>UNITED STATES OF AMERICA</v>
          </cell>
          <cell r="I3486"/>
          <cell r="J3486" t="str">
            <v>Warwick</v>
          </cell>
          <cell r="K3486" t="str">
            <v>Rhode Island</v>
          </cell>
          <cell r="L3486" t="str">
            <v>Conformant</v>
          </cell>
        </row>
        <row r="3487">
          <cell r="B3487" t="str">
            <v>ept GmbH &amp; Co. KG_2023</v>
          </cell>
          <cell r="C3487" t="str">
            <v>CID002243 - Gold Refinery of Zijin Mining Group Co., Ltd.42</v>
          </cell>
          <cell r="D3487" t="str">
            <v>Gold</v>
          </cell>
          <cell r="E3487" t="str">
            <v>CID002243</v>
          </cell>
          <cell r="F3487" t="str">
            <v>RMI</v>
          </cell>
          <cell r="G3487" t="str">
            <v>Gold Refinery of Zijin Mining Group Co., Ltd.</v>
          </cell>
          <cell r="H3487" t="str">
            <v>CHINA</v>
          </cell>
          <cell r="I3487"/>
          <cell r="J3487" t="str">
            <v>Shanghang</v>
          </cell>
          <cell r="K3487" t="str">
            <v>Fujian Sheng</v>
          </cell>
          <cell r="L3487" t="str">
            <v>Conformant</v>
          </cell>
        </row>
        <row r="3488">
          <cell r="B3488" t="str">
            <v>ept GmbH &amp; Co. KG_2023</v>
          </cell>
          <cell r="C3488" t="str">
            <v>CID000689 - LT Metal Ltd.</v>
          </cell>
          <cell r="D3488" t="str">
            <v>Gold</v>
          </cell>
          <cell r="E3488" t="str">
            <v>CID000689</v>
          </cell>
          <cell r="F3488" t="str">
            <v>RMI</v>
          </cell>
          <cell r="G3488" t="str">
            <v>LT Metal Ltd.</v>
          </cell>
          <cell r="H3488" t="str">
            <v>KOREA, REPUBLIC OF</v>
          </cell>
          <cell r="I3488"/>
          <cell r="J3488" t="str">
            <v>Seo-gu</v>
          </cell>
          <cell r="K3488" t="str">
            <v>Incheon-gwangyeoksi</v>
          </cell>
          <cell r="L3488" t="str">
            <v>Conformant</v>
          </cell>
        </row>
        <row r="3489">
          <cell r="B3489" t="str">
            <v>ept GmbH &amp; Co. KG_2023</v>
          </cell>
          <cell r="C3489" t="str">
            <v>CID000694 - Heimerle + Meule GmbH</v>
          </cell>
          <cell r="D3489" t="str">
            <v>Gold</v>
          </cell>
          <cell r="E3489" t="str">
            <v>CID000694</v>
          </cell>
          <cell r="F3489" t="str">
            <v>RMI</v>
          </cell>
          <cell r="G3489" t="str">
            <v>Heimerle + Meule GmbH</v>
          </cell>
          <cell r="H3489" t="str">
            <v>GERMANY</v>
          </cell>
          <cell r="I3489"/>
          <cell r="J3489" t="str">
            <v>Pforzheim</v>
          </cell>
          <cell r="K3489" t="str">
            <v>Baden-Württemberg</v>
          </cell>
          <cell r="L3489" t="str">
            <v>Conformant</v>
          </cell>
        </row>
        <row r="3490">
          <cell r="B3490" t="str">
            <v>ept GmbH &amp; Co. KG_2023</v>
          </cell>
          <cell r="C3490" t="str">
            <v>CID000707 - Heraeus Metals Hong Kong Ltd.</v>
          </cell>
          <cell r="D3490" t="str">
            <v>Gold</v>
          </cell>
          <cell r="E3490" t="str">
            <v>CID000707</v>
          </cell>
          <cell r="F3490" t="str">
            <v>RMI</v>
          </cell>
          <cell r="G3490" t="str">
            <v>Heraeus Metals Hong Kong Ltd.</v>
          </cell>
          <cell r="H3490" t="str">
            <v>CHINA</v>
          </cell>
          <cell r="I3490"/>
          <cell r="J3490" t="str">
            <v>Fanling</v>
          </cell>
          <cell r="K3490" t="str">
            <v>Hong Kong SAR</v>
          </cell>
          <cell r="L3490" t="str">
            <v>Conformant</v>
          </cell>
        </row>
        <row r="3491">
          <cell r="B3491" t="str">
            <v>ept GmbH &amp; Co. KG_2023</v>
          </cell>
          <cell r="C3491" t="str">
            <v>CID000711 - Heraeus Germany GmbH Co. KG</v>
          </cell>
          <cell r="D3491" t="str">
            <v>Gold</v>
          </cell>
          <cell r="E3491" t="str">
            <v>CID000711</v>
          </cell>
          <cell r="F3491" t="str">
            <v>RMI</v>
          </cell>
          <cell r="G3491" t="str">
            <v>Heraeus Germany GmbH Co. KG</v>
          </cell>
          <cell r="H3491" t="str">
            <v>GERMANY</v>
          </cell>
          <cell r="I3491"/>
          <cell r="J3491" t="str">
            <v>Hanau</v>
          </cell>
          <cell r="K3491" t="str">
            <v>Hessen</v>
          </cell>
          <cell r="L3491" t="str">
            <v>Conformant</v>
          </cell>
        </row>
        <row r="3492">
          <cell r="B3492" t="str">
            <v>ept GmbH &amp; Co. KG_2023</v>
          </cell>
          <cell r="C3492" t="str">
            <v>CID000766 - Hunan Chenzhou Mining Co., Ltd.</v>
          </cell>
          <cell r="D3492" t="str">
            <v>Tungsten</v>
          </cell>
          <cell r="E3492" t="str">
            <v>CID000766</v>
          </cell>
          <cell r="F3492" t="str">
            <v>RMI</v>
          </cell>
          <cell r="G3492" t="str">
            <v>Hunan Chenzhou Mining Co., Ltd.</v>
          </cell>
          <cell r="H3492" t="str">
            <v>CHINA</v>
          </cell>
          <cell r="I3492"/>
          <cell r="J3492" t="str">
            <v>Yuanling</v>
          </cell>
          <cell r="K3492" t="str">
            <v>Hunan Sheng</v>
          </cell>
          <cell r="L3492" t="str">
            <v>Conformant</v>
          </cell>
        </row>
        <row r="3493">
          <cell r="B3493" t="str">
            <v>ept GmbH &amp; Co. KG_2023</v>
          </cell>
          <cell r="C3493" t="str">
            <v>CID000778 - HwaSeong CJ CO., LTD.</v>
          </cell>
          <cell r="D3493" t="str">
            <v>Gold</v>
          </cell>
          <cell r="E3493" t="str">
            <v>CID000778</v>
          </cell>
          <cell r="F3493" t="str">
            <v>RMI</v>
          </cell>
          <cell r="G3493" t="str">
            <v>HwaSeong CJ CO., LTD.</v>
          </cell>
          <cell r="H3493" t="str">
            <v>KOREA, REPUBLIC OF</v>
          </cell>
          <cell r="I3493"/>
          <cell r="J3493" t="str">
            <v>Danwon</v>
          </cell>
          <cell r="K3493" t="str">
            <v>Gyeonggi-do</v>
          </cell>
          <cell r="L3493" t="str">
            <v>Listed by RMI</v>
          </cell>
        </row>
        <row r="3494">
          <cell r="B3494" t="str">
            <v>ept GmbH &amp; Co. KG_2023</v>
          </cell>
          <cell r="C3494" t="str">
            <v>CID000801 - Inner Mongolia Qiankun Gold and Silver Refinery Share Co., Ltd.</v>
          </cell>
          <cell r="D3494" t="str">
            <v>Gold</v>
          </cell>
          <cell r="E3494" t="str">
            <v>CID000801</v>
          </cell>
          <cell r="F3494" t="str">
            <v>RMI</v>
          </cell>
          <cell r="G3494" t="str">
            <v>Inner Mongolia Qiankun Gold and Silver Refinery Share Co., Ltd.</v>
          </cell>
          <cell r="H3494" t="str">
            <v>CHINA</v>
          </cell>
          <cell r="I3494"/>
          <cell r="J3494" t="str">
            <v>Hohhot</v>
          </cell>
          <cell r="K3494" t="str">
            <v>Nei Mongol Zizhiqu</v>
          </cell>
          <cell r="L3494" t="str">
            <v>Conformant</v>
          </cell>
        </row>
        <row r="3495">
          <cell r="B3495" t="str">
            <v>ept GmbH &amp; Co. KG_2023</v>
          </cell>
          <cell r="C3495" t="str">
            <v>CID000807 - Ishifuku Metal Industry Co., Ltd.</v>
          </cell>
          <cell r="D3495" t="str">
            <v>Gold</v>
          </cell>
          <cell r="E3495" t="str">
            <v>CID000807</v>
          </cell>
          <cell r="F3495" t="str">
            <v>RMI</v>
          </cell>
          <cell r="G3495" t="str">
            <v>Ishifuku Metal Industry Co., Ltd.</v>
          </cell>
          <cell r="H3495" t="str">
            <v>JAPAN</v>
          </cell>
          <cell r="I3495"/>
          <cell r="J3495" t="str">
            <v>Soka</v>
          </cell>
          <cell r="K3495" t="str">
            <v>Saitama</v>
          </cell>
          <cell r="L3495" t="str">
            <v>Conformant</v>
          </cell>
        </row>
        <row r="3496">
          <cell r="B3496" t="str">
            <v>ept GmbH &amp; Co. KG_2023</v>
          </cell>
          <cell r="C3496" t="str">
            <v>CID000814 - Istanbul Gold Refinery</v>
          </cell>
          <cell r="D3496" t="str">
            <v>Gold</v>
          </cell>
          <cell r="E3496" t="str">
            <v>CID000814</v>
          </cell>
          <cell r="F3496" t="str">
            <v>RMI</v>
          </cell>
          <cell r="G3496" t="str">
            <v>Istanbul Gold Refinery</v>
          </cell>
          <cell r="H3496" t="str">
            <v>TURKEY</v>
          </cell>
          <cell r="I3496"/>
          <cell r="J3496" t="str">
            <v>Kuyumcukent</v>
          </cell>
          <cell r="K3496" t="str">
            <v>İstanbul</v>
          </cell>
          <cell r="L3496" t="str">
            <v>Conformant</v>
          </cell>
        </row>
        <row r="3497">
          <cell r="B3497" t="str">
            <v>ept GmbH &amp; Co. KG_2023</v>
          </cell>
          <cell r="C3497" t="str">
            <v>CID002765 - Italpreziosi</v>
          </cell>
          <cell r="D3497" t="str">
            <v>Gold</v>
          </cell>
          <cell r="E3497" t="str">
            <v>CID002765</v>
          </cell>
          <cell r="F3497" t="str">
            <v>RMI</v>
          </cell>
          <cell r="G3497" t="str">
            <v>Italpreziosi</v>
          </cell>
          <cell r="H3497" t="str">
            <v>ITALY</v>
          </cell>
          <cell r="I3497"/>
          <cell r="J3497" t="str">
            <v>Arezzo</v>
          </cell>
          <cell r="K3497" t="str">
            <v>Toscana</v>
          </cell>
          <cell r="L3497" t="str">
            <v>Conformant</v>
          </cell>
        </row>
        <row r="3498">
          <cell r="B3498" t="str">
            <v>ept GmbH &amp; Co. KG_2023</v>
          </cell>
          <cell r="C3498" t="str">
            <v>CID000823 - Japan Mint</v>
          </cell>
          <cell r="D3498" t="str">
            <v>Gold</v>
          </cell>
          <cell r="E3498" t="str">
            <v>CID000823</v>
          </cell>
          <cell r="F3498" t="str">
            <v>RMI</v>
          </cell>
          <cell r="G3498" t="str">
            <v>Japan Mint</v>
          </cell>
          <cell r="H3498" t="str">
            <v>JAPAN</v>
          </cell>
          <cell r="I3498"/>
          <cell r="J3498" t="str">
            <v>Osaka</v>
          </cell>
          <cell r="K3498" t="str">
            <v>Osaka</v>
          </cell>
          <cell r="L3498" t="str">
            <v>Conformant</v>
          </cell>
        </row>
        <row r="3499">
          <cell r="B3499" t="str">
            <v>ept GmbH &amp; Co. KG_2023</v>
          </cell>
          <cell r="C3499" t="str">
            <v>CID000855 - Jiangxi Copper Co., Ltd.51</v>
          </cell>
          <cell r="D3499" t="str">
            <v>Gold</v>
          </cell>
          <cell r="E3499" t="str">
            <v>CID000855</v>
          </cell>
          <cell r="F3499" t="str">
            <v>RMI</v>
          </cell>
          <cell r="G3499" t="str">
            <v>Jiangxi Copper Co., Ltd.</v>
          </cell>
          <cell r="H3499" t="str">
            <v>CHINA</v>
          </cell>
          <cell r="I3499"/>
          <cell r="J3499" t="str">
            <v>Guixi City</v>
          </cell>
          <cell r="K3499" t="str">
            <v>Jiangxi Sheng</v>
          </cell>
          <cell r="L3499" t="str">
            <v>Conformant</v>
          </cell>
        </row>
        <row r="3500">
          <cell r="B3500" t="str">
            <v>ept GmbH &amp; Co. KG_2023</v>
          </cell>
          <cell r="C3500" t="str">
            <v>CID000929 - JSC Uralelectromed</v>
          </cell>
          <cell r="D3500" t="str">
            <v>Gold</v>
          </cell>
          <cell r="E3500" t="str">
            <v>CID000929</v>
          </cell>
          <cell r="F3500" t="str">
            <v>RMI</v>
          </cell>
          <cell r="G3500" t="str">
            <v>JSC Uralelectromed</v>
          </cell>
          <cell r="H3500" t="str">
            <v>RUSSIAN FEDERATION</v>
          </cell>
          <cell r="I3500"/>
          <cell r="J3500" t="str">
            <v>Verkhnyaya Pyshma</v>
          </cell>
          <cell r="K3500" t="str">
            <v>Sverdlovskaya oblast'</v>
          </cell>
          <cell r="L3500" t="str">
            <v>Listed by RMI</v>
          </cell>
        </row>
        <row r="3501">
          <cell r="B3501" t="str">
            <v>ept GmbH &amp; Co. KG_2023</v>
          </cell>
          <cell r="C3501" t="str">
            <v>CID000937 - JX Nippon Mining &amp; Metals Co., Ltd.</v>
          </cell>
          <cell r="D3501" t="str">
            <v>Gold</v>
          </cell>
          <cell r="E3501" t="str">
            <v>CID000937</v>
          </cell>
          <cell r="F3501" t="str">
            <v>RMI</v>
          </cell>
          <cell r="G3501" t="str">
            <v>JX Nippon Mining &amp; Metals Co., Ltd.</v>
          </cell>
          <cell r="H3501" t="str">
            <v>JAPAN</v>
          </cell>
          <cell r="I3501"/>
          <cell r="J3501" t="str">
            <v>Ōita</v>
          </cell>
          <cell r="K3501" t="str">
            <v>Ôita</v>
          </cell>
          <cell r="L3501" t="str">
            <v>Conformant</v>
          </cell>
        </row>
        <row r="3502">
          <cell r="B3502" t="str">
            <v>ept GmbH &amp; Co. KG_2023</v>
          </cell>
          <cell r="C3502" t="str">
            <v>CID000957 - Kazzinc</v>
          </cell>
          <cell r="D3502" t="str">
            <v>Gold</v>
          </cell>
          <cell r="E3502" t="str">
            <v>CID000957</v>
          </cell>
          <cell r="F3502" t="str">
            <v>RMI</v>
          </cell>
          <cell r="G3502" t="str">
            <v>Kazzinc</v>
          </cell>
          <cell r="H3502" t="str">
            <v>KAZAKHSTAN</v>
          </cell>
          <cell r="I3502"/>
          <cell r="J3502" t="str">
            <v>Ust-Kamenogorsk</v>
          </cell>
          <cell r="K3502" t="str">
            <v>Qaraghandy oblysy</v>
          </cell>
          <cell r="L3502" t="str">
            <v>Conformant</v>
          </cell>
        </row>
        <row r="3503">
          <cell r="B3503" t="str">
            <v>ept GmbH &amp; Co. KG_2023</v>
          </cell>
          <cell r="C3503" t="str">
            <v>CID000969 - Kennecott Utah Copper LLC</v>
          </cell>
          <cell r="D3503" t="str">
            <v>Gold</v>
          </cell>
          <cell r="E3503" t="str">
            <v>CID000969</v>
          </cell>
          <cell r="F3503" t="str">
            <v>RMI</v>
          </cell>
          <cell r="G3503" t="str">
            <v>Kennecott Utah Copper LLC</v>
          </cell>
          <cell r="H3503" t="str">
            <v>UNITED STATES OF AMERICA</v>
          </cell>
          <cell r="I3503"/>
          <cell r="J3503" t="str">
            <v>Magna</v>
          </cell>
          <cell r="K3503" t="str">
            <v>Utah</v>
          </cell>
          <cell r="L3503" t="str">
            <v>Conformant</v>
          </cell>
        </row>
        <row r="3504">
          <cell r="B3504" t="str">
            <v>ept GmbH &amp; Co. KG_2023</v>
          </cell>
          <cell r="C3504" t="str">
            <v>CID002511 - KGHM Polska Miedz Spolka Akcyjna</v>
          </cell>
          <cell r="D3504" t="str">
            <v>Gold</v>
          </cell>
          <cell r="E3504" t="str">
            <v>CID002511</v>
          </cell>
          <cell r="F3504" t="str">
            <v>RMI</v>
          </cell>
          <cell r="G3504" t="str">
            <v>KGHM Polska Miedz Spolka Akcyjna</v>
          </cell>
          <cell r="H3504" t="str">
            <v>POLAND</v>
          </cell>
          <cell r="I3504"/>
          <cell r="J3504" t="str">
            <v>Lubin</v>
          </cell>
          <cell r="K3504" t="str">
            <v>Dolnośląskie</v>
          </cell>
          <cell r="L3504" t="str">
            <v>Conformant</v>
          </cell>
        </row>
        <row r="3505">
          <cell r="B3505" t="str">
            <v>ept GmbH &amp; Co. KG_2023</v>
          </cell>
          <cell r="C3505" t="str">
            <v>CID000981 - Kojima Chemicals Co., Ltd.</v>
          </cell>
          <cell r="D3505" t="str">
            <v>Gold</v>
          </cell>
          <cell r="E3505" t="str">
            <v>CID000981</v>
          </cell>
          <cell r="F3505" t="str">
            <v>RMI</v>
          </cell>
          <cell r="G3505" t="str">
            <v>Kojima Chemicals Co., Ltd.</v>
          </cell>
          <cell r="H3505" t="str">
            <v>JAPAN</v>
          </cell>
          <cell r="I3505"/>
          <cell r="J3505" t="str">
            <v>Sayama</v>
          </cell>
          <cell r="K3505" t="str">
            <v>Saitama</v>
          </cell>
          <cell r="L3505" t="str">
            <v>Conformant</v>
          </cell>
        </row>
        <row r="3506">
          <cell r="B3506" t="str">
            <v>ept GmbH &amp; Co. KG_2023</v>
          </cell>
          <cell r="C3506" t="str">
            <v>CID002605 - Korea Zinc Co., Ltd.</v>
          </cell>
          <cell r="D3506" t="str">
            <v>Gold</v>
          </cell>
          <cell r="E3506" t="str">
            <v>CID002605</v>
          </cell>
          <cell r="F3506" t="str">
            <v>RMI</v>
          </cell>
          <cell r="G3506" t="str">
            <v>Korea Zinc Co., Ltd.</v>
          </cell>
          <cell r="H3506" t="str">
            <v>KOREA, REPUBLIC OF</v>
          </cell>
          <cell r="I3506"/>
          <cell r="J3506" t="str">
            <v>Gangnam</v>
          </cell>
          <cell r="K3506" t="str">
            <v>Seoul-teukbyeolsi</v>
          </cell>
          <cell r="L3506" t="str">
            <v>Conformant</v>
          </cell>
        </row>
        <row r="3507">
          <cell r="B3507" t="str">
            <v>ept GmbH &amp; Co. KG_2023</v>
          </cell>
          <cell r="C3507" t="str">
            <v>CID002865 - Kyshtym Copper-Electrolytic Plant ZAO</v>
          </cell>
          <cell r="D3507" t="str">
            <v>Gold</v>
          </cell>
          <cell r="E3507" t="str">
            <v>CID002865</v>
          </cell>
          <cell r="F3507" t="str">
            <v>RMI</v>
          </cell>
          <cell r="G3507" t="str">
            <v>Kyshtym Copper-Electrolytic Plant ZAO</v>
          </cell>
          <cell r="H3507" t="str">
            <v>RUSSIAN FEDERATION</v>
          </cell>
          <cell r="I3507"/>
          <cell r="J3507" t="str">
            <v>Kyshtym</v>
          </cell>
          <cell r="K3507" t="str">
            <v>Chelyabinskaya oblast'</v>
          </cell>
          <cell r="L3507" t="str">
            <v>Removed</v>
          </cell>
        </row>
        <row r="3508">
          <cell r="B3508" t="str">
            <v>ept GmbH &amp; Co. KG_2023</v>
          </cell>
          <cell r="C3508" t="str">
            <v>CID002762 - L'Orfebre S.A.</v>
          </cell>
          <cell r="D3508" t="str">
            <v>Gold</v>
          </cell>
          <cell r="E3508" t="str">
            <v>CID002762</v>
          </cell>
          <cell r="F3508" t="str">
            <v>RMI</v>
          </cell>
          <cell r="G3508" t="str">
            <v>L'Orfebre S.A.</v>
          </cell>
          <cell r="H3508" t="str">
            <v>ANDORRA</v>
          </cell>
          <cell r="I3508"/>
          <cell r="J3508" t="str">
            <v>Andorra la Vella</v>
          </cell>
          <cell r="K3508" t="str">
            <v>Andorra la Vella</v>
          </cell>
          <cell r="L3508" t="str">
            <v>Conformant</v>
          </cell>
        </row>
        <row r="3509">
          <cell r="B3509" t="str">
            <v>ept GmbH &amp; Co. KG_2023</v>
          </cell>
          <cell r="C3509" t="str">
            <v>CID001078 - LS-NIKKO Copper Inc.</v>
          </cell>
          <cell r="D3509" t="str">
            <v>Gold</v>
          </cell>
          <cell r="E3509" t="str">
            <v>CID001078</v>
          </cell>
          <cell r="F3509" t="str">
            <v>RMI</v>
          </cell>
          <cell r="G3509" t="str">
            <v>LS-NIKKO Copper Inc.</v>
          </cell>
          <cell r="H3509" t="str">
            <v>KOREA, REPUBLIC OF</v>
          </cell>
          <cell r="I3509"/>
          <cell r="J3509" t="str">
            <v>Onsan-eup</v>
          </cell>
          <cell r="K3509" t="str">
            <v>Ulsan-gwangyeoksi</v>
          </cell>
          <cell r="L3509" t="str">
            <v>Conformant</v>
          </cell>
        </row>
        <row r="3510">
          <cell r="B3510" t="str">
            <v>ept GmbH &amp; Co. KG_2023</v>
          </cell>
          <cell r="C3510" t="str">
            <v>CID002606 - Marsam Metals</v>
          </cell>
          <cell r="D3510" t="str">
            <v>Gold</v>
          </cell>
          <cell r="E3510" t="str">
            <v>CID002606</v>
          </cell>
          <cell r="F3510" t="str">
            <v>RMI</v>
          </cell>
          <cell r="G3510" t="str">
            <v>Marsam Metals</v>
          </cell>
          <cell r="H3510" t="str">
            <v>BRAZIL</v>
          </cell>
          <cell r="I3510"/>
          <cell r="J3510" t="str">
            <v>Sao Paulo</v>
          </cell>
          <cell r="K3510" t="str">
            <v>São Paulo</v>
          </cell>
          <cell r="L3510" t="str">
            <v>Listed by RMI</v>
          </cell>
        </row>
        <row r="3511">
          <cell r="B3511" t="str">
            <v>ept GmbH &amp; Co. KG_2023</v>
          </cell>
          <cell r="C3511" t="str">
            <v>CID001113 - Materion</v>
          </cell>
          <cell r="D3511" t="str">
            <v>Gold</v>
          </cell>
          <cell r="E3511" t="str">
            <v>CID001113</v>
          </cell>
          <cell r="F3511" t="str">
            <v>RMI</v>
          </cell>
          <cell r="G3511" t="str">
            <v>Materion</v>
          </cell>
          <cell r="H3511" t="str">
            <v>UNITED STATES OF AMERICA</v>
          </cell>
          <cell r="I3511"/>
          <cell r="J3511" t="str">
            <v>Buffalo</v>
          </cell>
          <cell r="K3511" t="str">
            <v>New York</v>
          </cell>
          <cell r="L3511" t="str">
            <v>Conformant</v>
          </cell>
        </row>
        <row r="3512">
          <cell r="B3512" t="str">
            <v>ept GmbH &amp; Co. KG_2023</v>
          </cell>
          <cell r="C3512" t="str">
            <v>CID001119 - Matsuda Sangyo Co., Ltd.</v>
          </cell>
          <cell r="D3512" t="str">
            <v>Gold</v>
          </cell>
          <cell r="E3512" t="str">
            <v>CID001119</v>
          </cell>
          <cell r="F3512" t="str">
            <v>RMI</v>
          </cell>
          <cell r="G3512" t="str">
            <v>Matsuda Sangyo Co., Ltd.</v>
          </cell>
          <cell r="H3512" t="str">
            <v>JAPAN</v>
          </cell>
          <cell r="I3512"/>
          <cell r="J3512" t="str">
            <v>Iruma</v>
          </cell>
          <cell r="K3512" t="str">
            <v>Saitama</v>
          </cell>
          <cell r="L3512" t="str">
            <v>Conformant</v>
          </cell>
        </row>
        <row r="3513">
          <cell r="B3513" t="str">
            <v>ept GmbH &amp; Co. KG_2023</v>
          </cell>
          <cell r="C3513" t="str">
            <v>CID001149 - Metalor Technologies (Hong Kong) Ltd.</v>
          </cell>
          <cell r="D3513" t="str">
            <v>Gold</v>
          </cell>
          <cell r="E3513" t="str">
            <v>CID001149</v>
          </cell>
          <cell r="F3513" t="str">
            <v>RMI</v>
          </cell>
          <cell r="G3513" t="str">
            <v>Metalor Technologies (Hong Kong) Ltd.</v>
          </cell>
          <cell r="H3513" t="str">
            <v>CHINA</v>
          </cell>
          <cell r="I3513" t="str">
            <v>Unknown.</v>
          </cell>
          <cell r="J3513" t="str">
            <v>Kwai Chung</v>
          </cell>
          <cell r="K3513" t="str">
            <v>Hong Kong SAR</v>
          </cell>
          <cell r="L3513" t="str">
            <v>Conformant</v>
          </cell>
        </row>
        <row r="3514">
          <cell r="B3514" t="str">
            <v>ept GmbH &amp; Co. KG_2023</v>
          </cell>
          <cell r="C3514" t="str">
            <v>CID001152 - Metalor Technologies (Singapore) Pte., Ltd.</v>
          </cell>
          <cell r="D3514" t="str">
            <v>Gold</v>
          </cell>
          <cell r="E3514" t="str">
            <v>CID001152</v>
          </cell>
          <cell r="F3514" t="str">
            <v>RMI</v>
          </cell>
          <cell r="G3514" t="str">
            <v>Metalor Technologies (Singapore) Pte., Ltd.</v>
          </cell>
          <cell r="H3514" t="str">
            <v>SINGAPORE</v>
          </cell>
          <cell r="I3514"/>
          <cell r="J3514" t="str">
            <v>Singapore</v>
          </cell>
          <cell r="K3514" t="str">
            <v>South West</v>
          </cell>
          <cell r="L3514" t="str">
            <v>Conformant</v>
          </cell>
        </row>
        <row r="3515">
          <cell r="B3515" t="str">
            <v>ept GmbH &amp; Co. KG_2023</v>
          </cell>
          <cell r="C3515" t="str">
            <v>CID001147 - Metalor Technologies (Suzhou) Ltd.</v>
          </cell>
          <cell r="D3515" t="str">
            <v>Gold</v>
          </cell>
          <cell r="E3515" t="str">
            <v>CID001147</v>
          </cell>
          <cell r="F3515" t="str">
            <v>RMI</v>
          </cell>
          <cell r="G3515" t="str">
            <v>Metalor Technologies (Suzhou) Ltd.</v>
          </cell>
          <cell r="H3515" t="str">
            <v>CHINA</v>
          </cell>
          <cell r="I3515"/>
          <cell r="J3515" t="str">
            <v>Suzhou Industrial Park</v>
          </cell>
          <cell r="K3515" t="str">
            <v>Jiangsu Sheng</v>
          </cell>
          <cell r="L3515" t="str">
            <v>Conformant</v>
          </cell>
        </row>
        <row r="3516">
          <cell r="B3516" t="str">
            <v>ept GmbH &amp; Co. KG_2023</v>
          </cell>
          <cell r="C3516" t="str">
            <v>CID001153 - Metalor Technologies S.A.</v>
          </cell>
          <cell r="D3516" t="str">
            <v>Gold</v>
          </cell>
          <cell r="E3516" t="str">
            <v>CID001153</v>
          </cell>
          <cell r="F3516" t="str">
            <v>RMI</v>
          </cell>
          <cell r="G3516" t="str">
            <v>Metalor Technologies S.A.</v>
          </cell>
          <cell r="H3516" t="str">
            <v>SWITZERLAND</v>
          </cell>
          <cell r="I3516"/>
          <cell r="J3516" t="str">
            <v>Marin</v>
          </cell>
          <cell r="K3516" t="str">
            <v>Neuchâtel</v>
          </cell>
          <cell r="L3516" t="str">
            <v>Conformant</v>
          </cell>
        </row>
        <row r="3517">
          <cell r="B3517" t="str">
            <v>ept GmbH &amp; Co. KG_2023</v>
          </cell>
          <cell r="C3517" t="str">
            <v>CID001157 - Metalor USA Refining Corporation</v>
          </cell>
          <cell r="D3517" t="str">
            <v>Gold</v>
          </cell>
          <cell r="E3517" t="str">
            <v>CID001157</v>
          </cell>
          <cell r="F3517" t="str">
            <v>RMI</v>
          </cell>
          <cell r="G3517" t="str">
            <v>Metalor USA Refining Corporation</v>
          </cell>
          <cell r="H3517" t="str">
            <v>UNITED STATES OF AMERICA</v>
          </cell>
          <cell r="I3517"/>
          <cell r="J3517" t="str">
            <v>North Attleboro</v>
          </cell>
          <cell r="K3517" t="str">
            <v>Massachusetts</v>
          </cell>
          <cell r="L3517" t="str">
            <v>Conformant</v>
          </cell>
        </row>
        <row r="3518">
          <cell r="B3518" t="str">
            <v>ept GmbH &amp; Co. KG_2023</v>
          </cell>
          <cell r="C3518" t="str">
            <v>CID001161 - Metalurgica Met-Mex Penoles S.A. De C.V.65</v>
          </cell>
          <cell r="D3518" t="str">
            <v>Gold</v>
          </cell>
          <cell r="E3518" t="str">
            <v>CID001161</v>
          </cell>
          <cell r="F3518" t="str">
            <v>RMI</v>
          </cell>
          <cell r="G3518" t="str">
            <v>Metalurgica Met-Mex Penoles S.A. De C.V.</v>
          </cell>
          <cell r="H3518" t="str">
            <v>MEXICO</v>
          </cell>
          <cell r="I3518"/>
          <cell r="J3518" t="str">
            <v>Torreon</v>
          </cell>
          <cell r="K3518" t="str">
            <v>Coahuila de Zaragoza</v>
          </cell>
          <cell r="L3518" t="str">
            <v>Conformant</v>
          </cell>
        </row>
        <row r="3519">
          <cell r="B3519" t="str">
            <v>ept GmbH &amp; Co. KG_2023</v>
          </cell>
          <cell r="C3519" t="str">
            <v>CID001188 - Mitsubishi Materials Corporation</v>
          </cell>
          <cell r="D3519" t="str">
            <v>Gold</v>
          </cell>
          <cell r="E3519" t="str">
            <v>CID001188</v>
          </cell>
          <cell r="F3519" t="str">
            <v>RMI</v>
          </cell>
          <cell r="G3519" t="str">
            <v>Mitsubishi Materials Corporation</v>
          </cell>
          <cell r="H3519" t="str">
            <v>JAPAN</v>
          </cell>
          <cell r="I3519"/>
          <cell r="J3519" t="str">
            <v>Tokyo</v>
          </cell>
          <cell r="K3519" t="str">
            <v>Tokyo</v>
          </cell>
          <cell r="L3519" t="str">
            <v>Conformant</v>
          </cell>
        </row>
        <row r="3520">
          <cell r="B3520" t="str">
            <v>ept GmbH &amp; Co. KG_2023</v>
          </cell>
          <cell r="C3520" t="str">
            <v>CID001193 - Mitsui Mining and Smelting Co., Ltd.</v>
          </cell>
          <cell r="D3520" t="str">
            <v>Gold</v>
          </cell>
          <cell r="E3520" t="str">
            <v>CID001193</v>
          </cell>
          <cell r="F3520" t="str">
            <v>RMI</v>
          </cell>
          <cell r="G3520" t="str">
            <v>Mitsui Mining and Smelting Co., Ltd.</v>
          </cell>
          <cell r="H3520" t="str">
            <v>JAPAN</v>
          </cell>
          <cell r="I3520"/>
          <cell r="J3520" t="str">
            <v>Takehara</v>
          </cell>
          <cell r="K3520" t="str">
            <v>Hiroshima</v>
          </cell>
          <cell r="L3520" t="str">
            <v>Conformant</v>
          </cell>
        </row>
        <row r="3521">
          <cell r="B3521" t="str">
            <v>ept GmbH &amp; Co. KG_2023</v>
          </cell>
          <cell r="C3521" t="str">
            <v>CID002509 - MMTC-PAMP India Pvt., Ltd.</v>
          </cell>
          <cell r="D3521" t="str">
            <v>Gold</v>
          </cell>
          <cell r="E3521" t="str">
            <v>CID002509</v>
          </cell>
          <cell r="F3521" t="str">
            <v>RMI</v>
          </cell>
          <cell r="G3521" t="str">
            <v>MMTC-PAMP India Pvt., Ltd.</v>
          </cell>
          <cell r="H3521" t="str">
            <v>INDIA</v>
          </cell>
          <cell r="I3521"/>
          <cell r="J3521" t="str">
            <v>Mewat</v>
          </cell>
          <cell r="K3521" t="str">
            <v>Haryana</v>
          </cell>
          <cell r="L3521" t="str">
            <v>Conformant</v>
          </cell>
        </row>
        <row r="3522">
          <cell r="B3522" t="str">
            <v>ept GmbH &amp; Co. KG_2023</v>
          </cell>
          <cell r="C3522" t="str">
            <v>CID001220 - Nadir Metal Rafineri San. Ve Tic. A.S.</v>
          </cell>
          <cell r="D3522" t="str">
            <v>Gold</v>
          </cell>
          <cell r="E3522" t="str">
            <v>CID001220</v>
          </cell>
          <cell r="F3522" t="str">
            <v>RMI</v>
          </cell>
          <cell r="G3522" t="str">
            <v>Nadir Metal Rafineri San. Ve Tic. A.S.</v>
          </cell>
          <cell r="H3522" t="str">
            <v>TURKEY</v>
          </cell>
          <cell r="I3522"/>
          <cell r="J3522" t="str">
            <v>Bahçelievler</v>
          </cell>
          <cell r="K3522" t="str">
            <v>İstanbul</v>
          </cell>
          <cell r="L3522" t="str">
            <v>Conformant</v>
          </cell>
        </row>
        <row r="3523">
          <cell r="B3523" t="str">
            <v>ept GmbH &amp; Co. KG_2023</v>
          </cell>
          <cell r="C3523" t="str">
            <v>CID001236 - Navoi Mining and Metallurgical Combinat</v>
          </cell>
          <cell r="D3523" t="str">
            <v>Gold</v>
          </cell>
          <cell r="E3523" t="str">
            <v>CID001236</v>
          </cell>
          <cell r="F3523" t="str">
            <v>RMI</v>
          </cell>
          <cell r="G3523" t="str">
            <v>Navoi Mining and Metallurgical Combinat</v>
          </cell>
          <cell r="H3523" t="str">
            <v>UZBEKISTAN</v>
          </cell>
          <cell r="I3523"/>
          <cell r="J3523" t="str">
            <v>Navoi</v>
          </cell>
          <cell r="K3523" t="str">
            <v>Navoiy</v>
          </cell>
          <cell r="L3523" t="str">
            <v>Conformant</v>
          </cell>
        </row>
        <row r="3524">
          <cell r="B3524" t="str">
            <v>ept GmbH &amp; Co. KG_2023</v>
          </cell>
          <cell r="C3524" t="str">
            <v>CID001259 - Nihon Material Co., Ltd.</v>
          </cell>
          <cell r="D3524" t="str">
            <v>Gold</v>
          </cell>
          <cell r="E3524" t="str">
            <v>CID001259</v>
          </cell>
          <cell r="F3524" t="str">
            <v>RMI</v>
          </cell>
          <cell r="G3524" t="str">
            <v>Nihon Material Co., Ltd.</v>
          </cell>
          <cell r="H3524" t="str">
            <v>JAPAN</v>
          </cell>
          <cell r="I3524"/>
          <cell r="J3524" t="str">
            <v>Noda</v>
          </cell>
          <cell r="K3524" t="str">
            <v>Chiba</v>
          </cell>
          <cell r="L3524" t="str">
            <v>Conformant</v>
          </cell>
        </row>
        <row r="3525">
          <cell r="B3525" t="str">
            <v>ept GmbH &amp; Co. KG_2023</v>
          </cell>
          <cell r="C3525" t="str">
            <v>CID002779 - Ogussa Osterreichische Gold- und Silber-Scheideanstalt GmbH</v>
          </cell>
          <cell r="D3525" t="str">
            <v>Gold</v>
          </cell>
          <cell r="E3525" t="str">
            <v>CID002779</v>
          </cell>
          <cell r="F3525" t="str">
            <v>RMI</v>
          </cell>
          <cell r="G3525" t="str">
            <v>Ogussa Osterreichische Gold- und Silber-Scheideanstalt GmbH</v>
          </cell>
          <cell r="H3525" t="str">
            <v>AUSTRIA</v>
          </cell>
          <cell r="I3525"/>
          <cell r="J3525" t="str">
            <v>Vienna</v>
          </cell>
          <cell r="K3525" t="str">
            <v>Wien</v>
          </cell>
          <cell r="L3525" t="str">
            <v>Conformant</v>
          </cell>
        </row>
        <row r="3526">
          <cell r="B3526" t="str">
            <v>ept GmbH &amp; Co. KG_2023</v>
          </cell>
          <cell r="C3526" t="str">
            <v>CID001325 - Ohura Precious Metal Industry Co., Ltd.</v>
          </cell>
          <cell r="D3526" t="str">
            <v>Gold</v>
          </cell>
          <cell r="E3526" t="str">
            <v>CID001325</v>
          </cell>
          <cell r="F3526" t="str">
            <v>RMI</v>
          </cell>
          <cell r="G3526" t="str">
            <v>Ohura Precious Metal Industry Co., Ltd.</v>
          </cell>
          <cell r="H3526" t="str">
            <v>JAPAN</v>
          </cell>
          <cell r="I3526"/>
          <cell r="J3526" t="str">
            <v>Nara-shi</v>
          </cell>
          <cell r="K3526" t="str">
            <v>Nara</v>
          </cell>
          <cell r="L3526" t="str">
            <v>Conformant</v>
          </cell>
        </row>
        <row r="3527">
          <cell r="B3527" t="str">
            <v>ept GmbH &amp; Co. KG_2023</v>
          </cell>
          <cell r="C3527" t="str">
            <v>CID001352 - MKS PAMP SA97</v>
          </cell>
          <cell r="D3527" t="str">
            <v>Gold</v>
          </cell>
          <cell r="E3527" t="str">
            <v>CID001352</v>
          </cell>
          <cell r="F3527" t="str">
            <v>RMI</v>
          </cell>
          <cell r="G3527" t="str">
            <v>MKS PAMP SA</v>
          </cell>
          <cell r="H3527" t="str">
            <v>SWITZERLAND</v>
          </cell>
          <cell r="I3527"/>
          <cell r="J3527" t="str">
            <v>Geneva</v>
          </cell>
          <cell r="K3527" t="str">
            <v>Genève</v>
          </cell>
          <cell r="L3527" t="str">
            <v>Conformant</v>
          </cell>
        </row>
        <row r="3528">
          <cell r="B3528" t="str">
            <v>ept GmbH &amp; Co. KG_2023</v>
          </cell>
          <cell r="C3528" t="str">
            <v>CID002919 - Planta Recuperadora de Metales SpA</v>
          </cell>
          <cell r="D3528" t="str">
            <v>Gold</v>
          </cell>
          <cell r="E3528" t="str">
            <v>CID002919</v>
          </cell>
          <cell r="F3528" t="str">
            <v>RMI</v>
          </cell>
          <cell r="G3528" t="str">
            <v>Planta Recuperadora de Metales SpA</v>
          </cell>
          <cell r="H3528" t="str">
            <v>CHILE</v>
          </cell>
          <cell r="I3528"/>
          <cell r="J3528" t="str">
            <v>Mejillones</v>
          </cell>
          <cell r="K3528" t="str">
            <v>Antofagasta</v>
          </cell>
          <cell r="L3528" t="str">
            <v>Conformant</v>
          </cell>
        </row>
        <row r="3529">
          <cell r="B3529" t="str">
            <v>ept GmbH &amp; Co. KG_2023</v>
          </cell>
          <cell r="C3529" t="str">
            <v>CID001397 - PT Aneka Tambang (Persero) Tbk</v>
          </cell>
          <cell r="D3529" t="str">
            <v>Gold</v>
          </cell>
          <cell r="E3529" t="str">
            <v>CID001397</v>
          </cell>
          <cell r="F3529" t="str">
            <v>RMI</v>
          </cell>
          <cell r="G3529" t="str">
            <v>PT Aneka Tambang (Persero) Tbk</v>
          </cell>
          <cell r="H3529" t="str">
            <v>INDONESIA</v>
          </cell>
          <cell r="I3529"/>
          <cell r="J3529" t="str">
            <v>Jakarta</v>
          </cell>
          <cell r="K3529" t="str">
            <v>Jakarta Raya</v>
          </cell>
          <cell r="L3529" t="str">
            <v>Conformant</v>
          </cell>
        </row>
        <row r="3530">
          <cell r="B3530" t="str">
            <v>ept GmbH &amp; Co. KG_2023</v>
          </cell>
          <cell r="C3530" t="str">
            <v>CID001498 - PX Precinox S.A.</v>
          </cell>
          <cell r="D3530" t="str">
            <v>Gold</v>
          </cell>
          <cell r="E3530" t="str">
            <v>CID001498</v>
          </cell>
          <cell r="F3530" t="str">
            <v>RMI</v>
          </cell>
          <cell r="G3530" t="str">
            <v>PX Precinox S.A.</v>
          </cell>
          <cell r="H3530" t="str">
            <v>SWITZERLAND</v>
          </cell>
          <cell r="I3530"/>
          <cell r="J3530" t="str">
            <v>La Chaux-de-Fonds</v>
          </cell>
          <cell r="K3530" t="str">
            <v>Neuchâtel</v>
          </cell>
          <cell r="L3530" t="str">
            <v>Conformant</v>
          </cell>
        </row>
        <row r="3531">
          <cell r="B3531" t="str">
            <v>ept GmbH &amp; Co. KG_2023</v>
          </cell>
          <cell r="C3531" t="str">
            <v>CID001512 - Rand Refinery (Pty) Ltd.</v>
          </cell>
          <cell r="D3531" t="str">
            <v>Gold</v>
          </cell>
          <cell r="E3531" t="str">
            <v>CID001512</v>
          </cell>
          <cell r="F3531" t="str">
            <v>RMI</v>
          </cell>
          <cell r="G3531" t="str">
            <v>Rand Refinery (Pty) Ltd.</v>
          </cell>
          <cell r="H3531" t="str">
            <v>SOUTH AFRICA</v>
          </cell>
          <cell r="I3531"/>
          <cell r="J3531" t="str">
            <v>Germiston</v>
          </cell>
          <cell r="K3531" t="str">
            <v>Gauteng</v>
          </cell>
          <cell r="L3531" t="str">
            <v>Conformant</v>
          </cell>
        </row>
        <row r="3532">
          <cell r="B3532" t="str">
            <v>ept GmbH &amp; Co. KG_2023</v>
          </cell>
          <cell r="C3532" t="str">
            <v>CID002582 - REMONDIS PMR B.V.</v>
          </cell>
          <cell r="D3532" t="str">
            <v>Gold</v>
          </cell>
          <cell r="E3532" t="str">
            <v>CID002582</v>
          </cell>
          <cell r="F3532" t="str">
            <v>RMI</v>
          </cell>
          <cell r="G3532" t="str">
            <v>REMONDIS PMR B.V.</v>
          </cell>
          <cell r="H3532" t="str">
            <v>NETHERLANDS</v>
          </cell>
          <cell r="I3532"/>
          <cell r="J3532" t="str">
            <v>Moerdijk</v>
          </cell>
          <cell r="K3532" t="str">
            <v>Noord-Brabant</v>
          </cell>
          <cell r="L3532" t="str">
            <v>Conformant</v>
          </cell>
        </row>
        <row r="3533">
          <cell r="B3533" t="str">
            <v>ept GmbH &amp; Co. KG_2023</v>
          </cell>
          <cell r="C3533" t="str">
            <v>CID001534 - Royal Canadian Mint</v>
          </cell>
          <cell r="D3533" t="str">
            <v>Gold</v>
          </cell>
          <cell r="E3533" t="str">
            <v>CID001534</v>
          </cell>
          <cell r="F3533" t="str">
            <v>RMI</v>
          </cell>
          <cell r="G3533" t="str">
            <v>Royal Canadian Mint</v>
          </cell>
          <cell r="H3533" t="str">
            <v>CANADA</v>
          </cell>
          <cell r="I3533"/>
          <cell r="J3533" t="str">
            <v>Ottawa</v>
          </cell>
          <cell r="K3533" t="str">
            <v>Ontario</v>
          </cell>
          <cell r="L3533" t="str">
            <v>Conformant</v>
          </cell>
        </row>
        <row r="3534">
          <cell r="B3534" t="str">
            <v>ept GmbH &amp; Co. KG_2023</v>
          </cell>
          <cell r="C3534" t="str">
            <v>CID002761 - SAAMP</v>
          </cell>
          <cell r="D3534" t="str">
            <v>Gold</v>
          </cell>
          <cell r="E3534" t="str">
            <v>CID002761</v>
          </cell>
          <cell r="F3534" t="str">
            <v>RMI</v>
          </cell>
          <cell r="G3534" t="str">
            <v>SAAMP</v>
          </cell>
          <cell r="H3534" t="str">
            <v>FRANCE</v>
          </cell>
          <cell r="I3534"/>
          <cell r="J3534" t="str">
            <v>Paris</v>
          </cell>
          <cell r="K3534" t="str">
            <v>Île-de-France</v>
          </cell>
          <cell r="L3534" t="str">
            <v>Conformant</v>
          </cell>
        </row>
        <row r="3535">
          <cell r="B3535" t="str">
            <v>ept GmbH &amp; Co. KG_2023</v>
          </cell>
          <cell r="C3535" t="str">
            <v>CID002973 - Safimet S.p.A</v>
          </cell>
          <cell r="D3535" t="str">
            <v>Gold</v>
          </cell>
          <cell r="E3535" t="str">
            <v>CID002973</v>
          </cell>
          <cell r="F3535" t="str">
            <v>RMI</v>
          </cell>
          <cell r="G3535" t="str">
            <v>Safimet S.p.A</v>
          </cell>
          <cell r="H3535" t="str">
            <v>ITALY</v>
          </cell>
          <cell r="I3535"/>
          <cell r="J3535" t="str">
            <v>Arezzo</v>
          </cell>
          <cell r="K3535" t="str">
            <v>Toscana</v>
          </cell>
          <cell r="L3535" t="str">
            <v>Listed by RMI</v>
          </cell>
        </row>
        <row r="3536">
          <cell r="B3536" t="str">
            <v>ept GmbH &amp; Co. KG_2023</v>
          </cell>
          <cell r="C3536" t="str">
            <v>CID002290 - SAFINA A.S.</v>
          </cell>
          <cell r="D3536" t="str">
            <v>Gold</v>
          </cell>
          <cell r="E3536" t="str">
            <v>CID002290</v>
          </cell>
          <cell r="F3536" t="str">
            <v>RMI</v>
          </cell>
          <cell r="G3536" t="str">
            <v>SAFINA A.S.</v>
          </cell>
          <cell r="H3536" t="str">
            <v>CZECHIA</v>
          </cell>
          <cell r="I3536"/>
          <cell r="J3536" t="str">
            <v>Vestec</v>
          </cell>
          <cell r="K3536" t="str">
            <v>Praha-západ</v>
          </cell>
          <cell r="L3536" t="str">
            <v>Conformant</v>
          </cell>
        </row>
        <row r="3537">
          <cell r="B3537" t="str">
            <v>ept GmbH &amp; Co. KG_2023</v>
          </cell>
          <cell r="C3537" t="str">
            <v>CID001555 - Samduck Precious Metals71</v>
          </cell>
          <cell r="D3537" t="str">
            <v>Gold</v>
          </cell>
          <cell r="E3537" t="str">
            <v>CID001555</v>
          </cell>
          <cell r="F3537" t="str">
            <v>RMI</v>
          </cell>
          <cell r="G3537" t="str">
            <v>Samduck Precious Metals</v>
          </cell>
          <cell r="H3537" t="str">
            <v>KOREA, REPUBLIC OF</v>
          </cell>
          <cell r="I3537"/>
          <cell r="J3537" t="str">
            <v>Namdong</v>
          </cell>
          <cell r="K3537" t="str">
            <v>Incheon-gwangyeoksi</v>
          </cell>
          <cell r="L3537" t="str">
            <v>Listed by RMI</v>
          </cell>
        </row>
        <row r="3538">
          <cell r="B3538" t="str">
            <v>ept GmbH &amp; Co. KG_2023</v>
          </cell>
          <cell r="C3538" t="str">
            <v>CID001585 - SEMPSA Joyeria Plateria S.A.</v>
          </cell>
          <cell r="D3538" t="str">
            <v>Gold</v>
          </cell>
          <cell r="E3538" t="str">
            <v>CID001585</v>
          </cell>
          <cell r="F3538" t="str">
            <v>RMI</v>
          </cell>
          <cell r="G3538" t="str">
            <v>SEMPSA Joyeria Plateria S.A.</v>
          </cell>
          <cell r="H3538" t="str">
            <v>SPAIN</v>
          </cell>
          <cell r="I3538" t="str">
            <v>Avenida Democratia</v>
          </cell>
          <cell r="J3538" t="str">
            <v>Madrid</v>
          </cell>
          <cell r="K3538" t="str">
            <v>Comunidad de Madrid</v>
          </cell>
          <cell r="L3538" t="str">
            <v>Conformant</v>
          </cell>
        </row>
        <row r="3539">
          <cell r="B3539" t="str">
            <v>ept GmbH &amp; Co. KG_2023</v>
          </cell>
          <cell r="C3539" t="str">
            <v>CID001622 - Shandong Zhaojin Gold &amp; Silver Refinery Co., Ltd.</v>
          </cell>
          <cell r="D3539" t="str">
            <v>Gold</v>
          </cell>
          <cell r="E3539" t="str">
            <v>CID001622</v>
          </cell>
          <cell r="F3539" t="str">
            <v>RMI</v>
          </cell>
          <cell r="G3539" t="str">
            <v>Shandong Zhaojin Gold &amp; Silver Refinery Co., Ltd.</v>
          </cell>
          <cell r="H3539" t="str">
            <v>CHINA</v>
          </cell>
          <cell r="I3539"/>
          <cell r="J3539" t="str">
            <v>Zhaoyuan</v>
          </cell>
          <cell r="K3539" t="str">
            <v>Shandong Sheng</v>
          </cell>
          <cell r="L3539" t="str">
            <v>Conformant</v>
          </cell>
        </row>
        <row r="3540">
          <cell r="B3540" t="str">
            <v>ept GmbH &amp; Co. KG_2023</v>
          </cell>
          <cell r="C3540" t="str">
            <v>CID001736 - Sichuan Tianze Precious Metals Co., Ltd.</v>
          </cell>
          <cell r="D3540" t="str">
            <v>Gold</v>
          </cell>
          <cell r="E3540" t="str">
            <v>CID001736</v>
          </cell>
          <cell r="F3540" t="str">
            <v>RMI</v>
          </cell>
          <cell r="G3540" t="str">
            <v>Sichuan Tianze Precious Metals Co., Ltd.</v>
          </cell>
          <cell r="H3540" t="str">
            <v>CHINA</v>
          </cell>
          <cell r="I3540"/>
          <cell r="J3540" t="str">
            <v>Chengdu</v>
          </cell>
          <cell r="K3540" t="str">
            <v>Sichuan Sheng</v>
          </cell>
          <cell r="L3540" t="str">
            <v>Conformant</v>
          </cell>
        </row>
        <row r="3541">
          <cell r="B3541" t="str">
            <v>ept GmbH &amp; Co. KG_2023</v>
          </cell>
          <cell r="C3541" t="str">
            <v>CID002516 - Singway Technology Co., Ltd.</v>
          </cell>
          <cell r="D3541" t="str">
            <v>Gold</v>
          </cell>
          <cell r="E3541" t="str">
            <v>CID002516</v>
          </cell>
          <cell r="F3541" t="str">
            <v>RMI</v>
          </cell>
          <cell r="G3541" t="str">
            <v>Singway Technology Co., Ltd.</v>
          </cell>
          <cell r="H3541" t="str">
            <v>TAIWAN, PROVINCE OF CHINA</v>
          </cell>
          <cell r="I3541"/>
          <cell r="J3541" t="str">
            <v>Dayuan</v>
          </cell>
          <cell r="K3541" t="str">
            <v>Taoyuan</v>
          </cell>
          <cell r="L3541" t="str">
            <v>Listed by RMI</v>
          </cell>
        </row>
        <row r="3542">
          <cell r="B3542" t="str">
            <v>ept GmbH &amp; Co. KG_2023</v>
          </cell>
          <cell r="C3542" t="str">
            <v>CID001761 - Solar Applied Materials Technology Corp.</v>
          </cell>
          <cell r="D3542" t="str">
            <v>Gold</v>
          </cell>
          <cell r="E3542" t="str">
            <v>CID001761</v>
          </cell>
          <cell r="F3542" t="str">
            <v>RMI</v>
          </cell>
          <cell r="G3542" t="str">
            <v>Solar Applied Materials Technology Corp.</v>
          </cell>
          <cell r="H3542" t="str">
            <v>TAIWAN, PROVINCE OF CHINA</v>
          </cell>
          <cell r="I3542"/>
          <cell r="J3542" t="str">
            <v>Tainan City</v>
          </cell>
          <cell r="K3542" t="str">
            <v>Tainan</v>
          </cell>
          <cell r="L3542" t="str">
            <v>Conformant</v>
          </cell>
        </row>
        <row r="3543">
          <cell r="B3543" t="str">
            <v>ept GmbH &amp; Co. KG_2023</v>
          </cell>
          <cell r="C3543" t="str">
            <v>CID001798 - Sumitomo Metal Mining Co., Ltd.88</v>
          </cell>
          <cell r="D3543" t="str">
            <v>Gold</v>
          </cell>
          <cell r="E3543" t="str">
            <v>CID001798</v>
          </cell>
          <cell r="F3543" t="str">
            <v>RMI</v>
          </cell>
          <cell r="G3543" t="str">
            <v>Sumitomo Metal Mining Co., Ltd.</v>
          </cell>
          <cell r="H3543" t="str">
            <v>JAPAN</v>
          </cell>
          <cell r="I3543"/>
          <cell r="J3543" t="str">
            <v>Saijo</v>
          </cell>
          <cell r="K3543" t="str">
            <v>Wehime</v>
          </cell>
          <cell r="L3543" t="str">
            <v>Conformant</v>
          </cell>
        </row>
        <row r="3544">
          <cell r="B3544" t="str">
            <v>ept GmbH &amp; Co. KG_2023</v>
          </cell>
          <cell r="C3544" t="str">
            <v>CID002580 - T.C.A S.p.A</v>
          </cell>
          <cell r="D3544" t="str">
            <v>Gold</v>
          </cell>
          <cell r="E3544" t="str">
            <v>CID002580</v>
          </cell>
          <cell r="F3544" t="str">
            <v>RMI</v>
          </cell>
          <cell r="G3544" t="str">
            <v>T.C.A S.p.A</v>
          </cell>
          <cell r="H3544" t="str">
            <v>ITALY</v>
          </cell>
          <cell r="I3544"/>
          <cell r="J3544" t="str">
            <v>Capolona</v>
          </cell>
          <cell r="K3544" t="str">
            <v>Toscana</v>
          </cell>
          <cell r="L3544" t="str">
            <v>Conformant</v>
          </cell>
        </row>
        <row r="3545">
          <cell r="B3545" t="str">
            <v>ept GmbH &amp; Co. KG_2023</v>
          </cell>
          <cell r="C3545" t="str">
            <v>CID001875 - Tanaka Kikinzoku Kogyo K.K.96</v>
          </cell>
          <cell r="D3545" t="str">
            <v>Gold</v>
          </cell>
          <cell r="E3545" t="str">
            <v>CID001875</v>
          </cell>
          <cell r="F3545" t="str">
            <v>RMI</v>
          </cell>
          <cell r="G3545" t="str">
            <v>Tanaka Kikinzoku Kogyo K.K.</v>
          </cell>
          <cell r="H3545" t="str">
            <v>JAPAN</v>
          </cell>
          <cell r="I3545" t="str">
            <v>nagatoro2-14</v>
          </cell>
          <cell r="J3545" t="str">
            <v>Hiratsuka</v>
          </cell>
          <cell r="K3545" t="str">
            <v>Kanagawa</v>
          </cell>
          <cell r="L3545" t="str">
            <v>Conformant</v>
          </cell>
        </row>
        <row r="3546">
          <cell r="B3546" t="str">
            <v>ept GmbH &amp; Co. KG_2023</v>
          </cell>
          <cell r="C3546" t="str">
            <v>CID001916 - Shandong Gold Smelting Co., Ltd.</v>
          </cell>
          <cell r="D3546" t="str">
            <v>Gold</v>
          </cell>
          <cell r="E3546" t="str">
            <v>CID001916</v>
          </cell>
          <cell r="F3546" t="str">
            <v>RMI</v>
          </cell>
          <cell r="G3546" t="str">
            <v>Shandong Gold Smelting Co., Ltd.</v>
          </cell>
          <cell r="H3546" t="str">
            <v>CHINA</v>
          </cell>
          <cell r="I3546"/>
          <cell r="J3546" t="str">
            <v>Laizhou</v>
          </cell>
          <cell r="K3546" t="str">
            <v>Shandong Sheng</v>
          </cell>
          <cell r="L3546" t="str">
            <v>Conformant</v>
          </cell>
        </row>
        <row r="3547">
          <cell r="B3547" t="str">
            <v>ept GmbH &amp; Co. KG_2023</v>
          </cell>
          <cell r="C3547" t="str">
            <v>CID001938 - Tokuriki Honten Co., Ltd.</v>
          </cell>
          <cell r="D3547" t="str">
            <v>Gold</v>
          </cell>
          <cell r="E3547" t="str">
            <v>CID001938</v>
          </cell>
          <cell r="F3547" t="str">
            <v>RMI</v>
          </cell>
          <cell r="G3547" t="str">
            <v>Tokuriki Honten Co., Ltd.</v>
          </cell>
          <cell r="H3547" t="str">
            <v>JAPAN</v>
          </cell>
          <cell r="I3547"/>
          <cell r="J3547" t="str">
            <v>Kuki</v>
          </cell>
          <cell r="K3547" t="str">
            <v>Saitama</v>
          </cell>
          <cell r="L3547" t="str">
            <v>Conformant</v>
          </cell>
        </row>
        <row r="3548">
          <cell r="B3548" t="str">
            <v>ept GmbH &amp; Co. KG_2023</v>
          </cell>
          <cell r="C3548" t="str">
            <v>CID002615 - TOO Tau-Ken-Altyn</v>
          </cell>
          <cell r="D3548" t="str">
            <v>Gold</v>
          </cell>
          <cell r="E3548" t="str">
            <v>CID002615</v>
          </cell>
          <cell r="F3548" t="str">
            <v>RMI</v>
          </cell>
          <cell r="G3548" t="str">
            <v>TOO Tau-Ken-Altyn</v>
          </cell>
          <cell r="H3548" t="str">
            <v>KAZAKHSTAN</v>
          </cell>
          <cell r="I3548"/>
          <cell r="J3548" t="str">
            <v>Astana</v>
          </cell>
          <cell r="K3548" t="str">
            <v>Almaty</v>
          </cell>
          <cell r="L3548" t="str">
            <v>Conformant</v>
          </cell>
        </row>
        <row r="3549">
          <cell r="B3549" t="str">
            <v>ept GmbH &amp; Co. KG_2023</v>
          </cell>
          <cell r="C3549" t="str">
            <v>CID001955 - Torecom</v>
          </cell>
          <cell r="D3549" t="str">
            <v>Gold</v>
          </cell>
          <cell r="E3549" t="str">
            <v>CID001955</v>
          </cell>
          <cell r="F3549" t="str">
            <v>RMI</v>
          </cell>
          <cell r="G3549" t="str">
            <v>Torecom</v>
          </cell>
          <cell r="H3549" t="str">
            <v>KOREA, REPUBLIC OF</v>
          </cell>
          <cell r="I3549"/>
          <cell r="J3549" t="str">
            <v>Asan</v>
          </cell>
          <cell r="K3549" t="str">
            <v>Chungcheongnam-do</v>
          </cell>
          <cell r="L3549" t="str">
            <v>Conformant</v>
          </cell>
        </row>
        <row r="3550">
          <cell r="B3550" t="str">
            <v>ept GmbH &amp; Co. KG_2023</v>
          </cell>
          <cell r="C3550" t="str">
            <v>CID002314 - Umicore Precious Metals Thailand</v>
          </cell>
          <cell r="D3550" t="str">
            <v>Gold</v>
          </cell>
          <cell r="E3550" t="str">
            <v>CID002314</v>
          </cell>
          <cell r="F3550" t="str">
            <v>RMI</v>
          </cell>
          <cell r="G3550" t="str">
            <v>Umicore Precious Metals Thailand</v>
          </cell>
          <cell r="H3550" t="str">
            <v>THAILAND</v>
          </cell>
          <cell r="I3550"/>
          <cell r="J3550" t="str">
            <v>Khwaeng Dok Mai</v>
          </cell>
          <cell r="K3550" t="str">
            <v>Krung Thep Maha Nakhon</v>
          </cell>
          <cell r="L3550" t="str">
            <v>Conformant</v>
          </cell>
        </row>
        <row r="3551">
          <cell r="B3551" t="str">
            <v>ept GmbH &amp; Co. KG_2023</v>
          </cell>
          <cell r="C3551" t="str">
            <v>CID001980 - Umicore S.A. Business Unit Precious Metals Refining104</v>
          </cell>
          <cell r="D3551" t="str">
            <v>Gold</v>
          </cell>
          <cell r="E3551" t="str">
            <v>CID001980</v>
          </cell>
          <cell r="F3551" t="str">
            <v>RMI</v>
          </cell>
          <cell r="G3551" t="str">
            <v>Umicore S.A. Business Unit Precious Metals Refining</v>
          </cell>
          <cell r="H3551" t="str">
            <v>BELGIUM</v>
          </cell>
          <cell r="I3551" t="str">
            <v>Adolf Greinerstraat 14</v>
          </cell>
          <cell r="J3551" t="str">
            <v>Hoboken</v>
          </cell>
          <cell r="K3551" t="str">
            <v>Antwerpen</v>
          </cell>
          <cell r="L3551" t="str">
            <v>Conformant</v>
          </cell>
        </row>
        <row r="3552">
          <cell r="B3552" t="str">
            <v>ept GmbH &amp; Co. KG_2023</v>
          </cell>
          <cell r="C3552" t="str">
            <v>CID001993 - United Precious Metal Refining, Inc.</v>
          </cell>
          <cell r="D3552" t="str">
            <v>Gold</v>
          </cell>
          <cell r="E3552" t="str">
            <v>CID001993</v>
          </cell>
          <cell r="F3552" t="str">
            <v>RMI</v>
          </cell>
          <cell r="G3552" t="str">
            <v>United Precious Metal Refining, Inc.</v>
          </cell>
          <cell r="H3552" t="str">
            <v>UNITED STATES OF AMERICA</v>
          </cell>
          <cell r="I3552"/>
          <cell r="J3552" t="str">
            <v>Alden</v>
          </cell>
          <cell r="K3552" t="str">
            <v>New York</v>
          </cell>
          <cell r="L3552" t="str">
            <v>Conformant</v>
          </cell>
        </row>
        <row r="3553">
          <cell r="B3553" t="str">
            <v>ept GmbH &amp; Co. KG_2023</v>
          </cell>
          <cell r="C3553" t="str">
            <v>CID002003 - Valcambi S.A.</v>
          </cell>
          <cell r="D3553" t="str">
            <v>Gold</v>
          </cell>
          <cell r="E3553" t="str">
            <v>CID002003</v>
          </cell>
          <cell r="F3553" t="str">
            <v>RMI</v>
          </cell>
          <cell r="G3553" t="str">
            <v>Valcambi S.A.</v>
          </cell>
          <cell r="H3553" t="str">
            <v>SWITZERLAND</v>
          </cell>
          <cell r="I3553"/>
          <cell r="J3553" t="str">
            <v>Balerna</v>
          </cell>
          <cell r="K3553" t="str">
            <v>Ticino</v>
          </cell>
          <cell r="L3553" t="str">
            <v>Conformant</v>
          </cell>
        </row>
        <row r="3554">
          <cell r="B3554" t="str">
            <v>ept GmbH &amp; Co. KG_2023</v>
          </cell>
          <cell r="C3554" t="str">
            <v>CID002030 - Western Australian Mint (T/a The Perth Mint)109</v>
          </cell>
          <cell r="D3554" t="str">
            <v>Gold</v>
          </cell>
          <cell r="E3554" t="str">
            <v>CID002030</v>
          </cell>
          <cell r="F3554" t="str">
            <v>RMI</v>
          </cell>
          <cell r="G3554" t="str">
            <v>Western Australian Mint (T/a The Perth Mint)</v>
          </cell>
          <cell r="H3554" t="str">
            <v>AUSTRALIA</v>
          </cell>
          <cell r="I3554" t="str">
            <v>Nondisclosure</v>
          </cell>
          <cell r="J3554" t="str">
            <v>Newburn</v>
          </cell>
          <cell r="K3554" t="str">
            <v>Western Australia</v>
          </cell>
          <cell r="L3554" t="str">
            <v>Conformant</v>
          </cell>
        </row>
        <row r="3555">
          <cell r="B3555" t="str">
            <v>ept GmbH &amp; Co. KG_2023</v>
          </cell>
          <cell r="C3555" t="str">
            <v>CID002778 - WIELAND Edelmetalle GmbH</v>
          </cell>
          <cell r="D3555" t="str">
            <v>Gold</v>
          </cell>
          <cell r="E3555" t="str">
            <v>CID002778</v>
          </cell>
          <cell r="F3555" t="str">
            <v>RMI</v>
          </cell>
          <cell r="G3555" t="str">
            <v>WIELAND Edelmetalle GmbH</v>
          </cell>
          <cell r="H3555" t="str">
            <v>GERMANY</v>
          </cell>
          <cell r="I3555"/>
          <cell r="J3555" t="str">
            <v>Pforzeim</v>
          </cell>
          <cell r="K3555" t="str">
            <v>Baden-Wurttemberg</v>
          </cell>
          <cell r="L3555" t="str">
            <v>Conformant</v>
          </cell>
        </row>
        <row r="3556">
          <cell r="B3556" t="str">
            <v>ept GmbH &amp; Co. KG_2023</v>
          </cell>
          <cell r="C3556" t="str">
            <v>CID002129 - Yokohama Metal Co., Ltd.</v>
          </cell>
          <cell r="D3556" t="str">
            <v>Gold</v>
          </cell>
          <cell r="E3556" t="str">
            <v>CID002129</v>
          </cell>
          <cell r="F3556" t="str">
            <v>RMI</v>
          </cell>
          <cell r="G3556" t="str">
            <v>Yokohama Metal Co., Ltd.</v>
          </cell>
          <cell r="H3556" t="str">
            <v>JAPAN</v>
          </cell>
          <cell r="I3556"/>
          <cell r="J3556" t="str">
            <v>Sagamihara</v>
          </cell>
          <cell r="K3556" t="str">
            <v>Kanagawa</v>
          </cell>
          <cell r="L3556" t="str">
            <v>Conformant</v>
          </cell>
        </row>
        <row r="3557">
          <cell r="B3557" t="str">
            <v>ept GmbH &amp; Co. KG_2023</v>
          </cell>
          <cell r="C3557" t="str">
            <v>CID002224 - Zhongyuan Gold Smelter of Zhongjin Gold Corporation116</v>
          </cell>
          <cell r="D3557" t="str">
            <v>Gold</v>
          </cell>
          <cell r="E3557" t="str">
            <v>CID002224</v>
          </cell>
          <cell r="F3557" t="str">
            <v>RMI</v>
          </cell>
          <cell r="G3557" t="str">
            <v>Zhongyuan Gold Smelter of Zhongjin Gold Corporation</v>
          </cell>
          <cell r="H3557" t="str">
            <v>CHINA</v>
          </cell>
          <cell r="I3557"/>
          <cell r="J3557" t="str">
            <v>Sanmenxia</v>
          </cell>
          <cell r="K3557" t="str">
            <v>Henan Sheng</v>
          </cell>
          <cell r="L3557" t="str">
            <v>Conformant</v>
          </cell>
        </row>
        <row r="3558">
          <cell r="B3558" t="str">
            <v>ept GmbH &amp; Co. KG_2023</v>
          </cell>
          <cell r="C3558" t="str">
            <v>CID000292 - Alpha117</v>
          </cell>
          <cell r="D3558" t="str">
            <v>Tin</v>
          </cell>
          <cell r="E3558" t="str">
            <v>CID000292</v>
          </cell>
          <cell r="F3558" t="str">
            <v>RMI</v>
          </cell>
          <cell r="G3558" t="str">
            <v>Alpha</v>
          </cell>
          <cell r="H3558" t="str">
            <v>UNITED STATES OF AMERICA</v>
          </cell>
          <cell r="I3558"/>
          <cell r="J3558" t="str">
            <v>Altoona</v>
          </cell>
          <cell r="K3558" t="str">
            <v>Pennsylvania</v>
          </cell>
          <cell r="L3558" t="str">
            <v>Conformant</v>
          </cell>
        </row>
        <row r="3559">
          <cell r="B3559" t="str">
            <v>ept GmbH &amp; Co. KG_2023</v>
          </cell>
          <cell r="C3559" t="str">
            <v>CID002703 - An Vinh Joint Stock Mineral Processing Company</v>
          </cell>
          <cell r="D3559" t="str">
            <v>Tin</v>
          </cell>
          <cell r="E3559" t="str">
            <v>CID002703</v>
          </cell>
          <cell r="F3559" t="str">
            <v>RMI</v>
          </cell>
          <cell r="G3559" t="str">
            <v>An Vinh Joint Stock Mineral Processing Company</v>
          </cell>
          <cell r="H3559" t="str">
            <v>VIET NAM</v>
          </cell>
          <cell r="I3559"/>
          <cell r="J3559" t="str">
            <v>Quy Hop</v>
          </cell>
          <cell r="K3559" t="str">
            <v>Nghệ An</v>
          </cell>
          <cell r="L3559" t="str">
            <v>Listed by RMI</v>
          </cell>
        </row>
        <row r="3560">
          <cell r="B3560" t="str">
            <v>ept GmbH &amp; Co. KG_2023</v>
          </cell>
          <cell r="C3560" t="str">
            <v>CID000228 - Chenzhou Yunxiang Mining and Metallurgy Co., Ltd.124</v>
          </cell>
          <cell r="D3560" t="str">
            <v>Tin</v>
          </cell>
          <cell r="E3560" t="str">
            <v>CID000228</v>
          </cell>
          <cell r="F3560" t="str">
            <v>RMI</v>
          </cell>
          <cell r="G3560" t="str">
            <v>Chenzhou Yunxiang Mining and Metallurgy Co., Ltd.</v>
          </cell>
          <cell r="H3560" t="str">
            <v>CHINA</v>
          </cell>
          <cell r="I3560"/>
          <cell r="J3560" t="str">
            <v>Chenzhou</v>
          </cell>
          <cell r="K3560" t="str">
            <v>Hunan Sheng</v>
          </cell>
          <cell r="L3560" t="str">
            <v>Conformant</v>
          </cell>
        </row>
        <row r="3561">
          <cell r="B3561" t="str">
            <v>ept GmbH &amp; Co. KG_2023</v>
          </cell>
          <cell r="C3561" t="str">
            <v>CID001070 - China Tin Group Co., Ltd.125</v>
          </cell>
          <cell r="D3561" t="str">
            <v>Tin</v>
          </cell>
          <cell r="E3561" t="str">
            <v>CID001070</v>
          </cell>
          <cell r="F3561" t="str">
            <v>RMI</v>
          </cell>
          <cell r="G3561" t="str">
            <v>China Tin Group Co., Ltd.</v>
          </cell>
          <cell r="H3561" t="str">
            <v>CHINA</v>
          </cell>
          <cell r="I3561"/>
          <cell r="J3561" t="str">
            <v>Laibin</v>
          </cell>
          <cell r="K3561" t="str">
            <v>Guangxi Zhuangzu Zizhiqu</v>
          </cell>
          <cell r="L3561" t="str">
            <v>Conformant</v>
          </cell>
        </row>
        <row r="3562">
          <cell r="B3562" t="str">
            <v>ept GmbH &amp; Co. KG_2023</v>
          </cell>
          <cell r="C3562" t="str">
            <v>CID002593 - PT Rajehan Ariq</v>
          </cell>
          <cell r="D3562" t="str">
            <v>Tin</v>
          </cell>
          <cell r="E3562" t="str">
            <v>CID002593</v>
          </cell>
          <cell r="F3562" t="str">
            <v>RMI</v>
          </cell>
          <cell r="G3562" t="str">
            <v>PT Rajehan Ariq</v>
          </cell>
          <cell r="H3562" t="str">
            <v>INDONESIA</v>
          </cell>
          <cell r="I3562"/>
          <cell r="J3562" t="str">
            <v>Pangkal Pinang</v>
          </cell>
          <cell r="K3562" t="str">
            <v>Kepulauan Bangka Belitung</v>
          </cell>
          <cell r="L3562" t="str">
            <v>Conformant</v>
          </cell>
        </row>
        <row r="3563">
          <cell r="B3563" t="str">
            <v>ept GmbH &amp; Co. KG_2023</v>
          </cell>
          <cell r="C3563" t="str">
            <v>CID000402 - Dowa</v>
          </cell>
          <cell r="D3563" t="str">
            <v>Tin</v>
          </cell>
          <cell r="E3563" t="str">
            <v>CID000402</v>
          </cell>
          <cell r="F3563" t="str">
            <v>RMI</v>
          </cell>
          <cell r="G3563" t="str">
            <v>Dowa</v>
          </cell>
          <cell r="H3563" t="str">
            <v>JAPAN</v>
          </cell>
          <cell r="I3563"/>
          <cell r="J3563" t="str">
            <v>Kosaka</v>
          </cell>
          <cell r="K3563" t="str">
            <v>Akita</v>
          </cell>
          <cell r="L3563" t="str">
            <v>Conformant</v>
          </cell>
        </row>
        <row r="3564">
          <cell r="B3564" t="str">
            <v>ept GmbH &amp; Co. KG_2023</v>
          </cell>
          <cell r="C3564" t="str">
            <v>CID000438 - EM Vinto</v>
          </cell>
          <cell r="D3564" t="str">
            <v>Tin</v>
          </cell>
          <cell r="E3564" t="str">
            <v>CID000438</v>
          </cell>
          <cell r="F3564" t="str">
            <v>RMI</v>
          </cell>
          <cell r="G3564" t="str">
            <v>EM Vinto</v>
          </cell>
          <cell r="H3564" t="str">
            <v>BOLIVIA (PLURINATIONAL STATE OF)</v>
          </cell>
          <cell r="I3564" t="str">
            <v>Unknown.</v>
          </cell>
          <cell r="J3564" t="str">
            <v>Oruro</v>
          </cell>
          <cell r="K3564" t="str">
            <v>Oruro</v>
          </cell>
          <cell r="L3564" t="str">
            <v>Conformant</v>
          </cell>
        </row>
        <row r="3565">
          <cell r="B3565" t="str">
            <v>ept GmbH &amp; Co. KG_2023</v>
          </cell>
          <cell r="C3565" t="str">
            <v>CID000448 - Estanho de Rondonia S.A.</v>
          </cell>
          <cell r="D3565" t="str">
            <v>Tin</v>
          </cell>
          <cell r="E3565" t="str">
            <v>CID000448</v>
          </cell>
          <cell r="F3565" t="str">
            <v>RMI</v>
          </cell>
          <cell r="G3565" t="str">
            <v>Estanho de Rondonia S.A.</v>
          </cell>
          <cell r="H3565" t="str">
            <v>BRAZIL</v>
          </cell>
          <cell r="I3565"/>
          <cell r="J3565" t="str">
            <v>Ariquemes</v>
          </cell>
          <cell r="K3565" t="str">
            <v>Rondônia</v>
          </cell>
          <cell r="L3565" t="str">
            <v>Conformant</v>
          </cell>
        </row>
        <row r="3566">
          <cell r="B3566" t="str">
            <v>ept GmbH &amp; Co. KG_2023</v>
          </cell>
          <cell r="C3566" t="str">
            <v>CID000468 - Fenix Metals</v>
          </cell>
          <cell r="D3566" t="str">
            <v>Tin</v>
          </cell>
          <cell r="E3566" t="str">
            <v>CID000468</v>
          </cell>
          <cell r="F3566" t="str">
            <v>RMI</v>
          </cell>
          <cell r="G3566" t="str">
            <v>Fenix Metals</v>
          </cell>
          <cell r="H3566" t="str">
            <v>POLAND</v>
          </cell>
          <cell r="I3566"/>
          <cell r="J3566" t="str">
            <v>Chmielów</v>
          </cell>
          <cell r="K3566" t="str">
            <v>Podkarpackie</v>
          </cell>
          <cell r="L3566" t="str">
            <v>Conformant</v>
          </cell>
        </row>
        <row r="3567">
          <cell r="B3567" t="str">
            <v>ept GmbH &amp; Co. KG_2023</v>
          </cell>
          <cell r="C3567" t="str">
            <v>CID000538 - Gejiu Non-Ferrous Metal Processing Co., Ltd.</v>
          </cell>
          <cell r="D3567" t="str">
            <v>Tin</v>
          </cell>
          <cell r="E3567" t="str">
            <v>CID000538</v>
          </cell>
          <cell r="F3567" t="str">
            <v>RMI</v>
          </cell>
          <cell r="G3567" t="str">
            <v>Gejiu Non-Ferrous Metal Processing Co., Ltd.</v>
          </cell>
          <cell r="H3567" t="str">
            <v>CHINA</v>
          </cell>
          <cell r="I3567" t="str">
            <v>Jijie</v>
          </cell>
          <cell r="J3567" t="str">
            <v>Gejiu</v>
          </cell>
          <cell r="K3567" t="str">
            <v>Yunnan Sheng</v>
          </cell>
          <cell r="L3567" t="str">
            <v>Conformant</v>
          </cell>
        </row>
        <row r="3568">
          <cell r="B3568" t="str">
            <v>ept GmbH &amp; Co. KG_2023</v>
          </cell>
          <cell r="C3568" t="str">
            <v>CID001908 - Gejiu Yunxin Nonferrous Electrolysis Co., Ltd.</v>
          </cell>
          <cell r="D3568" t="str">
            <v>Tin</v>
          </cell>
          <cell r="E3568" t="str">
            <v>CID001908</v>
          </cell>
          <cell r="F3568" t="str">
            <v>RMI</v>
          </cell>
          <cell r="G3568" t="str">
            <v>Gejiu Yunxin Nonferrous Electrolysis Co., Ltd.</v>
          </cell>
          <cell r="H3568" t="str">
            <v>CHINA</v>
          </cell>
          <cell r="I3568"/>
          <cell r="J3568" t="str">
            <v>Gejiu</v>
          </cell>
          <cell r="K3568" t="str">
            <v>Yunnan Sheng</v>
          </cell>
          <cell r="L3568" t="str">
            <v>Listed by RMI</v>
          </cell>
        </row>
        <row r="3569">
          <cell r="B3569" t="str">
            <v>ept GmbH &amp; Co. KG_2023</v>
          </cell>
          <cell r="C3569" t="str">
            <v>CID000555 - Gejiu Zili Mining And Metallurgy Co., Ltd.146</v>
          </cell>
          <cell r="D3569" t="str">
            <v>Tin</v>
          </cell>
          <cell r="E3569" t="str">
            <v>CID000555</v>
          </cell>
          <cell r="F3569" t="str">
            <v>RMI</v>
          </cell>
          <cell r="G3569" t="str">
            <v>Gejiu Zili Mining And Metallurgy Co., Ltd.</v>
          </cell>
          <cell r="H3569" t="str">
            <v>CHINA</v>
          </cell>
          <cell r="I3569"/>
          <cell r="J3569" t="str">
            <v>Gejiu</v>
          </cell>
          <cell r="K3569" t="str">
            <v>Yunnan Sheng</v>
          </cell>
          <cell r="L3569" t="str">
            <v>Listed by RMI</v>
          </cell>
        </row>
        <row r="3570">
          <cell r="B3570" t="str">
            <v>ept GmbH &amp; Co. KG_2023</v>
          </cell>
          <cell r="C3570" t="str">
            <v>CID003116 - Guangdong Hanhe Non-Ferrous Metal Co., Ltd.</v>
          </cell>
          <cell r="D3570" t="str">
            <v>Tin</v>
          </cell>
          <cell r="E3570" t="str">
            <v>CID003116</v>
          </cell>
          <cell r="F3570" t="str">
            <v>RMI</v>
          </cell>
          <cell r="G3570" t="str">
            <v>Guangdong Hanhe Non-Ferrous Metal Co., Ltd.</v>
          </cell>
          <cell r="H3570" t="str">
            <v>CHINA</v>
          </cell>
          <cell r="I3570"/>
          <cell r="J3570" t="str">
            <v>Chaozhou</v>
          </cell>
          <cell r="K3570" t="str">
            <v>Guangdong Sheng</v>
          </cell>
          <cell r="L3570" t="str">
            <v>Conformant</v>
          </cell>
        </row>
        <row r="3571">
          <cell r="B3571" t="str">
            <v>ept GmbH &amp; Co. KG_2023</v>
          </cell>
          <cell r="C3571" t="str">
            <v>CID002844 - HuiChang Hill Tin Industry Co., Ltd.</v>
          </cell>
          <cell r="D3571" t="str">
            <v>Tin</v>
          </cell>
          <cell r="E3571" t="str">
            <v>CID002844</v>
          </cell>
          <cell r="F3571" t="str">
            <v>RMI</v>
          </cell>
          <cell r="G3571" t="str">
            <v>HuiChang Hill Tin Industry Co., Ltd.</v>
          </cell>
          <cell r="H3571" t="str">
            <v>CHINA</v>
          </cell>
          <cell r="I3571"/>
          <cell r="J3571" t="str">
            <v>Ganzhou</v>
          </cell>
          <cell r="K3571" t="str">
            <v>Jiangxi Sheng</v>
          </cell>
          <cell r="L3571" t="str">
            <v>Removed</v>
          </cell>
        </row>
        <row r="3572">
          <cell r="B3572" t="str">
            <v>ept GmbH &amp; Co. KG_2023</v>
          </cell>
          <cell r="C3572" t="str">
            <v>CID002468 - Magnu's Minerais Metais e Ligas Ltda.</v>
          </cell>
          <cell r="D3572" t="str">
            <v>Tin</v>
          </cell>
          <cell r="E3572" t="str">
            <v>CID002468</v>
          </cell>
          <cell r="F3572" t="str">
            <v>RMI</v>
          </cell>
          <cell r="G3572" t="str">
            <v>Magnu's Minerais Metais e Ligas Ltda.</v>
          </cell>
          <cell r="H3572" t="str">
            <v>BRAZIL</v>
          </cell>
          <cell r="I3572"/>
          <cell r="J3572" t="str">
            <v>São João del Rei</v>
          </cell>
          <cell r="K3572" t="str">
            <v>Minas Gerais</v>
          </cell>
          <cell r="L3572" t="str">
            <v>Conformant</v>
          </cell>
        </row>
        <row r="3573">
          <cell r="B3573" t="str">
            <v>ept GmbH &amp; Co. KG_2023</v>
          </cell>
          <cell r="C3573" t="str">
            <v>CID001105 - Malaysia Smelting Corporation (MSC)</v>
          </cell>
          <cell r="D3573" t="str">
            <v>Tin</v>
          </cell>
          <cell r="E3573" t="str">
            <v>CID001105</v>
          </cell>
          <cell r="F3573" t="str">
            <v>RMI</v>
          </cell>
          <cell r="G3573" t="str">
            <v>Malaysia Smelting Corporation (MSC)</v>
          </cell>
          <cell r="H3573" t="str">
            <v>MALAYSIA</v>
          </cell>
          <cell r="I3573" t="str">
            <v>27, Jialan Pantai</v>
          </cell>
          <cell r="J3573" t="str">
            <v>Butterworth</v>
          </cell>
          <cell r="K3573" t="str">
            <v>Pulau Pinang</v>
          </cell>
          <cell r="L3573" t="str">
            <v>Conformant</v>
          </cell>
        </row>
        <row r="3574">
          <cell r="B3574" t="str">
            <v>ept GmbH &amp; Co. KG_2023</v>
          </cell>
          <cell r="C3574" t="str">
            <v>CID001142 - Metallic Resources, Inc.</v>
          </cell>
          <cell r="D3574" t="str">
            <v>Tin</v>
          </cell>
          <cell r="E3574" t="str">
            <v>CID001142</v>
          </cell>
          <cell r="F3574" t="str">
            <v>RMI</v>
          </cell>
          <cell r="G3574" t="str">
            <v>Metallic Resources, Inc.</v>
          </cell>
          <cell r="H3574" t="str">
            <v>UNITED STATES OF AMERICA</v>
          </cell>
          <cell r="I3574"/>
          <cell r="J3574" t="str">
            <v>Twinsburg</v>
          </cell>
          <cell r="K3574" t="str">
            <v>Ohio</v>
          </cell>
          <cell r="L3574" t="str">
            <v>Conformant</v>
          </cell>
        </row>
        <row r="3575">
          <cell r="B3575" t="str">
            <v>ept GmbH &amp; Co. KG_2023</v>
          </cell>
          <cell r="C3575" t="str">
            <v>CID001182 - Minsur</v>
          </cell>
          <cell r="D3575" t="str">
            <v>Tin</v>
          </cell>
          <cell r="E3575" t="str">
            <v>CID001182</v>
          </cell>
          <cell r="F3575" t="str">
            <v>RMI</v>
          </cell>
          <cell r="G3575" t="str">
            <v>Minsur</v>
          </cell>
          <cell r="H3575" t="str">
            <v>PERU</v>
          </cell>
          <cell r="I3575" t="str">
            <v>222 Bloomingdale Road, Suite 101</v>
          </cell>
          <cell r="J3575" t="str">
            <v>Paracas</v>
          </cell>
          <cell r="K3575" t="str">
            <v>Ika</v>
          </cell>
          <cell r="L3575" t="str">
            <v>Conformant</v>
          </cell>
        </row>
        <row r="3576">
          <cell r="B3576" t="str">
            <v>ept GmbH &amp; Co. KG_2023</v>
          </cell>
          <cell r="C3576" t="str">
            <v>CID001314 - O.M. Manufacturing (Thailand) Co., Ltd.</v>
          </cell>
          <cell r="D3576" t="str">
            <v>Tin</v>
          </cell>
          <cell r="E3576" t="str">
            <v>CID001314</v>
          </cell>
          <cell r="F3576" t="str">
            <v>RMI</v>
          </cell>
          <cell r="G3576" t="str">
            <v>O.M. Manufacturing (Thailand) Co., Ltd.</v>
          </cell>
          <cell r="H3576" t="str">
            <v>THAILAND</v>
          </cell>
          <cell r="I3576"/>
          <cell r="J3576" t="str">
            <v>Sriracha</v>
          </cell>
          <cell r="K3576" t="str">
            <v>Chon Buri</v>
          </cell>
          <cell r="L3576" t="str">
            <v>Conformant</v>
          </cell>
        </row>
        <row r="3577">
          <cell r="B3577" t="str">
            <v>ept GmbH &amp; Co. KG_2023</v>
          </cell>
          <cell r="C3577" t="str">
            <v>CID002517 - O.M. Manufacturing Philippines, Inc.</v>
          </cell>
          <cell r="D3577" t="str">
            <v>Tin</v>
          </cell>
          <cell r="E3577" t="str">
            <v>CID002517</v>
          </cell>
          <cell r="F3577" t="str">
            <v>RMI</v>
          </cell>
          <cell r="G3577" t="str">
            <v>O.M. Manufacturing Philippines, Inc.</v>
          </cell>
          <cell r="H3577" t="str">
            <v>PHILIPPINES</v>
          </cell>
          <cell r="I3577"/>
          <cell r="J3577" t="str">
            <v>Rosario</v>
          </cell>
          <cell r="K3577" t="str">
            <v>Cavite</v>
          </cell>
          <cell r="L3577" t="str">
            <v>Conformant</v>
          </cell>
        </row>
        <row r="3578">
          <cell r="B3578" t="str">
            <v>ept GmbH &amp; Co. KG_2023</v>
          </cell>
          <cell r="C3578" t="str">
            <v>CID001337 - Operaciones Metalurgicas S.A.</v>
          </cell>
          <cell r="D3578" t="str">
            <v>Tin</v>
          </cell>
          <cell r="E3578" t="str">
            <v>CID001337</v>
          </cell>
          <cell r="F3578" t="str">
            <v>RMI</v>
          </cell>
          <cell r="G3578" t="str">
            <v>Operaciones Metalurgicas S.A.</v>
          </cell>
          <cell r="H3578" t="str">
            <v>BOLIVIA (PLURINATIONAL STATE OF)</v>
          </cell>
          <cell r="I3578" t="str">
            <v>Nondisclosure</v>
          </cell>
          <cell r="J3578" t="str">
            <v>Oruro</v>
          </cell>
          <cell r="K3578" t="str">
            <v>Oruro</v>
          </cell>
          <cell r="L3578" t="str">
            <v>Conformant</v>
          </cell>
        </row>
        <row r="3579">
          <cell r="B3579" t="str">
            <v>ept GmbH &amp; Co. KG_2023</v>
          </cell>
          <cell r="C3579" t="str">
            <v>CID000309 - PT Aries Kencana Sejahtera155</v>
          </cell>
          <cell r="D3579" t="str">
            <v>Tin</v>
          </cell>
          <cell r="E3579" t="str">
            <v>CID000309</v>
          </cell>
          <cell r="F3579" t="str">
            <v>RMI</v>
          </cell>
          <cell r="G3579" t="str">
            <v>PT Aries Kencana Sejahtera</v>
          </cell>
          <cell r="H3579" t="str">
            <v>INDONESIA</v>
          </cell>
          <cell r="I3579"/>
          <cell r="J3579" t="str">
            <v>Pemali</v>
          </cell>
          <cell r="K3579" t="str">
            <v>Kepulauan Bangka Belitung</v>
          </cell>
          <cell r="L3579" t="str">
            <v>Conformant</v>
          </cell>
        </row>
        <row r="3580">
          <cell r="B3580" t="str">
            <v>ept GmbH &amp; Co. KG_2023</v>
          </cell>
          <cell r="C3580" t="str">
            <v>CID001399 - PT Artha Cipta Langgeng</v>
          </cell>
          <cell r="D3580" t="str">
            <v>Tin</v>
          </cell>
          <cell r="E3580" t="str">
            <v>CID001399</v>
          </cell>
          <cell r="F3580" t="str">
            <v>RMI</v>
          </cell>
          <cell r="G3580" t="str">
            <v>PT Artha Cipta Langgeng</v>
          </cell>
          <cell r="H3580" t="str">
            <v>INDONESIA</v>
          </cell>
          <cell r="I3580"/>
          <cell r="J3580" t="str">
            <v>Sungailiat</v>
          </cell>
          <cell r="K3580" t="str">
            <v>Kepulauan Bangka Belitung</v>
          </cell>
          <cell r="L3580" t="str">
            <v>Conformant</v>
          </cell>
        </row>
        <row r="3581">
          <cell r="B3581" t="str">
            <v>ept GmbH &amp; Co. KG_2023</v>
          </cell>
          <cell r="C3581" t="str">
            <v>CID002503 - PT ATD Makmur Mandiri Jaya</v>
          </cell>
          <cell r="D3581" t="str">
            <v>Tin</v>
          </cell>
          <cell r="E3581" t="str">
            <v>CID002503</v>
          </cell>
          <cell r="F3581" t="str">
            <v>RMI</v>
          </cell>
          <cell r="G3581" t="str">
            <v>PT ATD Makmur Mandiri Jaya</v>
          </cell>
          <cell r="H3581" t="str">
            <v>INDONESIA</v>
          </cell>
          <cell r="I3581"/>
          <cell r="J3581" t="str">
            <v>Sungailiat</v>
          </cell>
          <cell r="K3581" t="str">
            <v>Kepulauan Bangka Belitung</v>
          </cell>
          <cell r="L3581" t="str">
            <v>Conformant</v>
          </cell>
        </row>
        <row r="3582">
          <cell r="B3582" t="str">
            <v>ept GmbH &amp; Co. KG_2023</v>
          </cell>
          <cell r="C3582" t="str">
            <v>CID001402 - PT Babel Inti Perkasa</v>
          </cell>
          <cell r="D3582" t="str">
            <v>Tin</v>
          </cell>
          <cell r="E3582" t="str">
            <v>CID001402</v>
          </cell>
          <cell r="F3582" t="str">
            <v>RMI</v>
          </cell>
          <cell r="G3582" t="str">
            <v>PT Babel Inti Perkasa</v>
          </cell>
          <cell r="H3582" t="str">
            <v>INDONESIA</v>
          </cell>
          <cell r="I3582"/>
          <cell r="J3582" t="str">
            <v>Lintang</v>
          </cell>
          <cell r="K3582" t="str">
            <v>Kepulauan Bangka Belitung</v>
          </cell>
          <cell r="L3582" t="str">
            <v>Conformant</v>
          </cell>
        </row>
        <row r="3583">
          <cell r="B3583" t="str">
            <v>ept GmbH &amp; Co. KG_2023</v>
          </cell>
          <cell r="C3583" t="str">
            <v>CID001428 - PT Bukit Timah156</v>
          </cell>
          <cell r="D3583" t="str">
            <v>Tin</v>
          </cell>
          <cell r="E3583" t="str">
            <v>CID001428</v>
          </cell>
          <cell r="F3583" t="str">
            <v>RMI</v>
          </cell>
          <cell r="G3583" t="str">
            <v>PT Bukit Timah</v>
          </cell>
          <cell r="H3583" t="str">
            <v>INDONESIA</v>
          </cell>
          <cell r="I3583" t="str">
            <v>Nondisclosure</v>
          </cell>
          <cell r="J3583" t="str">
            <v>Pangkal Pinang</v>
          </cell>
          <cell r="K3583" t="str">
            <v>Kepulauan Bangka Belitung</v>
          </cell>
          <cell r="L3583" t="str">
            <v>Conformant</v>
          </cell>
        </row>
        <row r="3584">
          <cell r="B3584" t="str">
            <v>ept GmbH &amp; Co. KG_2023</v>
          </cell>
          <cell r="C3584" t="str">
            <v>CID002696 - PT Cipta Persada Mulia</v>
          </cell>
          <cell r="D3584" t="str">
            <v>Tin</v>
          </cell>
          <cell r="E3584" t="str">
            <v>CID002696</v>
          </cell>
          <cell r="F3584" t="str">
            <v>RMI</v>
          </cell>
          <cell r="G3584" t="str">
            <v>PT Cipta Persada Mulia</v>
          </cell>
          <cell r="H3584" t="str">
            <v>INDONESIA</v>
          </cell>
          <cell r="I3584"/>
          <cell r="J3584" t="str">
            <v>Batam</v>
          </cell>
          <cell r="K3584" t="str">
            <v>Kepulauan Riau</v>
          </cell>
          <cell r="L3584" t="str">
            <v>Conformant</v>
          </cell>
        </row>
        <row r="3585">
          <cell r="B3585" t="str">
            <v>ept GmbH &amp; Co. KG_2023</v>
          </cell>
          <cell r="C3585" t="str">
            <v>CID002835 - PT Menara Cipta Mulia</v>
          </cell>
          <cell r="D3585" t="str">
            <v>Tin</v>
          </cell>
          <cell r="E3585" t="str">
            <v>CID002835</v>
          </cell>
          <cell r="F3585" t="str">
            <v>RMI</v>
          </cell>
          <cell r="G3585" t="str">
            <v>PT Menara Cipta Mulia</v>
          </cell>
          <cell r="H3585" t="str">
            <v>INDONESIA</v>
          </cell>
          <cell r="I3585"/>
          <cell r="J3585" t="str">
            <v>Mentawak</v>
          </cell>
          <cell r="K3585" t="str">
            <v>Kepulauan Bangka Belitung</v>
          </cell>
          <cell r="L3585" t="str">
            <v>Conformant</v>
          </cell>
        </row>
        <row r="3586">
          <cell r="B3586" t="str">
            <v>ept GmbH &amp; Co. KG_2023</v>
          </cell>
          <cell r="C3586" t="str">
            <v>CID001453 - PT Mitra Stania Prima</v>
          </cell>
          <cell r="D3586" t="str">
            <v>Tin</v>
          </cell>
          <cell r="E3586" t="str">
            <v>CID001453</v>
          </cell>
          <cell r="F3586" t="str">
            <v>RMI</v>
          </cell>
          <cell r="G3586" t="str">
            <v>PT Mitra Stania Prima</v>
          </cell>
          <cell r="H3586" t="str">
            <v>INDONESIA</v>
          </cell>
          <cell r="I3586"/>
          <cell r="J3586" t="str">
            <v>Sungailiat</v>
          </cell>
          <cell r="K3586" t="str">
            <v>Kepulauan Bangka Belitung</v>
          </cell>
          <cell r="L3586" t="str">
            <v>Conformant</v>
          </cell>
        </row>
        <row r="3587">
          <cell r="B3587" t="str">
            <v>ept GmbH &amp; Co. KG_2023</v>
          </cell>
          <cell r="C3587" t="str">
            <v>CID001458 - PT Prima Timah Utama</v>
          </cell>
          <cell r="D3587" t="str">
            <v>Tin</v>
          </cell>
          <cell r="E3587" t="str">
            <v>CID001458</v>
          </cell>
          <cell r="F3587" t="str">
            <v>RMI</v>
          </cell>
          <cell r="G3587" t="str">
            <v>PT Prima Timah Utama</v>
          </cell>
          <cell r="H3587" t="str">
            <v>INDONESIA</v>
          </cell>
          <cell r="I3587"/>
          <cell r="J3587" t="str">
            <v>Pangkal Pinang</v>
          </cell>
          <cell r="K3587" t="str">
            <v>Kepulauan Bangka Belitung</v>
          </cell>
          <cell r="L3587" t="str">
            <v>Conformant</v>
          </cell>
        </row>
        <row r="3588">
          <cell r="B3588" t="str">
            <v>ept GmbH &amp; Co. KG_2023</v>
          </cell>
          <cell r="C3588" t="str">
            <v>CID001460 - PT Refined Bangka Tin</v>
          </cell>
          <cell r="D3588" t="str">
            <v>Tin</v>
          </cell>
          <cell r="E3588" t="str">
            <v>CID001460</v>
          </cell>
          <cell r="F3588" t="str">
            <v>RMI</v>
          </cell>
          <cell r="G3588" t="str">
            <v>PT Refined Bangka Tin</v>
          </cell>
          <cell r="H3588" t="str">
            <v>INDONESIA</v>
          </cell>
          <cell r="I3588"/>
          <cell r="J3588" t="str">
            <v>Sungailiat</v>
          </cell>
          <cell r="K3588" t="str">
            <v>Kepulauan Bangka Belitung</v>
          </cell>
          <cell r="L3588" t="str">
            <v>Conformant</v>
          </cell>
        </row>
        <row r="3589">
          <cell r="B3589" t="str">
            <v>ept GmbH &amp; Co. KG_2023</v>
          </cell>
          <cell r="C3589" t="str">
            <v>CID001463 - PT Sariwiguna Binasentosa</v>
          </cell>
          <cell r="D3589" t="str">
            <v>Tin</v>
          </cell>
          <cell r="E3589" t="str">
            <v>CID001463</v>
          </cell>
          <cell r="F3589" t="str">
            <v>RMI</v>
          </cell>
          <cell r="G3589" t="str">
            <v>PT Sariwiguna Binasentosa</v>
          </cell>
          <cell r="H3589" t="str">
            <v>INDONESIA</v>
          </cell>
          <cell r="I3589"/>
          <cell r="J3589" t="str">
            <v>Pangkal Pinang</v>
          </cell>
          <cell r="K3589" t="str">
            <v>Kepulauan Bangka Belitung</v>
          </cell>
          <cell r="L3589" t="str">
            <v>Conformant</v>
          </cell>
        </row>
        <row r="3590">
          <cell r="B3590" t="str">
            <v>ept GmbH &amp; Co. KG_2023</v>
          </cell>
          <cell r="C3590" t="str">
            <v>CID001468 - PT Stanindo Inti Perkasa</v>
          </cell>
          <cell r="D3590" t="str">
            <v>Tin</v>
          </cell>
          <cell r="E3590" t="str">
            <v>CID001468</v>
          </cell>
          <cell r="F3590" t="str">
            <v>RMI</v>
          </cell>
          <cell r="G3590" t="str">
            <v>PT Stanindo Inti Perkasa</v>
          </cell>
          <cell r="H3590" t="str">
            <v>INDONESIA</v>
          </cell>
          <cell r="I3590"/>
          <cell r="J3590" t="str">
            <v>Pangkal Pinang</v>
          </cell>
          <cell r="K3590" t="str">
            <v>Kepulauan Bangka Belitung</v>
          </cell>
          <cell r="L3590" t="str">
            <v>Conformant</v>
          </cell>
        </row>
        <row r="3591">
          <cell r="B3591" t="str">
            <v>ept GmbH &amp; Co. KG_2023</v>
          </cell>
          <cell r="C3591" t="str">
            <v>CID002816 - PT Sukses Inti Makmur</v>
          </cell>
          <cell r="D3591" t="str">
            <v>Tin</v>
          </cell>
          <cell r="E3591" t="str">
            <v>CID002816</v>
          </cell>
          <cell r="F3591" t="str">
            <v>RMI</v>
          </cell>
          <cell r="G3591" t="str">
            <v>PT Sukses Inti Makmur</v>
          </cell>
          <cell r="H3591" t="str">
            <v>INDONESIA</v>
          </cell>
          <cell r="I3591"/>
          <cell r="J3591" t="str">
            <v>Belitung</v>
          </cell>
          <cell r="K3591" t="str">
            <v>Kepulauan Bangka Belitung</v>
          </cell>
          <cell r="L3591" t="str">
            <v>Conformant</v>
          </cell>
        </row>
        <row r="3592">
          <cell r="B3592" t="str">
            <v>ept GmbH &amp; Co. KG_2023</v>
          </cell>
          <cell r="C3592" t="str">
            <v>CID001477 - PT Timah Tbk Kundur</v>
          </cell>
          <cell r="D3592" t="str">
            <v>Tin</v>
          </cell>
          <cell r="E3592" t="str">
            <v>CID001477</v>
          </cell>
          <cell r="F3592" t="str">
            <v>RMI</v>
          </cell>
          <cell r="G3592" t="str">
            <v>PT Timah Tbk Kundur</v>
          </cell>
          <cell r="H3592" t="str">
            <v>INDONESIA</v>
          </cell>
          <cell r="I3592" t="str">
            <v>Unknown.</v>
          </cell>
          <cell r="J3592" t="str">
            <v>Kundur</v>
          </cell>
          <cell r="K3592" t="str">
            <v>Riau</v>
          </cell>
          <cell r="L3592" t="str">
            <v>Conformant</v>
          </cell>
        </row>
        <row r="3593">
          <cell r="B3593" t="str">
            <v>ept GmbH &amp; Co. KG_2023</v>
          </cell>
          <cell r="C3593" t="str">
            <v>CID001482 - PT Timah Tbk Mentok</v>
          </cell>
          <cell r="D3593" t="str">
            <v>Tin</v>
          </cell>
          <cell r="E3593" t="str">
            <v>CID001482</v>
          </cell>
          <cell r="F3593" t="str">
            <v>RMI</v>
          </cell>
          <cell r="G3593" t="str">
            <v>PT Timah Tbk Mentok</v>
          </cell>
          <cell r="H3593" t="str">
            <v>INDONESIA</v>
          </cell>
          <cell r="I3593" t="str">
            <v>Unknown.</v>
          </cell>
          <cell r="J3593" t="str">
            <v>Mentok</v>
          </cell>
          <cell r="K3593" t="str">
            <v>Kepulauan Bangka Belitung</v>
          </cell>
          <cell r="L3593" t="str">
            <v>Conformant</v>
          </cell>
        </row>
        <row r="3594">
          <cell r="B3594" t="str">
            <v>ept GmbH &amp; Co. KG_2023</v>
          </cell>
          <cell r="C3594" t="str">
            <v>CID001490 - PT Tinindo Inter Nusa</v>
          </cell>
          <cell r="D3594" t="str">
            <v>Tin</v>
          </cell>
          <cell r="E3594" t="str">
            <v>CID001490</v>
          </cell>
          <cell r="F3594" t="str">
            <v>RMI</v>
          </cell>
          <cell r="G3594" t="str">
            <v>PT Tinindo Inter Nusa</v>
          </cell>
          <cell r="H3594" t="str">
            <v>INDONESIA</v>
          </cell>
          <cell r="I3594"/>
          <cell r="J3594" t="str">
            <v>Pangkal Pinang</v>
          </cell>
          <cell r="K3594" t="str">
            <v>Kepulauan Bangka Belitung</v>
          </cell>
          <cell r="L3594" t="str">
            <v>Listed by RMI</v>
          </cell>
        </row>
        <row r="3595">
          <cell r="B3595" t="str">
            <v>ept GmbH &amp; Co. KG_2023</v>
          </cell>
          <cell r="C3595" t="str">
            <v>CID001539 - Rui Da Hung</v>
          </cell>
          <cell r="D3595" t="str">
            <v>Tin</v>
          </cell>
          <cell r="E3595" t="str">
            <v>CID001539</v>
          </cell>
          <cell r="F3595" t="str">
            <v>RMI</v>
          </cell>
          <cell r="G3595" t="str">
            <v>Rui Da Hung</v>
          </cell>
          <cell r="H3595" t="str">
            <v>TAIWAN, PROVINCE OF CHINA</v>
          </cell>
          <cell r="I3595"/>
          <cell r="J3595" t="str">
            <v>Taoyuan</v>
          </cell>
          <cell r="K3595" t="str">
            <v>Taoyuan</v>
          </cell>
          <cell r="L3595" t="str">
            <v>Conformant</v>
          </cell>
        </row>
        <row r="3596">
          <cell r="B3596" t="str">
            <v>ept GmbH &amp; Co. KG_2023</v>
          </cell>
          <cell r="C3596" t="str">
            <v>CID001758 - Soft Metais Ltda.</v>
          </cell>
          <cell r="D3596" t="str">
            <v>Tin</v>
          </cell>
          <cell r="E3596" t="str">
            <v>CID001758</v>
          </cell>
          <cell r="F3596" t="str">
            <v>RMI</v>
          </cell>
          <cell r="G3596" t="str">
            <v>Soft Metais Ltda.</v>
          </cell>
          <cell r="H3596" t="str">
            <v>BRAZIL</v>
          </cell>
          <cell r="I3596"/>
          <cell r="J3596" t="str">
            <v>Bebedouro</v>
          </cell>
          <cell r="K3596" t="str">
            <v>São Paulo</v>
          </cell>
          <cell r="L3596" t="str">
            <v>Removed</v>
          </cell>
        </row>
        <row r="3597">
          <cell r="B3597" t="str">
            <v>ept GmbH &amp; Co. KG_2023</v>
          </cell>
          <cell r="C3597" t="str">
            <v>CID002756 - Super Ligas</v>
          </cell>
          <cell r="D3597" t="str">
            <v>Tin</v>
          </cell>
          <cell r="E3597" t="str">
            <v>CID002756</v>
          </cell>
          <cell r="F3597" t="str">
            <v>RMI</v>
          </cell>
          <cell r="G3597" t="str">
            <v>Super Ligas</v>
          </cell>
          <cell r="H3597" t="str">
            <v>BRAZIL</v>
          </cell>
          <cell r="I3597"/>
          <cell r="J3597" t="str">
            <v>Piracicaba</v>
          </cell>
          <cell r="K3597" t="str">
            <v>São Paulo</v>
          </cell>
          <cell r="L3597" t="str">
            <v>Active</v>
          </cell>
        </row>
        <row r="3598">
          <cell r="B3598" t="str">
            <v>ept GmbH &amp; Co. KG_2023</v>
          </cell>
          <cell r="C3598" t="str">
            <v>CID001898 - Thaisarco</v>
          </cell>
          <cell r="D3598" t="str">
            <v>Tin</v>
          </cell>
          <cell r="E3598" t="str">
            <v>CID001898</v>
          </cell>
          <cell r="F3598" t="str">
            <v>RMI</v>
          </cell>
          <cell r="G3598" t="str">
            <v>Thaisarco</v>
          </cell>
          <cell r="H3598" t="str">
            <v>THAILAND</v>
          </cell>
          <cell r="I3598" t="str">
            <v>80 Moo 8, Sakdidej Road</v>
          </cell>
          <cell r="J3598" t="str">
            <v>Amphur Muang</v>
          </cell>
          <cell r="K3598" t="str">
            <v>Phuket</v>
          </cell>
          <cell r="L3598" t="str">
            <v>Conformant</v>
          </cell>
        </row>
        <row r="3599">
          <cell r="B3599" t="str">
            <v>ept GmbH &amp; Co. KG_2023</v>
          </cell>
          <cell r="C3599" t="str">
            <v>CID002036 - White Solder Metalurgia e Mineracao Ltda.</v>
          </cell>
          <cell r="D3599" t="str">
            <v>Tin</v>
          </cell>
          <cell r="E3599" t="str">
            <v>CID002036</v>
          </cell>
          <cell r="F3599" t="str">
            <v>RMI</v>
          </cell>
          <cell r="G3599" t="str">
            <v>White Solder Metalurgia e Mineracao Ltda.</v>
          </cell>
          <cell r="H3599" t="str">
            <v>BRAZIL</v>
          </cell>
          <cell r="I3599" t="str">
            <v>Rodovia 421, Km 1,1 no 917 CEP 76877-073/Cx Postal: 433</v>
          </cell>
          <cell r="J3599" t="str">
            <v>Ariquemes</v>
          </cell>
          <cell r="K3599" t="str">
            <v>Rondônia</v>
          </cell>
          <cell r="L3599" t="str">
            <v>Conformant</v>
          </cell>
        </row>
        <row r="3600">
          <cell r="B3600" t="str">
            <v>ept GmbH &amp; Co. KG_2023</v>
          </cell>
          <cell r="C3600" t="str">
            <v>CID002158 - Yunnan Chengfeng Non-ferrous Metals Co., Ltd.165</v>
          </cell>
          <cell r="D3600" t="str">
            <v>Tin</v>
          </cell>
          <cell r="E3600" t="str">
            <v>CID002158</v>
          </cell>
          <cell r="F3600" t="str">
            <v>RMI</v>
          </cell>
          <cell r="G3600" t="str">
            <v>Yunnan Chengfeng Non-ferrous Metals Co., Ltd.</v>
          </cell>
          <cell r="H3600" t="str">
            <v>CHINA</v>
          </cell>
          <cell r="I3600" t="str">
            <v>Unknown.</v>
          </cell>
          <cell r="J3600" t="str">
            <v>Gejiu</v>
          </cell>
          <cell r="K3600" t="str">
            <v>Yunnan Sheng</v>
          </cell>
          <cell r="L3600" t="str">
            <v>Conformant</v>
          </cell>
        </row>
        <row r="3601">
          <cell r="B3601" t="str">
            <v>ept GmbH &amp; Co. KG_2023</v>
          </cell>
          <cell r="C3601" t="str">
            <v>CID002180 - Tin Smelting Branch of Yunnan Tin Co., Ltd.</v>
          </cell>
          <cell r="D3601" t="str">
            <v>Tin</v>
          </cell>
          <cell r="E3601" t="str">
            <v>CID002180</v>
          </cell>
          <cell r="F3601" t="str">
            <v>RMI</v>
          </cell>
          <cell r="G3601" t="str">
            <v>Tin Smelting Branch of Yunnan Tin Co., Ltd.</v>
          </cell>
          <cell r="H3601" t="str">
            <v>CHINA</v>
          </cell>
          <cell r="I3601" t="str">
            <v>Unknown.</v>
          </cell>
          <cell r="J3601" t="str">
            <v>Gejiu</v>
          </cell>
          <cell r="K3601" t="str">
            <v>Yunnan Sheng</v>
          </cell>
          <cell r="L3601" t="str">
            <v>Conformant</v>
          </cell>
        </row>
        <row r="3602">
          <cell r="B3602" t="str">
            <v>ept GmbH &amp; Co. KG_2023</v>
          </cell>
          <cell r="C3602" t="str">
            <v>CID000004 - A.L.M.T. Corp.</v>
          </cell>
          <cell r="D3602" t="str">
            <v>Tungsten</v>
          </cell>
          <cell r="E3602" t="str">
            <v>CID000004</v>
          </cell>
          <cell r="F3602" t="str">
            <v>RMI</v>
          </cell>
          <cell r="G3602" t="str">
            <v>A.L.M.T. Corp.</v>
          </cell>
          <cell r="H3602" t="str">
            <v>JAPAN</v>
          </cell>
          <cell r="I3602"/>
          <cell r="J3602" t="str">
            <v>Toyama City</v>
          </cell>
          <cell r="K3602" t="str">
            <v>Toyama</v>
          </cell>
          <cell r="L3602" t="str">
            <v>Conformant</v>
          </cell>
        </row>
        <row r="3603">
          <cell r="B3603" t="str">
            <v>ept GmbH &amp; Co. KG_2023</v>
          </cell>
          <cell r="C3603" t="str">
            <v>CID002833 - ACL Metais Eireli</v>
          </cell>
          <cell r="D3603" t="str">
            <v>Tungsten</v>
          </cell>
          <cell r="E3603" t="str">
            <v>CID002833</v>
          </cell>
          <cell r="F3603" t="str">
            <v>RMI</v>
          </cell>
          <cell r="G3603" t="str">
            <v>ACL Metais Eireli</v>
          </cell>
          <cell r="H3603" t="str">
            <v>BRAZIL</v>
          </cell>
          <cell r="I3603"/>
          <cell r="J3603" t="str">
            <v>Araçariguama</v>
          </cell>
          <cell r="K3603" t="str">
            <v>São Paulo</v>
          </cell>
          <cell r="L3603" t="str">
            <v>Listed by RMI</v>
          </cell>
        </row>
        <row r="3604">
          <cell r="B3604" t="str">
            <v>ept GmbH &amp; Co. KG_2023</v>
          </cell>
          <cell r="C3604" t="str">
            <v>CID002502 - Asia Tungsten Products Vietnam Ltd.</v>
          </cell>
          <cell r="D3604" t="str">
            <v>Tungsten</v>
          </cell>
          <cell r="E3604" t="str">
            <v>CID002502</v>
          </cell>
          <cell r="F3604" t="str">
            <v>RMI</v>
          </cell>
          <cell r="G3604" t="str">
            <v>Asia Tungsten Products Vietnam Ltd.</v>
          </cell>
          <cell r="H3604" t="str">
            <v>VIET NAM</v>
          </cell>
          <cell r="I3604"/>
          <cell r="J3604" t="str">
            <v>Vinh Bao District</v>
          </cell>
          <cell r="K3604" t="str">
            <v>Hai Phong</v>
          </cell>
          <cell r="L3604" t="str">
            <v>Removed</v>
          </cell>
        </row>
        <row r="3605">
          <cell r="B3605" t="str">
            <v>ept GmbH &amp; Co. KG_2023</v>
          </cell>
          <cell r="C3605" t="str">
            <v>CID002513 - Hunan Shizhuyuan Nonferrous Metals Co., Ltd. Chenzhou Tungsten Products Branch</v>
          </cell>
          <cell r="D3605" t="str">
            <v>Tungsten</v>
          </cell>
          <cell r="E3605" t="str">
            <v>CID002513</v>
          </cell>
          <cell r="F3605" t="str">
            <v>RMI</v>
          </cell>
          <cell r="G3605" t="str">
            <v>Hunan Shizhuyuan Nonferrous Metals Co., Ltd. Chenzhou Tungsten Products Branch</v>
          </cell>
          <cell r="H3605" t="str">
            <v>CHINA</v>
          </cell>
          <cell r="I3605"/>
          <cell r="J3605" t="str">
            <v>Chenzhou</v>
          </cell>
          <cell r="K3605" t="str">
            <v>Hunan Sheng</v>
          </cell>
          <cell r="L3605" t="str">
            <v>Conformant</v>
          </cell>
        </row>
        <row r="3606">
          <cell r="B3606" t="str">
            <v>ept GmbH &amp; Co. KG_2023</v>
          </cell>
          <cell r="C3606" t="str">
            <v>CID000258 - Chongyi Zhangyuan Tungsten Co., Ltd.</v>
          </cell>
          <cell r="D3606" t="str">
            <v>Tungsten</v>
          </cell>
          <cell r="E3606" t="str">
            <v>CID000258</v>
          </cell>
          <cell r="F3606" t="str">
            <v>RMI</v>
          </cell>
          <cell r="G3606" t="str">
            <v>Chongyi Zhangyuan Tungsten Co., Ltd.</v>
          </cell>
          <cell r="H3606" t="str">
            <v>CHINA</v>
          </cell>
          <cell r="I3606"/>
          <cell r="J3606" t="str">
            <v>Ganzhou</v>
          </cell>
          <cell r="K3606" t="str">
            <v>Jiangxi Sheng</v>
          </cell>
          <cell r="L3606" t="str">
            <v>Conformant</v>
          </cell>
        </row>
        <row r="3607">
          <cell r="B3607" t="str">
            <v>ept GmbH &amp; Co. KG_2023</v>
          </cell>
          <cell r="C3607" t="str">
            <v>CID000875 - Ganzhou Huaxing Tungsten Products Co., Ltd.177</v>
          </cell>
          <cell r="D3607" t="str">
            <v>Tungsten</v>
          </cell>
          <cell r="E3607" t="str">
            <v>CID000875</v>
          </cell>
          <cell r="F3607" t="str">
            <v>RMI</v>
          </cell>
          <cell r="G3607" t="str">
            <v>Ganzhou Huaxing Tungsten Products Co., Ltd.</v>
          </cell>
          <cell r="H3607" t="str">
            <v>CHINA</v>
          </cell>
          <cell r="I3607"/>
          <cell r="J3607" t="str">
            <v>Ganzhou</v>
          </cell>
          <cell r="K3607" t="str">
            <v>Jiangxi Sheng</v>
          </cell>
          <cell r="L3607" t="str">
            <v>Conformant</v>
          </cell>
        </row>
        <row r="3608">
          <cell r="B3608" t="str">
            <v>ept GmbH &amp; Co. KG_2023</v>
          </cell>
          <cell r="C3608" t="str">
            <v>CID002315 - Ganzhou Jiangwu Ferrotungsten Co., Ltd.</v>
          </cell>
          <cell r="D3608" t="str">
            <v>Tungsten</v>
          </cell>
          <cell r="E3608" t="str">
            <v>CID002315</v>
          </cell>
          <cell r="F3608" t="str">
            <v>RMI</v>
          </cell>
          <cell r="G3608" t="str">
            <v>Ganzhou Jiangwu Ferrotungsten Co., Ltd.</v>
          </cell>
          <cell r="H3608" t="str">
            <v>CHINA</v>
          </cell>
          <cell r="I3608"/>
          <cell r="J3608" t="str">
            <v>Ganzhou</v>
          </cell>
          <cell r="K3608" t="str">
            <v>Jiangxi Sheng</v>
          </cell>
          <cell r="L3608" t="str">
            <v>Conformant</v>
          </cell>
        </row>
        <row r="3609">
          <cell r="B3609" t="str">
            <v>ept GmbH &amp; Co. KG_2023</v>
          </cell>
          <cell r="C3609" t="str">
            <v>CID002494 - Ganzhou Seadragon W &amp; Mo Co., Ltd.</v>
          </cell>
          <cell r="D3609" t="str">
            <v>Tungsten</v>
          </cell>
          <cell r="E3609" t="str">
            <v>CID002494</v>
          </cell>
          <cell r="F3609" t="str">
            <v>RMI</v>
          </cell>
          <cell r="G3609" t="str">
            <v>Ganzhou Seadragon W &amp; Mo Co., Ltd.</v>
          </cell>
          <cell r="H3609" t="str">
            <v>CHINA</v>
          </cell>
          <cell r="I3609"/>
          <cell r="J3609" t="str">
            <v>Ganzhou</v>
          </cell>
          <cell r="K3609" t="str">
            <v>Jiangxi Sheng</v>
          </cell>
          <cell r="L3609" t="str">
            <v>Conformant</v>
          </cell>
        </row>
        <row r="3610">
          <cell r="B3610" t="str">
            <v>ept GmbH &amp; Co. KG_2023</v>
          </cell>
          <cell r="C3610" t="str">
            <v>CID000568 - Global Tungsten &amp; Powders Corp.</v>
          </cell>
          <cell r="D3610" t="str">
            <v>Tungsten</v>
          </cell>
          <cell r="E3610" t="str">
            <v>CID000568</v>
          </cell>
          <cell r="F3610" t="str">
            <v>RMI</v>
          </cell>
          <cell r="G3610" t="str">
            <v>Global Tungsten &amp; Powders Corp.</v>
          </cell>
          <cell r="H3610" t="str">
            <v>UNITED STATES OF AMERICA</v>
          </cell>
          <cell r="I3610"/>
          <cell r="J3610" t="str">
            <v>Towanda</v>
          </cell>
          <cell r="K3610" t="str">
            <v>Pennsylvania</v>
          </cell>
          <cell r="L3610" t="str">
            <v>Conformant</v>
          </cell>
        </row>
        <row r="3611">
          <cell r="B3611" t="str">
            <v>ept GmbH &amp; Co. KG_2023</v>
          </cell>
          <cell r="C3611" t="str">
            <v>CID000218 - Guangdong Xianglu Tungsten Co., Ltd.181</v>
          </cell>
          <cell r="D3611" t="str">
            <v>Tungsten</v>
          </cell>
          <cell r="E3611" t="str">
            <v>CID000218</v>
          </cell>
          <cell r="F3611" t="str">
            <v>RMI</v>
          </cell>
          <cell r="G3611" t="str">
            <v>Guangdong Xianglu Tungsten Co., Ltd.</v>
          </cell>
          <cell r="H3611" t="str">
            <v>CHINA</v>
          </cell>
          <cell r="I3611"/>
          <cell r="J3611" t="str">
            <v>Chaozhou</v>
          </cell>
          <cell r="K3611" t="str">
            <v>Guangdong Sheng</v>
          </cell>
          <cell r="L3611" t="str">
            <v>Conformant</v>
          </cell>
        </row>
        <row r="3612">
          <cell r="B3612" t="str">
            <v>ept GmbH &amp; Co. KG_2023</v>
          </cell>
          <cell r="C3612" t="str">
            <v>CID002541 - H.C. Starck Tungsten GmbH</v>
          </cell>
          <cell r="D3612" t="str">
            <v>Tungsten</v>
          </cell>
          <cell r="E3612" t="str">
            <v>CID002541</v>
          </cell>
          <cell r="F3612" t="str">
            <v>RMI</v>
          </cell>
          <cell r="G3612" t="str">
            <v>H.C. Starck Tungsten GmbH</v>
          </cell>
          <cell r="H3612" t="str">
            <v>GERMANY</v>
          </cell>
          <cell r="I3612"/>
          <cell r="J3612" t="str">
            <v>Goslar</v>
          </cell>
          <cell r="K3612" t="str">
            <v>Niedersachsen</v>
          </cell>
          <cell r="L3612" t="str">
            <v>Conformant</v>
          </cell>
        </row>
        <row r="3613">
          <cell r="B3613" t="str">
            <v>ept GmbH &amp; Co. KG_2023</v>
          </cell>
          <cell r="C3613" t="str">
            <v>CID000769 - Hunan Jintai New Material Co., Ltd.96</v>
          </cell>
          <cell r="D3613" t="str">
            <v>Tungsten</v>
          </cell>
          <cell r="E3613" t="str">
            <v>CID000769</v>
          </cell>
          <cell r="F3613" t="str">
            <v>RMI</v>
          </cell>
          <cell r="G3613" t="str">
            <v>Hunan Jintai New Material Co., Ltd.</v>
          </cell>
          <cell r="H3613" t="str">
            <v>CHINA</v>
          </cell>
          <cell r="I3613"/>
          <cell r="J3613" t="str">
            <v>Hengyang</v>
          </cell>
          <cell r="K3613" t="str">
            <v>Hunan Sheng</v>
          </cell>
          <cell r="L3613" t="str">
            <v>Conformant</v>
          </cell>
        </row>
        <row r="3614">
          <cell r="B3614" t="str">
            <v>ept GmbH &amp; Co. KG_2023</v>
          </cell>
          <cell r="C3614" t="str">
            <v>CID002649 - Hydrometallurg, JSC</v>
          </cell>
          <cell r="D3614" t="str">
            <v>Tungsten</v>
          </cell>
          <cell r="E3614" t="str">
            <v>CID002649</v>
          </cell>
          <cell r="F3614" t="str">
            <v>RMI</v>
          </cell>
          <cell r="G3614" t="str">
            <v>Hydrometallurg, JSC</v>
          </cell>
          <cell r="H3614" t="str">
            <v>RUSSIAN FEDERATION</v>
          </cell>
          <cell r="I3614"/>
          <cell r="J3614" t="str">
            <v>Nalchik</v>
          </cell>
          <cell r="K3614" t="str">
            <v>Kabardino-Balkarskaya Respublika</v>
          </cell>
          <cell r="L3614" t="str">
            <v>Listed by RMI</v>
          </cell>
        </row>
        <row r="3615">
          <cell r="B3615" t="str">
            <v>ept GmbH &amp; Co. KG_2023</v>
          </cell>
          <cell r="C3615" t="str">
            <v>CID000825 - Japan New Metals Co., Ltd.</v>
          </cell>
          <cell r="D3615" t="str">
            <v>Tungsten</v>
          </cell>
          <cell r="E3615" t="str">
            <v>CID000825</v>
          </cell>
          <cell r="F3615" t="str">
            <v>RMI</v>
          </cell>
          <cell r="G3615" t="str">
            <v>Japan New Metals Co., Ltd.</v>
          </cell>
          <cell r="H3615" t="str">
            <v>JAPAN</v>
          </cell>
          <cell r="I3615"/>
          <cell r="J3615" t="str">
            <v>Akita City</v>
          </cell>
          <cell r="K3615" t="str">
            <v>Akita</v>
          </cell>
          <cell r="L3615" t="str">
            <v>Conformant</v>
          </cell>
        </row>
        <row r="3616">
          <cell r="B3616" t="str">
            <v>ept GmbH &amp; Co. KG_2023</v>
          </cell>
          <cell r="C3616" t="str">
            <v>CID002551 - Jiangwu H.C. Starck Tungsten Products Co., Ltd.</v>
          </cell>
          <cell r="D3616" t="str">
            <v>Tungsten</v>
          </cell>
          <cell r="E3616" t="str">
            <v>CID002551</v>
          </cell>
          <cell r="F3616" t="str">
            <v>RMI</v>
          </cell>
          <cell r="G3616" t="str">
            <v>Jiangwu H.C. Starck Tungsten Products Co., Ltd.</v>
          </cell>
          <cell r="H3616" t="str">
            <v>CHINA</v>
          </cell>
          <cell r="I3616"/>
          <cell r="J3616" t="str">
            <v>Ganzhou</v>
          </cell>
          <cell r="K3616" t="str">
            <v>Jiangxi Sheng</v>
          </cell>
          <cell r="L3616" t="str">
            <v>Conformant</v>
          </cell>
        </row>
        <row r="3617">
          <cell r="B3617" t="str">
            <v>ept GmbH &amp; Co. KG_2023</v>
          </cell>
          <cell r="C3617" t="str">
            <v>CID002321 - Jiangxi Gan Bei Tungsten Co., Ltd.</v>
          </cell>
          <cell r="D3617" t="str">
            <v>Tungsten</v>
          </cell>
          <cell r="E3617" t="str">
            <v>CID002321</v>
          </cell>
          <cell r="F3617" t="str">
            <v>RMI</v>
          </cell>
          <cell r="G3617" t="str">
            <v>Jiangxi Gan Bei Tungsten Co., Ltd.</v>
          </cell>
          <cell r="H3617" t="str">
            <v>CHINA</v>
          </cell>
          <cell r="I3617"/>
          <cell r="J3617" t="str">
            <v>Xiushui</v>
          </cell>
          <cell r="K3617" t="str">
            <v>Jiangxi Sheng</v>
          </cell>
          <cell r="L3617" t="str">
            <v>Conformant</v>
          </cell>
        </row>
        <row r="3618">
          <cell r="B3618" t="str">
            <v>ept GmbH &amp; Co. KG_2023</v>
          </cell>
          <cell r="C3618" t="str">
            <v>CID002318 - Jiangxi Tonggu Non-ferrous Metallurgical &amp; Chemical Co., Ltd.</v>
          </cell>
          <cell r="D3618" t="str">
            <v>Tungsten</v>
          </cell>
          <cell r="E3618" t="str">
            <v>CID002318</v>
          </cell>
          <cell r="F3618" t="str">
            <v>RMI</v>
          </cell>
          <cell r="G3618" t="str">
            <v>Jiangxi Tonggu Non-ferrous Metallurgical &amp; Chemical Co., Ltd.</v>
          </cell>
          <cell r="H3618" t="str">
            <v>CHINA</v>
          </cell>
          <cell r="I3618"/>
          <cell r="J3618" t="str">
            <v>Tonggu</v>
          </cell>
          <cell r="K3618" t="str">
            <v>Jiangxi Sheng</v>
          </cell>
          <cell r="L3618" t="str">
            <v>Conformant</v>
          </cell>
        </row>
        <row r="3619">
          <cell r="B3619" t="str">
            <v>ept GmbH &amp; Co. KG_2023</v>
          </cell>
          <cell r="C3619" t="str">
            <v>CID002317 - Jiangxi Xinsheng Tungsten Industry Co., Ltd.</v>
          </cell>
          <cell r="D3619" t="str">
            <v>Tungsten</v>
          </cell>
          <cell r="E3619" t="str">
            <v>CID002317</v>
          </cell>
          <cell r="F3619" t="str">
            <v>RMI</v>
          </cell>
          <cell r="G3619" t="str">
            <v>Jiangxi Xinsheng Tungsten Industry Co., Ltd.</v>
          </cell>
          <cell r="H3619" t="str">
            <v>CHINA</v>
          </cell>
          <cell r="I3619"/>
          <cell r="J3619" t="str">
            <v>Ganzhou</v>
          </cell>
          <cell r="K3619" t="str">
            <v>Jiangxi Sheng</v>
          </cell>
          <cell r="L3619" t="str">
            <v>Conformant</v>
          </cell>
        </row>
        <row r="3620">
          <cell r="B3620" t="str">
            <v>ept GmbH &amp; Co. KG_2023</v>
          </cell>
          <cell r="C3620" t="str">
            <v>CID002316 - Jiangxi Yaosheng Tungsten Co., Ltd.</v>
          </cell>
          <cell r="D3620" t="str">
            <v>Tungsten</v>
          </cell>
          <cell r="E3620" t="str">
            <v>CID002316</v>
          </cell>
          <cell r="F3620" t="str">
            <v>RMI</v>
          </cell>
          <cell r="G3620" t="str">
            <v>Jiangxi Yaosheng Tungsten Co., Ltd.</v>
          </cell>
          <cell r="H3620" t="str">
            <v>CHINA</v>
          </cell>
          <cell r="I3620"/>
          <cell r="J3620" t="str">
            <v>Ganzhou</v>
          </cell>
          <cell r="K3620" t="str">
            <v>Jiangxi Sheng</v>
          </cell>
          <cell r="L3620" t="str">
            <v>Conformant</v>
          </cell>
        </row>
        <row r="3621">
          <cell r="B3621" t="str">
            <v>ept GmbH &amp; Co. KG_2023</v>
          </cell>
          <cell r="C3621" t="str">
            <v>CID000966 - Kennametal Fallon</v>
          </cell>
          <cell r="D3621" t="str">
            <v>Tungsten</v>
          </cell>
          <cell r="E3621" t="str">
            <v>CID000966</v>
          </cell>
          <cell r="F3621" t="str">
            <v>RMI</v>
          </cell>
          <cell r="G3621" t="str">
            <v>Kennametal Fallon</v>
          </cell>
          <cell r="H3621" t="str">
            <v>UNITED STATES OF AMERICA</v>
          </cell>
          <cell r="I3621"/>
          <cell r="J3621" t="str">
            <v>Fallon</v>
          </cell>
          <cell r="K3621" t="str">
            <v>Nevada</v>
          </cell>
          <cell r="L3621" t="str">
            <v>Conformant</v>
          </cell>
        </row>
        <row r="3622">
          <cell r="B3622" t="str">
            <v>ept GmbH &amp; Co. KG_2023</v>
          </cell>
          <cell r="C3622" t="str">
            <v>CID000105 - Kennametal Huntsville184</v>
          </cell>
          <cell r="D3622" t="str">
            <v>Tungsten</v>
          </cell>
          <cell r="E3622" t="str">
            <v>CID000105</v>
          </cell>
          <cell r="F3622" t="str">
            <v>RMI</v>
          </cell>
          <cell r="G3622" t="str">
            <v>Kennametal Huntsville</v>
          </cell>
          <cell r="H3622" t="str">
            <v>UNITED STATES OF AMERICA</v>
          </cell>
          <cell r="I3622"/>
          <cell r="J3622" t="str">
            <v>Huntsville</v>
          </cell>
          <cell r="K3622" t="str">
            <v>Alabama</v>
          </cell>
          <cell r="L3622" t="str">
            <v>Conformant</v>
          </cell>
        </row>
        <row r="3623">
          <cell r="B3623" t="str">
            <v>ept GmbH &amp; Co. KG_2023</v>
          </cell>
          <cell r="C3623" t="str">
            <v>CID002319 - Malipo Haiyu Tungsten Co., Ltd.</v>
          </cell>
          <cell r="D3623" t="str">
            <v>Tungsten</v>
          </cell>
          <cell r="E3623" t="str">
            <v>CID002319</v>
          </cell>
          <cell r="F3623" t="str">
            <v>RMI</v>
          </cell>
          <cell r="G3623" t="str">
            <v>Malipo Haiyu Tungsten Co., Ltd.</v>
          </cell>
          <cell r="H3623" t="str">
            <v>CHINA</v>
          </cell>
          <cell r="I3623"/>
          <cell r="J3623" t="str">
            <v>Nanfeng Xiaozhai</v>
          </cell>
          <cell r="K3623" t="str">
            <v>Yunnan Sheng</v>
          </cell>
          <cell r="L3623" t="str">
            <v>Conformant</v>
          </cell>
        </row>
        <row r="3624">
          <cell r="B3624" t="str">
            <v>ept GmbH &amp; Co. KG_2023</v>
          </cell>
          <cell r="C3624" t="str">
            <v>CID002845 - Moliren Ltd.</v>
          </cell>
          <cell r="D3624" t="str">
            <v>Tungsten</v>
          </cell>
          <cell r="E3624" t="str">
            <v>CID002845</v>
          </cell>
          <cell r="F3624" t="str">
            <v>RMI</v>
          </cell>
          <cell r="G3624" t="str">
            <v>Moliren Ltd.</v>
          </cell>
          <cell r="H3624" t="str">
            <v>RUSSIAN FEDERATION</v>
          </cell>
          <cell r="I3624"/>
          <cell r="J3624" t="str">
            <v>Roshal</v>
          </cell>
          <cell r="K3624" t="str">
            <v>Moskovskaja oblast'</v>
          </cell>
          <cell r="L3624" t="str">
            <v>Listed by RMI</v>
          </cell>
        </row>
        <row r="3625">
          <cell r="B3625" t="str">
            <v>ept GmbH &amp; Co. KG_2023</v>
          </cell>
          <cell r="C3625" t="str">
            <v>CID002589 - Niagara Refining LLC</v>
          </cell>
          <cell r="D3625" t="str">
            <v>Tungsten</v>
          </cell>
          <cell r="E3625" t="str">
            <v>CID002589</v>
          </cell>
          <cell r="F3625" t="str">
            <v>RMI</v>
          </cell>
          <cell r="G3625" t="str">
            <v>Niagara Refining LLC</v>
          </cell>
          <cell r="H3625" t="str">
            <v>UNITED STATES OF AMERICA</v>
          </cell>
          <cell r="I3625"/>
          <cell r="J3625" t="str">
            <v>Depew</v>
          </cell>
          <cell r="K3625" t="str">
            <v>New York</v>
          </cell>
          <cell r="L3625" t="str">
            <v>Conformant</v>
          </cell>
        </row>
        <row r="3626">
          <cell r="B3626" t="str">
            <v>ept GmbH &amp; Co. KG_2023</v>
          </cell>
          <cell r="C3626" t="str">
            <v>CID002543 - Masan High-Tech Materials</v>
          </cell>
          <cell r="D3626" t="str">
            <v>Tungsten</v>
          </cell>
          <cell r="E3626" t="str">
            <v>CID002543</v>
          </cell>
          <cell r="F3626" t="str">
            <v>RMI</v>
          </cell>
          <cell r="G3626" t="str">
            <v>Masan High-Tech Materials</v>
          </cell>
          <cell r="H3626" t="str">
            <v>VIET NAM</v>
          </cell>
          <cell r="I3626"/>
          <cell r="J3626" t="str">
            <v>Dai Tu</v>
          </cell>
          <cell r="K3626" t="str">
            <v>Thái Nguyên</v>
          </cell>
          <cell r="L3626" t="str">
            <v>Conformant</v>
          </cell>
        </row>
        <row r="3627">
          <cell r="B3627" t="str">
            <v>ept GmbH &amp; Co. KG_2023</v>
          </cell>
          <cell r="C3627" t="str">
            <v>CID002827 - Philippine Chuangxin Industrial Co., Inc.</v>
          </cell>
          <cell r="D3627" t="str">
            <v>Tungsten</v>
          </cell>
          <cell r="E3627" t="str">
            <v>CID002827</v>
          </cell>
          <cell r="F3627" t="str">
            <v>RMI</v>
          </cell>
          <cell r="G3627" t="str">
            <v>Philippine Chuangxin Industrial Co., Inc.</v>
          </cell>
          <cell r="H3627" t="str">
            <v>PHILIPPINES</v>
          </cell>
          <cell r="I3627"/>
          <cell r="J3627" t="str">
            <v>Marilao</v>
          </cell>
          <cell r="K3627" t="str">
            <v>Bulacan</v>
          </cell>
          <cell r="L3627" t="str">
            <v>Conformant</v>
          </cell>
        </row>
        <row r="3628">
          <cell r="B3628" t="str">
            <v>ept GmbH &amp; Co. KG_2023</v>
          </cell>
          <cell r="C3628" t="str">
            <v>CID002724 - Unecha Refractory metals plant</v>
          </cell>
          <cell r="D3628" t="str">
            <v>Tungsten</v>
          </cell>
          <cell r="E3628" t="str">
            <v>CID002724</v>
          </cell>
          <cell r="F3628" t="str">
            <v>RMI</v>
          </cell>
          <cell r="G3628" t="str">
            <v>Unecha Refractory metals plant</v>
          </cell>
          <cell r="H3628" t="str">
            <v>RUSSIAN FEDERATION</v>
          </cell>
          <cell r="I3628"/>
          <cell r="J3628" t="str">
            <v>Unecha</v>
          </cell>
          <cell r="K3628" t="str">
            <v>Bryanskaya oblast'</v>
          </cell>
          <cell r="L3628" t="str">
            <v>Listed by RMI</v>
          </cell>
        </row>
        <row r="3629">
          <cell r="B3629" t="str">
            <v>ept GmbH &amp; Co. KG_2023</v>
          </cell>
          <cell r="C3629" t="str">
            <v>CID002044 - Wolfram Bergbau und Hutten AG187</v>
          </cell>
          <cell r="D3629" t="str">
            <v>Tungsten</v>
          </cell>
          <cell r="E3629" t="str">
            <v>CID002044</v>
          </cell>
          <cell r="F3629" t="str">
            <v>RMI</v>
          </cell>
          <cell r="G3629" t="str">
            <v>Wolfram Bergbau und Hutten AG</v>
          </cell>
          <cell r="H3629" t="str">
            <v>AUSTRIA</v>
          </cell>
          <cell r="I3629"/>
          <cell r="J3629"/>
          <cell r="K3629"/>
          <cell r="L3629" t="str">
            <v>Conformant</v>
          </cell>
        </row>
        <row r="3630">
          <cell r="B3630" t="str">
            <v>ept GmbH &amp; Co. KG_2023</v>
          </cell>
          <cell r="C3630" t="str">
            <v>CID002843 - Woltech Korea Co., Ltd.</v>
          </cell>
          <cell r="D3630" t="str">
            <v>Tungsten</v>
          </cell>
          <cell r="E3630" t="str">
            <v>CID002843</v>
          </cell>
          <cell r="F3630" t="str">
            <v>RMI</v>
          </cell>
          <cell r="G3630" t="str">
            <v>Woltech Korea Co., Ltd.</v>
          </cell>
          <cell r="H3630" t="str">
            <v>KOREA, REPUBLIC OF</v>
          </cell>
          <cell r="I3630"/>
          <cell r="J3630" t="str">
            <v>Gyeongju-si</v>
          </cell>
          <cell r="K3630" t="str">
            <v>Gyeongsangbuk-do</v>
          </cell>
          <cell r="L3630" t="str">
            <v>Removed</v>
          </cell>
        </row>
        <row r="3631">
          <cell r="B3631" t="str">
            <v>ept GmbH &amp; Co. KG_2023</v>
          </cell>
          <cell r="C3631" t="str">
            <v>CID002320 - Xiamen Tungsten (H.C.) Co., Ltd.188</v>
          </cell>
          <cell r="D3631" t="str">
            <v>Tungsten</v>
          </cell>
          <cell r="E3631" t="str">
            <v>CID002320</v>
          </cell>
          <cell r="F3631" t="str">
            <v>RMI</v>
          </cell>
          <cell r="G3631" t="str">
            <v>Xiamen Tungsten (H.C.) Co., Ltd.</v>
          </cell>
          <cell r="H3631" t="str">
            <v>CHINA</v>
          </cell>
          <cell r="I3631"/>
          <cell r="J3631"/>
          <cell r="K3631"/>
          <cell r="L3631" t="str">
            <v>Conformant</v>
          </cell>
        </row>
        <row r="3632">
          <cell r="B3632" t="str">
            <v>ept GmbH &amp; Co. KG_2023</v>
          </cell>
          <cell r="C3632" t="str">
            <v>CID002082 - Xiamen Tungsten Co., Ltd.</v>
          </cell>
          <cell r="D3632" t="str">
            <v>Tungsten</v>
          </cell>
          <cell r="E3632" t="str">
            <v>CID002082</v>
          </cell>
          <cell r="F3632" t="str">
            <v>RMI</v>
          </cell>
          <cell r="G3632" t="str">
            <v>Xiamen Tungsten Co., Ltd.</v>
          </cell>
          <cell r="H3632" t="str">
            <v>CHINA</v>
          </cell>
          <cell r="I3632"/>
          <cell r="J3632"/>
          <cell r="K3632"/>
          <cell r="L3632" t="str">
            <v>Conformant</v>
          </cell>
        </row>
        <row r="3633">
          <cell r="B3633" t="str">
            <v>ept GmbH &amp; Co. KG_2023</v>
          </cell>
          <cell r="C3633" t="str">
            <v>CID002830 - Xinfeng Huarui Tungsten &amp; Molybdenum New Material Co., Ltd.</v>
          </cell>
          <cell r="D3633" t="str">
            <v>Tungsten</v>
          </cell>
          <cell r="E3633" t="str">
            <v>CID002830</v>
          </cell>
          <cell r="F3633" t="str">
            <v>RMI</v>
          </cell>
          <cell r="G3633" t="str">
            <v>Xinfeng Huarui Tungsten &amp; Molybdenum New Material Co., Ltd.</v>
          </cell>
          <cell r="H3633" t="str">
            <v>CHINA</v>
          </cell>
          <cell r="I3633"/>
          <cell r="J3633"/>
          <cell r="K3633"/>
          <cell r="L3633" t="str">
            <v>Conformant</v>
          </cell>
        </row>
        <row r="3634">
          <cell r="B3634" t="str">
            <v>ept GmbH &amp; Co. KG_2023</v>
          </cell>
          <cell r="C3634" t="str">
            <v>CID000362 - DODUCO Contacts and Refining GmbH</v>
          </cell>
          <cell r="D3634" t="str">
            <v>Gold</v>
          </cell>
          <cell r="E3634" t="str">
            <v>CID000362</v>
          </cell>
          <cell r="F3634" t="str">
            <v>RMI</v>
          </cell>
          <cell r="G3634" t="str">
            <v>DODUCO Contacts and Refining GmbH</v>
          </cell>
          <cell r="H3634" t="str">
            <v>GERMANY</v>
          </cell>
          <cell r="I3634"/>
          <cell r="J3634" t="str">
            <v>Pforzheim</v>
          </cell>
          <cell r="K3634" t="str">
            <v>Baden-Württemberg</v>
          </cell>
          <cell r="L3634" t="str">
            <v>Removed</v>
          </cell>
        </row>
        <row r="3635">
          <cell r="B3635" t="str">
            <v>ept GmbH &amp; Co. KG_2023</v>
          </cell>
          <cell r="C3635" t="str">
            <v>CID001231 - Jiangxi New Nanshan Technology Ltd.</v>
          </cell>
          <cell r="D3635" t="str">
            <v>Tin</v>
          </cell>
          <cell r="E3635" t="str">
            <v>CID001231</v>
          </cell>
          <cell r="F3635" t="str">
            <v>RMI</v>
          </cell>
          <cell r="G3635" t="str">
            <v>Jiangxi New Nanshan Technology Ltd.</v>
          </cell>
          <cell r="H3635" t="str">
            <v>CHINA</v>
          </cell>
          <cell r="I3635" t="str">
            <v>Nan Kang Industrial Park, Ganzhou, Jiangxi Province, China, 341413</v>
          </cell>
          <cell r="J3635" t="str">
            <v>Ganzhou</v>
          </cell>
          <cell r="K3635" t="str">
            <v>Jiangxi Sheng</v>
          </cell>
          <cell r="L3635" t="str">
            <v>Conformant</v>
          </cell>
        </row>
        <row r="3636">
          <cell r="B3636" t="str">
            <v>ept GmbH &amp; Co. KG_2023</v>
          </cell>
          <cell r="C3636" t="str">
            <v>CID001305 - Novosibirsk Tin Combine</v>
          </cell>
          <cell r="D3636" t="str">
            <v>Tin</v>
          </cell>
          <cell r="E3636" t="str">
            <v>CID001305</v>
          </cell>
          <cell r="F3636" t="str">
            <v>RMI</v>
          </cell>
          <cell r="G3636" t="str">
            <v>Novosibirsk Tin Combine</v>
          </cell>
          <cell r="H3636" t="str">
            <v>RUSSIAN FEDERATION</v>
          </cell>
          <cell r="I3636"/>
          <cell r="J3636" t="str">
            <v>Novosibirsk</v>
          </cell>
          <cell r="K3636" t="str">
            <v>Novosibirskaya oblast'</v>
          </cell>
          <cell r="L3636" t="str">
            <v>Listed by RMI</v>
          </cell>
        </row>
        <row r="3637">
          <cell r="B3637" t="str">
            <v>ept GmbH &amp; Co. KG_2023</v>
          </cell>
          <cell r="C3637" t="str">
            <v>CID001486 - PT Timah Nusantara</v>
          </cell>
          <cell r="D3637" t="str">
            <v>Tin</v>
          </cell>
          <cell r="E3637" t="str">
            <v>CID001486</v>
          </cell>
          <cell r="F3637" t="str">
            <v>RMI</v>
          </cell>
          <cell r="G3637" t="str">
            <v>PT Timah Nusantara</v>
          </cell>
          <cell r="H3637" t="str">
            <v>INDONESIA</v>
          </cell>
          <cell r="I3637"/>
          <cell r="J3637" t="str">
            <v>Tempilang</v>
          </cell>
          <cell r="K3637" t="str">
            <v>Kepulauan Bangka Belitung</v>
          </cell>
          <cell r="L3637" t="str">
            <v>Active</v>
          </cell>
        </row>
        <row r="3638">
          <cell r="B3638" t="str">
            <v>ept GmbH &amp; Co. KG_2023</v>
          </cell>
          <cell r="C3638" t="str">
            <v>CID001522 - Yanling Jincheng Tantalum &amp; Niobium Co., Ltd.</v>
          </cell>
          <cell r="D3638" t="str">
            <v>Tantalum</v>
          </cell>
          <cell r="E3638" t="str">
            <v>CID001522</v>
          </cell>
          <cell r="F3638" t="str">
            <v>RMI</v>
          </cell>
          <cell r="G3638" t="str">
            <v>Yanling Jincheng Tantalum &amp; Niobium Co., Ltd.</v>
          </cell>
          <cell r="H3638" t="str">
            <v>CHINA</v>
          </cell>
          <cell r="I3638"/>
          <cell r="J3638" t="str">
            <v>Zhuzhou</v>
          </cell>
          <cell r="K3638" t="str">
            <v>Hunan Sheng</v>
          </cell>
          <cell r="L3638" t="str">
            <v>Conformant</v>
          </cell>
        </row>
        <row r="3639">
          <cell r="B3639" t="str">
            <v>ept GmbH &amp; Co. KG_2023</v>
          </cell>
          <cell r="C3639" t="str">
            <v>CID002100 - Yamakin Co., Ltd.</v>
          </cell>
          <cell r="D3639" t="str">
            <v>Gold</v>
          </cell>
          <cell r="E3639" t="str">
            <v>CID002100</v>
          </cell>
          <cell r="F3639" t="str">
            <v>RMI</v>
          </cell>
          <cell r="G3639" t="str">
            <v>Yamakin Co., Ltd.</v>
          </cell>
          <cell r="H3639" t="str">
            <v>JAPAN</v>
          </cell>
          <cell r="I3639"/>
          <cell r="J3639" t="str">
            <v>Konan</v>
          </cell>
          <cell r="K3639" t="str">
            <v>Kochi</v>
          </cell>
          <cell r="L3639" t="str">
            <v>Conformant</v>
          </cell>
        </row>
        <row r="3640">
          <cell r="B3640" t="str">
            <v>ept GmbH &amp; Co. KG_2023</v>
          </cell>
          <cell r="C3640" t="str">
            <v>CID002645 - Ganzhou Haichuang Tungsten Co., Ltd.</v>
          </cell>
          <cell r="D3640" t="str">
            <v>Tungsten</v>
          </cell>
          <cell r="E3640" t="str">
            <v>CID002645</v>
          </cell>
          <cell r="F3640" t="str">
            <v>RMI</v>
          </cell>
          <cell r="G3640" t="str">
            <v>Ganzhou Haichuang Tungsten Co., Ltd.</v>
          </cell>
          <cell r="H3640" t="str">
            <v>CHINA</v>
          </cell>
          <cell r="I3640"/>
          <cell r="J3640" t="str">
            <v>Ganzhou</v>
          </cell>
          <cell r="K3640" t="str">
            <v>Jiangxi Sheng</v>
          </cell>
          <cell r="L3640" t="str">
            <v>Conformant</v>
          </cell>
        </row>
        <row r="3641">
          <cell r="B3641" t="str">
            <v>ept GmbH &amp; Co. KG_2023</v>
          </cell>
          <cell r="C3641" t="str">
            <v>CID002773 - Aurubis Beerse99</v>
          </cell>
          <cell r="D3641" t="str">
            <v>Tin</v>
          </cell>
          <cell r="E3641" t="str">
            <v>CID002773</v>
          </cell>
          <cell r="F3641" t="str">
            <v>RMI</v>
          </cell>
          <cell r="G3641" t="str">
            <v>Aurubis Beerse</v>
          </cell>
          <cell r="H3641" t="str">
            <v>BELGIUM</v>
          </cell>
          <cell r="I3641"/>
          <cell r="J3641" t="str">
            <v>Beerse</v>
          </cell>
          <cell r="K3641" t="str">
            <v>Antwerpen</v>
          </cell>
          <cell r="L3641" t="str">
            <v>Conformant</v>
          </cell>
        </row>
        <row r="3642">
          <cell r="B3642" t="str">
            <v>ept GmbH &amp; Co. KG_2023</v>
          </cell>
          <cell r="C3642" t="str">
            <v>CID002774 - Aurubis Berango100</v>
          </cell>
          <cell r="D3642" t="str">
            <v>Tin</v>
          </cell>
          <cell r="E3642" t="str">
            <v>CID002774</v>
          </cell>
          <cell r="F3642" t="str">
            <v>RMI</v>
          </cell>
          <cell r="G3642" t="str">
            <v>Aurubis Berango</v>
          </cell>
          <cell r="H3642" t="str">
            <v>SPAIN</v>
          </cell>
          <cell r="I3642"/>
          <cell r="J3642" t="str">
            <v>Berango</v>
          </cell>
          <cell r="K3642" t="str">
            <v>Bizkaia</v>
          </cell>
          <cell r="L3642" t="str">
            <v>Conformant</v>
          </cell>
        </row>
        <row r="3643">
          <cell r="B3643" t="str">
            <v>ept GmbH &amp; Co. KG_2023</v>
          </cell>
          <cell r="C3643" t="str">
            <v>CID002918 - SungEel HiMetal Co., Ltd.</v>
          </cell>
          <cell r="D3643" t="str">
            <v>Gold</v>
          </cell>
          <cell r="E3643" t="str">
            <v>CID002918</v>
          </cell>
          <cell r="F3643" t="str">
            <v>RMI</v>
          </cell>
          <cell r="G3643" t="str">
            <v>SungEel HiMetal Co., Ltd.</v>
          </cell>
          <cell r="H3643" t="str">
            <v>KOREA, REPUBLIC OF</v>
          </cell>
          <cell r="I3643"/>
          <cell r="J3643" t="str">
            <v>Gunsan-si</v>
          </cell>
          <cell r="K3643" t="str">
            <v>Jeollabuk-do</v>
          </cell>
          <cell r="L3643" t="str">
            <v>Conformant</v>
          </cell>
        </row>
        <row r="3644">
          <cell r="B3644" t="str">
            <v>ept GmbH &amp; Co. KG_2023</v>
          </cell>
          <cell r="C3644" t="str">
            <v>CID003189 - NH Recytech Company</v>
          </cell>
          <cell r="D3644" t="str">
            <v>Gold</v>
          </cell>
          <cell r="E3644" t="str">
            <v>CID003189</v>
          </cell>
          <cell r="F3644" t="str">
            <v>RMI</v>
          </cell>
          <cell r="G3644" t="str">
            <v>NH Recytech Company</v>
          </cell>
          <cell r="H3644" t="str">
            <v>KOREA, REPUBLIC OF</v>
          </cell>
          <cell r="I3644"/>
          <cell r="J3644" t="str">
            <v>Pyeongtaek-si</v>
          </cell>
          <cell r="K3644" t="str">
            <v>Gyeonggi-do</v>
          </cell>
          <cell r="L3644" t="str">
            <v>Conformant</v>
          </cell>
        </row>
        <row r="3645">
          <cell r="B3645" t="str">
            <v>ept GmbH &amp; Co. KG_2023</v>
          </cell>
          <cell r="C3645" t="str">
            <v>CID003190 - Chifeng Dajingzi Tin Industry Co., Ltd.</v>
          </cell>
          <cell r="D3645" t="str">
            <v>Tin</v>
          </cell>
          <cell r="E3645" t="str">
            <v>CID003190</v>
          </cell>
          <cell r="F3645" t="str">
            <v>RMI</v>
          </cell>
          <cell r="G3645" t="str">
            <v>Chifeng Dajingzi Tin Industry Co., Ltd.</v>
          </cell>
          <cell r="H3645" t="str">
            <v>CHINA</v>
          </cell>
          <cell r="I3645"/>
          <cell r="J3645" t="str">
            <v>Chifeng</v>
          </cell>
          <cell r="K3645" t="str">
            <v>Nei Mongol Zizhiqu</v>
          </cell>
          <cell r="L3645" t="str">
            <v>Conformant</v>
          </cell>
        </row>
        <row r="3646">
          <cell r="B3646" t="str">
            <v>ept GmbH &amp; Co. KG_2023</v>
          </cell>
          <cell r="C3646" t="str">
            <v>CID003205 - PT Bangka Serumpun</v>
          </cell>
          <cell r="D3646" t="str">
            <v>Tin</v>
          </cell>
          <cell r="E3646" t="str">
            <v>CID003205</v>
          </cell>
          <cell r="F3646" t="str">
            <v>RMI</v>
          </cell>
          <cell r="G3646" t="str">
            <v>PT Bangka Serumpun</v>
          </cell>
          <cell r="H3646" t="str">
            <v>INDONESIA</v>
          </cell>
          <cell r="I3646"/>
          <cell r="J3646" t="str">
            <v>Pangkalpinang</v>
          </cell>
          <cell r="K3646" t="str">
            <v>Kepulauan Bangka Belitung</v>
          </cell>
          <cell r="L3646" t="str">
            <v>Conformant</v>
          </cell>
        </row>
        <row r="3647">
          <cell r="B3647" t="str">
            <v>ept GmbH &amp; Co. KG_2023</v>
          </cell>
          <cell r="C3647" t="str">
            <v>CID003325 - Tin Technology &amp; Refining</v>
          </cell>
          <cell r="D3647" t="str">
            <v>Tin</v>
          </cell>
          <cell r="E3647" t="str">
            <v>CID003325</v>
          </cell>
          <cell r="F3647" t="str">
            <v>RMI</v>
          </cell>
          <cell r="G3647" t="str">
            <v>Tin Technology &amp; Refining</v>
          </cell>
          <cell r="H3647" t="str">
            <v>UNITED STATES OF AMERICA</v>
          </cell>
          <cell r="I3647"/>
          <cell r="J3647" t="str">
            <v>West Chester</v>
          </cell>
          <cell r="K3647" t="str">
            <v>Pennsylvania</v>
          </cell>
          <cell r="L3647" t="str">
            <v>Conformant</v>
          </cell>
        </row>
        <row r="3648">
          <cell r="B3648" t="str">
            <v>ept GmbH &amp; Co. KG_2023</v>
          </cell>
          <cell r="C3648" t="str">
            <v>CID001406 - PT Babel Surya Alam Lestari</v>
          </cell>
          <cell r="D3648" t="str">
            <v>Tin</v>
          </cell>
          <cell r="E3648" t="str">
            <v>CID001406</v>
          </cell>
          <cell r="F3648" t="str">
            <v>RMI</v>
          </cell>
          <cell r="G3648" t="str">
            <v>PT Babel Surya Alam Lestari</v>
          </cell>
          <cell r="H3648" t="str">
            <v>INDONESIA</v>
          </cell>
          <cell r="I3648"/>
          <cell r="J3648" t="str">
            <v>Badau</v>
          </cell>
          <cell r="K3648" t="str">
            <v>Kepulauan Bangka Belitung</v>
          </cell>
          <cell r="L3648" t="str">
            <v>Conformant</v>
          </cell>
        </row>
        <row r="3649">
          <cell r="B3649" t="str">
            <v>ept GmbH &amp; Co. KG_2023</v>
          </cell>
          <cell r="C3649" t="str">
            <v>CID002763 - 8853 S.p.A.</v>
          </cell>
          <cell r="D3649" t="str">
            <v>Gold</v>
          </cell>
          <cell r="E3649" t="str">
            <v>CID002763</v>
          </cell>
          <cell r="F3649" t="str">
            <v>RMI</v>
          </cell>
          <cell r="G3649" t="str">
            <v>8853 S.p.A.</v>
          </cell>
          <cell r="H3649" t="str">
            <v>ITALY</v>
          </cell>
          <cell r="I3649"/>
          <cell r="J3649" t="str">
            <v>Pero</v>
          </cell>
          <cell r="K3649" t="str">
            <v>Lombardia</v>
          </cell>
          <cell r="L3649" t="str">
            <v>Listed by RMI</v>
          </cell>
        </row>
        <row r="3650">
          <cell r="B3650" t="str">
            <v>ept GmbH &amp; Co. KG_2023</v>
          </cell>
          <cell r="C3650" t="str">
            <v>CID000773 - Hunan Guiyang yinxing Nonferrous Smelting Co., Ltd.</v>
          </cell>
          <cell r="D3650" t="str">
            <v>Gold</v>
          </cell>
          <cell r="E3650" t="str">
            <v>CID000773</v>
          </cell>
          <cell r="F3650" t="str">
            <v>RMI</v>
          </cell>
          <cell r="G3650" t="str">
            <v>Hunan Guiyang yinxing Nonferrous Smelting Co., Ltd.</v>
          </cell>
          <cell r="H3650" t="str">
            <v>CHINA</v>
          </cell>
          <cell r="I3650"/>
          <cell r="J3650" t="str">
            <v>Chenzhou</v>
          </cell>
          <cell r="K3650" t="str">
            <v>Hunan Sheng</v>
          </cell>
          <cell r="L3650" t="str">
            <v>Listed by RMI</v>
          </cell>
        </row>
        <row r="3651">
          <cell r="B3651" t="str">
            <v>ept GmbH &amp; Co. KG_2023</v>
          </cell>
          <cell r="C3651" t="str">
            <v>CID003381 - PT Rajawali Rimba Perkasa</v>
          </cell>
          <cell r="D3651" t="str">
            <v>Tin</v>
          </cell>
          <cell r="E3651" t="str">
            <v>CID003381</v>
          </cell>
          <cell r="F3651" t="str">
            <v>RMI</v>
          </cell>
          <cell r="G3651" t="str">
            <v>PT Rajawali Rimba Perkasa</v>
          </cell>
          <cell r="H3651" t="str">
            <v>INDONESIA</v>
          </cell>
          <cell r="I3651"/>
          <cell r="J3651" t="str">
            <v>Tukak Sadai</v>
          </cell>
          <cell r="K3651" t="str">
            <v>Bangka Belitung</v>
          </cell>
          <cell r="L3651" t="str">
            <v>Conformant</v>
          </cell>
        </row>
        <row r="3652">
          <cell r="B3652" t="str">
            <v>ept GmbH &amp; Co. KG_2023</v>
          </cell>
          <cell r="C3652" t="str">
            <v>CID002834 - Thai Nguyen Mining and Metallurgy Co., Ltd.</v>
          </cell>
          <cell r="D3652" t="str">
            <v>Tin</v>
          </cell>
          <cell r="E3652" t="str">
            <v>CID002834</v>
          </cell>
          <cell r="F3652" t="str">
            <v>RMI</v>
          </cell>
          <cell r="G3652" t="str">
            <v>Thai Nguyen Mining and Metallurgy Co., Ltd.</v>
          </cell>
          <cell r="H3652" t="str">
            <v>VIET NAM</v>
          </cell>
          <cell r="I3652"/>
          <cell r="J3652" t="str">
            <v>Thai Nguyen</v>
          </cell>
          <cell r="K3652" t="str">
            <v>Thái Nguyên</v>
          </cell>
          <cell r="L3652" t="str">
            <v>Removed</v>
          </cell>
        </row>
        <row r="3653">
          <cell r="B3653" t="str">
            <v>ept GmbH &amp; Co. KG_2023</v>
          </cell>
          <cell r="C3653" t="str">
            <v>CID003388 - KGETS Co., Ltd.</v>
          </cell>
          <cell r="D3653" t="str">
            <v>Tungsten</v>
          </cell>
          <cell r="E3653" t="str">
            <v>CID003388</v>
          </cell>
          <cell r="F3653" t="str">
            <v>RMI</v>
          </cell>
          <cell r="G3653" t="str">
            <v>KGETS Co., Ltd.</v>
          </cell>
          <cell r="H3653" t="str">
            <v>KOREA, REPUBLIC OF</v>
          </cell>
          <cell r="I3653"/>
          <cell r="J3653" t="str">
            <v>Siheung-si</v>
          </cell>
          <cell r="K3653" t="str">
            <v>Gyeonggi-do</v>
          </cell>
          <cell r="L3653" t="str">
            <v>Removed</v>
          </cell>
        </row>
        <row r="3654">
          <cell r="B3654" t="str">
            <v>ept GmbH &amp; Co. KG_2023</v>
          </cell>
          <cell r="C3654" t="str">
            <v>CID003379 - Ma'anshan Weitai Tin Co., Ltd.</v>
          </cell>
          <cell r="D3654" t="str">
            <v>Tin</v>
          </cell>
          <cell r="E3654" t="str">
            <v>CID003379</v>
          </cell>
          <cell r="F3654" t="str">
            <v>RMI</v>
          </cell>
          <cell r="G3654" t="str">
            <v>Ma'anshan Weitai Tin Co., Ltd.</v>
          </cell>
          <cell r="H3654" t="str">
            <v>CHINA</v>
          </cell>
          <cell r="I3654"/>
          <cell r="J3654" t="str">
            <v>Maanshan</v>
          </cell>
          <cell r="K3654" t="str">
            <v>Anhui Sheng</v>
          </cell>
          <cell r="L3654" t="str">
            <v>Removed</v>
          </cell>
        </row>
        <row r="3655">
          <cell r="B3655" t="str">
            <v>ept GmbH &amp; Co. KG_2023</v>
          </cell>
          <cell r="C3655" t="str">
            <v>CID003401 - Fujian Ganmin RareMetal Co., Ltd.</v>
          </cell>
          <cell r="D3655" t="str">
            <v>Tungsten</v>
          </cell>
          <cell r="E3655" t="str">
            <v>CID003401</v>
          </cell>
          <cell r="F3655" t="str">
            <v>RMI</v>
          </cell>
          <cell r="G3655" t="str">
            <v>Fujian Ganmin RareMetal Co., Ltd.</v>
          </cell>
          <cell r="H3655" t="str">
            <v>CHINA</v>
          </cell>
          <cell r="I3655"/>
          <cell r="J3655" t="str">
            <v>Longyan</v>
          </cell>
          <cell r="K3655" t="str">
            <v>Fujian Sheng</v>
          </cell>
          <cell r="L3655" t="str">
            <v>Removed</v>
          </cell>
        </row>
        <row r="3656">
          <cell r="B3656" t="str">
            <v>ept GmbH &amp; Co. KG_2023</v>
          </cell>
          <cell r="C3656" t="str">
            <v>CID003408 - JSC "Kirovgrad Hard Alloys Plant"</v>
          </cell>
          <cell r="D3656" t="str">
            <v>Tungsten</v>
          </cell>
          <cell r="E3656" t="str">
            <v>CID003408</v>
          </cell>
          <cell r="F3656" t="str">
            <v>RMI</v>
          </cell>
          <cell r="G3656" t="str">
            <v>JSC "Kirovgrad Hard Alloys Plant"</v>
          </cell>
          <cell r="H3656" t="str">
            <v>RUSSIAN FEDERATION</v>
          </cell>
          <cell r="I3656"/>
          <cell r="J3656" t="str">
            <v>Kirovgrad</v>
          </cell>
          <cell r="K3656" t="str">
            <v>Sverdlovskaya oblast'</v>
          </cell>
          <cell r="L3656" t="str">
            <v>Listed by RMI</v>
          </cell>
        </row>
        <row r="3657">
          <cell r="B3657" t="str">
            <v>ept GmbH &amp; Co. KG_2023</v>
          </cell>
          <cell r="C3657" t="str">
            <v>CID003407 - Lianyou Metals Co., Ltd.</v>
          </cell>
          <cell r="D3657" t="str">
            <v>Tungsten</v>
          </cell>
          <cell r="E3657" t="str">
            <v>CID003407</v>
          </cell>
          <cell r="F3657" t="str">
            <v>RMI</v>
          </cell>
          <cell r="G3657" t="str">
            <v>Lianyou Metals Co., Ltd.</v>
          </cell>
          <cell r="H3657" t="str">
            <v>TAIWAN, PROVINCE OF CHINA</v>
          </cell>
          <cell r="I3657"/>
          <cell r="J3657" t="str">
            <v>Fangliao</v>
          </cell>
          <cell r="K3657" t="str">
            <v>Pingtung</v>
          </cell>
          <cell r="L3657" t="str">
            <v>Conformant</v>
          </cell>
        </row>
        <row r="3658">
          <cell r="B3658" t="str">
            <v>ept GmbH &amp; Co. KG_2023</v>
          </cell>
          <cell r="C3658" t="str">
            <v>CID000090 - Asaka Riken Co., Ltd.</v>
          </cell>
          <cell r="D3658" t="str">
            <v>Gold</v>
          </cell>
          <cell r="E3658" t="str">
            <v>CID000090</v>
          </cell>
          <cell r="F3658" t="str">
            <v>RMI</v>
          </cell>
          <cell r="G3658" t="str">
            <v>Asaka Riken Co., Ltd.</v>
          </cell>
          <cell r="H3658" t="str">
            <v>JAPAN</v>
          </cell>
          <cell r="I3658"/>
          <cell r="J3658" t="str">
            <v>Tamura</v>
          </cell>
          <cell r="K3658" t="str">
            <v>Fukushima</v>
          </cell>
          <cell r="L3658" t="str">
            <v>Conformant</v>
          </cell>
        </row>
        <row r="3659">
          <cell r="B3659" t="str">
            <v>ept GmbH &amp; Co. KG_2023</v>
          </cell>
          <cell r="C3659" t="str">
            <v>CID003424 - Eco-System Recycling Co., Ltd. North Plant</v>
          </cell>
          <cell r="D3659" t="str">
            <v>Gold</v>
          </cell>
          <cell r="E3659" t="str">
            <v>CID003424</v>
          </cell>
          <cell r="F3659" t="str">
            <v>RMI</v>
          </cell>
          <cell r="G3659" t="str">
            <v>Eco-System Recycling Co., Ltd. North Plant</v>
          </cell>
          <cell r="H3659" t="str">
            <v>JAPAN</v>
          </cell>
          <cell r="I3659"/>
          <cell r="J3659" t="str">
            <v>Kazuno</v>
          </cell>
          <cell r="K3659" t="str">
            <v>Akita</v>
          </cell>
          <cell r="L3659" t="str">
            <v>Conformant</v>
          </cell>
        </row>
        <row r="3660">
          <cell r="B3660" t="str">
            <v>ept GmbH &amp; Co. KG_2023</v>
          </cell>
          <cell r="C3660" t="str">
            <v>CID003425 - Eco-System Recycling Co., Ltd. West Plant</v>
          </cell>
          <cell r="D3660" t="str">
            <v>Gold</v>
          </cell>
          <cell r="E3660" t="str">
            <v>CID003425</v>
          </cell>
          <cell r="F3660" t="str">
            <v>RMI</v>
          </cell>
          <cell r="G3660" t="str">
            <v>Eco-System Recycling Co., Ltd. West Plant</v>
          </cell>
          <cell r="H3660" t="str">
            <v>JAPAN</v>
          </cell>
          <cell r="I3660"/>
          <cell r="J3660" t="str">
            <v>Okayama</v>
          </cell>
          <cell r="K3660" t="str">
            <v>Okayama</v>
          </cell>
          <cell r="L3660" t="str">
            <v>Conformant</v>
          </cell>
        </row>
        <row r="3661">
          <cell r="B3661" t="str">
            <v>ept GmbH &amp; Co. KG_2023</v>
          </cell>
          <cell r="C3661" t="str">
            <v>CID002542 - TANIOBIS Smelting GmbH &amp; Co. KG</v>
          </cell>
          <cell r="D3661" t="str">
            <v>Tungsten</v>
          </cell>
          <cell r="E3661" t="str">
            <v>CID002542</v>
          </cell>
          <cell r="F3661" t="str">
            <v>RMI</v>
          </cell>
          <cell r="G3661" t="str">
            <v>TANIOBIS Smelting GmbH &amp; Co. KG</v>
          </cell>
          <cell r="H3661" t="str">
            <v>GERMANY</v>
          </cell>
          <cell r="I3661"/>
          <cell r="J3661" t="str">
            <v>Laufenburg</v>
          </cell>
          <cell r="K3661" t="str">
            <v>Baden-Württemberg</v>
          </cell>
          <cell r="L3661" t="str">
            <v>Conformant</v>
          </cell>
        </row>
        <row r="3662">
          <cell r="B3662" t="str">
            <v>ept GmbH &amp; Co. KG_2023</v>
          </cell>
          <cell r="C3662" t="str">
            <v>CID003387 - Luna Smelter, Ltd.</v>
          </cell>
          <cell r="D3662" t="str">
            <v>Tin</v>
          </cell>
          <cell r="E3662" t="str">
            <v>CID003387</v>
          </cell>
          <cell r="F3662" t="str">
            <v>RMI</v>
          </cell>
          <cell r="G3662" t="str">
            <v>Luna Smelter, Ltd.</v>
          </cell>
          <cell r="H3662" t="str">
            <v>RWANDA</v>
          </cell>
          <cell r="I3662"/>
          <cell r="J3662" t="str">
            <v>Kigali</v>
          </cell>
          <cell r="K3662" t="str">
            <v>City of Kigali</v>
          </cell>
          <cell r="L3662" t="str">
            <v>Conformant</v>
          </cell>
        </row>
        <row r="3663">
          <cell r="B3663" t="str">
            <v>ept GmbH &amp; Co. KG_2023</v>
          </cell>
          <cell r="C3663" t="str">
            <v>CID001175 - Mineracao Taboca S.A.</v>
          </cell>
          <cell r="D3663" t="str">
            <v>Tantalum</v>
          </cell>
          <cell r="E3663" t="str">
            <v>CID001175</v>
          </cell>
          <cell r="F3663" t="str">
            <v>RMI</v>
          </cell>
          <cell r="G3663" t="str">
            <v>Mineracao Taboca S.A.</v>
          </cell>
          <cell r="H3663" t="str">
            <v>BRAZIL</v>
          </cell>
          <cell r="I3663"/>
          <cell r="J3663" t="str">
            <v>Presidente Figueiredo</v>
          </cell>
          <cell r="K3663" t="str">
            <v>Amazonas</v>
          </cell>
          <cell r="L3663" t="str">
            <v>Conformant</v>
          </cell>
        </row>
        <row r="3664">
          <cell r="B3664" t="str">
            <v>ept GmbH &amp; Co. KG_2023</v>
          </cell>
          <cell r="C3664" t="str">
            <v>CID001191 - Mitsubishi Materials Corporation</v>
          </cell>
          <cell r="D3664" t="str">
            <v>Tin</v>
          </cell>
          <cell r="E3664" t="str">
            <v>CID001191</v>
          </cell>
          <cell r="F3664" t="str">
            <v>RMI</v>
          </cell>
          <cell r="G3664" t="str">
            <v>Mitsubishi Materials Corporation</v>
          </cell>
          <cell r="H3664" t="str">
            <v>JAPAN</v>
          </cell>
          <cell r="I3664"/>
          <cell r="J3664" t="str">
            <v>Tokyo</v>
          </cell>
          <cell r="K3664" t="str">
            <v>Tokyo</v>
          </cell>
          <cell r="L3664" t="str">
            <v>Conformant</v>
          </cell>
        </row>
        <row r="3665">
          <cell r="B3665" t="str">
            <v>ept GmbH &amp; Co. KG_2023</v>
          </cell>
          <cell r="C3665" t="str">
            <v>CID002707 - Resind Industria e Comercio Ltda.</v>
          </cell>
          <cell r="D3665" t="str">
            <v>Tantalum</v>
          </cell>
          <cell r="E3665" t="str">
            <v>CID002707</v>
          </cell>
          <cell r="F3665" t="str">
            <v>RMI</v>
          </cell>
          <cell r="G3665" t="str">
            <v>Resind Industria e Comercio Ltda.</v>
          </cell>
          <cell r="H3665" t="str">
            <v>BRAZIL</v>
          </cell>
          <cell r="I3665"/>
          <cell r="J3665" t="str">
            <v>São João del Rei</v>
          </cell>
          <cell r="K3665" t="str">
            <v>Minas gerais</v>
          </cell>
          <cell r="L3665" t="str">
            <v>Conformant</v>
          </cell>
        </row>
        <row r="3666">
          <cell r="B3666" t="str">
            <v>ept GmbH &amp; Co. KG_2023</v>
          </cell>
          <cell r="C3666" t="str">
            <v>CID003427 - Albasteel Industria e Comercio de Ligas Para Fundicao Ltd.</v>
          </cell>
          <cell r="D3666" t="str">
            <v>Tungsten</v>
          </cell>
          <cell r="E3666" t="str">
            <v>CID003427</v>
          </cell>
          <cell r="F3666" t="str">
            <v>RMI</v>
          </cell>
          <cell r="G3666" t="str">
            <v>Albasteel Industria e Comercio de Ligas Para Fundicao Ltd.</v>
          </cell>
          <cell r="H3666" t="str">
            <v>BRAZIL</v>
          </cell>
          <cell r="I3666"/>
          <cell r="J3666" t="str">
            <v>Sao Paulo</v>
          </cell>
          <cell r="K3666" t="str">
            <v>São Paulo</v>
          </cell>
          <cell r="L3666" t="str">
            <v>Listed by RMI</v>
          </cell>
        </row>
        <row r="3667">
          <cell r="B3667" t="str">
            <v>ept GmbH &amp; Co. KG_2023</v>
          </cell>
          <cell r="C3667" t="str">
            <v>CID002641 - China Molybdenum Tungsten Co., Ltd.</v>
          </cell>
          <cell r="D3667" t="str">
            <v>Tungsten</v>
          </cell>
          <cell r="E3667" t="str">
            <v>CID002641</v>
          </cell>
          <cell r="F3667" t="str">
            <v>RMI</v>
          </cell>
          <cell r="G3667" t="str">
            <v>China Molybdenum Tungsten Co., Ltd.</v>
          </cell>
          <cell r="H3667" t="str">
            <v>CHINA</v>
          </cell>
          <cell r="I3667"/>
          <cell r="J3667" t="str">
            <v>Luoyang</v>
          </cell>
          <cell r="K3667" t="str">
            <v>Henan Sheng</v>
          </cell>
          <cell r="L3667" t="str">
            <v>Conformant</v>
          </cell>
        </row>
        <row r="3668">
          <cell r="B3668" t="str">
            <v>ept GmbH &amp; Co. KG_2023</v>
          </cell>
          <cell r="C3668" t="str">
            <v>CID003486 - CRM Fundicao De Metais E Comercio De Equipamentos Eletronicos Do Brasil Ltda</v>
          </cell>
          <cell r="D3668" t="str">
            <v>Tin</v>
          </cell>
          <cell r="E3668" t="str">
            <v>CID003486</v>
          </cell>
          <cell r="F3668" t="str">
            <v>RMI</v>
          </cell>
          <cell r="G3668" t="str">
            <v>CRM Fundicao De Metais E Comercio De Equipamentos Eletronicos Do Brasil Ltda</v>
          </cell>
          <cell r="H3668" t="str">
            <v>BRAZIL</v>
          </cell>
          <cell r="I3668"/>
          <cell r="J3668" t="str">
            <v>São José</v>
          </cell>
          <cell r="K3668" t="str">
            <v>Santa Catarina</v>
          </cell>
          <cell r="L3668" t="str">
            <v>Conformant</v>
          </cell>
        </row>
        <row r="3669">
          <cell r="B3669" t="str">
            <v>ept GmbH &amp; Co. KG_2023</v>
          </cell>
          <cell r="C3669" t="str">
            <v>CID003416 - NPP Tyazhmetprom LLC</v>
          </cell>
          <cell r="D3669" t="str">
            <v>Tungsten</v>
          </cell>
          <cell r="E3669" t="str">
            <v>CID003416</v>
          </cell>
          <cell r="F3669" t="str">
            <v>RMI</v>
          </cell>
          <cell r="G3669" t="str">
            <v>NPP Tyazhmetprom LLC</v>
          </cell>
          <cell r="H3669" t="str">
            <v>RUSSIAN FEDERATION</v>
          </cell>
          <cell r="I3669"/>
          <cell r="J3669" t="str">
            <v>Kopeysk</v>
          </cell>
          <cell r="K3669" t="str">
            <v>Chelyabinskaya Oblast'</v>
          </cell>
          <cell r="L3669" t="str">
            <v>Listed by RMI</v>
          </cell>
        </row>
        <row r="3670">
          <cell r="B3670" t="str">
            <v>ept GmbH &amp; Co. KG_2023</v>
          </cell>
          <cell r="C3670" t="str">
            <v>CID003461 - Augmont Enterprises Private Limited</v>
          </cell>
          <cell r="D3670" t="str">
            <v>Gold</v>
          </cell>
          <cell r="E3670" t="str">
            <v>CID003461</v>
          </cell>
          <cell r="F3670" t="str">
            <v>RMI</v>
          </cell>
          <cell r="G3670" t="str">
            <v>Augmont Enterprises Private Limited</v>
          </cell>
          <cell r="H3670" t="str">
            <v>INDIA</v>
          </cell>
          <cell r="I3670"/>
          <cell r="J3670" t="str">
            <v>Mumbai</v>
          </cell>
          <cell r="K3670" t="str">
            <v>Mahārāshtra</v>
          </cell>
          <cell r="L3670" t="str">
            <v>Active</v>
          </cell>
        </row>
        <row r="3671">
          <cell r="B3671" t="str">
            <v>ept GmbH &amp; Co. KG_2023</v>
          </cell>
          <cell r="C3671" t="str">
            <v>CID003468 - Cronimet Brasil Ltda</v>
          </cell>
          <cell r="D3671" t="str">
            <v>Tungsten</v>
          </cell>
          <cell r="E3671" t="str">
            <v>CID003468</v>
          </cell>
          <cell r="F3671" t="str">
            <v>RMI</v>
          </cell>
          <cell r="G3671" t="str">
            <v>Cronimet Brasil Ltda</v>
          </cell>
          <cell r="H3671" t="str">
            <v>BRAZIL</v>
          </cell>
          <cell r="I3671"/>
          <cell r="J3671" t="str">
            <v>Araquari</v>
          </cell>
          <cell r="K3671" t="str">
            <v>Santa Catarina</v>
          </cell>
          <cell r="L3671" t="str">
            <v>Conformant</v>
          </cell>
        </row>
        <row r="3672">
          <cell r="B3672" t="str">
            <v>ept GmbH &amp; Co. KG_2023</v>
          </cell>
          <cell r="C3672" t="str">
            <v>CID003500 - Alexy Metals</v>
          </cell>
          <cell r="D3672" t="str">
            <v>Gold</v>
          </cell>
          <cell r="E3672" t="str">
            <v>CID003500</v>
          </cell>
          <cell r="F3672" t="str">
            <v>RMI</v>
          </cell>
          <cell r="G3672" t="str">
            <v>Alexy Metals</v>
          </cell>
          <cell r="H3672" t="str">
            <v>UNITED STATES OF AMERICA</v>
          </cell>
          <cell r="I3672"/>
          <cell r="J3672" t="str">
            <v>Mentor</v>
          </cell>
          <cell r="K3672" t="str">
            <v>Ohio</v>
          </cell>
          <cell r="L3672" t="str">
            <v>Active</v>
          </cell>
        </row>
        <row r="3673">
          <cell r="B3673" t="str">
            <v>ept GmbH &amp; Co. KG_2023</v>
          </cell>
          <cell r="C3673" t="str">
            <v>CID003524 - CRM Synergies</v>
          </cell>
          <cell r="D3673" t="str">
            <v>Tin</v>
          </cell>
          <cell r="E3673" t="str">
            <v>CID003524</v>
          </cell>
          <cell r="F3673" t="str">
            <v>RMI</v>
          </cell>
          <cell r="G3673" t="str">
            <v>CRM Synergies</v>
          </cell>
          <cell r="H3673" t="str">
            <v>SPAIN</v>
          </cell>
          <cell r="I3673"/>
          <cell r="J3673" t="str">
            <v>Toledo</v>
          </cell>
          <cell r="K3673" t="str">
            <v>Toledo</v>
          </cell>
          <cell r="L3673" t="str">
            <v>Conformant</v>
          </cell>
        </row>
        <row r="3674">
          <cell r="B3674" t="str">
            <v>ept GmbH &amp; Co. KG_2023</v>
          </cell>
          <cell r="C3674" t="str">
            <v>CID003582 - Fabrica Auricchio Industria e Comercio Ltda.</v>
          </cell>
          <cell r="D3674" t="str">
            <v>Tin</v>
          </cell>
          <cell r="E3674" t="str">
            <v>CID003582</v>
          </cell>
          <cell r="F3674" t="str">
            <v>RMI</v>
          </cell>
          <cell r="G3674" t="str">
            <v>Fabrica Auricchio Industria e Comercio Ltda.</v>
          </cell>
          <cell r="H3674" t="str">
            <v>BRAZIL</v>
          </cell>
          <cell r="I3674"/>
          <cell r="J3674" t="str">
            <v>Mogi das Cruzes</v>
          </cell>
          <cell r="K3674" t="str">
            <v>São Paulo</v>
          </cell>
          <cell r="L3674" t="str">
            <v>Conformant</v>
          </cell>
        </row>
        <row r="3675">
          <cell r="B3675" t="str">
            <v>ept GmbH &amp; Co. KG_2023</v>
          </cell>
          <cell r="C3675" t="str">
            <v>CID003417 - Hubei Green Tungsten Co., Ltd.</v>
          </cell>
          <cell r="D3675" t="str">
            <v>Tungsten</v>
          </cell>
          <cell r="E3675" t="str">
            <v>CID003417</v>
          </cell>
          <cell r="F3675" t="str">
            <v>RMI</v>
          </cell>
          <cell r="G3675" t="str">
            <v>Hubei Green Tungsten Co., Ltd.</v>
          </cell>
          <cell r="H3675" t="str">
            <v>CHINA</v>
          </cell>
          <cell r="I3675"/>
          <cell r="J3675" t="str">
            <v>Shenzhen</v>
          </cell>
          <cell r="K3675" t="str">
            <v>Guangdong Sheng</v>
          </cell>
          <cell r="L3675" t="str">
            <v>Conformant</v>
          </cell>
        </row>
        <row r="3676">
          <cell r="B3676" t="str">
            <v>ept GmbH &amp; Co. KG_2023</v>
          </cell>
          <cell r="C3676" t="str">
            <v>CID003449 - PT Mitra Sukses Globalindo</v>
          </cell>
          <cell r="D3676" t="str">
            <v>Tin</v>
          </cell>
          <cell r="E3676" t="str">
            <v>CID003449</v>
          </cell>
          <cell r="F3676" t="str">
            <v>RMI</v>
          </cell>
          <cell r="G3676" t="str">
            <v>PT Mitra Sukses Globalindo</v>
          </cell>
          <cell r="H3676" t="str">
            <v>INDONESIA</v>
          </cell>
          <cell r="I3676"/>
          <cell r="J3676" t="str">
            <v>Pangkalpinang</v>
          </cell>
          <cell r="K3676" t="str">
            <v>Kepulauan Bangka Belitung</v>
          </cell>
          <cell r="L3676" t="str">
            <v>Conformant</v>
          </cell>
        </row>
        <row r="3677">
          <cell r="B3677" t="str">
            <v>ept GmbH &amp; Co. KG_2023</v>
          </cell>
          <cell r="C3677" t="str">
            <v>CID003575 - Metal Concentrators SA (Pty) Ltd.</v>
          </cell>
          <cell r="D3677" t="str">
            <v>Gold</v>
          </cell>
          <cell r="E3677" t="str">
            <v>CID003575</v>
          </cell>
          <cell r="F3677" t="str">
            <v>RMI</v>
          </cell>
          <cell r="G3677" t="str">
            <v>Metal Concentrators SA (Pty) Ltd.</v>
          </cell>
          <cell r="H3677" t="str">
            <v>SOUTH AFRICA</v>
          </cell>
          <cell r="I3677"/>
          <cell r="J3677" t="str">
            <v>Kempton Park</v>
          </cell>
          <cell r="K3677" t="str">
            <v>Gauteng</v>
          </cell>
          <cell r="L3677" t="str">
            <v>Conformant</v>
          </cell>
        </row>
        <row r="3678">
          <cell r="B3678" t="str">
            <v>ept GmbH &amp; Co. KG_2023</v>
          </cell>
          <cell r="C3678" t="str">
            <v>CID003583 - RFH Yancheng Jinye New Material Technology Co., Ltd.</v>
          </cell>
          <cell r="D3678" t="str">
            <v>Tantalum</v>
          </cell>
          <cell r="E3678" t="str">
            <v>CID003583</v>
          </cell>
          <cell r="F3678" t="str">
            <v>RMI</v>
          </cell>
          <cell r="G3678" t="str">
            <v>RFH Yancheng Jinye New Material Technology Co., Ltd.</v>
          </cell>
          <cell r="H3678" t="str">
            <v>CHINA</v>
          </cell>
          <cell r="I3678"/>
          <cell r="J3678" t="str">
            <v>Yecheng City</v>
          </cell>
          <cell r="K3678" t="str">
            <v>Jiangsu Sheng</v>
          </cell>
          <cell r="L3678" t="str">
            <v>Conformant</v>
          </cell>
        </row>
        <row r="3679">
          <cell r="B3679" t="str">
            <v>ept GmbH &amp; Co. KG_2023</v>
          </cell>
          <cell r="C3679" t="str">
            <v>CID002355 - Faggi Enrico S.p.A.</v>
          </cell>
          <cell r="D3679" t="str">
            <v>Gold</v>
          </cell>
          <cell r="E3679" t="str">
            <v>CID002355</v>
          </cell>
          <cell r="F3679" t="str">
            <v>RMI</v>
          </cell>
          <cell r="G3679" t="str">
            <v>Faggi Enrico S.p.A.</v>
          </cell>
          <cell r="H3679" t="str">
            <v>ITALY</v>
          </cell>
          <cell r="I3679"/>
          <cell r="J3679" t="str">
            <v>Sesto Fiorentino</v>
          </cell>
          <cell r="K3679" t="str">
            <v>Florence</v>
          </cell>
          <cell r="L3679" t="str">
            <v>Removed</v>
          </cell>
        </row>
        <row r="3680">
          <cell r="B3680" t="str">
            <v>ERNI_2023</v>
          </cell>
          <cell r="C3680" t="str">
            <v>CID001173 - Mineracao Taboca S.A.</v>
          </cell>
          <cell r="D3680" t="str">
            <v>Tin</v>
          </cell>
          <cell r="E3680" t="str">
            <v>CID001173</v>
          </cell>
          <cell r="F3680" t="str">
            <v>RMI</v>
          </cell>
          <cell r="G3680" t="str">
            <v>Mineracao Taboca S.A.</v>
          </cell>
          <cell r="H3680" t="str">
            <v>BRAZIL</v>
          </cell>
          <cell r="I3680" t="str">
            <v>Nondisclosure</v>
          </cell>
          <cell r="J3680" t="str">
            <v>Bairro Guarapiranga</v>
          </cell>
          <cell r="K3680" t="str">
            <v>Pirapora do Bom Jesus City</v>
          </cell>
          <cell r="L3680" t="str">
            <v>Conformant</v>
          </cell>
        </row>
        <row r="3681">
          <cell r="B3681" t="str">
            <v>ERNI_2023</v>
          </cell>
          <cell r="C3681" t="str">
            <v>CID000035 - Agosi AG</v>
          </cell>
          <cell r="D3681" t="str">
            <v>Gold</v>
          </cell>
          <cell r="E3681" t="str">
            <v>CID000035</v>
          </cell>
          <cell r="F3681" t="str">
            <v>RMI</v>
          </cell>
          <cell r="G3681" t="str">
            <v>Agosi AG</v>
          </cell>
          <cell r="H3681" t="str">
            <v>GERMANY</v>
          </cell>
          <cell r="I3681"/>
          <cell r="J3681" t="str">
            <v>Pforzheim</v>
          </cell>
          <cell r="K3681" t="str">
            <v>Baden-Württemberg</v>
          </cell>
          <cell r="L3681" t="str">
            <v>Conformant</v>
          </cell>
        </row>
        <row r="3682">
          <cell r="B3682" t="str">
            <v>ERNI_2023</v>
          </cell>
          <cell r="C3682" t="str">
            <v>CID000077 - Argor-Heraeus S.A.</v>
          </cell>
          <cell r="D3682" t="str">
            <v>Gold</v>
          </cell>
          <cell r="E3682" t="str">
            <v>CID000077</v>
          </cell>
          <cell r="F3682" t="str">
            <v>RMI</v>
          </cell>
          <cell r="G3682" t="str">
            <v>Argor-Heraeus S.A.</v>
          </cell>
          <cell r="H3682" t="str">
            <v>SWITZERLAND</v>
          </cell>
          <cell r="I3682" t="str">
            <v>CH-6850 Mendrisio , Switzerland</v>
          </cell>
          <cell r="J3682" t="str">
            <v>Mendrisio</v>
          </cell>
          <cell r="K3682" t="str">
            <v>Ticino</v>
          </cell>
          <cell r="L3682" t="str">
            <v>Conformant</v>
          </cell>
        </row>
        <row r="3683">
          <cell r="B3683" t="str">
            <v>ERNI_2023</v>
          </cell>
          <cell r="C3683" t="str">
            <v>CID000924 - Asahi Refining Canada Ltd.</v>
          </cell>
          <cell r="D3683" t="str">
            <v>Gold</v>
          </cell>
          <cell r="E3683" t="str">
            <v>CID000924</v>
          </cell>
          <cell r="F3683" t="str">
            <v>RMI</v>
          </cell>
          <cell r="G3683" t="str">
            <v>Asahi Refining Canada Ltd.</v>
          </cell>
          <cell r="H3683" t="str">
            <v>CANADA</v>
          </cell>
          <cell r="I3683"/>
          <cell r="J3683" t="str">
            <v>Brampton</v>
          </cell>
          <cell r="K3683" t="str">
            <v>Ontario</v>
          </cell>
          <cell r="L3683" t="str">
            <v>Conformant</v>
          </cell>
        </row>
        <row r="3684">
          <cell r="B3684" t="str">
            <v>ERNI_2023</v>
          </cell>
          <cell r="C3684" t="str">
            <v>CID000113 - Aurubis AG</v>
          </cell>
          <cell r="D3684" t="str">
            <v>Gold</v>
          </cell>
          <cell r="E3684" t="str">
            <v>CID000113</v>
          </cell>
          <cell r="F3684" t="str">
            <v>RMI</v>
          </cell>
          <cell r="G3684" t="str">
            <v>Aurubis AG</v>
          </cell>
          <cell r="H3684" t="str">
            <v>GERMANY</v>
          </cell>
          <cell r="I3684"/>
          <cell r="J3684" t="str">
            <v>Hamburg</v>
          </cell>
          <cell r="K3684" t="str">
            <v>Hamburg</v>
          </cell>
          <cell r="L3684" t="str">
            <v>Conformant</v>
          </cell>
        </row>
        <row r="3685">
          <cell r="B3685" t="str">
            <v>ERNI_2023</v>
          </cell>
          <cell r="C3685" t="str">
            <v>CID000176 - C. Hafner GmbH + Co. KG</v>
          </cell>
          <cell r="D3685" t="str">
            <v>Gold</v>
          </cell>
          <cell r="E3685" t="str">
            <v>CID000176</v>
          </cell>
          <cell r="F3685" t="str">
            <v>RMI</v>
          </cell>
          <cell r="G3685" t="str">
            <v>C. Hafner GmbH + Co. KG</v>
          </cell>
          <cell r="H3685" t="str">
            <v>GERMANY</v>
          </cell>
          <cell r="I3685"/>
          <cell r="J3685" t="str">
            <v>Pforzheim</v>
          </cell>
          <cell r="K3685" t="str">
            <v>Baden-Württemberg</v>
          </cell>
          <cell r="L3685" t="str">
            <v>Conformant</v>
          </cell>
        </row>
        <row r="3686">
          <cell r="B3686" t="str">
            <v>ERNI_2023</v>
          </cell>
          <cell r="C3686" t="str">
            <v>CID000694 - Heimerle + Meule GmbH</v>
          </cell>
          <cell r="D3686" t="str">
            <v>Gold</v>
          </cell>
          <cell r="E3686" t="str">
            <v>CID000694</v>
          </cell>
          <cell r="F3686" t="str">
            <v>RMI</v>
          </cell>
          <cell r="G3686" t="str">
            <v>Heimerle + Meule GmbH</v>
          </cell>
          <cell r="H3686" t="str">
            <v>GERMANY</v>
          </cell>
          <cell r="I3686"/>
          <cell r="J3686" t="str">
            <v>Pforzheim</v>
          </cell>
          <cell r="K3686" t="str">
            <v>Baden-Württemberg</v>
          </cell>
          <cell r="L3686" t="str">
            <v>Conformant</v>
          </cell>
        </row>
        <row r="3687">
          <cell r="B3687" t="str">
            <v>ERNI_2023</v>
          </cell>
          <cell r="C3687" t="str">
            <v>CID000707 - Heraeus Metals Hong Kong Ltd.</v>
          </cell>
          <cell r="D3687" t="str">
            <v>Gold</v>
          </cell>
          <cell r="E3687" t="str">
            <v>CID000707</v>
          </cell>
          <cell r="F3687" t="str">
            <v>RMI</v>
          </cell>
          <cell r="G3687" t="str">
            <v>Heraeus Metals Hong Kong Ltd.</v>
          </cell>
          <cell r="H3687" t="str">
            <v>CHINA</v>
          </cell>
          <cell r="I3687"/>
          <cell r="J3687" t="str">
            <v>Fanling</v>
          </cell>
          <cell r="K3687" t="str">
            <v>Hong Kong SAR</v>
          </cell>
          <cell r="L3687" t="str">
            <v>Conformant</v>
          </cell>
        </row>
        <row r="3688">
          <cell r="B3688" t="str">
            <v>ERNI_2023</v>
          </cell>
          <cell r="C3688" t="str">
            <v>CID000711 - Heraeus Germany GmbH Co. KG</v>
          </cell>
          <cell r="D3688" t="str">
            <v>Gold</v>
          </cell>
          <cell r="E3688" t="str">
            <v>CID000711</v>
          </cell>
          <cell r="F3688" t="str">
            <v>RMI</v>
          </cell>
          <cell r="G3688" t="str">
            <v>Heraeus Germany GmbH Co. KG</v>
          </cell>
          <cell r="H3688" t="str">
            <v>GERMANY</v>
          </cell>
          <cell r="I3688"/>
          <cell r="J3688" t="str">
            <v>Hanau</v>
          </cell>
          <cell r="K3688" t="str">
            <v>Hessen</v>
          </cell>
          <cell r="L3688" t="str">
            <v>Conformant</v>
          </cell>
        </row>
        <row r="3689">
          <cell r="B3689" t="str">
            <v>ERNI_2023</v>
          </cell>
          <cell r="C3689" t="str">
            <v>CID000969 - Kennecott Utah Copper LLC</v>
          </cell>
          <cell r="D3689" t="str">
            <v>Gold</v>
          </cell>
          <cell r="E3689" t="str">
            <v>CID000969</v>
          </cell>
          <cell r="F3689" t="str">
            <v>RMI</v>
          </cell>
          <cell r="G3689" t="str">
            <v>Kennecott Utah Copper LLC</v>
          </cell>
          <cell r="H3689" t="str">
            <v>UNITED STATES OF AMERICA</v>
          </cell>
          <cell r="I3689"/>
          <cell r="J3689" t="str">
            <v>Magna</v>
          </cell>
          <cell r="K3689" t="str">
            <v>Utah</v>
          </cell>
          <cell r="L3689" t="str">
            <v>Conformant</v>
          </cell>
        </row>
        <row r="3690">
          <cell r="B3690" t="str">
            <v>ERNI_2023</v>
          </cell>
          <cell r="C3690" t="str">
            <v>CID001157 - Metalor USA Refining Corporation</v>
          </cell>
          <cell r="D3690" t="str">
            <v>Gold</v>
          </cell>
          <cell r="E3690" t="str">
            <v>CID001157</v>
          </cell>
          <cell r="F3690" t="str">
            <v>RMI</v>
          </cell>
          <cell r="G3690" t="str">
            <v>Metalor USA Refining Corporation</v>
          </cell>
          <cell r="H3690" t="str">
            <v>UNITED STATES OF AMERICA</v>
          </cell>
          <cell r="I3690"/>
          <cell r="J3690" t="str">
            <v>North Attleboro</v>
          </cell>
          <cell r="K3690" t="str">
            <v>Massachusetts</v>
          </cell>
          <cell r="L3690" t="str">
            <v>Conformant</v>
          </cell>
        </row>
        <row r="3691">
          <cell r="B3691" t="str">
            <v>ERNI_2023</v>
          </cell>
          <cell r="C3691" t="str">
            <v>CID001161 - Metalurgica Met-Mex Penoles S.A. De C.V.65</v>
          </cell>
          <cell r="D3691" t="str">
            <v>Gold</v>
          </cell>
          <cell r="E3691" t="str">
            <v>CID001161</v>
          </cell>
          <cell r="F3691" t="str">
            <v>RMI</v>
          </cell>
          <cell r="G3691" t="str">
            <v>Metalurgica Met-Mex Penoles S.A. De C.V.</v>
          </cell>
          <cell r="H3691" t="str">
            <v>MEXICO</v>
          </cell>
          <cell r="I3691"/>
          <cell r="J3691" t="str">
            <v>Torreon</v>
          </cell>
          <cell r="K3691" t="str">
            <v>Coahuila de Zaragoza</v>
          </cell>
          <cell r="L3691" t="str">
            <v>Conformant</v>
          </cell>
        </row>
        <row r="3692">
          <cell r="B3692" t="str">
            <v>ERNI_2023</v>
          </cell>
          <cell r="C3692" t="str">
            <v>CID001534 - Royal Canadian Mint</v>
          </cell>
          <cell r="D3692" t="str">
            <v>Gold</v>
          </cell>
          <cell r="E3692" t="str">
            <v>CID001534</v>
          </cell>
          <cell r="F3692" t="str">
            <v>RMI</v>
          </cell>
          <cell r="G3692" t="str">
            <v>Royal Canadian Mint</v>
          </cell>
          <cell r="H3692" t="str">
            <v>CANADA</v>
          </cell>
          <cell r="I3692"/>
          <cell r="J3692" t="str">
            <v>Ottawa</v>
          </cell>
          <cell r="K3692" t="str">
            <v>Ontario</v>
          </cell>
          <cell r="L3692" t="str">
            <v>Conformant</v>
          </cell>
        </row>
        <row r="3693">
          <cell r="B3693" t="str">
            <v>ERNI_2023</v>
          </cell>
          <cell r="C3693" t="str">
            <v>CID001980 - Umicore S.A. Business Unit Precious Metals Refining104</v>
          </cell>
          <cell r="D3693" t="str">
            <v>Gold</v>
          </cell>
          <cell r="E3693" t="str">
            <v>CID001980</v>
          </cell>
          <cell r="F3693" t="str">
            <v>RMI</v>
          </cell>
          <cell r="G3693" t="str">
            <v>Umicore S.A. Business Unit Precious Metals Refining</v>
          </cell>
          <cell r="H3693" t="str">
            <v>BELGIUM</v>
          </cell>
          <cell r="I3693" t="str">
            <v>Adolf Greinerstraat 14</v>
          </cell>
          <cell r="J3693" t="str">
            <v>Hoboken</v>
          </cell>
          <cell r="K3693" t="str">
            <v>Antwerpen</v>
          </cell>
          <cell r="L3693" t="str">
            <v>Conformant</v>
          </cell>
        </row>
        <row r="3694">
          <cell r="B3694" t="str">
            <v>ERNI_2023</v>
          </cell>
          <cell r="C3694" t="str">
            <v>CID002778 - WIELAND Edelmetalle GmbH</v>
          </cell>
          <cell r="D3694" t="str">
            <v>Gold</v>
          </cell>
          <cell r="E3694" t="str">
            <v>CID002778</v>
          </cell>
          <cell r="F3694" t="str">
            <v>RMI</v>
          </cell>
          <cell r="G3694" t="str">
            <v>WIELAND Edelmetalle GmbH</v>
          </cell>
          <cell r="H3694" t="str">
            <v>GERMANY</v>
          </cell>
          <cell r="I3694"/>
          <cell r="J3694" t="str">
            <v>Pforzeim</v>
          </cell>
          <cell r="K3694" t="str">
            <v>Baden-Wurttemberg</v>
          </cell>
          <cell r="L3694" t="str">
            <v>Conformant</v>
          </cell>
        </row>
        <row r="3695">
          <cell r="B3695" t="str">
            <v>ERNI_2023</v>
          </cell>
          <cell r="C3695" t="str">
            <v>CID000292 - Alpha117</v>
          </cell>
          <cell r="D3695" t="str">
            <v>Tin</v>
          </cell>
          <cell r="E3695" t="str">
            <v>CID000292</v>
          </cell>
          <cell r="F3695" t="str">
            <v>RMI</v>
          </cell>
          <cell r="G3695" t="str">
            <v>Alpha</v>
          </cell>
          <cell r="H3695" t="str">
            <v>UNITED STATES OF AMERICA</v>
          </cell>
          <cell r="I3695"/>
          <cell r="J3695" t="str">
            <v>Altoona</v>
          </cell>
          <cell r="K3695" t="str">
            <v>Pennsylvania</v>
          </cell>
          <cell r="L3695" t="str">
            <v>Conformant</v>
          </cell>
        </row>
        <row r="3696">
          <cell r="B3696" t="str">
            <v>ERNI_2023</v>
          </cell>
          <cell r="C3696" t="str">
            <v>CID000438 - EM Vinto</v>
          </cell>
          <cell r="D3696" t="str">
            <v>Tin</v>
          </cell>
          <cell r="E3696" t="str">
            <v>CID000438</v>
          </cell>
          <cell r="F3696" t="str">
            <v>RMI</v>
          </cell>
          <cell r="G3696" t="str">
            <v>EM Vinto</v>
          </cell>
          <cell r="H3696" t="str">
            <v>BOLIVIA (PLURINATIONAL STATE OF)</v>
          </cell>
          <cell r="I3696" t="str">
            <v>Unknown.</v>
          </cell>
          <cell r="J3696" t="str">
            <v>Oruro</v>
          </cell>
          <cell r="K3696" t="str">
            <v>Oruro</v>
          </cell>
          <cell r="L3696" t="str">
            <v>Conformant</v>
          </cell>
        </row>
        <row r="3697">
          <cell r="B3697" t="str">
            <v>ERNI_2023</v>
          </cell>
          <cell r="C3697" t="str">
            <v>CID000468 - Fenix Metals</v>
          </cell>
          <cell r="D3697" t="str">
            <v>Tin</v>
          </cell>
          <cell r="E3697" t="str">
            <v>CID000468</v>
          </cell>
          <cell r="F3697" t="str">
            <v>RMI</v>
          </cell>
          <cell r="G3697" t="str">
            <v>Fenix Metals</v>
          </cell>
          <cell r="H3697" t="str">
            <v>POLAND</v>
          </cell>
          <cell r="I3697"/>
          <cell r="J3697" t="str">
            <v>Chmielów</v>
          </cell>
          <cell r="K3697" t="str">
            <v>Podkarpackie</v>
          </cell>
          <cell r="L3697" t="str">
            <v>Conformant</v>
          </cell>
        </row>
        <row r="3698">
          <cell r="B3698" t="str">
            <v>ERNI_2023</v>
          </cell>
          <cell r="C3698" t="str">
            <v>CID001105 - Malaysia Smelting Corporation (MSC)</v>
          </cell>
          <cell r="D3698" t="str">
            <v>Tin</v>
          </cell>
          <cell r="E3698" t="str">
            <v>CID001105</v>
          </cell>
          <cell r="F3698" t="str">
            <v>RMI</v>
          </cell>
          <cell r="G3698" t="str">
            <v>Malaysia Smelting Corporation (MSC)</v>
          </cell>
          <cell r="H3698" t="str">
            <v>MALAYSIA</v>
          </cell>
          <cell r="I3698" t="str">
            <v>27, Jialan Pantai</v>
          </cell>
          <cell r="J3698" t="str">
            <v>Butterworth</v>
          </cell>
          <cell r="K3698" t="str">
            <v>Pulau Pinang</v>
          </cell>
          <cell r="L3698" t="str">
            <v>Conformant</v>
          </cell>
        </row>
        <row r="3699">
          <cell r="B3699" t="str">
            <v>ERNI_2023</v>
          </cell>
          <cell r="C3699" t="str">
            <v>CID001182 - Minsur</v>
          </cell>
          <cell r="D3699" t="str">
            <v>Tin</v>
          </cell>
          <cell r="E3699" t="str">
            <v>CID001182</v>
          </cell>
          <cell r="F3699" t="str">
            <v>RMI</v>
          </cell>
          <cell r="G3699" t="str">
            <v>Minsur</v>
          </cell>
          <cell r="H3699" t="str">
            <v>PERU</v>
          </cell>
          <cell r="I3699" t="str">
            <v>222 Bloomingdale Road, Suite 101</v>
          </cell>
          <cell r="J3699" t="str">
            <v>Paracas</v>
          </cell>
          <cell r="K3699" t="str">
            <v>Ika</v>
          </cell>
          <cell r="L3699" t="str">
            <v>Conformant</v>
          </cell>
        </row>
        <row r="3700">
          <cell r="B3700" t="str">
            <v>ERNI_2023</v>
          </cell>
          <cell r="C3700" t="str">
            <v>CID001337 - Operaciones Metalurgicas S.A.</v>
          </cell>
          <cell r="D3700" t="str">
            <v>Tin</v>
          </cell>
          <cell r="E3700" t="str">
            <v>CID001337</v>
          </cell>
          <cell r="F3700" t="str">
            <v>RMI</v>
          </cell>
          <cell r="G3700" t="str">
            <v>Operaciones Metalurgicas S.A.</v>
          </cell>
          <cell r="H3700" t="str">
            <v>BOLIVIA (PLURINATIONAL STATE OF)</v>
          </cell>
          <cell r="I3700" t="str">
            <v>Nondisclosure</v>
          </cell>
          <cell r="J3700" t="str">
            <v>Oruro</v>
          </cell>
          <cell r="K3700" t="str">
            <v>Oruro</v>
          </cell>
          <cell r="L3700" t="str">
            <v>Conformant</v>
          </cell>
        </row>
        <row r="3701">
          <cell r="B3701" t="str">
            <v>ERNI_2023</v>
          </cell>
          <cell r="C3701" t="str">
            <v>CID000309 - PT Aries Kencana Sejahtera155</v>
          </cell>
          <cell r="D3701" t="str">
            <v>Tin</v>
          </cell>
          <cell r="E3701" t="str">
            <v>CID000309</v>
          </cell>
          <cell r="F3701" t="str">
            <v>RMI</v>
          </cell>
          <cell r="G3701" t="str">
            <v>PT Aries Kencana Sejahtera</v>
          </cell>
          <cell r="H3701" t="str">
            <v>INDONESIA</v>
          </cell>
          <cell r="I3701"/>
          <cell r="J3701" t="str">
            <v>Pemali</v>
          </cell>
          <cell r="K3701" t="str">
            <v>Kepulauan Bangka Belitung</v>
          </cell>
          <cell r="L3701" t="str">
            <v>Conformant</v>
          </cell>
        </row>
        <row r="3702">
          <cell r="B3702" t="str">
            <v>ERNI_2023</v>
          </cell>
          <cell r="C3702" t="str">
            <v>CID001399 - PT Artha Cipta Langgeng</v>
          </cell>
          <cell r="D3702" t="str">
            <v>Tin</v>
          </cell>
          <cell r="E3702" t="str">
            <v>CID001399</v>
          </cell>
          <cell r="F3702" t="str">
            <v>RMI</v>
          </cell>
          <cell r="G3702" t="str">
            <v>PT Artha Cipta Langgeng</v>
          </cell>
          <cell r="H3702" t="str">
            <v>INDONESIA</v>
          </cell>
          <cell r="I3702"/>
          <cell r="J3702" t="str">
            <v>Sungailiat</v>
          </cell>
          <cell r="K3702" t="str">
            <v>Kepulauan Bangka Belitung</v>
          </cell>
          <cell r="L3702" t="str">
            <v>Conformant</v>
          </cell>
        </row>
        <row r="3703">
          <cell r="B3703" t="str">
            <v>ERNI_2023</v>
          </cell>
          <cell r="C3703" t="str">
            <v>CID002503 - PT ATD Makmur Mandiri Jaya</v>
          </cell>
          <cell r="D3703" t="str">
            <v>Tin</v>
          </cell>
          <cell r="E3703" t="str">
            <v>CID002503</v>
          </cell>
          <cell r="F3703" t="str">
            <v>RMI</v>
          </cell>
          <cell r="G3703" t="str">
            <v>PT ATD Makmur Mandiri Jaya</v>
          </cell>
          <cell r="H3703" t="str">
            <v>INDONESIA</v>
          </cell>
          <cell r="I3703"/>
          <cell r="J3703" t="str">
            <v>Sungailiat</v>
          </cell>
          <cell r="K3703" t="str">
            <v>Kepulauan Bangka Belitung</v>
          </cell>
          <cell r="L3703" t="str">
            <v>Conformant</v>
          </cell>
        </row>
        <row r="3704">
          <cell r="B3704" t="str">
            <v>ERNI_2023</v>
          </cell>
          <cell r="C3704" t="str">
            <v>CID002835 - PT Menara Cipta Mulia</v>
          </cell>
          <cell r="D3704" t="str">
            <v>Tin</v>
          </cell>
          <cell r="E3704" t="str">
            <v>CID002835</v>
          </cell>
          <cell r="F3704" t="str">
            <v>RMI</v>
          </cell>
          <cell r="G3704" t="str">
            <v>PT Menara Cipta Mulia</v>
          </cell>
          <cell r="H3704" t="str">
            <v>INDONESIA</v>
          </cell>
          <cell r="I3704"/>
          <cell r="J3704" t="str">
            <v>Mentawak</v>
          </cell>
          <cell r="K3704" t="str">
            <v>Kepulauan Bangka Belitung</v>
          </cell>
          <cell r="L3704" t="str">
            <v>Conformant</v>
          </cell>
        </row>
        <row r="3705">
          <cell r="B3705" t="str">
            <v>ERNI_2023</v>
          </cell>
          <cell r="C3705" t="str">
            <v>CID001453 - PT Mitra Stania Prima</v>
          </cell>
          <cell r="D3705" t="str">
            <v>Tin</v>
          </cell>
          <cell r="E3705" t="str">
            <v>CID001453</v>
          </cell>
          <cell r="F3705" t="str">
            <v>RMI</v>
          </cell>
          <cell r="G3705" t="str">
            <v>PT Mitra Stania Prima</v>
          </cell>
          <cell r="H3705" t="str">
            <v>INDONESIA</v>
          </cell>
          <cell r="I3705"/>
          <cell r="J3705" t="str">
            <v>Sungailiat</v>
          </cell>
          <cell r="K3705" t="str">
            <v>Kepulauan Bangka Belitung</v>
          </cell>
          <cell r="L3705" t="str">
            <v>Conformant</v>
          </cell>
        </row>
        <row r="3706">
          <cell r="B3706" t="str">
            <v>ERNI_2023</v>
          </cell>
          <cell r="C3706" t="str">
            <v>CID001460 - PT Refined Bangka Tin</v>
          </cell>
          <cell r="D3706" t="str">
            <v>Tin</v>
          </cell>
          <cell r="E3706" t="str">
            <v>CID001460</v>
          </cell>
          <cell r="F3706" t="str">
            <v>RMI</v>
          </cell>
          <cell r="G3706" t="str">
            <v>PT Refined Bangka Tin</v>
          </cell>
          <cell r="H3706" t="str">
            <v>INDONESIA</v>
          </cell>
          <cell r="I3706"/>
          <cell r="J3706" t="str">
            <v>Sungailiat</v>
          </cell>
          <cell r="K3706" t="str">
            <v>Kepulauan Bangka Belitung</v>
          </cell>
          <cell r="L3706" t="str">
            <v>Conformant</v>
          </cell>
        </row>
        <row r="3707">
          <cell r="B3707" t="str">
            <v>ERNI_2023</v>
          </cell>
          <cell r="C3707" t="str">
            <v>CID001468 - PT Stanindo Inti Perkasa</v>
          </cell>
          <cell r="D3707" t="str">
            <v>Tin</v>
          </cell>
          <cell r="E3707" t="str">
            <v>CID001468</v>
          </cell>
          <cell r="F3707" t="str">
            <v>RMI</v>
          </cell>
          <cell r="G3707" t="str">
            <v>PT Stanindo Inti Perkasa</v>
          </cell>
          <cell r="H3707" t="str">
            <v>INDONESIA</v>
          </cell>
          <cell r="I3707"/>
          <cell r="J3707" t="str">
            <v>Pangkal Pinang</v>
          </cell>
          <cell r="K3707" t="str">
            <v>Kepulauan Bangka Belitung</v>
          </cell>
          <cell r="L3707" t="str">
            <v>Conformant</v>
          </cell>
        </row>
        <row r="3708">
          <cell r="B3708" t="str">
            <v>ERNI_2023</v>
          </cell>
          <cell r="C3708" t="str">
            <v>CID001477 - PT Timah Tbk Kundur</v>
          </cell>
          <cell r="D3708" t="str">
            <v>Tin</v>
          </cell>
          <cell r="E3708" t="str">
            <v>CID001477</v>
          </cell>
          <cell r="F3708" t="str">
            <v>RMI</v>
          </cell>
          <cell r="G3708" t="str">
            <v>PT Timah Tbk Kundur</v>
          </cell>
          <cell r="H3708" t="str">
            <v>INDONESIA</v>
          </cell>
          <cell r="I3708" t="str">
            <v>Unknown.</v>
          </cell>
          <cell r="J3708" t="str">
            <v>Kundur</v>
          </cell>
          <cell r="K3708" t="str">
            <v>Riau</v>
          </cell>
          <cell r="L3708" t="str">
            <v>Conformant</v>
          </cell>
        </row>
        <row r="3709">
          <cell r="B3709" t="str">
            <v>ERNI_2023</v>
          </cell>
          <cell r="C3709" t="str">
            <v>CID001482 - PT Timah Tbk Mentok</v>
          </cell>
          <cell r="D3709" t="str">
            <v>Tin</v>
          </cell>
          <cell r="E3709" t="str">
            <v>CID001482</v>
          </cell>
          <cell r="F3709" t="str">
            <v>RMI</v>
          </cell>
          <cell r="G3709" t="str">
            <v>PT Timah Tbk Mentok</v>
          </cell>
          <cell r="H3709" t="str">
            <v>INDONESIA</v>
          </cell>
          <cell r="I3709" t="str">
            <v>Unknown.</v>
          </cell>
          <cell r="J3709" t="str">
            <v>Mentok</v>
          </cell>
          <cell r="K3709" t="str">
            <v>Kepulauan Bangka Belitung</v>
          </cell>
          <cell r="L3709" t="str">
            <v>Conformant</v>
          </cell>
        </row>
        <row r="3710">
          <cell r="B3710" t="str">
            <v>ERNI_2023</v>
          </cell>
          <cell r="C3710" t="str">
            <v>CID001490 - PT Tinindo Inter Nusa</v>
          </cell>
          <cell r="D3710" t="str">
            <v>Tin</v>
          </cell>
          <cell r="E3710" t="str">
            <v>CID001490</v>
          </cell>
          <cell r="F3710" t="str">
            <v>RMI</v>
          </cell>
          <cell r="G3710" t="str">
            <v>PT Tinindo Inter Nusa</v>
          </cell>
          <cell r="H3710" t="str">
            <v>INDONESIA</v>
          </cell>
          <cell r="I3710"/>
          <cell r="J3710" t="str">
            <v>Pangkal Pinang</v>
          </cell>
          <cell r="K3710" t="str">
            <v>Kepulauan Bangka Belitung</v>
          </cell>
          <cell r="L3710" t="str">
            <v>Listed by RMI</v>
          </cell>
        </row>
        <row r="3711">
          <cell r="B3711" t="str">
            <v>ERNI_2023</v>
          </cell>
          <cell r="C3711" t="str">
            <v>CID001898 - Thaisarco</v>
          </cell>
          <cell r="D3711" t="str">
            <v>Tin</v>
          </cell>
          <cell r="E3711" t="str">
            <v>CID001898</v>
          </cell>
          <cell r="F3711" t="str">
            <v>RMI</v>
          </cell>
          <cell r="G3711" t="str">
            <v>Thaisarco</v>
          </cell>
          <cell r="H3711" t="str">
            <v>THAILAND</v>
          </cell>
          <cell r="I3711" t="str">
            <v>80 Moo 8, Sakdidej Road</v>
          </cell>
          <cell r="J3711" t="str">
            <v>Amphur Muang</v>
          </cell>
          <cell r="K3711" t="str">
            <v>Phuket</v>
          </cell>
          <cell r="L3711" t="str">
            <v>Conformant</v>
          </cell>
        </row>
        <row r="3712">
          <cell r="B3712" t="str">
            <v>ERNI_2023</v>
          </cell>
          <cell r="C3712" t="str">
            <v>CID002036 - White Solder Metalurgia e Mineracao Ltda.</v>
          </cell>
          <cell r="D3712" t="str">
            <v>Tin</v>
          </cell>
          <cell r="E3712" t="str">
            <v>CID002036</v>
          </cell>
          <cell r="F3712" t="str">
            <v>RMI</v>
          </cell>
          <cell r="G3712" t="str">
            <v>White Solder Metalurgia e Mineracao Ltda.</v>
          </cell>
          <cell r="H3712" t="str">
            <v>BRAZIL</v>
          </cell>
          <cell r="I3712" t="str">
            <v>Rodovia 421, Km 1,1 no 917 CEP 76877-073/Cx Postal: 433</v>
          </cell>
          <cell r="J3712" t="str">
            <v>Ariquemes</v>
          </cell>
          <cell r="K3712" t="str">
            <v>Rondônia</v>
          </cell>
          <cell r="L3712" t="str">
            <v>Conformant</v>
          </cell>
        </row>
        <row r="3713">
          <cell r="B3713" t="str">
            <v>ERNI_2023</v>
          </cell>
          <cell r="C3713" t="str">
            <v>CID000362 - DODUCO Contacts and Refining GmbH</v>
          </cell>
          <cell r="D3713" t="str">
            <v>Gold</v>
          </cell>
          <cell r="E3713" t="str">
            <v>CID000362</v>
          </cell>
          <cell r="F3713" t="str">
            <v>RMI</v>
          </cell>
          <cell r="G3713" t="str">
            <v>DODUCO Contacts and Refining GmbH</v>
          </cell>
          <cell r="H3713" t="str">
            <v>GERMANY</v>
          </cell>
          <cell r="I3713"/>
          <cell r="J3713" t="str">
            <v>Pforzheim</v>
          </cell>
          <cell r="K3713" t="str">
            <v>Baden-Württemberg</v>
          </cell>
          <cell r="L3713" t="str">
            <v>Removed</v>
          </cell>
        </row>
        <row r="3714">
          <cell r="B3714" t="str">
            <v>ERNI_2023</v>
          </cell>
          <cell r="C3714" t="str">
            <v>CID002773 - Aurubis Beerse99</v>
          </cell>
          <cell r="D3714" t="str">
            <v>Tin</v>
          </cell>
          <cell r="E3714" t="str">
            <v>CID002773</v>
          </cell>
          <cell r="F3714" t="str">
            <v>RMI</v>
          </cell>
          <cell r="G3714" t="str">
            <v>Aurubis Beerse</v>
          </cell>
          <cell r="H3714" t="str">
            <v>BELGIUM</v>
          </cell>
          <cell r="I3714"/>
          <cell r="J3714" t="str">
            <v>Beerse</v>
          </cell>
          <cell r="K3714" t="str">
            <v>Antwerpen</v>
          </cell>
          <cell r="L3714" t="str">
            <v>Conformant</v>
          </cell>
        </row>
        <row r="3715">
          <cell r="B3715" t="str">
            <v>ERNI_2023</v>
          </cell>
          <cell r="C3715" t="str">
            <v>CID003205 - PT Bangka Serumpun</v>
          </cell>
          <cell r="D3715" t="str">
            <v>Tin</v>
          </cell>
          <cell r="E3715" t="str">
            <v>CID003205</v>
          </cell>
          <cell r="F3715" t="str">
            <v>RMI</v>
          </cell>
          <cell r="G3715" t="str">
            <v>PT Bangka Serumpun</v>
          </cell>
          <cell r="H3715" t="str">
            <v>INDONESIA</v>
          </cell>
          <cell r="I3715"/>
          <cell r="J3715" t="str">
            <v>Pangkalpinang</v>
          </cell>
          <cell r="K3715" t="str">
            <v>Kepulauan Bangka Belitung</v>
          </cell>
          <cell r="L3715" t="str">
            <v>Conformant</v>
          </cell>
        </row>
        <row r="3716">
          <cell r="B3716" t="str">
            <v>ERNI_2023</v>
          </cell>
          <cell r="C3716" t="str">
            <v>CID003325 - Tin Technology &amp; Refining</v>
          </cell>
          <cell r="D3716" t="str">
            <v>Tin</v>
          </cell>
          <cell r="E3716" t="str">
            <v>CID003325</v>
          </cell>
          <cell r="F3716" t="str">
            <v>RMI</v>
          </cell>
          <cell r="G3716" t="str">
            <v>Tin Technology &amp; Refining</v>
          </cell>
          <cell r="H3716" t="str">
            <v>UNITED STATES OF AMERICA</v>
          </cell>
          <cell r="I3716"/>
          <cell r="J3716" t="str">
            <v>West Chester</v>
          </cell>
          <cell r="K3716" t="str">
            <v>Pennsylvania</v>
          </cell>
          <cell r="L3716" t="str">
            <v>Conformant</v>
          </cell>
        </row>
        <row r="3717">
          <cell r="B3717" t="str">
            <v>ERNI_2023</v>
          </cell>
          <cell r="C3717" t="str">
            <v>CID001406 - PT Babel Surya Alam Lestari</v>
          </cell>
          <cell r="D3717" t="str">
            <v>Tin</v>
          </cell>
          <cell r="E3717" t="str">
            <v>CID001406</v>
          </cell>
          <cell r="F3717" t="str">
            <v>RMI</v>
          </cell>
          <cell r="G3717" t="str">
            <v>PT Babel Surya Alam Lestari</v>
          </cell>
          <cell r="H3717" t="str">
            <v>INDONESIA</v>
          </cell>
          <cell r="I3717"/>
          <cell r="J3717" t="str">
            <v>Badau</v>
          </cell>
          <cell r="K3717" t="str">
            <v>Kepulauan Bangka Belitung</v>
          </cell>
          <cell r="L3717" t="str">
            <v>Conformant</v>
          </cell>
        </row>
        <row r="3718">
          <cell r="B3718" t="str">
            <v>ERNI_2023</v>
          </cell>
          <cell r="C3718" t="str">
            <v>CID003381 - PT Rajawali Rimba Perkasa</v>
          </cell>
          <cell r="D3718" t="str">
            <v>Tin</v>
          </cell>
          <cell r="E3718" t="str">
            <v>CID003381</v>
          </cell>
          <cell r="F3718" t="str">
            <v>RMI</v>
          </cell>
          <cell r="G3718" t="str">
            <v>PT Rajawali Rimba Perkasa</v>
          </cell>
          <cell r="H3718" t="str">
            <v>INDONESIA</v>
          </cell>
          <cell r="I3718"/>
          <cell r="J3718" t="str">
            <v>Tukak Sadai</v>
          </cell>
          <cell r="K3718" t="str">
            <v>Bangka Belitung</v>
          </cell>
          <cell r="L3718" t="str">
            <v>Conformant</v>
          </cell>
        </row>
        <row r="3719">
          <cell r="B3719" t="str">
            <v>ERNI_2023</v>
          </cell>
          <cell r="C3719" t="str">
            <v>CID001191 - Mitsubishi Materials Corporation</v>
          </cell>
          <cell r="D3719" t="str">
            <v>Tin</v>
          </cell>
          <cell r="E3719" t="str">
            <v>CID001191</v>
          </cell>
          <cell r="F3719" t="str">
            <v>RMI</v>
          </cell>
          <cell r="G3719" t="str">
            <v>Mitsubishi Materials Corporation</v>
          </cell>
          <cell r="H3719" t="str">
            <v>JAPAN</v>
          </cell>
          <cell r="I3719"/>
          <cell r="J3719" t="str">
            <v>Tokyo</v>
          </cell>
          <cell r="K3719" t="str">
            <v>Tokyo</v>
          </cell>
          <cell r="L3719" t="str">
            <v>Conformant</v>
          </cell>
        </row>
        <row r="3720">
          <cell r="B3720" t="str">
            <v>ERNI_2023</v>
          </cell>
          <cell r="C3720" t="str">
            <v>CID003449 - PT Mitra Sukses Globalindo</v>
          </cell>
          <cell r="D3720" t="str">
            <v>Tin</v>
          </cell>
          <cell r="E3720" t="str">
            <v>CID003449</v>
          </cell>
          <cell r="F3720" t="str">
            <v>RMI</v>
          </cell>
          <cell r="G3720" t="str">
            <v>PT Mitra Sukses Globalindo</v>
          </cell>
          <cell r="H3720" t="str">
            <v>INDONESIA</v>
          </cell>
          <cell r="I3720"/>
          <cell r="J3720" t="str">
            <v>Pangkalpinang</v>
          </cell>
          <cell r="K3720" t="str">
            <v>Kepulauan Bangka Belitung</v>
          </cell>
          <cell r="L3720" t="str">
            <v>Conformant</v>
          </cell>
        </row>
        <row r="3721">
          <cell r="B3721" t="str">
            <v>ESTOPPEY-ADDOR SA_2023</v>
          </cell>
          <cell r="C3721" t="str">
            <v>CID001153 - Metalor Technologies S.A.</v>
          </cell>
          <cell r="D3721" t="str">
            <v>Gold</v>
          </cell>
          <cell r="E3721" t="str">
            <v>CID001153</v>
          </cell>
          <cell r="F3721" t="str">
            <v>RMI</v>
          </cell>
          <cell r="G3721" t="str">
            <v>Metalor Technologies S.A.</v>
          </cell>
          <cell r="H3721" t="str">
            <v>SWITZERLAND</v>
          </cell>
          <cell r="I3721"/>
          <cell r="J3721" t="str">
            <v>Marin</v>
          </cell>
          <cell r="K3721" t="str">
            <v>Neuchâtel</v>
          </cell>
          <cell r="L3721" t="str">
            <v>Conformant</v>
          </cell>
        </row>
        <row r="3722">
          <cell r="B3722" t="str">
            <v>ESTOPPEY-ADDOR SA_2023</v>
          </cell>
          <cell r="C3722" t="str">
            <v>CID000315 - CV United Smelting</v>
          </cell>
          <cell r="D3722" t="str">
            <v>Tin</v>
          </cell>
          <cell r="E3722" t="str">
            <v>CID000315</v>
          </cell>
          <cell r="F3722" t="str">
            <v>RMI</v>
          </cell>
          <cell r="G3722" t="str">
            <v>CV United Smelting</v>
          </cell>
          <cell r="H3722" t="str">
            <v>INDONESIA</v>
          </cell>
          <cell r="I3722"/>
          <cell r="J3722" t="str">
            <v>Pangkal Pinang</v>
          </cell>
          <cell r="K3722" t="str">
            <v>Kepulauan Bangka Belitung</v>
          </cell>
          <cell r="L3722" t="str">
            <v>Removed</v>
          </cell>
        </row>
        <row r="3723">
          <cell r="B3723" t="str">
            <v>ESTOPPEY-ADDOR SA_2023</v>
          </cell>
          <cell r="C3723" t="str">
            <v>CID001182 - Minsur</v>
          </cell>
          <cell r="D3723" t="str">
            <v>Tin</v>
          </cell>
          <cell r="E3723" t="str">
            <v>CID001182</v>
          </cell>
          <cell r="F3723" t="str">
            <v>RMI</v>
          </cell>
          <cell r="G3723" t="str">
            <v>Minsur</v>
          </cell>
          <cell r="H3723" t="str">
            <v>PERU</v>
          </cell>
          <cell r="I3723" t="str">
            <v>222 Bloomingdale Road, Suite 101</v>
          </cell>
          <cell r="J3723" t="str">
            <v>Paracas</v>
          </cell>
          <cell r="K3723" t="str">
            <v>Ika</v>
          </cell>
          <cell r="L3723" t="str">
            <v>Conformant</v>
          </cell>
        </row>
        <row r="3724">
          <cell r="B3724" t="str">
            <v>ESTOPPEY-ADDOR SA_2023</v>
          </cell>
          <cell r="C3724" t="str">
            <v>CID001337 - Operaciones Metalurgicas S.A.</v>
          </cell>
          <cell r="D3724" t="str">
            <v>Tin</v>
          </cell>
          <cell r="E3724" t="str">
            <v>CID001337</v>
          </cell>
          <cell r="F3724" t="str">
            <v>RMI</v>
          </cell>
          <cell r="G3724" t="str">
            <v>Operaciones Metalurgicas S.A.</v>
          </cell>
          <cell r="H3724" t="str">
            <v>BOLIVIA (PLURINATIONAL STATE OF)</v>
          </cell>
          <cell r="I3724" t="str">
            <v>Nondisclosure</v>
          </cell>
          <cell r="J3724" t="str">
            <v>Oruro</v>
          </cell>
          <cell r="K3724" t="str">
            <v>Oruro</v>
          </cell>
          <cell r="L3724" t="str">
            <v>Conformant</v>
          </cell>
        </row>
        <row r="3725">
          <cell r="B3725" t="str">
            <v>ESTOPPEY-ADDOR SA_2023</v>
          </cell>
          <cell r="C3725" t="str">
            <v>CID001402 - PT Babel Inti Perkasa</v>
          </cell>
          <cell r="D3725" t="str">
            <v>Tin</v>
          </cell>
          <cell r="E3725" t="str">
            <v>CID001402</v>
          </cell>
          <cell r="F3725" t="str">
            <v>RMI</v>
          </cell>
          <cell r="G3725" t="str">
            <v>PT Babel Inti Perkasa</v>
          </cell>
          <cell r="H3725" t="str">
            <v>INDONESIA</v>
          </cell>
          <cell r="I3725"/>
          <cell r="J3725" t="str">
            <v>Lintang</v>
          </cell>
          <cell r="K3725" t="str">
            <v>Kepulauan Bangka Belitung</v>
          </cell>
          <cell r="L3725" t="str">
            <v>Conformant</v>
          </cell>
        </row>
        <row r="3726">
          <cell r="B3726" t="str">
            <v>ESTOPPEY-ADDOR SA_2023</v>
          </cell>
          <cell r="C3726" t="str">
            <v>CID001428 - PT Bukit Timah156</v>
          </cell>
          <cell r="D3726" t="str">
            <v>Tin</v>
          </cell>
          <cell r="E3726" t="str">
            <v>CID001428</v>
          </cell>
          <cell r="F3726" t="str">
            <v>RMI</v>
          </cell>
          <cell r="G3726" t="str">
            <v>PT Bukit Timah</v>
          </cell>
          <cell r="H3726" t="str">
            <v>INDONESIA</v>
          </cell>
          <cell r="I3726" t="str">
            <v>Nondisclosure</v>
          </cell>
          <cell r="J3726" t="str">
            <v>Pangkal Pinang</v>
          </cell>
          <cell r="K3726" t="str">
            <v>Kepulauan Bangka Belitung</v>
          </cell>
          <cell r="L3726" t="str">
            <v>Conformant</v>
          </cell>
        </row>
        <row r="3727">
          <cell r="B3727" t="str">
            <v>ESTOPPEY-ADDOR SA_2023</v>
          </cell>
          <cell r="C3727" t="str">
            <v>CID002530 - PT Inti Stania Prima</v>
          </cell>
          <cell r="D3727" t="str">
            <v>Tin</v>
          </cell>
          <cell r="E3727" t="str">
            <v>CID002530</v>
          </cell>
          <cell r="F3727" t="str">
            <v>RMI</v>
          </cell>
          <cell r="G3727" t="str">
            <v>PT Inti Stania Prima</v>
          </cell>
          <cell r="H3727" t="str">
            <v>INDONESIA</v>
          </cell>
          <cell r="I3727"/>
          <cell r="J3727" t="str">
            <v>Sungailiat</v>
          </cell>
          <cell r="K3727" t="str">
            <v>Kepulauan Bangka Belitung</v>
          </cell>
          <cell r="L3727" t="str">
            <v>Removed</v>
          </cell>
        </row>
        <row r="3728">
          <cell r="B3728" t="str">
            <v>ESTOPPEY-ADDOR SA_2023</v>
          </cell>
          <cell r="C3728" t="str">
            <v>CID001453 - PT Mitra Stania Prima</v>
          </cell>
          <cell r="D3728" t="str">
            <v>Tin</v>
          </cell>
          <cell r="E3728" t="str">
            <v>CID001453</v>
          </cell>
          <cell r="F3728" t="str">
            <v>RMI</v>
          </cell>
          <cell r="G3728" t="str">
            <v>PT Mitra Stania Prima</v>
          </cell>
          <cell r="H3728" t="str">
            <v>INDONESIA</v>
          </cell>
          <cell r="I3728"/>
          <cell r="J3728" t="str">
            <v>Sungailiat</v>
          </cell>
          <cell r="K3728" t="str">
            <v>Kepulauan Bangka Belitung</v>
          </cell>
          <cell r="L3728" t="str">
            <v>Conformant</v>
          </cell>
        </row>
        <row r="3729">
          <cell r="B3729" t="str">
            <v>ESTOPPEY-ADDOR SA_2023</v>
          </cell>
          <cell r="C3729" t="str">
            <v>CID001460 - PT Refined Bangka Tin</v>
          </cell>
          <cell r="D3729" t="str">
            <v>Tin</v>
          </cell>
          <cell r="E3729" t="str">
            <v>CID001460</v>
          </cell>
          <cell r="F3729" t="str">
            <v>RMI</v>
          </cell>
          <cell r="G3729" t="str">
            <v>PT Refined Bangka Tin</v>
          </cell>
          <cell r="H3729" t="str">
            <v>INDONESIA</v>
          </cell>
          <cell r="I3729"/>
          <cell r="J3729" t="str">
            <v>Sungailiat</v>
          </cell>
          <cell r="K3729" t="str">
            <v>Kepulauan Bangka Belitung</v>
          </cell>
          <cell r="L3729" t="str">
            <v>Conformant</v>
          </cell>
        </row>
        <row r="3730">
          <cell r="B3730" t="str">
            <v>ESTOPPEY-ADDOR SA_2023</v>
          </cell>
          <cell r="C3730" t="str">
            <v>CID001477 - PT Timah Tbk Kundur</v>
          </cell>
          <cell r="D3730" t="str">
            <v>Tin</v>
          </cell>
          <cell r="E3730" t="str">
            <v>CID001477</v>
          </cell>
          <cell r="F3730" t="str">
            <v>RMI</v>
          </cell>
          <cell r="G3730" t="str">
            <v>PT Timah Tbk Kundur</v>
          </cell>
          <cell r="H3730" t="str">
            <v>INDONESIA</v>
          </cell>
          <cell r="I3730" t="str">
            <v>Unknown.</v>
          </cell>
          <cell r="J3730" t="str">
            <v>Kundur</v>
          </cell>
          <cell r="K3730" t="str">
            <v>Riau</v>
          </cell>
          <cell r="L3730" t="str">
            <v>Conformant</v>
          </cell>
        </row>
        <row r="3731">
          <cell r="B3731" t="str">
            <v>ESTOPPEY-ADDOR SA_2023</v>
          </cell>
          <cell r="C3731" t="str">
            <v>CID001898 - Thaisarco</v>
          </cell>
          <cell r="D3731" t="str">
            <v>Tin</v>
          </cell>
          <cell r="E3731" t="str">
            <v>CID001898</v>
          </cell>
          <cell r="F3731" t="str">
            <v>RMI</v>
          </cell>
          <cell r="G3731" t="str">
            <v>Thaisarco</v>
          </cell>
          <cell r="H3731" t="str">
            <v>THAILAND</v>
          </cell>
          <cell r="I3731" t="str">
            <v>80 Moo 8, Sakdidej Road</v>
          </cell>
          <cell r="J3731" t="str">
            <v>Amphur Muang</v>
          </cell>
          <cell r="K3731" t="str">
            <v>Phuket</v>
          </cell>
          <cell r="L3731" t="str">
            <v>Conformant</v>
          </cell>
        </row>
        <row r="3732">
          <cell r="B3732" t="str">
            <v>ESTOPPEY-ADDOR SA_2023</v>
          </cell>
          <cell r="C3732" t="str">
            <v>CID002773 - Aurubis Beerse99</v>
          </cell>
          <cell r="D3732" t="str">
            <v>Tin</v>
          </cell>
          <cell r="E3732" t="str">
            <v>CID002773</v>
          </cell>
          <cell r="F3732" t="str">
            <v>RMI</v>
          </cell>
          <cell r="G3732" t="str">
            <v>Aurubis Beerse</v>
          </cell>
          <cell r="H3732" t="str">
            <v>BELGIUM</v>
          </cell>
          <cell r="I3732"/>
          <cell r="J3732" t="str">
            <v>Beerse</v>
          </cell>
          <cell r="K3732" t="str">
            <v>Antwerpen</v>
          </cell>
          <cell r="L3732" t="str">
            <v>Conformant</v>
          </cell>
        </row>
        <row r="3733">
          <cell r="B3733" t="str">
            <v>FONDERIE DE LA BRUCHE_2023</v>
          </cell>
          <cell r="C3733"/>
          <cell r="D3733"/>
          <cell r="E3733"/>
          <cell r="F3733"/>
          <cell r="G3733"/>
          <cell r="H3733"/>
          <cell r="I3733"/>
          <cell r="J3733"/>
          <cell r="K3733"/>
          <cell r="L3733"/>
        </row>
        <row r="3734">
          <cell r="B3734" t="str">
            <v>FRITZ KUBLER_2023</v>
          </cell>
          <cell r="C3734" t="str">
            <v>CID001173 - Mineracao Taboca S.A.</v>
          </cell>
          <cell r="D3734" t="str">
            <v>Tin</v>
          </cell>
          <cell r="E3734" t="str">
            <v>CID001173</v>
          </cell>
          <cell r="F3734" t="str">
            <v>RMI</v>
          </cell>
          <cell r="G3734" t="str">
            <v>Mineracao Taboca S.A.</v>
          </cell>
          <cell r="H3734" t="str">
            <v>BRAZIL</v>
          </cell>
          <cell r="I3734" t="str">
            <v>Nondisclosure</v>
          </cell>
          <cell r="J3734" t="str">
            <v>Bairro Guarapiranga</v>
          </cell>
          <cell r="K3734" t="str">
            <v>Pirapora do Bom Jesus City</v>
          </cell>
          <cell r="L3734" t="str">
            <v>Conformant</v>
          </cell>
        </row>
        <row r="3735">
          <cell r="B3735" t="str">
            <v>FRITZ KUBLER_2023</v>
          </cell>
          <cell r="C3735" t="str">
            <v>CID002706 - Resind Industria e Comercio Ltda.</v>
          </cell>
          <cell r="D3735" t="str">
            <v>Tin</v>
          </cell>
          <cell r="E3735" t="str">
            <v>CID002706</v>
          </cell>
          <cell r="F3735" t="str">
            <v>RMI</v>
          </cell>
          <cell r="G3735" t="str">
            <v>Resind Industria e Comercio Ltda.</v>
          </cell>
          <cell r="H3735" t="str">
            <v>BRAZIL</v>
          </cell>
          <cell r="I3735"/>
          <cell r="J3735" t="str">
            <v>São João del Rei</v>
          </cell>
          <cell r="K3735" t="str">
            <v>Minas gerais</v>
          </cell>
          <cell r="L3735" t="str">
            <v>Conformant</v>
          </cell>
        </row>
        <row r="3736">
          <cell r="B3736" t="str">
            <v>FRITZ KUBLER_2023</v>
          </cell>
          <cell r="C3736" t="str">
            <v>CID000015 - Advanced Chemical Company</v>
          </cell>
          <cell r="D3736" t="str">
            <v>Gold</v>
          </cell>
          <cell r="E3736" t="str">
            <v>CID000015</v>
          </cell>
          <cell r="F3736" t="str">
            <v>RMI</v>
          </cell>
          <cell r="G3736" t="str">
            <v>Advanced Chemical Company</v>
          </cell>
          <cell r="H3736" t="str">
            <v>UNITED STATES OF AMERICA</v>
          </cell>
          <cell r="I3736"/>
          <cell r="J3736" t="str">
            <v>Warwick</v>
          </cell>
          <cell r="K3736" t="str">
            <v>Rhode Island</v>
          </cell>
          <cell r="L3736" t="str">
            <v>Conformant</v>
          </cell>
        </row>
        <row r="3737">
          <cell r="B3737" t="str">
            <v>FRITZ KUBLER_2023</v>
          </cell>
          <cell r="C3737" t="str">
            <v>CID000019 - Aida Chemical Industries Co., Ltd.</v>
          </cell>
          <cell r="D3737" t="str">
            <v>Gold</v>
          </cell>
          <cell r="E3737" t="str">
            <v>CID000019</v>
          </cell>
          <cell r="F3737" t="str">
            <v>RMI</v>
          </cell>
          <cell r="G3737" t="str">
            <v>Aida Chemical Industries Co., Ltd.</v>
          </cell>
          <cell r="H3737" t="str">
            <v>JAPAN</v>
          </cell>
          <cell r="I3737" t="str">
            <v>6-15-13 Minami-cho</v>
          </cell>
          <cell r="J3737" t="str">
            <v>Fuchu</v>
          </cell>
          <cell r="K3737" t="str">
            <v>Tokyo</v>
          </cell>
          <cell r="L3737" t="str">
            <v>Conformant</v>
          </cell>
        </row>
        <row r="3738">
          <cell r="B3738" t="str">
            <v>FRITZ KUBLER_2023</v>
          </cell>
          <cell r="C3738" t="str">
            <v>CID002560 - Al Etihad Gold Refinery DMCC</v>
          </cell>
          <cell r="D3738" t="str">
            <v>Gold</v>
          </cell>
          <cell r="E3738" t="str">
            <v>CID002560</v>
          </cell>
          <cell r="F3738" t="str">
            <v>RMI</v>
          </cell>
          <cell r="G3738" t="str">
            <v>Al Etihad Gold Refinery DMCC</v>
          </cell>
          <cell r="H3738" t="str">
            <v>UNITED ARAB EMIRATES</v>
          </cell>
          <cell r="I3738"/>
          <cell r="J3738" t="str">
            <v>Dubai</v>
          </cell>
          <cell r="K3738" t="str">
            <v>Dubayy</v>
          </cell>
          <cell r="L3738" t="str">
            <v>Conformant</v>
          </cell>
        </row>
        <row r="3739">
          <cell r="B3739" t="str">
            <v>FRITZ KUBLER_2023</v>
          </cell>
          <cell r="C3739" t="str">
            <v>CID000035 - Agosi AG</v>
          </cell>
          <cell r="D3739" t="str">
            <v>Gold</v>
          </cell>
          <cell r="E3739" t="str">
            <v>CID000035</v>
          </cell>
          <cell r="F3739" t="str">
            <v>RMI</v>
          </cell>
          <cell r="G3739" t="str">
            <v>Agosi AG</v>
          </cell>
          <cell r="H3739" t="str">
            <v>GERMANY</v>
          </cell>
          <cell r="I3739"/>
          <cell r="J3739" t="str">
            <v>Pforzheim</v>
          </cell>
          <cell r="K3739" t="str">
            <v>Baden-Württemberg</v>
          </cell>
          <cell r="L3739" t="str">
            <v>Conformant</v>
          </cell>
        </row>
        <row r="3740">
          <cell r="B3740" t="str">
            <v>FRITZ KUBLER_2023</v>
          </cell>
          <cell r="C3740" t="str">
            <v>CID000058 - AngloGold Ashanti Corrego do Sitio Mineracao</v>
          </cell>
          <cell r="D3740" t="str">
            <v>Gold</v>
          </cell>
          <cell r="E3740" t="str">
            <v>CID000058</v>
          </cell>
          <cell r="F3740" t="str">
            <v>RMI</v>
          </cell>
          <cell r="G3740" t="str">
            <v>AngloGold Ashanti Corrego do Sitio Mineracao</v>
          </cell>
          <cell r="H3740" t="str">
            <v>BRAZIL</v>
          </cell>
          <cell r="I3740"/>
          <cell r="J3740" t="str">
            <v>Nova Lima</v>
          </cell>
          <cell r="K3740" t="str">
            <v>Minas Gerais</v>
          </cell>
          <cell r="L3740" t="str">
            <v>Conformant</v>
          </cell>
        </row>
        <row r="3741">
          <cell r="B3741" t="str">
            <v>FRITZ KUBLER_2023</v>
          </cell>
          <cell r="C3741" t="str">
            <v>CID000077 - Argor-Heraeus S.A.</v>
          </cell>
          <cell r="D3741" t="str">
            <v>Gold</v>
          </cell>
          <cell r="E3741" t="str">
            <v>CID000077</v>
          </cell>
          <cell r="F3741" t="str">
            <v>RMI</v>
          </cell>
          <cell r="G3741" t="str">
            <v>Argor-Heraeus S.A.</v>
          </cell>
          <cell r="H3741" t="str">
            <v>SWITZERLAND</v>
          </cell>
          <cell r="I3741" t="str">
            <v>CH-6850 Mendrisio , Switzerland</v>
          </cell>
          <cell r="J3741" t="str">
            <v>Mendrisio</v>
          </cell>
          <cell r="K3741" t="str">
            <v>Ticino</v>
          </cell>
          <cell r="L3741" t="str">
            <v>Conformant</v>
          </cell>
        </row>
        <row r="3742">
          <cell r="B3742" t="str">
            <v>FRITZ KUBLER_2023</v>
          </cell>
          <cell r="C3742" t="str">
            <v>CID000082 - Asahi Pretec Corp.20</v>
          </cell>
          <cell r="D3742" t="str">
            <v>Gold</v>
          </cell>
          <cell r="E3742" t="str">
            <v>CID000082</v>
          </cell>
          <cell r="F3742" t="str">
            <v>RMI</v>
          </cell>
          <cell r="G3742" t="str">
            <v>Asahi Pretec Corp.</v>
          </cell>
          <cell r="H3742" t="str">
            <v>JAPAN</v>
          </cell>
          <cell r="I3742"/>
          <cell r="J3742" t="str">
            <v>Kobe</v>
          </cell>
          <cell r="K3742" t="str">
            <v>Hyogo</v>
          </cell>
          <cell r="L3742" t="str">
            <v>Conformant</v>
          </cell>
        </row>
        <row r="3743">
          <cell r="B3743" t="str">
            <v>FRITZ KUBLER_2023</v>
          </cell>
          <cell r="C3743" t="str">
            <v>CID000924 - Asahi Refining Canada Ltd.</v>
          </cell>
          <cell r="D3743" t="str">
            <v>Gold</v>
          </cell>
          <cell r="E3743" t="str">
            <v>CID000924</v>
          </cell>
          <cell r="F3743" t="str">
            <v>RMI</v>
          </cell>
          <cell r="G3743" t="str">
            <v>Asahi Refining Canada Ltd.</v>
          </cell>
          <cell r="H3743" t="str">
            <v>CANADA</v>
          </cell>
          <cell r="I3743"/>
          <cell r="J3743" t="str">
            <v>Brampton</v>
          </cell>
          <cell r="K3743" t="str">
            <v>Ontario</v>
          </cell>
          <cell r="L3743" t="str">
            <v>Conformant</v>
          </cell>
        </row>
        <row r="3744">
          <cell r="B3744" t="str">
            <v>FRITZ KUBLER_2023</v>
          </cell>
          <cell r="C3744" t="str">
            <v>CID000920 - Asahi Refining USA Inc.</v>
          </cell>
          <cell r="D3744" t="str">
            <v>Gold</v>
          </cell>
          <cell r="E3744" t="str">
            <v>CID000920</v>
          </cell>
          <cell r="F3744" t="str">
            <v>RMI</v>
          </cell>
          <cell r="G3744" t="str">
            <v>Asahi Refining USA Inc.</v>
          </cell>
          <cell r="H3744" t="str">
            <v>UNITED STATES OF AMERICA</v>
          </cell>
          <cell r="I3744"/>
          <cell r="J3744" t="str">
            <v>Salt Lake City</v>
          </cell>
          <cell r="K3744" t="str">
            <v>Utah</v>
          </cell>
          <cell r="L3744" t="str">
            <v>Conformant</v>
          </cell>
        </row>
        <row r="3745">
          <cell r="B3745" t="str">
            <v>FRITZ KUBLER_2023</v>
          </cell>
          <cell r="C3745" t="str">
            <v>CID000113 - Aurubis AG</v>
          </cell>
          <cell r="D3745" t="str">
            <v>Gold</v>
          </cell>
          <cell r="E3745" t="str">
            <v>CID000113</v>
          </cell>
          <cell r="F3745" t="str">
            <v>RMI</v>
          </cell>
          <cell r="G3745" t="str">
            <v>Aurubis AG</v>
          </cell>
          <cell r="H3745" t="str">
            <v>GERMANY</v>
          </cell>
          <cell r="I3745"/>
          <cell r="J3745" t="str">
            <v>Hamburg</v>
          </cell>
          <cell r="K3745" t="str">
            <v>Hamburg</v>
          </cell>
          <cell r="L3745" t="str">
            <v>Conformant</v>
          </cell>
        </row>
        <row r="3746">
          <cell r="B3746" t="str">
            <v>FRITZ KUBLER_2023</v>
          </cell>
          <cell r="C3746" t="str">
            <v>CID002863 - Bangalore Refinery26</v>
          </cell>
          <cell r="D3746" t="str">
            <v>Gold</v>
          </cell>
          <cell r="E3746" t="str">
            <v>CID002863</v>
          </cell>
          <cell r="F3746" t="str">
            <v>RMI</v>
          </cell>
          <cell r="G3746" t="str">
            <v>Bangalore Refinery</v>
          </cell>
          <cell r="H3746" t="str">
            <v>INDIA</v>
          </cell>
          <cell r="I3746"/>
          <cell r="J3746" t="str">
            <v>Bangalore</v>
          </cell>
          <cell r="K3746" t="str">
            <v>Karnataka</v>
          </cell>
          <cell r="L3746" t="str">
            <v>Conformant</v>
          </cell>
        </row>
        <row r="3747">
          <cell r="B3747" t="str">
            <v>FRITZ KUBLER_2023</v>
          </cell>
          <cell r="C3747" t="str">
            <v>CID000128 - Bangko Sentral ng Pilipinas (Central Bank of the Philippines)</v>
          </cell>
          <cell r="D3747" t="str">
            <v>Gold</v>
          </cell>
          <cell r="E3747" t="str">
            <v>CID000128</v>
          </cell>
          <cell r="F3747" t="str">
            <v>RMI</v>
          </cell>
          <cell r="G3747" t="str">
            <v>Bangko Sentral ng Pilipinas (Central Bank of the Philippines)</v>
          </cell>
          <cell r="H3747" t="str">
            <v>PHILIPPINES</v>
          </cell>
          <cell r="I3747"/>
          <cell r="J3747" t="str">
            <v>Quezon City</v>
          </cell>
          <cell r="K3747" t="str">
            <v>Rizal</v>
          </cell>
          <cell r="L3747" t="str">
            <v>Conformant</v>
          </cell>
        </row>
        <row r="3748">
          <cell r="B3748" t="str">
            <v>FRITZ KUBLER_2023</v>
          </cell>
          <cell r="C3748" t="str">
            <v>CID000157 - Boliden AB</v>
          </cell>
          <cell r="D3748" t="str">
            <v>Gold</v>
          </cell>
          <cell r="E3748" t="str">
            <v>CID000157</v>
          </cell>
          <cell r="F3748" t="str">
            <v>RMI</v>
          </cell>
          <cell r="G3748" t="str">
            <v>Boliden AB</v>
          </cell>
          <cell r="H3748" t="str">
            <v>SWEDEN</v>
          </cell>
          <cell r="I3748"/>
          <cell r="J3748" t="str">
            <v>Skelleftehamn</v>
          </cell>
          <cell r="K3748" t="str">
            <v>Västerbottens län [SE-24]</v>
          </cell>
          <cell r="L3748" t="str">
            <v>Conformant</v>
          </cell>
        </row>
        <row r="3749">
          <cell r="B3749" t="str">
            <v>FRITZ KUBLER_2023</v>
          </cell>
          <cell r="C3749" t="str">
            <v>CID000176 - C. Hafner GmbH + Co. KG</v>
          </cell>
          <cell r="D3749" t="str">
            <v>Gold</v>
          </cell>
          <cell r="E3749" t="str">
            <v>CID000176</v>
          </cell>
          <cell r="F3749" t="str">
            <v>RMI</v>
          </cell>
          <cell r="G3749" t="str">
            <v>C. Hafner GmbH + Co. KG</v>
          </cell>
          <cell r="H3749" t="str">
            <v>GERMANY</v>
          </cell>
          <cell r="I3749"/>
          <cell r="J3749" t="str">
            <v>Pforzheim</v>
          </cell>
          <cell r="K3749" t="str">
            <v>Baden-Württemberg</v>
          </cell>
          <cell r="L3749" t="str">
            <v>Conformant</v>
          </cell>
        </row>
        <row r="3750">
          <cell r="B3750" t="str">
            <v>FRITZ KUBLER_2023</v>
          </cell>
          <cell r="C3750" t="str">
            <v>CID000185 - CCR Refinery - Glencore Canada Corporation30</v>
          </cell>
          <cell r="D3750" t="str">
            <v>Gold</v>
          </cell>
          <cell r="E3750" t="str">
            <v>CID000185</v>
          </cell>
          <cell r="F3750" t="str">
            <v>RMI</v>
          </cell>
          <cell r="G3750" t="str">
            <v>CCR Refinery - Glencore Canada Corporation</v>
          </cell>
          <cell r="H3750" t="str">
            <v>CANADA</v>
          </cell>
          <cell r="I3750"/>
          <cell r="J3750" t="str">
            <v>Montréal</v>
          </cell>
          <cell r="K3750" t="str">
            <v>Quebec</v>
          </cell>
          <cell r="L3750" t="str">
            <v>Conformant</v>
          </cell>
        </row>
        <row r="3751">
          <cell r="B3751" t="str">
            <v>FRITZ KUBLER_2023</v>
          </cell>
          <cell r="C3751" t="str">
            <v>CID000189 - Cendres + Metaux S.A.32</v>
          </cell>
          <cell r="D3751" t="str">
            <v>Gold</v>
          </cell>
          <cell r="E3751" t="str">
            <v>CID000189</v>
          </cell>
          <cell r="F3751" t="str">
            <v>RMI</v>
          </cell>
          <cell r="G3751" t="str">
            <v>Cendres + Metaux S.A.</v>
          </cell>
          <cell r="H3751" t="str">
            <v>SWITZERLAND</v>
          </cell>
          <cell r="I3751"/>
          <cell r="J3751" t="str">
            <v>Biel-Bienne</v>
          </cell>
          <cell r="K3751" t="str">
            <v>Bern</v>
          </cell>
          <cell r="L3751" t="str">
            <v>Listed by RMI</v>
          </cell>
        </row>
        <row r="3752">
          <cell r="B3752" t="str">
            <v>FRITZ KUBLER_2023</v>
          </cell>
          <cell r="C3752" t="str">
            <v>CID000233 - Chimet S.p.A.</v>
          </cell>
          <cell r="D3752" t="str">
            <v>Gold</v>
          </cell>
          <cell r="E3752" t="str">
            <v>CID000233</v>
          </cell>
          <cell r="F3752" t="str">
            <v>RMI</v>
          </cell>
          <cell r="G3752" t="str">
            <v>Chimet S.p.A.</v>
          </cell>
          <cell r="H3752" t="str">
            <v>ITALY</v>
          </cell>
          <cell r="I3752"/>
          <cell r="J3752" t="str">
            <v>Arezzo</v>
          </cell>
          <cell r="K3752" t="str">
            <v>Toscana</v>
          </cell>
          <cell r="L3752" t="str">
            <v>Conformant</v>
          </cell>
        </row>
        <row r="3753">
          <cell r="B3753" t="str">
            <v>FRITZ KUBLER_2023</v>
          </cell>
          <cell r="C3753" t="str">
            <v>CID000264 - Chugai Mining</v>
          </cell>
          <cell r="D3753" t="str">
            <v>Gold</v>
          </cell>
          <cell r="E3753" t="str">
            <v>CID000264</v>
          </cell>
          <cell r="F3753" t="str">
            <v>RMI</v>
          </cell>
          <cell r="G3753" t="str">
            <v>Chugai Mining</v>
          </cell>
          <cell r="H3753" t="str">
            <v>JAPAN</v>
          </cell>
          <cell r="I3753"/>
          <cell r="J3753" t="str">
            <v>Chiyoda</v>
          </cell>
          <cell r="K3753" t="str">
            <v>Tokyo</v>
          </cell>
          <cell r="L3753" t="str">
            <v>Conformant</v>
          </cell>
        </row>
        <row r="3754">
          <cell r="B3754" t="str">
            <v>FRITZ KUBLER_2023</v>
          </cell>
          <cell r="C3754" t="str">
            <v>CID000401 - Dowa</v>
          </cell>
          <cell r="D3754" t="str">
            <v>Gold</v>
          </cell>
          <cell r="E3754" t="str">
            <v>CID000401</v>
          </cell>
          <cell r="F3754" t="str">
            <v>RMI</v>
          </cell>
          <cell r="G3754" t="str">
            <v>Dowa</v>
          </cell>
          <cell r="H3754" t="str">
            <v>JAPAN</v>
          </cell>
          <cell r="I3754"/>
          <cell r="J3754" t="str">
            <v>Kosaka</v>
          </cell>
          <cell r="K3754" t="str">
            <v>Akita</v>
          </cell>
          <cell r="L3754" t="str">
            <v>Conformant</v>
          </cell>
        </row>
        <row r="3755">
          <cell r="B3755" t="str">
            <v>FRITZ KUBLER_2023</v>
          </cell>
          <cell r="C3755" t="str">
            <v>CID000359 - DSC (Do Sung Corporation)38</v>
          </cell>
          <cell r="D3755" t="str">
            <v>Gold</v>
          </cell>
          <cell r="E3755" t="str">
            <v>CID000359</v>
          </cell>
          <cell r="F3755" t="str">
            <v>RMI</v>
          </cell>
          <cell r="G3755" t="str">
            <v>DSC (Do Sung Corporation)</v>
          </cell>
          <cell r="H3755" t="str">
            <v>KOREA, REPUBLIC OF</v>
          </cell>
          <cell r="I3755"/>
          <cell r="J3755" t="str">
            <v>Gimpo</v>
          </cell>
          <cell r="K3755" t="str">
            <v>Gyeonggi-do</v>
          </cell>
          <cell r="L3755" t="str">
            <v>Conformant</v>
          </cell>
        </row>
        <row r="3756">
          <cell r="B3756" t="str">
            <v>FRITZ KUBLER_2023</v>
          </cell>
          <cell r="C3756" t="str">
            <v>CID000425 - Eco-System Recycling Co., Ltd. East Plant</v>
          </cell>
          <cell r="D3756" t="str">
            <v>Gold</v>
          </cell>
          <cell r="E3756" t="str">
            <v>CID000425</v>
          </cell>
          <cell r="F3756" t="str">
            <v>RMI</v>
          </cell>
          <cell r="G3756" t="str">
            <v>Eco-System Recycling Co., Ltd. East Plant</v>
          </cell>
          <cell r="H3756" t="str">
            <v>JAPAN</v>
          </cell>
          <cell r="I3756"/>
          <cell r="J3756" t="str">
            <v>Honjo</v>
          </cell>
          <cell r="K3756" t="str">
            <v>Saitama</v>
          </cell>
          <cell r="L3756" t="str">
            <v>Conformant</v>
          </cell>
        </row>
        <row r="3757">
          <cell r="B3757" t="str">
            <v>FRITZ KUBLER_2023</v>
          </cell>
          <cell r="C3757" t="str">
            <v>CID002561 - Emirates Gold DMCC</v>
          </cell>
          <cell r="D3757" t="str">
            <v>Gold</v>
          </cell>
          <cell r="E3757" t="str">
            <v>CID002561</v>
          </cell>
          <cell r="F3757" t="str">
            <v>RMI</v>
          </cell>
          <cell r="G3757" t="str">
            <v>Emirates Gold DMCC</v>
          </cell>
          <cell r="H3757" t="str">
            <v>UNITED ARAB EMIRATES</v>
          </cell>
          <cell r="I3757"/>
          <cell r="J3757" t="str">
            <v>Dubai</v>
          </cell>
          <cell r="K3757" t="str">
            <v>Dubayy</v>
          </cell>
          <cell r="L3757" t="str">
            <v>Conformant</v>
          </cell>
        </row>
        <row r="3758">
          <cell r="B3758" t="str">
            <v>FRITZ KUBLER_2023</v>
          </cell>
          <cell r="C3758" t="str">
            <v>CID002459 - Geib Refining Corporation</v>
          </cell>
          <cell r="D3758" t="str">
            <v>Gold</v>
          </cell>
          <cell r="E3758" t="str">
            <v>CID002459</v>
          </cell>
          <cell r="F3758" t="str">
            <v>RMI</v>
          </cell>
          <cell r="G3758" t="str">
            <v>Geib Refining Corporation</v>
          </cell>
          <cell r="H3758" t="str">
            <v>UNITED STATES OF AMERICA</v>
          </cell>
          <cell r="I3758"/>
          <cell r="J3758" t="str">
            <v>Warwick</v>
          </cell>
          <cell r="K3758" t="str">
            <v>Rhode Island</v>
          </cell>
          <cell r="L3758" t="str">
            <v>Conformant</v>
          </cell>
        </row>
        <row r="3759">
          <cell r="B3759" t="str">
            <v>FRITZ KUBLER_2023</v>
          </cell>
          <cell r="C3759" t="str">
            <v>CID002243 - Gold Refinery of Zijin Mining Group Co., Ltd.42</v>
          </cell>
          <cell r="D3759" t="str">
            <v>Gold</v>
          </cell>
          <cell r="E3759" t="str">
            <v>CID002243</v>
          </cell>
          <cell r="F3759" t="str">
            <v>RMI</v>
          </cell>
          <cell r="G3759" t="str">
            <v>Gold Refinery of Zijin Mining Group Co., Ltd.</v>
          </cell>
          <cell r="H3759" t="str">
            <v>CHINA</v>
          </cell>
          <cell r="I3759"/>
          <cell r="J3759" t="str">
            <v>Shanghang</v>
          </cell>
          <cell r="K3759" t="str">
            <v>Fujian Sheng</v>
          </cell>
          <cell r="L3759" t="str">
            <v>Conformant</v>
          </cell>
        </row>
        <row r="3760">
          <cell r="B3760" t="str">
            <v>FRITZ KUBLER_2023</v>
          </cell>
          <cell r="C3760" t="str">
            <v>CID000689 - LT Metal Ltd.</v>
          </cell>
          <cell r="D3760" t="str">
            <v>Gold</v>
          </cell>
          <cell r="E3760" t="str">
            <v>CID000689</v>
          </cell>
          <cell r="F3760" t="str">
            <v>RMI</v>
          </cell>
          <cell r="G3760" t="str">
            <v>LT Metal Ltd.</v>
          </cell>
          <cell r="H3760" t="str">
            <v>KOREA, REPUBLIC OF</v>
          </cell>
          <cell r="I3760"/>
          <cell r="J3760" t="str">
            <v>Seo-gu</v>
          </cell>
          <cell r="K3760" t="str">
            <v>Incheon-gwangyeoksi</v>
          </cell>
          <cell r="L3760" t="str">
            <v>Conformant</v>
          </cell>
        </row>
        <row r="3761">
          <cell r="B3761" t="str">
            <v>FRITZ KUBLER_2023</v>
          </cell>
          <cell r="C3761" t="str">
            <v>CID000694 - Heimerle + Meule GmbH</v>
          </cell>
          <cell r="D3761" t="str">
            <v>Gold</v>
          </cell>
          <cell r="E3761" t="str">
            <v>CID000694</v>
          </cell>
          <cell r="F3761" t="str">
            <v>RMI</v>
          </cell>
          <cell r="G3761" t="str">
            <v>Heimerle + Meule GmbH</v>
          </cell>
          <cell r="H3761" t="str">
            <v>GERMANY</v>
          </cell>
          <cell r="I3761"/>
          <cell r="J3761" t="str">
            <v>Pforzheim</v>
          </cell>
          <cell r="K3761" t="str">
            <v>Baden-Württemberg</v>
          </cell>
          <cell r="L3761" t="str">
            <v>Conformant</v>
          </cell>
        </row>
        <row r="3762">
          <cell r="B3762" t="str">
            <v>FRITZ KUBLER_2023</v>
          </cell>
          <cell r="C3762" t="str">
            <v>CID000707 - Heraeus Metals Hong Kong Ltd.</v>
          </cell>
          <cell r="D3762" t="str">
            <v>Gold</v>
          </cell>
          <cell r="E3762" t="str">
            <v>CID000707</v>
          </cell>
          <cell r="F3762" t="str">
            <v>RMI</v>
          </cell>
          <cell r="G3762" t="str">
            <v>Heraeus Metals Hong Kong Ltd.</v>
          </cell>
          <cell r="H3762" t="str">
            <v>CHINA</v>
          </cell>
          <cell r="I3762"/>
          <cell r="J3762" t="str">
            <v>Fanling</v>
          </cell>
          <cell r="K3762" t="str">
            <v>Hong Kong SAR</v>
          </cell>
          <cell r="L3762" t="str">
            <v>Conformant</v>
          </cell>
        </row>
        <row r="3763">
          <cell r="B3763" t="str">
            <v>FRITZ KUBLER_2023</v>
          </cell>
          <cell r="C3763" t="str">
            <v>CID000711 - Heraeus Germany GmbH Co. KG</v>
          </cell>
          <cell r="D3763" t="str">
            <v>Gold</v>
          </cell>
          <cell r="E3763" t="str">
            <v>CID000711</v>
          </cell>
          <cell r="F3763" t="str">
            <v>RMI</v>
          </cell>
          <cell r="G3763" t="str">
            <v>Heraeus Germany GmbH Co. KG</v>
          </cell>
          <cell r="H3763" t="str">
            <v>GERMANY</v>
          </cell>
          <cell r="I3763"/>
          <cell r="J3763" t="str">
            <v>Hanau</v>
          </cell>
          <cell r="K3763" t="str">
            <v>Hessen</v>
          </cell>
          <cell r="L3763" t="str">
            <v>Conformant</v>
          </cell>
        </row>
        <row r="3764">
          <cell r="B3764" t="str">
            <v>FRITZ KUBLER_2023</v>
          </cell>
          <cell r="C3764" t="str">
            <v>CID000801 - Inner Mongolia Qiankun Gold and Silver Refinery Share Co., Ltd.</v>
          </cell>
          <cell r="D3764" t="str">
            <v>Gold</v>
          </cell>
          <cell r="E3764" t="str">
            <v>CID000801</v>
          </cell>
          <cell r="F3764" t="str">
            <v>RMI</v>
          </cell>
          <cell r="G3764" t="str">
            <v>Inner Mongolia Qiankun Gold and Silver Refinery Share Co., Ltd.</v>
          </cell>
          <cell r="H3764" t="str">
            <v>CHINA</v>
          </cell>
          <cell r="I3764"/>
          <cell r="J3764" t="str">
            <v>Hohhot</v>
          </cell>
          <cell r="K3764" t="str">
            <v>Nei Mongol Zizhiqu</v>
          </cell>
          <cell r="L3764" t="str">
            <v>Conformant</v>
          </cell>
        </row>
        <row r="3765">
          <cell r="B3765" t="str">
            <v>FRITZ KUBLER_2023</v>
          </cell>
          <cell r="C3765" t="str">
            <v>CID000807 - Ishifuku Metal Industry Co., Ltd.</v>
          </cell>
          <cell r="D3765" t="str">
            <v>Gold</v>
          </cell>
          <cell r="E3765" t="str">
            <v>CID000807</v>
          </cell>
          <cell r="F3765" t="str">
            <v>RMI</v>
          </cell>
          <cell r="G3765" t="str">
            <v>Ishifuku Metal Industry Co., Ltd.</v>
          </cell>
          <cell r="H3765" t="str">
            <v>JAPAN</v>
          </cell>
          <cell r="I3765"/>
          <cell r="J3765" t="str">
            <v>Soka</v>
          </cell>
          <cell r="K3765" t="str">
            <v>Saitama</v>
          </cell>
          <cell r="L3765" t="str">
            <v>Conformant</v>
          </cell>
        </row>
        <row r="3766">
          <cell r="B3766" t="str">
            <v>FRITZ KUBLER_2023</v>
          </cell>
          <cell r="C3766" t="str">
            <v>CID000814 - Istanbul Gold Refinery</v>
          </cell>
          <cell r="D3766" t="str">
            <v>Gold</v>
          </cell>
          <cell r="E3766" t="str">
            <v>CID000814</v>
          </cell>
          <cell r="F3766" t="str">
            <v>RMI</v>
          </cell>
          <cell r="G3766" t="str">
            <v>Istanbul Gold Refinery</v>
          </cell>
          <cell r="H3766" t="str">
            <v>TURKEY</v>
          </cell>
          <cell r="I3766"/>
          <cell r="J3766" t="str">
            <v>Kuyumcukent</v>
          </cell>
          <cell r="K3766" t="str">
            <v>İstanbul</v>
          </cell>
          <cell r="L3766" t="str">
            <v>Conformant</v>
          </cell>
        </row>
        <row r="3767">
          <cell r="B3767" t="str">
            <v>FRITZ KUBLER_2023</v>
          </cell>
          <cell r="C3767" t="str">
            <v>CID002765 - Italpreziosi</v>
          </cell>
          <cell r="D3767" t="str">
            <v>Gold</v>
          </cell>
          <cell r="E3767" t="str">
            <v>CID002765</v>
          </cell>
          <cell r="F3767" t="str">
            <v>RMI</v>
          </cell>
          <cell r="G3767" t="str">
            <v>Italpreziosi</v>
          </cell>
          <cell r="H3767" t="str">
            <v>ITALY</v>
          </cell>
          <cell r="I3767"/>
          <cell r="J3767" t="str">
            <v>Arezzo</v>
          </cell>
          <cell r="K3767" t="str">
            <v>Toscana</v>
          </cell>
          <cell r="L3767" t="str">
            <v>Conformant</v>
          </cell>
        </row>
        <row r="3768">
          <cell r="B3768" t="str">
            <v>FRITZ KUBLER_2023</v>
          </cell>
          <cell r="C3768" t="str">
            <v>CID000823 - Japan Mint</v>
          </cell>
          <cell r="D3768" t="str">
            <v>Gold</v>
          </cell>
          <cell r="E3768" t="str">
            <v>CID000823</v>
          </cell>
          <cell r="F3768" t="str">
            <v>RMI</v>
          </cell>
          <cell r="G3768" t="str">
            <v>Japan Mint</v>
          </cell>
          <cell r="H3768" t="str">
            <v>JAPAN</v>
          </cell>
          <cell r="I3768"/>
          <cell r="J3768" t="str">
            <v>Osaka</v>
          </cell>
          <cell r="K3768" t="str">
            <v>Osaka</v>
          </cell>
          <cell r="L3768" t="str">
            <v>Conformant</v>
          </cell>
        </row>
        <row r="3769">
          <cell r="B3769" t="str">
            <v>FRITZ KUBLER_2023</v>
          </cell>
          <cell r="C3769" t="str">
            <v>CID000855 - Jiangxi Copper Co., Ltd.51</v>
          </cell>
          <cell r="D3769" t="str">
            <v>Gold</v>
          </cell>
          <cell r="E3769" t="str">
            <v>CID000855</v>
          </cell>
          <cell r="F3769" t="str">
            <v>RMI</v>
          </cell>
          <cell r="G3769" t="str">
            <v>Jiangxi Copper Co., Ltd.</v>
          </cell>
          <cell r="H3769" t="str">
            <v>CHINA</v>
          </cell>
          <cell r="I3769"/>
          <cell r="J3769" t="str">
            <v>Guixi City</v>
          </cell>
          <cell r="K3769" t="str">
            <v>Jiangxi Sheng</v>
          </cell>
          <cell r="L3769" t="str">
            <v>Conformant</v>
          </cell>
        </row>
        <row r="3770">
          <cell r="B3770" t="str">
            <v>FRITZ KUBLER_2023</v>
          </cell>
          <cell r="C3770" t="str">
            <v>CID000937 - JX Nippon Mining &amp; Metals Co., Ltd.</v>
          </cell>
          <cell r="D3770" t="str">
            <v>Gold</v>
          </cell>
          <cell r="E3770" t="str">
            <v>CID000937</v>
          </cell>
          <cell r="F3770" t="str">
            <v>RMI</v>
          </cell>
          <cell r="G3770" t="str">
            <v>JX Nippon Mining &amp; Metals Co., Ltd.</v>
          </cell>
          <cell r="H3770" t="str">
            <v>JAPAN</v>
          </cell>
          <cell r="I3770"/>
          <cell r="J3770" t="str">
            <v>Ōita</v>
          </cell>
          <cell r="K3770" t="str">
            <v>Ôita</v>
          </cell>
          <cell r="L3770" t="str">
            <v>Conformant</v>
          </cell>
        </row>
        <row r="3771">
          <cell r="B3771" t="str">
            <v>FRITZ KUBLER_2023</v>
          </cell>
          <cell r="C3771" t="str">
            <v>CID000957 - Kazzinc</v>
          </cell>
          <cell r="D3771" t="str">
            <v>Gold</v>
          </cell>
          <cell r="E3771" t="str">
            <v>CID000957</v>
          </cell>
          <cell r="F3771" t="str">
            <v>RMI</v>
          </cell>
          <cell r="G3771" t="str">
            <v>Kazzinc</v>
          </cell>
          <cell r="H3771" t="str">
            <v>KAZAKHSTAN</v>
          </cell>
          <cell r="I3771"/>
          <cell r="J3771" t="str">
            <v>Ust-Kamenogorsk</v>
          </cell>
          <cell r="K3771" t="str">
            <v>Qaraghandy oblysy</v>
          </cell>
          <cell r="L3771" t="str">
            <v>Conformant</v>
          </cell>
        </row>
        <row r="3772">
          <cell r="B3772" t="str">
            <v>FRITZ KUBLER_2023</v>
          </cell>
          <cell r="C3772" t="str">
            <v>CID000969 - Kennecott Utah Copper LLC</v>
          </cell>
          <cell r="D3772" t="str">
            <v>Gold</v>
          </cell>
          <cell r="E3772" t="str">
            <v>CID000969</v>
          </cell>
          <cell r="F3772" t="str">
            <v>RMI</v>
          </cell>
          <cell r="G3772" t="str">
            <v>Kennecott Utah Copper LLC</v>
          </cell>
          <cell r="H3772" t="str">
            <v>UNITED STATES OF AMERICA</v>
          </cell>
          <cell r="I3772"/>
          <cell r="J3772" t="str">
            <v>Magna</v>
          </cell>
          <cell r="K3772" t="str">
            <v>Utah</v>
          </cell>
          <cell r="L3772" t="str">
            <v>Conformant</v>
          </cell>
        </row>
        <row r="3773">
          <cell r="B3773" t="str">
            <v>FRITZ KUBLER_2023</v>
          </cell>
          <cell r="C3773" t="str">
            <v>CID002511 - KGHM Polska Miedz Spolka Akcyjna</v>
          </cell>
          <cell r="D3773" t="str">
            <v>Gold</v>
          </cell>
          <cell r="E3773" t="str">
            <v>CID002511</v>
          </cell>
          <cell r="F3773" t="str">
            <v>RMI</v>
          </cell>
          <cell r="G3773" t="str">
            <v>KGHM Polska Miedz Spolka Akcyjna</v>
          </cell>
          <cell r="H3773" t="str">
            <v>POLAND</v>
          </cell>
          <cell r="I3773"/>
          <cell r="J3773" t="str">
            <v>Lubin</v>
          </cell>
          <cell r="K3773" t="str">
            <v>Dolnośląskie</v>
          </cell>
          <cell r="L3773" t="str">
            <v>Conformant</v>
          </cell>
        </row>
        <row r="3774">
          <cell r="B3774" t="str">
            <v>FRITZ KUBLER_2023</v>
          </cell>
          <cell r="C3774" t="str">
            <v>CID000981 - Kojima Chemicals Co., Ltd.</v>
          </cell>
          <cell r="D3774" t="str">
            <v>Gold</v>
          </cell>
          <cell r="E3774" t="str">
            <v>CID000981</v>
          </cell>
          <cell r="F3774" t="str">
            <v>RMI</v>
          </cell>
          <cell r="G3774" t="str">
            <v>Kojima Chemicals Co., Ltd.</v>
          </cell>
          <cell r="H3774" t="str">
            <v>JAPAN</v>
          </cell>
          <cell r="I3774"/>
          <cell r="J3774" t="str">
            <v>Sayama</v>
          </cell>
          <cell r="K3774" t="str">
            <v>Saitama</v>
          </cell>
          <cell r="L3774" t="str">
            <v>Conformant</v>
          </cell>
        </row>
        <row r="3775">
          <cell r="B3775" t="str">
            <v>FRITZ KUBLER_2023</v>
          </cell>
          <cell r="C3775" t="str">
            <v>CID002605 - Korea Zinc Co., Ltd.</v>
          </cell>
          <cell r="D3775" t="str">
            <v>Gold</v>
          </cell>
          <cell r="E3775" t="str">
            <v>CID002605</v>
          </cell>
          <cell r="F3775" t="str">
            <v>RMI</v>
          </cell>
          <cell r="G3775" t="str">
            <v>Korea Zinc Co., Ltd.</v>
          </cell>
          <cell r="H3775" t="str">
            <v>KOREA, REPUBLIC OF</v>
          </cell>
          <cell r="I3775"/>
          <cell r="J3775" t="str">
            <v>Gangnam</v>
          </cell>
          <cell r="K3775" t="str">
            <v>Seoul-teukbyeolsi</v>
          </cell>
          <cell r="L3775" t="str">
            <v>Conformant</v>
          </cell>
        </row>
        <row r="3776">
          <cell r="B3776" t="str">
            <v>FRITZ KUBLER_2023</v>
          </cell>
          <cell r="C3776" t="str">
            <v>CID002762 - L'Orfebre S.A.</v>
          </cell>
          <cell r="D3776" t="str">
            <v>Gold</v>
          </cell>
          <cell r="E3776" t="str">
            <v>CID002762</v>
          </cell>
          <cell r="F3776" t="str">
            <v>RMI</v>
          </cell>
          <cell r="G3776" t="str">
            <v>L'Orfebre S.A.</v>
          </cell>
          <cell r="H3776" t="str">
            <v>ANDORRA</v>
          </cell>
          <cell r="I3776"/>
          <cell r="J3776" t="str">
            <v>Andorra la Vella</v>
          </cell>
          <cell r="K3776" t="str">
            <v>Andorra la Vella</v>
          </cell>
          <cell r="L3776" t="str">
            <v>Conformant</v>
          </cell>
        </row>
        <row r="3777">
          <cell r="B3777" t="str">
            <v>FRITZ KUBLER_2023</v>
          </cell>
          <cell r="C3777" t="str">
            <v>CID001078 - LS-NIKKO Copper Inc.</v>
          </cell>
          <cell r="D3777" t="str">
            <v>Gold</v>
          </cell>
          <cell r="E3777" t="str">
            <v>CID001078</v>
          </cell>
          <cell r="F3777" t="str">
            <v>RMI</v>
          </cell>
          <cell r="G3777" t="str">
            <v>LS-NIKKO Copper Inc.</v>
          </cell>
          <cell r="H3777" t="str">
            <v>KOREA, REPUBLIC OF</v>
          </cell>
          <cell r="I3777"/>
          <cell r="J3777" t="str">
            <v>Onsan-eup</v>
          </cell>
          <cell r="K3777" t="str">
            <v>Ulsan-gwangyeoksi</v>
          </cell>
          <cell r="L3777" t="str">
            <v>Conformant</v>
          </cell>
        </row>
        <row r="3778">
          <cell r="B3778" t="str">
            <v>FRITZ KUBLER_2023</v>
          </cell>
          <cell r="C3778" t="str">
            <v>CID001113 - Materion</v>
          </cell>
          <cell r="D3778" t="str">
            <v>Gold</v>
          </cell>
          <cell r="E3778" t="str">
            <v>CID001113</v>
          </cell>
          <cell r="F3778" t="str">
            <v>RMI</v>
          </cell>
          <cell r="G3778" t="str">
            <v>Materion</v>
          </cell>
          <cell r="H3778" t="str">
            <v>UNITED STATES OF AMERICA</v>
          </cell>
          <cell r="I3778"/>
          <cell r="J3778" t="str">
            <v>Buffalo</v>
          </cell>
          <cell r="K3778" t="str">
            <v>New York</v>
          </cell>
          <cell r="L3778" t="str">
            <v>Conformant</v>
          </cell>
        </row>
        <row r="3779">
          <cell r="B3779" t="str">
            <v>FRITZ KUBLER_2023</v>
          </cell>
          <cell r="C3779" t="str">
            <v>CID001119 - Matsuda Sangyo Co., Ltd.</v>
          </cell>
          <cell r="D3779" t="str">
            <v>Gold</v>
          </cell>
          <cell r="E3779" t="str">
            <v>CID001119</v>
          </cell>
          <cell r="F3779" t="str">
            <v>RMI</v>
          </cell>
          <cell r="G3779" t="str">
            <v>Matsuda Sangyo Co., Ltd.</v>
          </cell>
          <cell r="H3779" t="str">
            <v>JAPAN</v>
          </cell>
          <cell r="I3779"/>
          <cell r="J3779" t="str">
            <v>Iruma</v>
          </cell>
          <cell r="K3779" t="str">
            <v>Saitama</v>
          </cell>
          <cell r="L3779" t="str">
            <v>Conformant</v>
          </cell>
        </row>
        <row r="3780">
          <cell r="B3780" t="str">
            <v>FRITZ KUBLER_2023</v>
          </cell>
          <cell r="C3780" t="str">
            <v>CID001149 - Metalor Technologies (Hong Kong) Ltd.</v>
          </cell>
          <cell r="D3780" t="str">
            <v>Gold</v>
          </cell>
          <cell r="E3780" t="str">
            <v>CID001149</v>
          </cell>
          <cell r="F3780" t="str">
            <v>RMI</v>
          </cell>
          <cell r="G3780" t="str">
            <v>Metalor Technologies (Hong Kong) Ltd.</v>
          </cell>
          <cell r="H3780" t="str">
            <v>CHINA</v>
          </cell>
          <cell r="I3780" t="str">
            <v>Unknown.</v>
          </cell>
          <cell r="J3780" t="str">
            <v>Kwai Chung</v>
          </cell>
          <cell r="K3780" t="str">
            <v>Hong Kong SAR</v>
          </cell>
          <cell r="L3780" t="str">
            <v>Conformant</v>
          </cell>
        </row>
        <row r="3781">
          <cell r="B3781" t="str">
            <v>FRITZ KUBLER_2023</v>
          </cell>
          <cell r="C3781" t="str">
            <v>CID001152 - Metalor Technologies (Singapore) Pte., Ltd.</v>
          </cell>
          <cell r="D3781" t="str">
            <v>Gold</v>
          </cell>
          <cell r="E3781" t="str">
            <v>CID001152</v>
          </cell>
          <cell r="F3781" t="str">
            <v>RMI</v>
          </cell>
          <cell r="G3781" t="str">
            <v>Metalor Technologies (Singapore) Pte., Ltd.</v>
          </cell>
          <cell r="H3781" t="str">
            <v>SINGAPORE</v>
          </cell>
          <cell r="I3781"/>
          <cell r="J3781" t="str">
            <v>Singapore</v>
          </cell>
          <cell r="K3781" t="str">
            <v>South West</v>
          </cell>
          <cell r="L3781" t="str">
            <v>Conformant</v>
          </cell>
        </row>
        <row r="3782">
          <cell r="B3782" t="str">
            <v>FRITZ KUBLER_2023</v>
          </cell>
          <cell r="C3782" t="str">
            <v>CID001147 - Metalor Technologies (Suzhou) Ltd.</v>
          </cell>
          <cell r="D3782" t="str">
            <v>Gold</v>
          </cell>
          <cell r="E3782" t="str">
            <v>CID001147</v>
          </cell>
          <cell r="F3782" t="str">
            <v>RMI</v>
          </cell>
          <cell r="G3782" t="str">
            <v>Metalor Technologies (Suzhou) Ltd.</v>
          </cell>
          <cell r="H3782" t="str">
            <v>CHINA</v>
          </cell>
          <cell r="I3782"/>
          <cell r="J3782" t="str">
            <v>Suzhou Industrial Park</v>
          </cell>
          <cell r="K3782" t="str">
            <v>Jiangsu Sheng</v>
          </cell>
          <cell r="L3782" t="str">
            <v>Conformant</v>
          </cell>
        </row>
        <row r="3783">
          <cell r="B3783" t="str">
            <v>FRITZ KUBLER_2023</v>
          </cell>
          <cell r="C3783" t="str">
            <v>CID001153 - Metalor Technologies S.A.</v>
          </cell>
          <cell r="D3783" t="str">
            <v>Gold</v>
          </cell>
          <cell r="E3783" t="str">
            <v>CID001153</v>
          </cell>
          <cell r="F3783" t="str">
            <v>RMI</v>
          </cell>
          <cell r="G3783" t="str">
            <v>Metalor Technologies S.A.</v>
          </cell>
          <cell r="H3783" t="str">
            <v>SWITZERLAND</v>
          </cell>
          <cell r="I3783"/>
          <cell r="J3783" t="str">
            <v>Marin</v>
          </cell>
          <cell r="K3783" t="str">
            <v>Neuchâtel</v>
          </cell>
          <cell r="L3783" t="str">
            <v>Conformant</v>
          </cell>
        </row>
        <row r="3784">
          <cell r="B3784" t="str">
            <v>FRITZ KUBLER_2023</v>
          </cell>
          <cell r="C3784" t="str">
            <v>CID001157 - Metalor USA Refining Corporation</v>
          </cell>
          <cell r="D3784" t="str">
            <v>Gold</v>
          </cell>
          <cell r="E3784" t="str">
            <v>CID001157</v>
          </cell>
          <cell r="F3784" t="str">
            <v>RMI</v>
          </cell>
          <cell r="G3784" t="str">
            <v>Metalor USA Refining Corporation</v>
          </cell>
          <cell r="H3784" t="str">
            <v>UNITED STATES OF AMERICA</v>
          </cell>
          <cell r="I3784"/>
          <cell r="J3784" t="str">
            <v>North Attleboro</v>
          </cell>
          <cell r="K3784" t="str">
            <v>Massachusetts</v>
          </cell>
          <cell r="L3784" t="str">
            <v>Conformant</v>
          </cell>
        </row>
        <row r="3785">
          <cell r="B3785" t="str">
            <v>FRITZ KUBLER_2023</v>
          </cell>
          <cell r="C3785" t="str">
            <v>CID001161 - Metalurgica Met-Mex Penoles S.A. De C.V.65</v>
          </cell>
          <cell r="D3785" t="str">
            <v>Gold</v>
          </cell>
          <cell r="E3785" t="str">
            <v>CID001161</v>
          </cell>
          <cell r="F3785" t="str">
            <v>RMI</v>
          </cell>
          <cell r="G3785" t="str">
            <v>Metalurgica Met-Mex Penoles S.A. De C.V.</v>
          </cell>
          <cell r="H3785" t="str">
            <v>MEXICO</v>
          </cell>
          <cell r="I3785"/>
          <cell r="J3785" t="str">
            <v>Torreon</v>
          </cell>
          <cell r="K3785" t="str">
            <v>Coahuila de Zaragoza</v>
          </cell>
          <cell r="L3785" t="str">
            <v>Conformant</v>
          </cell>
        </row>
        <row r="3786">
          <cell r="B3786" t="str">
            <v>FRITZ KUBLER_2023</v>
          </cell>
          <cell r="C3786" t="str">
            <v>CID001188 - Mitsubishi Materials Corporation</v>
          </cell>
          <cell r="D3786" t="str">
            <v>Gold</v>
          </cell>
          <cell r="E3786" t="str">
            <v>CID001188</v>
          </cell>
          <cell r="F3786" t="str">
            <v>RMI</v>
          </cell>
          <cell r="G3786" t="str">
            <v>Mitsubishi Materials Corporation</v>
          </cell>
          <cell r="H3786" t="str">
            <v>JAPAN</v>
          </cell>
          <cell r="I3786"/>
          <cell r="J3786" t="str">
            <v>Tokyo</v>
          </cell>
          <cell r="K3786" t="str">
            <v>Tokyo</v>
          </cell>
          <cell r="L3786" t="str">
            <v>Conformant</v>
          </cell>
        </row>
        <row r="3787">
          <cell r="B3787" t="str">
            <v>FRITZ KUBLER_2023</v>
          </cell>
          <cell r="C3787" t="str">
            <v>CID001193 - Mitsui Mining and Smelting Co., Ltd.</v>
          </cell>
          <cell r="D3787" t="str">
            <v>Gold</v>
          </cell>
          <cell r="E3787" t="str">
            <v>CID001193</v>
          </cell>
          <cell r="F3787" t="str">
            <v>RMI</v>
          </cell>
          <cell r="G3787" t="str">
            <v>Mitsui Mining and Smelting Co., Ltd.</v>
          </cell>
          <cell r="H3787" t="str">
            <v>JAPAN</v>
          </cell>
          <cell r="I3787"/>
          <cell r="J3787" t="str">
            <v>Takehara</v>
          </cell>
          <cell r="K3787" t="str">
            <v>Hiroshima</v>
          </cell>
          <cell r="L3787" t="str">
            <v>Conformant</v>
          </cell>
        </row>
        <row r="3788">
          <cell r="B3788" t="str">
            <v>FRITZ KUBLER_2023</v>
          </cell>
          <cell r="C3788" t="str">
            <v>CID002509 - MMTC-PAMP India Pvt., Ltd.</v>
          </cell>
          <cell r="D3788" t="str">
            <v>Gold</v>
          </cell>
          <cell r="E3788" t="str">
            <v>CID002509</v>
          </cell>
          <cell r="F3788" t="str">
            <v>RMI</v>
          </cell>
          <cell r="G3788" t="str">
            <v>MMTC-PAMP India Pvt., Ltd.</v>
          </cell>
          <cell r="H3788" t="str">
            <v>INDIA</v>
          </cell>
          <cell r="I3788"/>
          <cell r="J3788" t="str">
            <v>Mewat</v>
          </cell>
          <cell r="K3788" t="str">
            <v>Haryana</v>
          </cell>
          <cell r="L3788" t="str">
            <v>Conformant</v>
          </cell>
        </row>
        <row r="3789">
          <cell r="B3789" t="str">
            <v>FRITZ KUBLER_2023</v>
          </cell>
          <cell r="C3789" t="str">
            <v>CID001220 - Nadir Metal Rafineri San. Ve Tic. A.S.</v>
          </cell>
          <cell r="D3789" t="str">
            <v>Gold</v>
          </cell>
          <cell r="E3789" t="str">
            <v>CID001220</v>
          </cell>
          <cell r="F3789" t="str">
            <v>RMI</v>
          </cell>
          <cell r="G3789" t="str">
            <v>Nadir Metal Rafineri San. Ve Tic. A.S.</v>
          </cell>
          <cell r="H3789" t="str">
            <v>TURKEY</v>
          </cell>
          <cell r="I3789"/>
          <cell r="J3789" t="str">
            <v>Bahçelievler</v>
          </cell>
          <cell r="K3789" t="str">
            <v>İstanbul</v>
          </cell>
          <cell r="L3789" t="str">
            <v>Conformant</v>
          </cell>
        </row>
        <row r="3790">
          <cell r="B3790" t="str">
            <v>FRITZ KUBLER_2023</v>
          </cell>
          <cell r="C3790" t="str">
            <v>CID001259 - Nihon Material Co., Ltd.</v>
          </cell>
          <cell r="D3790" t="str">
            <v>Gold</v>
          </cell>
          <cell r="E3790" t="str">
            <v>CID001259</v>
          </cell>
          <cell r="F3790" t="str">
            <v>RMI</v>
          </cell>
          <cell r="G3790" t="str">
            <v>Nihon Material Co., Ltd.</v>
          </cell>
          <cell r="H3790" t="str">
            <v>JAPAN</v>
          </cell>
          <cell r="I3790"/>
          <cell r="J3790" t="str">
            <v>Noda</v>
          </cell>
          <cell r="K3790" t="str">
            <v>Chiba</v>
          </cell>
          <cell r="L3790" t="str">
            <v>Conformant</v>
          </cell>
        </row>
        <row r="3791">
          <cell r="B3791" t="str">
            <v>FRITZ KUBLER_2023</v>
          </cell>
          <cell r="C3791" t="str">
            <v>CID002779 - Ogussa Osterreichische Gold- und Silber-Scheideanstalt GmbH</v>
          </cell>
          <cell r="D3791" t="str">
            <v>Gold</v>
          </cell>
          <cell r="E3791" t="str">
            <v>CID002779</v>
          </cell>
          <cell r="F3791" t="str">
            <v>RMI</v>
          </cell>
          <cell r="G3791" t="str">
            <v>Ogussa Osterreichische Gold- und Silber-Scheideanstalt GmbH</v>
          </cell>
          <cell r="H3791" t="str">
            <v>AUSTRIA</v>
          </cell>
          <cell r="I3791"/>
          <cell r="J3791" t="str">
            <v>Vienna</v>
          </cell>
          <cell r="K3791" t="str">
            <v>Wien</v>
          </cell>
          <cell r="L3791" t="str">
            <v>Conformant</v>
          </cell>
        </row>
        <row r="3792">
          <cell r="B3792" t="str">
            <v>FRITZ KUBLER_2023</v>
          </cell>
          <cell r="C3792" t="str">
            <v>CID001325 - Ohura Precious Metal Industry Co., Ltd.</v>
          </cell>
          <cell r="D3792" t="str">
            <v>Gold</v>
          </cell>
          <cell r="E3792" t="str">
            <v>CID001325</v>
          </cell>
          <cell r="F3792" t="str">
            <v>RMI</v>
          </cell>
          <cell r="G3792" t="str">
            <v>Ohura Precious Metal Industry Co., Ltd.</v>
          </cell>
          <cell r="H3792" t="str">
            <v>JAPAN</v>
          </cell>
          <cell r="I3792"/>
          <cell r="J3792" t="str">
            <v>Nara-shi</v>
          </cell>
          <cell r="K3792" t="str">
            <v>Nara</v>
          </cell>
          <cell r="L3792" t="str">
            <v>Conformant</v>
          </cell>
        </row>
        <row r="3793">
          <cell r="B3793" t="str">
            <v>FRITZ KUBLER_2023</v>
          </cell>
          <cell r="C3793" t="str">
            <v>CID001352 - MKS PAMP SA97</v>
          </cell>
          <cell r="D3793" t="str">
            <v>Gold</v>
          </cell>
          <cell r="E3793" t="str">
            <v>CID001352</v>
          </cell>
          <cell r="F3793" t="str">
            <v>RMI</v>
          </cell>
          <cell r="G3793" t="str">
            <v>MKS PAMP SA</v>
          </cell>
          <cell r="H3793" t="str">
            <v>SWITZERLAND</v>
          </cell>
          <cell r="I3793"/>
          <cell r="J3793" t="str">
            <v>Geneva</v>
          </cell>
          <cell r="K3793" t="str">
            <v>Genève</v>
          </cell>
          <cell r="L3793" t="str">
            <v>Conformant</v>
          </cell>
        </row>
        <row r="3794">
          <cell r="B3794" t="str">
            <v>FRITZ KUBLER_2023</v>
          </cell>
          <cell r="C3794" t="str">
            <v>CID001362 - Penglai Penggang Gold Industry Co., Ltd.</v>
          </cell>
          <cell r="D3794" t="str">
            <v>Gold</v>
          </cell>
          <cell r="E3794" t="str">
            <v>CID001362</v>
          </cell>
          <cell r="F3794" t="str">
            <v>RMI</v>
          </cell>
          <cell r="G3794" t="str">
            <v>Penglai Penggang Gold Industry Co., Ltd.</v>
          </cell>
          <cell r="H3794" t="str">
            <v>CHINA</v>
          </cell>
          <cell r="I3794"/>
          <cell r="J3794" t="str">
            <v>Penglai</v>
          </cell>
          <cell r="K3794" t="str">
            <v>Shandong Sheng</v>
          </cell>
          <cell r="L3794" t="str">
            <v>Listed by RMI</v>
          </cell>
        </row>
        <row r="3795">
          <cell r="B3795" t="str">
            <v>FRITZ KUBLER_2023</v>
          </cell>
          <cell r="C3795" t="str">
            <v>CID002919 - Planta Recuperadora de Metales SpA</v>
          </cell>
          <cell r="D3795" t="str">
            <v>Gold</v>
          </cell>
          <cell r="E3795" t="str">
            <v>CID002919</v>
          </cell>
          <cell r="F3795" t="str">
            <v>RMI</v>
          </cell>
          <cell r="G3795" t="str">
            <v>Planta Recuperadora de Metales SpA</v>
          </cell>
          <cell r="H3795" t="str">
            <v>CHILE</v>
          </cell>
          <cell r="I3795"/>
          <cell r="J3795" t="str">
            <v>Mejillones</v>
          </cell>
          <cell r="K3795" t="str">
            <v>Antofagasta</v>
          </cell>
          <cell r="L3795" t="str">
            <v>Conformant</v>
          </cell>
        </row>
        <row r="3796">
          <cell r="B3796" t="str">
            <v>FRITZ KUBLER_2023</v>
          </cell>
          <cell r="C3796" t="str">
            <v>CID001397 - PT Aneka Tambang (Persero) Tbk</v>
          </cell>
          <cell r="D3796" t="str">
            <v>Gold</v>
          </cell>
          <cell r="E3796" t="str">
            <v>CID001397</v>
          </cell>
          <cell r="F3796" t="str">
            <v>RMI</v>
          </cell>
          <cell r="G3796" t="str">
            <v>PT Aneka Tambang (Persero) Tbk</v>
          </cell>
          <cell r="H3796" t="str">
            <v>INDONESIA</v>
          </cell>
          <cell r="I3796"/>
          <cell r="J3796" t="str">
            <v>Jakarta</v>
          </cell>
          <cell r="K3796" t="str">
            <v>Jakarta Raya</v>
          </cell>
          <cell r="L3796" t="str">
            <v>Conformant</v>
          </cell>
        </row>
        <row r="3797">
          <cell r="B3797" t="str">
            <v>FRITZ KUBLER_2023</v>
          </cell>
          <cell r="C3797" t="str">
            <v>CID001498 - PX Precinox S.A.</v>
          </cell>
          <cell r="D3797" t="str">
            <v>Gold</v>
          </cell>
          <cell r="E3797" t="str">
            <v>CID001498</v>
          </cell>
          <cell r="F3797" t="str">
            <v>RMI</v>
          </cell>
          <cell r="G3797" t="str">
            <v>PX Precinox S.A.</v>
          </cell>
          <cell r="H3797" t="str">
            <v>SWITZERLAND</v>
          </cell>
          <cell r="I3797"/>
          <cell r="J3797" t="str">
            <v>La Chaux-de-Fonds</v>
          </cell>
          <cell r="K3797" t="str">
            <v>Neuchâtel</v>
          </cell>
          <cell r="L3797" t="str">
            <v>Conformant</v>
          </cell>
        </row>
        <row r="3798">
          <cell r="B3798" t="str">
            <v>FRITZ KUBLER_2023</v>
          </cell>
          <cell r="C3798" t="str">
            <v>CID001512 - Rand Refinery (Pty) Ltd.</v>
          </cell>
          <cell r="D3798" t="str">
            <v>Gold</v>
          </cell>
          <cell r="E3798" t="str">
            <v>CID001512</v>
          </cell>
          <cell r="F3798" t="str">
            <v>RMI</v>
          </cell>
          <cell r="G3798" t="str">
            <v>Rand Refinery (Pty) Ltd.</v>
          </cell>
          <cell r="H3798" t="str">
            <v>SOUTH AFRICA</v>
          </cell>
          <cell r="I3798"/>
          <cell r="J3798" t="str">
            <v>Germiston</v>
          </cell>
          <cell r="K3798" t="str">
            <v>Gauteng</v>
          </cell>
          <cell r="L3798" t="str">
            <v>Conformant</v>
          </cell>
        </row>
        <row r="3799">
          <cell r="B3799" t="str">
            <v>FRITZ KUBLER_2023</v>
          </cell>
          <cell r="C3799" t="str">
            <v>CID002582 - REMONDIS PMR B.V.</v>
          </cell>
          <cell r="D3799" t="str">
            <v>Gold</v>
          </cell>
          <cell r="E3799" t="str">
            <v>CID002582</v>
          </cell>
          <cell r="F3799" t="str">
            <v>RMI</v>
          </cell>
          <cell r="G3799" t="str">
            <v>REMONDIS PMR B.V.</v>
          </cell>
          <cell r="H3799" t="str">
            <v>NETHERLANDS</v>
          </cell>
          <cell r="I3799"/>
          <cell r="J3799" t="str">
            <v>Moerdijk</v>
          </cell>
          <cell r="K3799" t="str">
            <v>Noord-Brabant</v>
          </cell>
          <cell r="L3799" t="str">
            <v>Conformant</v>
          </cell>
        </row>
        <row r="3800">
          <cell r="B3800" t="str">
            <v>FRITZ KUBLER_2023</v>
          </cell>
          <cell r="C3800" t="str">
            <v>CID001534 - Royal Canadian Mint</v>
          </cell>
          <cell r="D3800" t="str">
            <v>Gold</v>
          </cell>
          <cell r="E3800" t="str">
            <v>CID001534</v>
          </cell>
          <cell r="F3800" t="str">
            <v>RMI</v>
          </cell>
          <cell r="G3800" t="str">
            <v>Royal Canadian Mint</v>
          </cell>
          <cell r="H3800" t="str">
            <v>CANADA</v>
          </cell>
          <cell r="I3800"/>
          <cell r="J3800" t="str">
            <v>Ottawa</v>
          </cell>
          <cell r="K3800" t="str">
            <v>Ontario</v>
          </cell>
          <cell r="L3800" t="str">
            <v>Conformant</v>
          </cell>
        </row>
        <row r="3801">
          <cell r="B3801" t="str">
            <v>FRITZ KUBLER_2023</v>
          </cell>
          <cell r="C3801" t="str">
            <v>CID002761 - SAAMP</v>
          </cell>
          <cell r="D3801" t="str">
            <v>Gold</v>
          </cell>
          <cell r="E3801" t="str">
            <v>CID002761</v>
          </cell>
          <cell r="F3801" t="str">
            <v>RMI</v>
          </cell>
          <cell r="G3801" t="str">
            <v>SAAMP</v>
          </cell>
          <cell r="H3801" t="str">
            <v>FRANCE</v>
          </cell>
          <cell r="I3801"/>
          <cell r="J3801" t="str">
            <v>Paris</v>
          </cell>
          <cell r="K3801" t="str">
            <v>Île-de-France</v>
          </cell>
          <cell r="L3801" t="str">
            <v>Conformant</v>
          </cell>
        </row>
        <row r="3802">
          <cell r="B3802" t="str">
            <v>FRITZ KUBLER_2023</v>
          </cell>
          <cell r="C3802" t="str">
            <v>CID002973 - Safimet S.p.A</v>
          </cell>
          <cell r="D3802" t="str">
            <v>Gold</v>
          </cell>
          <cell r="E3802" t="str">
            <v>CID002973</v>
          </cell>
          <cell r="F3802" t="str">
            <v>RMI</v>
          </cell>
          <cell r="G3802" t="str">
            <v>Safimet S.p.A</v>
          </cell>
          <cell r="H3802" t="str">
            <v>ITALY</v>
          </cell>
          <cell r="I3802"/>
          <cell r="J3802" t="str">
            <v>Arezzo</v>
          </cell>
          <cell r="K3802" t="str">
            <v>Toscana</v>
          </cell>
          <cell r="L3802" t="str">
            <v>Listed by RMI</v>
          </cell>
        </row>
        <row r="3803">
          <cell r="B3803" t="str">
            <v>FRITZ KUBLER_2023</v>
          </cell>
          <cell r="C3803" t="str">
            <v>CID002290 - SAFINA A.S.</v>
          </cell>
          <cell r="D3803" t="str">
            <v>Gold</v>
          </cell>
          <cell r="E3803" t="str">
            <v>CID002290</v>
          </cell>
          <cell r="F3803" t="str">
            <v>RMI</v>
          </cell>
          <cell r="G3803" t="str">
            <v>SAFINA A.S.</v>
          </cell>
          <cell r="H3803" t="str">
            <v>CZECHIA</v>
          </cell>
          <cell r="I3803"/>
          <cell r="J3803" t="str">
            <v>Vestec</v>
          </cell>
          <cell r="K3803" t="str">
            <v>Praha-západ</v>
          </cell>
          <cell r="L3803" t="str">
            <v>Conformant</v>
          </cell>
        </row>
        <row r="3804">
          <cell r="B3804" t="str">
            <v>FRITZ KUBLER_2023</v>
          </cell>
          <cell r="C3804" t="str">
            <v>CID001555 - Samduck Precious Metals71</v>
          </cell>
          <cell r="D3804" t="str">
            <v>Gold</v>
          </cell>
          <cell r="E3804" t="str">
            <v>CID001555</v>
          </cell>
          <cell r="F3804" t="str">
            <v>RMI</v>
          </cell>
          <cell r="G3804" t="str">
            <v>Samduck Precious Metals</v>
          </cell>
          <cell r="H3804" t="str">
            <v>KOREA, REPUBLIC OF</v>
          </cell>
          <cell r="I3804"/>
          <cell r="J3804" t="str">
            <v>Namdong</v>
          </cell>
          <cell r="K3804" t="str">
            <v>Incheon-gwangyeoksi</v>
          </cell>
          <cell r="L3804" t="str">
            <v>Listed by RMI</v>
          </cell>
        </row>
        <row r="3805">
          <cell r="B3805" t="str">
            <v>FRITZ KUBLER_2023</v>
          </cell>
          <cell r="C3805" t="str">
            <v>CID001585 - SEMPSA Joyeria Plateria S.A.</v>
          </cell>
          <cell r="D3805" t="str">
            <v>Gold</v>
          </cell>
          <cell r="E3805" t="str">
            <v>CID001585</v>
          </cell>
          <cell r="F3805" t="str">
            <v>RMI</v>
          </cell>
          <cell r="G3805" t="str">
            <v>SEMPSA Joyeria Plateria S.A.</v>
          </cell>
          <cell r="H3805" t="str">
            <v>SPAIN</v>
          </cell>
          <cell r="I3805" t="str">
            <v>Avenida Democratia</v>
          </cell>
          <cell r="J3805" t="str">
            <v>Madrid</v>
          </cell>
          <cell r="K3805" t="str">
            <v>Comunidad de Madrid</v>
          </cell>
          <cell r="L3805" t="str">
            <v>Conformant</v>
          </cell>
        </row>
        <row r="3806">
          <cell r="B3806" t="str">
            <v>FRITZ KUBLER_2023</v>
          </cell>
          <cell r="C3806" t="str">
            <v>CID001622 - Shandong Zhaojin Gold &amp; Silver Refinery Co., Ltd.</v>
          </cell>
          <cell r="D3806" t="str">
            <v>Gold</v>
          </cell>
          <cell r="E3806" t="str">
            <v>CID001622</v>
          </cell>
          <cell r="F3806" t="str">
            <v>RMI</v>
          </cell>
          <cell r="G3806" t="str">
            <v>Shandong Zhaojin Gold &amp; Silver Refinery Co., Ltd.</v>
          </cell>
          <cell r="H3806" t="str">
            <v>CHINA</v>
          </cell>
          <cell r="I3806"/>
          <cell r="J3806" t="str">
            <v>Zhaoyuan</v>
          </cell>
          <cell r="K3806" t="str">
            <v>Shandong Sheng</v>
          </cell>
          <cell r="L3806" t="str">
            <v>Conformant</v>
          </cell>
        </row>
        <row r="3807">
          <cell r="B3807" t="str">
            <v>FRITZ KUBLER_2023</v>
          </cell>
          <cell r="C3807" t="str">
            <v>CID001736 - Sichuan Tianze Precious Metals Co., Ltd.</v>
          </cell>
          <cell r="D3807" t="str">
            <v>Gold</v>
          </cell>
          <cell r="E3807" t="str">
            <v>CID001736</v>
          </cell>
          <cell r="F3807" t="str">
            <v>RMI</v>
          </cell>
          <cell r="G3807" t="str">
            <v>Sichuan Tianze Precious Metals Co., Ltd.</v>
          </cell>
          <cell r="H3807" t="str">
            <v>CHINA</v>
          </cell>
          <cell r="I3807"/>
          <cell r="J3807" t="str">
            <v>Chengdu</v>
          </cell>
          <cell r="K3807" t="str">
            <v>Sichuan Sheng</v>
          </cell>
          <cell r="L3807" t="str">
            <v>Conformant</v>
          </cell>
        </row>
        <row r="3808">
          <cell r="B3808" t="str">
            <v>FRITZ KUBLER_2023</v>
          </cell>
          <cell r="C3808" t="str">
            <v>CID002516 - Singway Technology Co., Ltd.</v>
          </cell>
          <cell r="D3808" t="str">
            <v>Gold</v>
          </cell>
          <cell r="E3808" t="str">
            <v>CID002516</v>
          </cell>
          <cell r="F3808" t="str">
            <v>RMI</v>
          </cell>
          <cell r="G3808" t="str">
            <v>Singway Technology Co., Ltd.</v>
          </cell>
          <cell r="H3808" t="str">
            <v>TAIWAN, PROVINCE OF CHINA</v>
          </cell>
          <cell r="I3808"/>
          <cell r="J3808" t="str">
            <v>Dayuan</v>
          </cell>
          <cell r="K3808" t="str">
            <v>Taoyuan</v>
          </cell>
          <cell r="L3808" t="str">
            <v>Listed by RMI</v>
          </cell>
        </row>
        <row r="3809">
          <cell r="B3809" t="str">
            <v>FRITZ KUBLER_2023</v>
          </cell>
          <cell r="C3809" t="str">
            <v>CID001761 - Solar Applied Materials Technology Corp.</v>
          </cell>
          <cell r="D3809" t="str">
            <v>Gold</v>
          </cell>
          <cell r="E3809" t="str">
            <v>CID001761</v>
          </cell>
          <cell r="F3809" t="str">
            <v>RMI</v>
          </cell>
          <cell r="G3809" t="str">
            <v>Solar Applied Materials Technology Corp.</v>
          </cell>
          <cell r="H3809" t="str">
            <v>TAIWAN, PROVINCE OF CHINA</v>
          </cell>
          <cell r="I3809"/>
          <cell r="J3809" t="str">
            <v>Tainan City</v>
          </cell>
          <cell r="K3809" t="str">
            <v>Tainan</v>
          </cell>
          <cell r="L3809" t="str">
            <v>Conformant</v>
          </cell>
        </row>
        <row r="3810">
          <cell r="B3810" t="str">
            <v>FRITZ KUBLER_2023</v>
          </cell>
          <cell r="C3810" t="str">
            <v>CID001798 - Sumitomo Metal Mining Co., Ltd.88</v>
          </cell>
          <cell r="D3810" t="str">
            <v>Gold</v>
          </cell>
          <cell r="E3810" t="str">
            <v>CID001798</v>
          </cell>
          <cell r="F3810" t="str">
            <v>RMI</v>
          </cell>
          <cell r="G3810" t="str">
            <v>Sumitomo Metal Mining Co., Ltd.</v>
          </cell>
          <cell r="H3810" t="str">
            <v>JAPAN</v>
          </cell>
          <cell r="I3810"/>
          <cell r="J3810" t="str">
            <v>Saijo</v>
          </cell>
          <cell r="K3810" t="str">
            <v>Wehime</v>
          </cell>
          <cell r="L3810" t="str">
            <v>Conformant</v>
          </cell>
        </row>
        <row r="3811">
          <cell r="B3811" t="str">
            <v>FRITZ KUBLER_2023</v>
          </cell>
          <cell r="C3811" t="str">
            <v>CID002580 - T.C.A S.p.A</v>
          </cell>
          <cell r="D3811" t="str">
            <v>Gold</v>
          </cell>
          <cell r="E3811" t="str">
            <v>CID002580</v>
          </cell>
          <cell r="F3811" t="str">
            <v>RMI</v>
          </cell>
          <cell r="G3811" t="str">
            <v>T.C.A S.p.A</v>
          </cell>
          <cell r="H3811" t="str">
            <v>ITALY</v>
          </cell>
          <cell r="I3811"/>
          <cell r="J3811" t="str">
            <v>Capolona</v>
          </cell>
          <cell r="K3811" t="str">
            <v>Toscana</v>
          </cell>
          <cell r="L3811" t="str">
            <v>Conformant</v>
          </cell>
        </row>
        <row r="3812">
          <cell r="B3812" t="str">
            <v>FRITZ KUBLER_2023</v>
          </cell>
          <cell r="C3812" t="str">
            <v>CID001875 - Tanaka Kikinzoku Kogyo K.K.96</v>
          </cell>
          <cell r="D3812" t="str">
            <v>Gold</v>
          </cell>
          <cell r="E3812" t="str">
            <v>CID001875</v>
          </cell>
          <cell r="F3812" t="str">
            <v>RMI</v>
          </cell>
          <cell r="G3812" t="str">
            <v>Tanaka Kikinzoku Kogyo K.K.</v>
          </cell>
          <cell r="H3812" t="str">
            <v>JAPAN</v>
          </cell>
          <cell r="I3812" t="str">
            <v>nagatoro2-14</v>
          </cell>
          <cell r="J3812" t="str">
            <v>Hiratsuka</v>
          </cell>
          <cell r="K3812" t="str">
            <v>Kanagawa</v>
          </cell>
          <cell r="L3812" t="str">
            <v>Conformant</v>
          </cell>
        </row>
        <row r="3813">
          <cell r="B3813" t="str">
            <v>FRITZ KUBLER_2023</v>
          </cell>
          <cell r="C3813" t="str">
            <v>CID001916 - Shandong Gold Smelting Co., Ltd.</v>
          </cell>
          <cell r="D3813" t="str">
            <v>Gold</v>
          </cell>
          <cell r="E3813" t="str">
            <v>CID001916</v>
          </cell>
          <cell r="F3813" t="str">
            <v>RMI</v>
          </cell>
          <cell r="G3813" t="str">
            <v>Shandong Gold Smelting Co., Ltd.</v>
          </cell>
          <cell r="H3813" t="str">
            <v>CHINA</v>
          </cell>
          <cell r="I3813"/>
          <cell r="J3813" t="str">
            <v>Laizhou</v>
          </cell>
          <cell r="K3813" t="str">
            <v>Shandong Sheng</v>
          </cell>
          <cell r="L3813" t="str">
            <v>Conformant</v>
          </cell>
        </row>
        <row r="3814">
          <cell r="B3814" t="str">
            <v>FRITZ KUBLER_2023</v>
          </cell>
          <cell r="C3814" t="str">
            <v>CID001938 - Tokuriki Honten Co., Ltd.</v>
          </cell>
          <cell r="D3814" t="str">
            <v>Gold</v>
          </cell>
          <cell r="E3814" t="str">
            <v>CID001938</v>
          </cell>
          <cell r="F3814" t="str">
            <v>RMI</v>
          </cell>
          <cell r="G3814" t="str">
            <v>Tokuriki Honten Co., Ltd.</v>
          </cell>
          <cell r="H3814" t="str">
            <v>JAPAN</v>
          </cell>
          <cell r="I3814"/>
          <cell r="J3814" t="str">
            <v>Kuki</v>
          </cell>
          <cell r="K3814" t="str">
            <v>Saitama</v>
          </cell>
          <cell r="L3814" t="str">
            <v>Conformant</v>
          </cell>
        </row>
        <row r="3815">
          <cell r="B3815" t="str">
            <v>FRITZ KUBLER_2023</v>
          </cell>
          <cell r="C3815" t="str">
            <v>CID002615 - TOO Tau-Ken-Altyn</v>
          </cell>
          <cell r="D3815" t="str">
            <v>Gold</v>
          </cell>
          <cell r="E3815" t="str">
            <v>CID002615</v>
          </cell>
          <cell r="F3815" t="str">
            <v>RMI</v>
          </cell>
          <cell r="G3815" t="str">
            <v>TOO Tau-Ken-Altyn</v>
          </cell>
          <cell r="H3815" t="str">
            <v>KAZAKHSTAN</v>
          </cell>
          <cell r="I3815"/>
          <cell r="J3815" t="str">
            <v>Astana</v>
          </cell>
          <cell r="K3815" t="str">
            <v>Almaty</v>
          </cell>
          <cell r="L3815" t="str">
            <v>Conformant</v>
          </cell>
        </row>
        <row r="3816">
          <cell r="B3816" t="str">
            <v>FRITZ KUBLER_2023</v>
          </cell>
          <cell r="C3816" t="str">
            <v>CID001955 - Torecom</v>
          </cell>
          <cell r="D3816" t="str">
            <v>Gold</v>
          </cell>
          <cell r="E3816" t="str">
            <v>CID001955</v>
          </cell>
          <cell r="F3816" t="str">
            <v>RMI</v>
          </cell>
          <cell r="G3816" t="str">
            <v>Torecom</v>
          </cell>
          <cell r="H3816" t="str">
            <v>KOREA, REPUBLIC OF</v>
          </cell>
          <cell r="I3816"/>
          <cell r="J3816" t="str">
            <v>Asan</v>
          </cell>
          <cell r="K3816" t="str">
            <v>Chungcheongnam-do</v>
          </cell>
          <cell r="L3816" t="str">
            <v>Conformant</v>
          </cell>
        </row>
        <row r="3817">
          <cell r="B3817" t="str">
            <v>FRITZ KUBLER_2023</v>
          </cell>
          <cell r="C3817" t="str">
            <v>CID002314 - Umicore Precious Metals Thailand</v>
          </cell>
          <cell r="D3817" t="str">
            <v>Gold</v>
          </cell>
          <cell r="E3817" t="str">
            <v>CID002314</v>
          </cell>
          <cell r="F3817" t="str">
            <v>RMI</v>
          </cell>
          <cell r="G3817" t="str">
            <v>Umicore Precious Metals Thailand</v>
          </cell>
          <cell r="H3817" t="str">
            <v>THAILAND</v>
          </cell>
          <cell r="I3817"/>
          <cell r="J3817" t="str">
            <v>Khwaeng Dok Mai</v>
          </cell>
          <cell r="K3817" t="str">
            <v>Krung Thep Maha Nakhon</v>
          </cell>
          <cell r="L3817" t="str">
            <v>Conformant</v>
          </cell>
        </row>
        <row r="3818">
          <cell r="B3818" t="str">
            <v>FRITZ KUBLER_2023</v>
          </cell>
          <cell r="C3818" t="str">
            <v>CID001980 - Umicore S.A. Business Unit Precious Metals Refining104</v>
          </cell>
          <cell r="D3818" t="str">
            <v>Gold</v>
          </cell>
          <cell r="E3818" t="str">
            <v>CID001980</v>
          </cell>
          <cell r="F3818" t="str">
            <v>RMI</v>
          </cell>
          <cell r="G3818" t="str">
            <v>Umicore S.A. Business Unit Precious Metals Refining</v>
          </cell>
          <cell r="H3818" t="str">
            <v>BELGIUM</v>
          </cell>
          <cell r="I3818" t="str">
            <v>Adolf Greinerstraat 14</v>
          </cell>
          <cell r="J3818" t="str">
            <v>Hoboken</v>
          </cell>
          <cell r="K3818" t="str">
            <v>Antwerpen</v>
          </cell>
          <cell r="L3818" t="str">
            <v>Conformant</v>
          </cell>
        </row>
        <row r="3819">
          <cell r="B3819" t="str">
            <v>FRITZ KUBLER_2023</v>
          </cell>
          <cell r="C3819" t="str">
            <v>CID001993 - United Precious Metal Refining, Inc.</v>
          </cell>
          <cell r="D3819" t="str">
            <v>Gold</v>
          </cell>
          <cell r="E3819" t="str">
            <v>CID001993</v>
          </cell>
          <cell r="F3819" t="str">
            <v>RMI</v>
          </cell>
          <cell r="G3819" t="str">
            <v>United Precious Metal Refining, Inc.</v>
          </cell>
          <cell r="H3819" t="str">
            <v>UNITED STATES OF AMERICA</v>
          </cell>
          <cell r="I3819"/>
          <cell r="J3819" t="str">
            <v>Alden</v>
          </cell>
          <cell r="K3819" t="str">
            <v>New York</v>
          </cell>
          <cell r="L3819" t="str">
            <v>Conformant</v>
          </cell>
        </row>
        <row r="3820">
          <cell r="B3820" t="str">
            <v>FRITZ KUBLER_2023</v>
          </cell>
          <cell r="C3820" t="str">
            <v>CID002003 - Valcambi S.A.</v>
          </cell>
          <cell r="D3820" t="str">
            <v>Gold</v>
          </cell>
          <cell r="E3820" t="str">
            <v>CID002003</v>
          </cell>
          <cell r="F3820" t="str">
            <v>RMI</v>
          </cell>
          <cell r="G3820" t="str">
            <v>Valcambi S.A.</v>
          </cell>
          <cell r="H3820" t="str">
            <v>SWITZERLAND</v>
          </cell>
          <cell r="I3820"/>
          <cell r="J3820" t="str">
            <v>Balerna</v>
          </cell>
          <cell r="K3820" t="str">
            <v>Ticino</v>
          </cell>
          <cell r="L3820" t="str">
            <v>Conformant</v>
          </cell>
        </row>
        <row r="3821">
          <cell r="B3821" t="str">
            <v>FRITZ KUBLER_2023</v>
          </cell>
          <cell r="C3821" t="str">
            <v>CID002030 - Western Australian Mint (T/a The Perth Mint)109</v>
          </cell>
          <cell r="D3821" t="str">
            <v>Gold</v>
          </cell>
          <cell r="E3821" t="str">
            <v>CID002030</v>
          </cell>
          <cell r="F3821" t="str">
            <v>RMI</v>
          </cell>
          <cell r="G3821" t="str">
            <v>Western Australian Mint (T/a The Perth Mint)</v>
          </cell>
          <cell r="H3821" t="str">
            <v>AUSTRALIA</v>
          </cell>
          <cell r="I3821" t="str">
            <v>Nondisclosure</v>
          </cell>
          <cell r="J3821" t="str">
            <v>Newburn</v>
          </cell>
          <cell r="K3821" t="str">
            <v>Western Australia</v>
          </cell>
          <cell r="L3821" t="str">
            <v>Conformant</v>
          </cell>
        </row>
        <row r="3822">
          <cell r="B3822" t="str">
            <v>FRITZ KUBLER_2023</v>
          </cell>
          <cell r="C3822" t="str">
            <v>CID002778 - WIELAND Edelmetalle GmbH</v>
          </cell>
          <cell r="D3822" t="str">
            <v>Gold</v>
          </cell>
          <cell r="E3822" t="str">
            <v>CID002778</v>
          </cell>
          <cell r="F3822" t="str">
            <v>RMI</v>
          </cell>
          <cell r="G3822" t="str">
            <v>WIELAND Edelmetalle GmbH</v>
          </cell>
          <cell r="H3822" t="str">
            <v>GERMANY</v>
          </cell>
          <cell r="I3822"/>
          <cell r="J3822" t="str">
            <v>Pforzeim</v>
          </cell>
          <cell r="K3822" t="str">
            <v>Baden-Wurttemberg</v>
          </cell>
          <cell r="L3822" t="str">
            <v>Conformant</v>
          </cell>
        </row>
        <row r="3823">
          <cell r="B3823" t="str">
            <v>FRITZ KUBLER_2023</v>
          </cell>
          <cell r="C3823" t="str">
            <v>CID002129 - Yokohama Metal Co., Ltd.</v>
          </cell>
          <cell r="D3823" t="str">
            <v>Gold</v>
          </cell>
          <cell r="E3823" t="str">
            <v>CID002129</v>
          </cell>
          <cell r="F3823" t="str">
            <v>RMI</v>
          </cell>
          <cell r="G3823" t="str">
            <v>Yokohama Metal Co., Ltd.</v>
          </cell>
          <cell r="H3823" t="str">
            <v>JAPAN</v>
          </cell>
          <cell r="I3823"/>
          <cell r="J3823" t="str">
            <v>Sagamihara</v>
          </cell>
          <cell r="K3823" t="str">
            <v>Kanagawa</v>
          </cell>
          <cell r="L3823" t="str">
            <v>Conformant</v>
          </cell>
        </row>
        <row r="3824">
          <cell r="B3824" t="str">
            <v>FRITZ KUBLER_2023</v>
          </cell>
          <cell r="C3824" t="str">
            <v>CID002224 - Zhongyuan Gold Smelter of Zhongjin Gold Corporation116</v>
          </cell>
          <cell r="D3824" t="str">
            <v>Gold</v>
          </cell>
          <cell r="E3824" t="str">
            <v>CID002224</v>
          </cell>
          <cell r="F3824" t="str">
            <v>RMI</v>
          </cell>
          <cell r="G3824" t="str">
            <v>Zhongyuan Gold Smelter of Zhongjin Gold Corporation</v>
          </cell>
          <cell r="H3824" t="str">
            <v>CHINA</v>
          </cell>
          <cell r="I3824"/>
          <cell r="J3824" t="str">
            <v>Sanmenxia</v>
          </cell>
          <cell r="K3824" t="str">
            <v>Henan Sheng</v>
          </cell>
          <cell r="L3824" t="str">
            <v>Conformant</v>
          </cell>
        </row>
        <row r="3825">
          <cell r="B3825" t="str">
            <v>FRITZ KUBLER_2023</v>
          </cell>
          <cell r="C3825" t="str">
            <v>CID000292 - Alpha117</v>
          </cell>
          <cell r="D3825" t="str">
            <v>Tin</v>
          </cell>
          <cell r="E3825" t="str">
            <v>CID000292</v>
          </cell>
          <cell r="F3825" t="str">
            <v>RMI</v>
          </cell>
          <cell r="G3825" t="str">
            <v>Alpha</v>
          </cell>
          <cell r="H3825" t="str">
            <v>UNITED STATES OF AMERICA</v>
          </cell>
          <cell r="I3825"/>
          <cell r="J3825" t="str">
            <v>Altoona</v>
          </cell>
          <cell r="K3825" t="str">
            <v>Pennsylvania</v>
          </cell>
          <cell r="L3825" t="str">
            <v>Conformant</v>
          </cell>
        </row>
        <row r="3826">
          <cell r="B3826" t="str">
            <v>FRITZ KUBLER_2023</v>
          </cell>
          <cell r="C3826" t="str">
            <v>CID000228 - Chenzhou Yunxiang Mining and Metallurgy Co., Ltd.124</v>
          </cell>
          <cell r="D3826" t="str">
            <v>Tin</v>
          </cell>
          <cell r="E3826" t="str">
            <v>CID000228</v>
          </cell>
          <cell r="F3826" t="str">
            <v>RMI</v>
          </cell>
          <cell r="G3826" t="str">
            <v>Chenzhou Yunxiang Mining and Metallurgy Co., Ltd.</v>
          </cell>
          <cell r="H3826" t="str">
            <v>CHINA</v>
          </cell>
          <cell r="I3826"/>
          <cell r="J3826" t="str">
            <v>Chenzhou</v>
          </cell>
          <cell r="K3826" t="str">
            <v>Hunan Sheng</v>
          </cell>
          <cell r="L3826" t="str">
            <v>Conformant</v>
          </cell>
        </row>
        <row r="3827">
          <cell r="B3827" t="str">
            <v>FRITZ KUBLER_2023</v>
          </cell>
          <cell r="C3827" t="str">
            <v>CID001070 - China Tin Group Co., Ltd.125</v>
          </cell>
          <cell r="D3827" t="str">
            <v>Tin</v>
          </cell>
          <cell r="E3827" t="str">
            <v>CID001070</v>
          </cell>
          <cell r="F3827" t="str">
            <v>RMI</v>
          </cell>
          <cell r="G3827" t="str">
            <v>China Tin Group Co., Ltd.</v>
          </cell>
          <cell r="H3827" t="str">
            <v>CHINA</v>
          </cell>
          <cell r="I3827"/>
          <cell r="J3827" t="str">
            <v>Laibin</v>
          </cell>
          <cell r="K3827" t="str">
            <v>Guangxi Zhuangzu Zizhiqu</v>
          </cell>
          <cell r="L3827" t="str">
            <v>Conformant</v>
          </cell>
        </row>
        <row r="3828">
          <cell r="B3828" t="str">
            <v>FRITZ KUBLER_2023</v>
          </cell>
          <cell r="C3828" t="str">
            <v>CID000402 - Dowa</v>
          </cell>
          <cell r="D3828" t="str">
            <v>Tin</v>
          </cell>
          <cell r="E3828" t="str">
            <v>CID000402</v>
          </cell>
          <cell r="F3828" t="str">
            <v>RMI</v>
          </cell>
          <cell r="G3828" t="str">
            <v>Dowa</v>
          </cell>
          <cell r="H3828" t="str">
            <v>JAPAN</v>
          </cell>
          <cell r="I3828"/>
          <cell r="J3828" t="str">
            <v>Kosaka</v>
          </cell>
          <cell r="K3828" t="str">
            <v>Akita</v>
          </cell>
          <cell r="L3828" t="str">
            <v>Conformant</v>
          </cell>
        </row>
        <row r="3829">
          <cell r="B3829" t="str">
            <v>FRITZ KUBLER_2023</v>
          </cell>
          <cell r="C3829" t="str">
            <v>CID000448 - Estanho de Rondonia S.A.</v>
          </cell>
          <cell r="D3829" t="str">
            <v>Tin</v>
          </cell>
          <cell r="E3829" t="str">
            <v>CID000448</v>
          </cell>
          <cell r="F3829" t="str">
            <v>RMI</v>
          </cell>
          <cell r="G3829" t="str">
            <v>Estanho de Rondonia S.A.</v>
          </cell>
          <cell r="H3829" t="str">
            <v>BRAZIL</v>
          </cell>
          <cell r="I3829"/>
          <cell r="J3829" t="str">
            <v>Ariquemes</v>
          </cell>
          <cell r="K3829" t="str">
            <v>Rondônia</v>
          </cell>
          <cell r="L3829" t="str">
            <v>Conformant</v>
          </cell>
        </row>
        <row r="3830">
          <cell r="B3830" t="str">
            <v>FRITZ KUBLER_2023</v>
          </cell>
          <cell r="C3830" t="str">
            <v>CID000468 - Fenix Metals</v>
          </cell>
          <cell r="D3830" t="str">
            <v>Tin</v>
          </cell>
          <cell r="E3830" t="str">
            <v>CID000468</v>
          </cell>
          <cell r="F3830" t="str">
            <v>RMI</v>
          </cell>
          <cell r="G3830" t="str">
            <v>Fenix Metals</v>
          </cell>
          <cell r="H3830" t="str">
            <v>POLAND</v>
          </cell>
          <cell r="I3830"/>
          <cell r="J3830" t="str">
            <v>Chmielów</v>
          </cell>
          <cell r="K3830" t="str">
            <v>Podkarpackie</v>
          </cell>
          <cell r="L3830" t="str">
            <v>Conformant</v>
          </cell>
        </row>
        <row r="3831">
          <cell r="B3831" t="str">
            <v>FRITZ KUBLER_2023</v>
          </cell>
          <cell r="C3831" t="str">
            <v>CID000538 - Gejiu Non-Ferrous Metal Processing Co., Ltd.</v>
          </cell>
          <cell r="D3831" t="str">
            <v>Tin</v>
          </cell>
          <cell r="E3831" t="str">
            <v>CID000538</v>
          </cell>
          <cell r="F3831" t="str">
            <v>RMI</v>
          </cell>
          <cell r="G3831" t="str">
            <v>Gejiu Non-Ferrous Metal Processing Co., Ltd.</v>
          </cell>
          <cell r="H3831" t="str">
            <v>CHINA</v>
          </cell>
          <cell r="I3831" t="str">
            <v>Jijie</v>
          </cell>
          <cell r="J3831" t="str">
            <v>Gejiu</v>
          </cell>
          <cell r="K3831" t="str">
            <v>Yunnan Sheng</v>
          </cell>
          <cell r="L3831" t="str">
            <v>Conformant</v>
          </cell>
        </row>
        <row r="3832">
          <cell r="B3832" t="str">
            <v>FRITZ KUBLER_2023</v>
          </cell>
          <cell r="C3832" t="str">
            <v>CID000555 - Gejiu Zili Mining And Metallurgy Co., Ltd.146</v>
          </cell>
          <cell r="D3832" t="str">
            <v>Tin</v>
          </cell>
          <cell r="E3832" t="str">
            <v>CID000555</v>
          </cell>
          <cell r="F3832" t="str">
            <v>RMI</v>
          </cell>
          <cell r="G3832" t="str">
            <v>Gejiu Zili Mining And Metallurgy Co., Ltd.</v>
          </cell>
          <cell r="H3832" t="str">
            <v>CHINA</v>
          </cell>
          <cell r="I3832"/>
          <cell r="J3832" t="str">
            <v>Gejiu</v>
          </cell>
          <cell r="K3832" t="str">
            <v>Yunnan Sheng</v>
          </cell>
          <cell r="L3832" t="str">
            <v>Listed by RMI</v>
          </cell>
        </row>
        <row r="3833">
          <cell r="B3833" t="str">
            <v>FRITZ KUBLER_2023</v>
          </cell>
          <cell r="C3833" t="str">
            <v>CID003116 - Guangdong Hanhe Non-Ferrous Metal Co., Ltd.</v>
          </cell>
          <cell r="D3833" t="str">
            <v>Tin</v>
          </cell>
          <cell r="E3833" t="str">
            <v>CID003116</v>
          </cell>
          <cell r="F3833" t="str">
            <v>RMI</v>
          </cell>
          <cell r="G3833" t="str">
            <v>Guangdong Hanhe Non-Ferrous Metal Co., Ltd.</v>
          </cell>
          <cell r="H3833" t="str">
            <v>CHINA</v>
          </cell>
          <cell r="I3833"/>
          <cell r="J3833" t="str">
            <v>Chaozhou</v>
          </cell>
          <cell r="K3833" t="str">
            <v>Guangdong Sheng</v>
          </cell>
          <cell r="L3833" t="str">
            <v>Conformant</v>
          </cell>
        </row>
        <row r="3834">
          <cell r="B3834" t="str">
            <v>FRITZ KUBLER_2023</v>
          </cell>
          <cell r="C3834" t="str">
            <v>CID002844 - HuiChang Hill Tin Industry Co., Ltd.</v>
          </cell>
          <cell r="D3834" t="str">
            <v>Tin</v>
          </cell>
          <cell r="E3834" t="str">
            <v>CID002844</v>
          </cell>
          <cell r="F3834" t="str">
            <v>RMI</v>
          </cell>
          <cell r="G3834" t="str">
            <v>HuiChang Hill Tin Industry Co., Ltd.</v>
          </cell>
          <cell r="H3834" t="str">
            <v>CHINA</v>
          </cell>
          <cell r="I3834"/>
          <cell r="J3834" t="str">
            <v>Ganzhou</v>
          </cell>
          <cell r="K3834" t="str">
            <v>Jiangxi Sheng</v>
          </cell>
          <cell r="L3834" t="str">
            <v>Removed</v>
          </cell>
        </row>
        <row r="3835">
          <cell r="B3835" t="str">
            <v>FRITZ KUBLER_2023</v>
          </cell>
          <cell r="C3835" t="str">
            <v>CID002468 - Magnu's Minerais Metais e Ligas Ltda.</v>
          </cell>
          <cell r="D3835" t="str">
            <v>Tin</v>
          </cell>
          <cell r="E3835" t="str">
            <v>CID002468</v>
          </cell>
          <cell r="F3835" t="str">
            <v>RMI</v>
          </cell>
          <cell r="G3835" t="str">
            <v>Magnu's Minerais Metais e Ligas Ltda.</v>
          </cell>
          <cell r="H3835" t="str">
            <v>BRAZIL</v>
          </cell>
          <cell r="I3835"/>
          <cell r="J3835" t="str">
            <v>São João del Rei</v>
          </cell>
          <cell r="K3835" t="str">
            <v>Minas Gerais</v>
          </cell>
          <cell r="L3835" t="str">
            <v>Conformant</v>
          </cell>
        </row>
        <row r="3836">
          <cell r="B3836" t="str">
            <v>FRITZ KUBLER_2023</v>
          </cell>
          <cell r="C3836" t="str">
            <v>CID001105 - Malaysia Smelting Corporation (MSC)</v>
          </cell>
          <cell r="D3836" t="str">
            <v>Tin</v>
          </cell>
          <cell r="E3836" t="str">
            <v>CID001105</v>
          </cell>
          <cell r="F3836" t="str">
            <v>RMI</v>
          </cell>
          <cell r="G3836" t="str">
            <v>Malaysia Smelting Corporation (MSC)</v>
          </cell>
          <cell r="H3836" t="str">
            <v>MALAYSIA</v>
          </cell>
          <cell r="I3836" t="str">
            <v>27, Jialan Pantai</v>
          </cell>
          <cell r="J3836" t="str">
            <v>Butterworth</v>
          </cell>
          <cell r="K3836" t="str">
            <v>Pulau Pinang</v>
          </cell>
          <cell r="L3836" t="str">
            <v>Conformant</v>
          </cell>
        </row>
        <row r="3837">
          <cell r="B3837" t="str">
            <v>FRITZ KUBLER_2023</v>
          </cell>
          <cell r="C3837" t="str">
            <v>CID001142 - Metallic Resources, Inc.</v>
          </cell>
          <cell r="D3837" t="str">
            <v>Tin</v>
          </cell>
          <cell r="E3837" t="str">
            <v>CID001142</v>
          </cell>
          <cell r="F3837" t="str">
            <v>RMI</v>
          </cell>
          <cell r="G3837" t="str">
            <v>Metallic Resources, Inc.</v>
          </cell>
          <cell r="H3837" t="str">
            <v>UNITED STATES OF AMERICA</v>
          </cell>
          <cell r="I3837"/>
          <cell r="J3837" t="str">
            <v>Twinsburg</v>
          </cell>
          <cell r="K3837" t="str">
            <v>Ohio</v>
          </cell>
          <cell r="L3837" t="str">
            <v>Conformant</v>
          </cell>
        </row>
        <row r="3838">
          <cell r="B3838" t="str">
            <v>FRITZ KUBLER_2023</v>
          </cell>
          <cell r="C3838" t="str">
            <v>CID001182 - Minsur</v>
          </cell>
          <cell r="D3838" t="str">
            <v>Tin</v>
          </cell>
          <cell r="E3838" t="str">
            <v>CID001182</v>
          </cell>
          <cell r="F3838" t="str">
            <v>RMI</v>
          </cell>
          <cell r="G3838" t="str">
            <v>Minsur</v>
          </cell>
          <cell r="H3838" t="str">
            <v>PERU</v>
          </cell>
          <cell r="I3838" t="str">
            <v>222 Bloomingdale Road, Suite 101</v>
          </cell>
          <cell r="J3838" t="str">
            <v>Paracas</v>
          </cell>
          <cell r="K3838" t="str">
            <v>Ika</v>
          </cell>
          <cell r="L3838" t="str">
            <v>Conformant</v>
          </cell>
        </row>
        <row r="3839">
          <cell r="B3839" t="str">
            <v>FRITZ KUBLER_2023</v>
          </cell>
          <cell r="C3839" t="str">
            <v>CID001314 - O.M. Manufacturing (Thailand) Co., Ltd.</v>
          </cell>
          <cell r="D3839" t="str">
            <v>Tin</v>
          </cell>
          <cell r="E3839" t="str">
            <v>CID001314</v>
          </cell>
          <cell r="F3839" t="str">
            <v>RMI</v>
          </cell>
          <cell r="G3839" t="str">
            <v>O.M. Manufacturing (Thailand) Co., Ltd.</v>
          </cell>
          <cell r="H3839" t="str">
            <v>THAILAND</v>
          </cell>
          <cell r="I3839"/>
          <cell r="J3839" t="str">
            <v>Sriracha</v>
          </cell>
          <cell r="K3839" t="str">
            <v>Chon Buri</v>
          </cell>
          <cell r="L3839" t="str">
            <v>Conformant</v>
          </cell>
        </row>
        <row r="3840">
          <cell r="B3840" t="str">
            <v>FRITZ KUBLER_2023</v>
          </cell>
          <cell r="C3840" t="str">
            <v>CID002517 - O.M. Manufacturing Philippines, Inc.</v>
          </cell>
          <cell r="D3840" t="str">
            <v>Tin</v>
          </cell>
          <cell r="E3840" t="str">
            <v>CID002517</v>
          </cell>
          <cell r="F3840" t="str">
            <v>RMI</v>
          </cell>
          <cell r="G3840" t="str">
            <v>O.M. Manufacturing Philippines, Inc.</v>
          </cell>
          <cell r="H3840" t="str">
            <v>PHILIPPINES</v>
          </cell>
          <cell r="I3840"/>
          <cell r="J3840" t="str">
            <v>Rosario</v>
          </cell>
          <cell r="K3840" t="str">
            <v>Cavite</v>
          </cell>
          <cell r="L3840" t="str">
            <v>Conformant</v>
          </cell>
        </row>
        <row r="3841">
          <cell r="B3841" t="str">
            <v>FRITZ KUBLER_2023</v>
          </cell>
          <cell r="C3841" t="str">
            <v>CID001399 - PT Artha Cipta Langgeng</v>
          </cell>
          <cell r="D3841" t="str">
            <v>Tin</v>
          </cell>
          <cell r="E3841" t="str">
            <v>CID001399</v>
          </cell>
          <cell r="F3841" t="str">
            <v>RMI</v>
          </cell>
          <cell r="G3841" t="str">
            <v>PT Artha Cipta Langgeng</v>
          </cell>
          <cell r="H3841" t="str">
            <v>INDONESIA</v>
          </cell>
          <cell r="I3841"/>
          <cell r="J3841" t="str">
            <v>Sungailiat</v>
          </cell>
          <cell r="K3841" t="str">
            <v>Kepulauan Bangka Belitung</v>
          </cell>
          <cell r="L3841" t="str">
            <v>Conformant</v>
          </cell>
        </row>
        <row r="3842">
          <cell r="B3842" t="str">
            <v>FRITZ KUBLER_2023</v>
          </cell>
          <cell r="C3842" t="str">
            <v>CID002503 - PT ATD Makmur Mandiri Jaya</v>
          </cell>
          <cell r="D3842" t="str">
            <v>Tin</v>
          </cell>
          <cell r="E3842" t="str">
            <v>CID002503</v>
          </cell>
          <cell r="F3842" t="str">
            <v>RMI</v>
          </cell>
          <cell r="G3842" t="str">
            <v>PT ATD Makmur Mandiri Jaya</v>
          </cell>
          <cell r="H3842" t="str">
            <v>INDONESIA</v>
          </cell>
          <cell r="I3842"/>
          <cell r="J3842" t="str">
            <v>Sungailiat</v>
          </cell>
          <cell r="K3842" t="str">
            <v>Kepulauan Bangka Belitung</v>
          </cell>
          <cell r="L3842" t="str">
            <v>Conformant</v>
          </cell>
        </row>
        <row r="3843">
          <cell r="B3843" t="str">
            <v>FRITZ KUBLER_2023</v>
          </cell>
          <cell r="C3843" t="str">
            <v>CID001402 - PT Babel Inti Perkasa</v>
          </cell>
          <cell r="D3843" t="str">
            <v>Tin</v>
          </cell>
          <cell r="E3843" t="str">
            <v>CID001402</v>
          </cell>
          <cell r="F3843" t="str">
            <v>RMI</v>
          </cell>
          <cell r="G3843" t="str">
            <v>PT Babel Inti Perkasa</v>
          </cell>
          <cell r="H3843" t="str">
            <v>INDONESIA</v>
          </cell>
          <cell r="I3843"/>
          <cell r="J3843" t="str">
            <v>Lintang</v>
          </cell>
          <cell r="K3843" t="str">
            <v>Kepulauan Bangka Belitung</v>
          </cell>
          <cell r="L3843" t="str">
            <v>Conformant</v>
          </cell>
        </row>
        <row r="3844">
          <cell r="B3844" t="str">
            <v>FRITZ KUBLER_2023</v>
          </cell>
          <cell r="C3844" t="str">
            <v>CID001428 - PT Bukit Timah156</v>
          </cell>
          <cell r="D3844" t="str">
            <v>Tin</v>
          </cell>
          <cell r="E3844" t="str">
            <v>CID001428</v>
          </cell>
          <cell r="F3844" t="str">
            <v>RMI</v>
          </cell>
          <cell r="G3844" t="str">
            <v>PT Bukit Timah</v>
          </cell>
          <cell r="H3844" t="str">
            <v>INDONESIA</v>
          </cell>
          <cell r="I3844" t="str">
            <v>Nondisclosure</v>
          </cell>
          <cell r="J3844" t="str">
            <v>Pangkal Pinang</v>
          </cell>
          <cell r="K3844" t="str">
            <v>Kepulauan Bangka Belitung</v>
          </cell>
          <cell r="L3844" t="str">
            <v>Conformant</v>
          </cell>
        </row>
        <row r="3845">
          <cell r="B3845" t="str">
            <v>FRITZ KUBLER_2023</v>
          </cell>
          <cell r="C3845" t="str">
            <v>CID002696 - PT Cipta Persada Mulia</v>
          </cell>
          <cell r="D3845" t="str">
            <v>Tin</v>
          </cell>
          <cell r="E3845" t="str">
            <v>CID002696</v>
          </cell>
          <cell r="F3845" t="str">
            <v>RMI</v>
          </cell>
          <cell r="G3845" t="str">
            <v>PT Cipta Persada Mulia</v>
          </cell>
          <cell r="H3845" t="str">
            <v>INDONESIA</v>
          </cell>
          <cell r="I3845"/>
          <cell r="J3845" t="str">
            <v>Batam</v>
          </cell>
          <cell r="K3845" t="str">
            <v>Kepulauan Riau</v>
          </cell>
          <cell r="L3845" t="str">
            <v>Conformant</v>
          </cell>
        </row>
        <row r="3846">
          <cell r="B3846" t="str">
            <v>FRITZ KUBLER_2023</v>
          </cell>
          <cell r="C3846" t="str">
            <v>CID002835 - PT Menara Cipta Mulia</v>
          </cell>
          <cell r="D3846" t="str">
            <v>Tin</v>
          </cell>
          <cell r="E3846" t="str">
            <v>CID002835</v>
          </cell>
          <cell r="F3846" t="str">
            <v>RMI</v>
          </cell>
          <cell r="G3846" t="str">
            <v>PT Menara Cipta Mulia</v>
          </cell>
          <cell r="H3846" t="str">
            <v>INDONESIA</v>
          </cell>
          <cell r="I3846"/>
          <cell r="J3846" t="str">
            <v>Mentawak</v>
          </cell>
          <cell r="K3846" t="str">
            <v>Kepulauan Bangka Belitung</v>
          </cell>
          <cell r="L3846" t="str">
            <v>Conformant</v>
          </cell>
        </row>
        <row r="3847">
          <cell r="B3847" t="str">
            <v>FRITZ KUBLER_2023</v>
          </cell>
          <cell r="C3847" t="str">
            <v>CID001453 - PT Mitra Stania Prima</v>
          </cell>
          <cell r="D3847" t="str">
            <v>Tin</v>
          </cell>
          <cell r="E3847" t="str">
            <v>CID001453</v>
          </cell>
          <cell r="F3847" t="str">
            <v>RMI</v>
          </cell>
          <cell r="G3847" t="str">
            <v>PT Mitra Stania Prima</v>
          </cell>
          <cell r="H3847" t="str">
            <v>INDONESIA</v>
          </cell>
          <cell r="I3847"/>
          <cell r="J3847" t="str">
            <v>Sungailiat</v>
          </cell>
          <cell r="K3847" t="str">
            <v>Kepulauan Bangka Belitung</v>
          </cell>
          <cell r="L3847" t="str">
            <v>Conformant</v>
          </cell>
        </row>
        <row r="3848">
          <cell r="B3848" t="str">
            <v>FRITZ KUBLER_2023</v>
          </cell>
          <cell r="C3848" t="str">
            <v>CID001458 - PT Prima Timah Utama</v>
          </cell>
          <cell r="D3848" t="str">
            <v>Tin</v>
          </cell>
          <cell r="E3848" t="str">
            <v>CID001458</v>
          </cell>
          <cell r="F3848" t="str">
            <v>RMI</v>
          </cell>
          <cell r="G3848" t="str">
            <v>PT Prima Timah Utama</v>
          </cell>
          <cell r="H3848" t="str">
            <v>INDONESIA</v>
          </cell>
          <cell r="I3848"/>
          <cell r="J3848" t="str">
            <v>Pangkal Pinang</v>
          </cell>
          <cell r="K3848" t="str">
            <v>Kepulauan Bangka Belitung</v>
          </cell>
          <cell r="L3848" t="str">
            <v>Conformant</v>
          </cell>
        </row>
        <row r="3849">
          <cell r="B3849" t="str">
            <v>FRITZ KUBLER_2023</v>
          </cell>
          <cell r="C3849" t="str">
            <v>CID001460 - PT Refined Bangka Tin</v>
          </cell>
          <cell r="D3849" t="str">
            <v>Tin</v>
          </cell>
          <cell r="E3849" t="str">
            <v>CID001460</v>
          </cell>
          <cell r="F3849" t="str">
            <v>RMI</v>
          </cell>
          <cell r="G3849" t="str">
            <v>PT Refined Bangka Tin</v>
          </cell>
          <cell r="H3849" t="str">
            <v>INDONESIA</v>
          </cell>
          <cell r="I3849"/>
          <cell r="J3849" t="str">
            <v>Sungailiat</v>
          </cell>
          <cell r="K3849" t="str">
            <v>Kepulauan Bangka Belitung</v>
          </cell>
          <cell r="L3849" t="str">
            <v>Conformant</v>
          </cell>
        </row>
        <row r="3850">
          <cell r="B3850" t="str">
            <v>FRITZ KUBLER_2023</v>
          </cell>
          <cell r="C3850" t="str">
            <v>CID001463 - PT Sariwiguna Binasentosa</v>
          </cell>
          <cell r="D3850" t="str">
            <v>Tin</v>
          </cell>
          <cell r="E3850" t="str">
            <v>CID001463</v>
          </cell>
          <cell r="F3850" t="str">
            <v>RMI</v>
          </cell>
          <cell r="G3850" t="str">
            <v>PT Sariwiguna Binasentosa</v>
          </cell>
          <cell r="H3850" t="str">
            <v>INDONESIA</v>
          </cell>
          <cell r="I3850"/>
          <cell r="J3850" t="str">
            <v>Pangkal Pinang</v>
          </cell>
          <cell r="K3850" t="str">
            <v>Kepulauan Bangka Belitung</v>
          </cell>
          <cell r="L3850" t="str">
            <v>Conformant</v>
          </cell>
        </row>
        <row r="3851">
          <cell r="B3851" t="str">
            <v>FRITZ KUBLER_2023</v>
          </cell>
          <cell r="C3851" t="str">
            <v>CID001468 - PT Stanindo Inti Perkasa</v>
          </cell>
          <cell r="D3851" t="str">
            <v>Tin</v>
          </cell>
          <cell r="E3851" t="str">
            <v>CID001468</v>
          </cell>
          <cell r="F3851" t="str">
            <v>RMI</v>
          </cell>
          <cell r="G3851" t="str">
            <v>PT Stanindo Inti Perkasa</v>
          </cell>
          <cell r="H3851" t="str">
            <v>INDONESIA</v>
          </cell>
          <cell r="I3851"/>
          <cell r="J3851" t="str">
            <v>Pangkal Pinang</v>
          </cell>
          <cell r="K3851" t="str">
            <v>Kepulauan Bangka Belitung</v>
          </cell>
          <cell r="L3851" t="str">
            <v>Conformant</v>
          </cell>
        </row>
        <row r="3852">
          <cell r="B3852" t="str">
            <v>FRITZ KUBLER_2023</v>
          </cell>
          <cell r="C3852" t="str">
            <v>CID002816 - PT Sukses Inti Makmur</v>
          </cell>
          <cell r="D3852" t="str">
            <v>Tin</v>
          </cell>
          <cell r="E3852" t="str">
            <v>CID002816</v>
          </cell>
          <cell r="F3852" t="str">
            <v>RMI</v>
          </cell>
          <cell r="G3852" t="str">
            <v>PT Sukses Inti Makmur</v>
          </cell>
          <cell r="H3852" t="str">
            <v>INDONESIA</v>
          </cell>
          <cell r="I3852"/>
          <cell r="J3852" t="str">
            <v>Belitung</v>
          </cell>
          <cell r="K3852" t="str">
            <v>Kepulauan Bangka Belitung</v>
          </cell>
          <cell r="L3852" t="str">
            <v>Conformant</v>
          </cell>
        </row>
        <row r="3853">
          <cell r="B3853" t="str">
            <v>FRITZ KUBLER_2023</v>
          </cell>
          <cell r="C3853" t="str">
            <v>CID001477 - PT Timah Tbk Kundur</v>
          </cell>
          <cell r="D3853" t="str">
            <v>Tin</v>
          </cell>
          <cell r="E3853" t="str">
            <v>CID001477</v>
          </cell>
          <cell r="F3853" t="str">
            <v>RMI</v>
          </cell>
          <cell r="G3853" t="str">
            <v>PT Timah Tbk Kundur</v>
          </cell>
          <cell r="H3853" t="str">
            <v>INDONESIA</v>
          </cell>
          <cell r="I3853" t="str">
            <v>Unknown.</v>
          </cell>
          <cell r="J3853" t="str">
            <v>Kundur</v>
          </cell>
          <cell r="K3853" t="str">
            <v>Riau</v>
          </cell>
          <cell r="L3853" t="str">
            <v>Conformant</v>
          </cell>
        </row>
        <row r="3854">
          <cell r="B3854" t="str">
            <v>FRITZ KUBLER_2023</v>
          </cell>
          <cell r="C3854" t="str">
            <v>CID001482 - PT Timah Tbk Mentok</v>
          </cell>
          <cell r="D3854" t="str">
            <v>Tin</v>
          </cell>
          <cell r="E3854" t="str">
            <v>CID001482</v>
          </cell>
          <cell r="F3854" t="str">
            <v>RMI</v>
          </cell>
          <cell r="G3854" t="str">
            <v>PT Timah Tbk Mentok</v>
          </cell>
          <cell r="H3854" t="str">
            <v>INDONESIA</v>
          </cell>
          <cell r="I3854" t="str">
            <v>Unknown.</v>
          </cell>
          <cell r="J3854" t="str">
            <v>Mentok</v>
          </cell>
          <cell r="K3854" t="str">
            <v>Kepulauan Bangka Belitung</v>
          </cell>
          <cell r="L3854" t="str">
            <v>Conformant</v>
          </cell>
        </row>
        <row r="3855">
          <cell r="B3855" t="str">
            <v>FRITZ KUBLER_2023</v>
          </cell>
          <cell r="C3855" t="str">
            <v>CID001490 - PT Tinindo Inter Nusa</v>
          </cell>
          <cell r="D3855" t="str">
            <v>Tin</v>
          </cell>
          <cell r="E3855" t="str">
            <v>CID001490</v>
          </cell>
          <cell r="F3855" t="str">
            <v>RMI</v>
          </cell>
          <cell r="G3855" t="str">
            <v>PT Tinindo Inter Nusa</v>
          </cell>
          <cell r="H3855" t="str">
            <v>INDONESIA</v>
          </cell>
          <cell r="I3855"/>
          <cell r="J3855" t="str">
            <v>Pangkal Pinang</v>
          </cell>
          <cell r="K3855" t="str">
            <v>Kepulauan Bangka Belitung</v>
          </cell>
          <cell r="L3855" t="str">
            <v>Listed by RMI</v>
          </cell>
        </row>
        <row r="3856">
          <cell r="B3856" t="str">
            <v>FRITZ KUBLER_2023</v>
          </cell>
          <cell r="C3856" t="str">
            <v>CID001493 - PT Tommy Utama</v>
          </cell>
          <cell r="D3856" t="str">
            <v>Tin</v>
          </cell>
          <cell r="E3856" t="str">
            <v>CID001493</v>
          </cell>
          <cell r="F3856" t="str">
            <v>RMI</v>
          </cell>
          <cell r="G3856" t="str">
            <v>PT Tommy Utama</v>
          </cell>
          <cell r="H3856" t="str">
            <v>INDONESIA</v>
          </cell>
          <cell r="I3856"/>
          <cell r="J3856" t="str">
            <v>Gantung</v>
          </cell>
          <cell r="K3856" t="str">
            <v>Kepulauan Bangka Belitung</v>
          </cell>
          <cell r="L3856" t="str">
            <v>Conformant</v>
          </cell>
        </row>
        <row r="3857">
          <cell r="B3857" t="str">
            <v>FRITZ KUBLER_2023</v>
          </cell>
          <cell r="C3857" t="str">
            <v>CID001539 - Rui Da Hung</v>
          </cell>
          <cell r="D3857" t="str">
            <v>Tin</v>
          </cell>
          <cell r="E3857" t="str">
            <v>CID001539</v>
          </cell>
          <cell r="F3857" t="str">
            <v>RMI</v>
          </cell>
          <cell r="G3857" t="str">
            <v>Rui Da Hung</v>
          </cell>
          <cell r="H3857" t="str">
            <v>TAIWAN, PROVINCE OF CHINA</v>
          </cell>
          <cell r="I3857"/>
          <cell r="J3857" t="str">
            <v>Taoyuan</v>
          </cell>
          <cell r="K3857" t="str">
            <v>Taoyuan</v>
          </cell>
          <cell r="L3857" t="str">
            <v>Conformant</v>
          </cell>
        </row>
        <row r="3858">
          <cell r="B3858" t="str">
            <v>FRITZ KUBLER_2023</v>
          </cell>
          <cell r="C3858" t="str">
            <v>CID001758 - Soft Metais Ltda.</v>
          </cell>
          <cell r="D3858" t="str">
            <v>Tin</v>
          </cell>
          <cell r="E3858" t="str">
            <v>CID001758</v>
          </cell>
          <cell r="F3858" t="str">
            <v>RMI</v>
          </cell>
          <cell r="G3858" t="str">
            <v>Soft Metais Ltda.</v>
          </cell>
          <cell r="H3858" t="str">
            <v>BRAZIL</v>
          </cell>
          <cell r="I3858"/>
          <cell r="J3858" t="str">
            <v>Bebedouro</v>
          </cell>
          <cell r="K3858" t="str">
            <v>São Paulo</v>
          </cell>
          <cell r="L3858" t="str">
            <v>Removed</v>
          </cell>
        </row>
        <row r="3859">
          <cell r="B3859" t="str">
            <v>FRITZ KUBLER_2023</v>
          </cell>
          <cell r="C3859" t="str">
            <v>CID001898 - Thaisarco</v>
          </cell>
          <cell r="D3859" t="str">
            <v>Tin</v>
          </cell>
          <cell r="E3859" t="str">
            <v>CID001898</v>
          </cell>
          <cell r="F3859" t="str">
            <v>RMI</v>
          </cell>
          <cell r="G3859" t="str">
            <v>Thaisarco</v>
          </cell>
          <cell r="H3859" t="str">
            <v>THAILAND</v>
          </cell>
          <cell r="I3859" t="str">
            <v>80 Moo 8, Sakdidej Road</v>
          </cell>
          <cell r="J3859" t="str">
            <v>Amphur Muang</v>
          </cell>
          <cell r="K3859" t="str">
            <v>Phuket</v>
          </cell>
          <cell r="L3859" t="str">
            <v>Conformant</v>
          </cell>
        </row>
        <row r="3860">
          <cell r="B3860" t="str">
            <v>FRITZ KUBLER_2023</v>
          </cell>
          <cell r="C3860" t="str">
            <v>CID002036 - White Solder Metalurgia e Mineracao Ltda.</v>
          </cell>
          <cell r="D3860" t="str">
            <v>Tin</v>
          </cell>
          <cell r="E3860" t="str">
            <v>CID002036</v>
          </cell>
          <cell r="F3860" t="str">
            <v>RMI</v>
          </cell>
          <cell r="G3860" t="str">
            <v>White Solder Metalurgia e Mineracao Ltda.</v>
          </cell>
          <cell r="H3860" t="str">
            <v>BRAZIL</v>
          </cell>
          <cell r="I3860" t="str">
            <v>Rodovia 421, Km 1,1 no 917 CEP 76877-073/Cx Postal: 433</v>
          </cell>
          <cell r="J3860" t="str">
            <v>Ariquemes</v>
          </cell>
          <cell r="K3860" t="str">
            <v>Rondônia</v>
          </cell>
          <cell r="L3860" t="str">
            <v>Conformant</v>
          </cell>
        </row>
        <row r="3861">
          <cell r="B3861" t="str">
            <v>FRITZ KUBLER_2023</v>
          </cell>
          <cell r="C3861" t="str">
            <v>CID002158 - Yunnan Chengfeng Non-ferrous Metals Co., Ltd.165</v>
          </cell>
          <cell r="D3861" t="str">
            <v>Tin</v>
          </cell>
          <cell r="E3861" t="str">
            <v>CID002158</v>
          </cell>
          <cell r="F3861" t="str">
            <v>RMI</v>
          </cell>
          <cell r="G3861" t="str">
            <v>Yunnan Chengfeng Non-ferrous Metals Co., Ltd.</v>
          </cell>
          <cell r="H3861" t="str">
            <v>CHINA</v>
          </cell>
          <cell r="I3861" t="str">
            <v>Unknown.</v>
          </cell>
          <cell r="J3861" t="str">
            <v>Gejiu</v>
          </cell>
          <cell r="K3861" t="str">
            <v>Yunnan Sheng</v>
          </cell>
          <cell r="L3861" t="str">
            <v>Conformant</v>
          </cell>
        </row>
        <row r="3862">
          <cell r="B3862" t="str">
            <v>FRITZ KUBLER_2023</v>
          </cell>
          <cell r="C3862" t="str">
            <v>CID002180 - Tin Smelting Branch of Yunnan Tin Co., Ltd.</v>
          </cell>
          <cell r="D3862" t="str">
            <v>Tin</v>
          </cell>
          <cell r="E3862" t="str">
            <v>CID002180</v>
          </cell>
          <cell r="F3862" t="str">
            <v>RMI</v>
          </cell>
          <cell r="G3862" t="str">
            <v>Tin Smelting Branch of Yunnan Tin Co., Ltd.</v>
          </cell>
          <cell r="H3862" t="str">
            <v>CHINA</v>
          </cell>
          <cell r="I3862" t="str">
            <v>Unknown.</v>
          </cell>
          <cell r="J3862" t="str">
            <v>Gejiu</v>
          </cell>
          <cell r="K3862" t="str">
            <v>Yunnan Sheng</v>
          </cell>
          <cell r="L3862" t="str">
            <v>Conformant</v>
          </cell>
        </row>
        <row r="3863">
          <cell r="B3863" t="str">
            <v>FRITZ KUBLER_2023</v>
          </cell>
          <cell r="C3863" t="str">
            <v>CID000362 - DODUCO Contacts and Refining GmbH</v>
          </cell>
          <cell r="D3863" t="str">
            <v>Gold</v>
          </cell>
          <cell r="E3863" t="str">
            <v>CID000362</v>
          </cell>
          <cell r="F3863" t="str">
            <v>RMI</v>
          </cell>
          <cell r="G3863" t="str">
            <v>DODUCO Contacts and Refining GmbH</v>
          </cell>
          <cell r="H3863" t="str">
            <v>GERMANY</v>
          </cell>
          <cell r="I3863"/>
          <cell r="J3863" t="str">
            <v>Pforzheim</v>
          </cell>
          <cell r="K3863" t="str">
            <v>Baden-Württemberg</v>
          </cell>
          <cell r="L3863" t="str">
            <v>Removed</v>
          </cell>
        </row>
        <row r="3864">
          <cell r="B3864" t="str">
            <v>FRITZ KUBLER_2023</v>
          </cell>
          <cell r="C3864" t="str">
            <v>CID001231 - Jiangxi New Nanshan Technology Ltd.</v>
          </cell>
          <cell r="D3864" t="str">
            <v>Tin</v>
          </cell>
          <cell r="E3864" t="str">
            <v>CID001231</v>
          </cell>
          <cell r="F3864" t="str">
            <v>RMI</v>
          </cell>
          <cell r="G3864" t="str">
            <v>Jiangxi New Nanshan Technology Ltd.</v>
          </cell>
          <cell r="H3864" t="str">
            <v>CHINA</v>
          </cell>
          <cell r="I3864" t="str">
            <v>Nan Kang Industrial Park, Ganzhou, Jiangxi Province, China, 341413</v>
          </cell>
          <cell r="J3864" t="str">
            <v>Ganzhou</v>
          </cell>
          <cell r="K3864" t="str">
            <v>Jiangxi Sheng</v>
          </cell>
          <cell r="L3864" t="str">
            <v>Conformant</v>
          </cell>
        </row>
        <row r="3865">
          <cell r="B3865" t="str">
            <v>FRITZ KUBLER_2023</v>
          </cell>
          <cell r="C3865" t="str">
            <v>CID002100 - Yamakin Co., Ltd.</v>
          </cell>
          <cell r="D3865" t="str">
            <v>Gold</v>
          </cell>
          <cell r="E3865" t="str">
            <v>CID002100</v>
          </cell>
          <cell r="F3865" t="str">
            <v>RMI</v>
          </cell>
          <cell r="G3865" t="str">
            <v>Yamakin Co., Ltd.</v>
          </cell>
          <cell r="H3865" t="str">
            <v>JAPAN</v>
          </cell>
          <cell r="I3865"/>
          <cell r="J3865" t="str">
            <v>Konan</v>
          </cell>
          <cell r="K3865" t="str">
            <v>Kochi</v>
          </cell>
          <cell r="L3865" t="str">
            <v>Conformant</v>
          </cell>
        </row>
        <row r="3866">
          <cell r="B3866" t="str">
            <v>FRITZ KUBLER_2023</v>
          </cell>
          <cell r="C3866" t="str">
            <v>CID002773 - Aurubis Beerse99</v>
          </cell>
          <cell r="D3866" t="str">
            <v>Tin</v>
          </cell>
          <cell r="E3866" t="str">
            <v>CID002773</v>
          </cell>
          <cell r="F3866" t="str">
            <v>RMI</v>
          </cell>
          <cell r="G3866" t="str">
            <v>Aurubis Beerse</v>
          </cell>
          <cell r="H3866" t="str">
            <v>BELGIUM</v>
          </cell>
          <cell r="I3866"/>
          <cell r="J3866" t="str">
            <v>Beerse</v>
          </cell>
          <cell r="K3866" t="str">
            <v>Antwerpen</v>
          </cell>
          <cell r="L3866" t="str">
            <v>Conformant</v>
          </cell>
        </row>
        <row r="3867">
          <cell r="B3867" t="str">
            <v>FRITZ KUBLER_2023</v>
          </cell>
          <cell r="C3867" t="str">
            <v>CID002774 - Aurubis Berango100</v>
          </cell>
          <cell r="D3867" t="str">
            <v>Tin</v>
          </cell>
          <cell r="E3867" t="str">
            <v>CID002774</v>
          </cell>
          <cell r="F3867" t="str">
            <v>RMI</v>
          </cell>
          <cell r="G3867" t="str">
            <v>Aurubis Berango</v>
          </cell>
          <cell r="H3867" t="str">
            <v>SPAIN</v>
          </cell>
          <cell r="I3867"/>
          <cell r="J3867" t="str">
            <v>Berango</v>
          </cell>
          <cell r="K3867" t="str">
            <v>Bizkaia</v>
          </cell>
          <cell r="L3867" t="str">
            <v>Conformant</v>
          </cell>
        </row>
        <row r="3868">
          <cell r="B3868" t="str">
            <v>FRITZ KUBLER_2023</v>
          </cell>
          <cell r="C3868" t="str">
            <v>CID002918 - SungEel HiMetal Co., Ltd.</v>
          </cell>
          <cell r="D3868" t="str">
            <v>Gold</v>
          </cell>
          <cell r="E3868" t="str">
            <v>CID002918</v>
          </cell>
          <cell r="F3868" t="str">
            <v>RMI</v>
          </cell>
          <cell r="G3868" t="str">
            <v>SungEel HiMetal Co., Ltd.</v>
          </cell>
          <cell r="H3868" t="str">
            <v>KOREA, REPUBLIC OF</v>
          </cell>
          <cell r="I3868"/>
          <cell r="J3868" t="str">
            <v>Gunsan-si</v>
          </cell>
          <cell r="K3868" t="str">
            <v>Jeollabuk-do</v>
          </cell>
          <cell r="L3868" t="str">
            <v>Conformant</v>
          </cell>
        </row>
        <row r="3869">
          <cell r="B3869" t="str">
            <v>FRITZ KUBLER_2023</v>
          </cell>
          <cell r="C3869" t="str">
            <v>CID003189 - NH Recytech Company</v>
          </cell>
          <cell r="D3869" t="str">
            <v>Gold</v>
          </cell>
          <cell r="E3869" t="str">
            <v>CID003189</v>
          </cell>
          <cell r="F3869" t="str">
            <v>RMI</v>
          </cell>
          <cell r="G3869" t="str">
            <v>NH Recytech Company</v>
          </cell>
          <cell r="H3869" t="str">
            <v>KOREA, REPUBLIC OF</v>
          </cell>
          <cell r="I3869"/>
          <cell r="J3869" t="str">
            <v>Pyeongtaek-si</v>
          </cell>
          <cell r="K3869" t="str">
            <v>Gyeonggi-do</v>
          </cell>
          <cell r="L3869" t="str">
            <v>Conformant</v>
          </cell>
        </row>
        <row r="3870">
          <cell r="B3870" t="str">
            <v>FRITZ KUBLER_2023</v>
          </cell>
          <cell r="C3870" t="str">
            <v>CID003190 - Chifeng Dajingzi Tin Industry Co., Ltd.</v>
          </cell>
          <cell r="D3870" t="str">
            <v>Tin</v>
          </cell>
          <cell r="E3870" t="str">
            <v>CID003190</v>
          </cell>
          <cell r="F3870" t="str">
            <v>RMI</v>
          </cell>
          <cell r="G3870" t="str">
            <v>Chifeng Dajingzi Tin Industry Co., Ltd.</v>
          </cell>
          <cell r="H3870" t="str">
            <v>CHINA</v>
          </cell>
          <cell r="I3870"/>
          <cell r="J3870" t="str">
            <v>Chifeng</v>
          </cell>
          <cell r="K3870" t="str">
            <v>Nei Mongol Zizhiqu</v>
          </cell>
          <cell r="L3870" t="str">
            <v>Conformant</v>
          </cell>
        </row>
        <row r="3871">
          <cell r="B3871" t="str">
            <v>FRITZ KUBLER_2023</v>
          </cell>
          <cell r="C3871" t="str">
            <v>CID003205 - PT Bangka Serumpun</v>
          </cell>
          <cell r="D3871" t="str">
            <v>Tin</v>
          </cell>
          <cell r="E3871" t="str">
            <v>CID003205</v>
          </cell>
          <cell r="F3871" t="str">
            <v>RMI</v>
          </cell>
          <cell r="G3871" t="str">
            <v>PT Bangka Serumpun</v>
          </cell>
          <cell r="H3871" t="str">
            <v>INDONESIA</v>
          </cell>
          <cell r="I3871"/>
          <cell r="J3871" t="str">
            <v>Pangkalpinang</v>
          </cell>
          <cell r="K3871" t="str">
            <v>Kepulauan Bangka Belitung</v>
          </cell>
          <cell r="L3871" t="str">
            <v>Conformant</v>
          </cell>
        </row>
        <row r="3872">
          <cell r="B3872" t="str">
            <v>FRITZ KUBLER_2023</v>
          </cell>
          <cell r="C3872" t="str">
            <v>CID003325 - Tin Technology &amp; Refining</v>
          </cell>
          <cell r="D3872" t="str">
            <v>Tin</v>
          </cell>
          <cell r="E3872" t="str">
            <v>CID003325</v>
          </cell>
          <cell r="F3872" t="str">
            <v>RMI</v>
          </cell>
          <cell r="G3872" t="str">
            <v>Tin Technology &amp; Refining</v>
          </cell>
          <cell r="H3872" t="str">
            <v>UNITED STATES OF AMERICA</v>
          </cell>
          <cell r="I3872"/>
          <cell r="J3872" t="str">
            <v>West Chester</v>
          </cell>
          <cell r="K3872" t="str">
            <v>Pennsylvania</v>
          </cell>
          <cell r="L3872" t="str">
            <v>Conformant</v>
          </cell>
        </row>
        <row r="3873">
          <cell r="B3873" t="str">
            <v>FRITZ KUBLER_2023</v>
          </cell>
          <cell r="C3873" t="str">
            <v>CID001406 - PT Babel Surya Alam Lestari</v>
          </cell>
          <cell r="D3873" t="str">
            <v>Tin</v>
          </cell>
          <cell r="E3873" t="str">
            <v>CID001406</v>
          </cell>
          <cell r="F3873" t="str">
            <v>RMI</v>
          </cell>
          <cell r="G3873" t="str">
            <v>PT Babel Surya Alam Lestari</v>
          </cell>
          <cell r="H3873" t="str">
            <v>INDONESIA</v>
          </cell>
          <cell r="I3873"/>
          <cell r="J3873" t="str">
            <v>Badau</v>
          </cell>
          <cell r="K3873" t="str">
            <v>Kepulauan Bangka Belitung</v>
          </cell>
          <cell r="L3873" t="str">
            <v>Conformant</v>
          </cell>
        </row>
        <row r="3874">
          <cell r="B3874" t="str">
            <v>FRITZ KUBLER_2023</v>
          </cell>
          <cell r="C3874" t="str">
            <v>CID002763 - 8853 S.p.A.</v>
          </cell>
          <cell r="D3874" t="str">
            <v>Gold</v>
          </cell>
          <cell r="E3874" t="str">
            <v>CID002763</v>
          </cell>
          <cell r="F3874" t="str">
            <v>RMI</v>
          </cell>
          <cell r="G3874" t="str">
            <v>8853 S.p.A.</v>
          </cell>
          <cell r="H3874" t="str">
            <v>ITALY</v>
          </cell>
          <cell r="I3874"/>
          <cell r="J3874" t="str">
            <v>Pero</v>
          </cell>
          <cell r="K3874" t="str">
            <v>Lombardia</v>
          </cell>
          <cell r="L3874" t="str">
            <v>Listed by RMI</v>
          </cell>
        </row>
        <row r="3875">
          <cell r="B3875" t="str">
            <v>FRITZ KUBLER_2023</v>
          </cell>
          <cell r="C3875" t="str">
            <v>CID003381 - PT Rajawali Rimba Perkasa</v>
          </cell>
          <cell r="D3875" t="str">
            <v>Tin</v>
          </cell>
          <cell r="E3875" t="str">
            <v>CID003381</v>
          </cell>
          <cell r="F3875" t="str">
            <v>RMI</v>
          </cell>
          <cell r="G3875" t="str">
            <v>PT Rajawali Rimba Perkasa</v>
          </cell>
          <cell r="H3875" t="str">
            <v>INDONESIA</v>
          </cell>
          <cell r="I3875"/>
          <cell r="J3875" t="str">
            <v>Tukak Sadai</v>
          </cell>
          <cell r="K3875" t="str">
            <v>Bangka Belitung</v>
          </cell>
          <cell r="L3875" t="str">
            <v>Conformant</v>
          </cell>
        </row>
        <row r="3876">
          <cell r="B3876" t="str">
            <v>FRITZ KUBLER_2023</v>
          </cell>
          <cell r="C3876" t="str">
            <v>CID002834 - Thai Nguyen Mining and Metallurgy Co., Ltd.</v>
          </cell>
          <cell r="D3876" t="str">
            <v>Tin</v>
          </cell>
          <cell r="E3876" t="str">
            <v>CID002834</v>
          </cell>
          <cell r="F3876" t="str">
            <v>RMI</v>
          </cell>
          <cell r="G3876" t="str">
            <v>Thai Nguyen Mining and Metallurgy Co., Ltd.</v>
          </cell>
          <cell r="H3876" t="str">
            <v>VIET NAM</v>
          </cell>
          <cell r="I3876"/>
          <cell r="J3876" t="str">
            <v>Thai Nguyen</v>
          </cell>
          <cell r="K3876" t="str">
            <v>Thái Nguyên</v>
          </cell>
          <cell r="L3876" t="str">
            <v>Removed</v>
          </cell>
        </row>
        <row r="3877">
          <cell r="B3877" t="str">
            <v>FRITZ KUBLER_2023</v>
          </cell>
          <cell r="C3877" t="str">
            <v>CID003379 - Ma'anshan Weitai Tin Co., Ltd.</v>
          </cell>
          <cell r="D3877" t="str">
            <v>Tin</v>
          </cell>
          <cell r="E3877" t="str">
            <v>CID003379</v>
          </cell>
          <cell r="F3877" t="str">
            <v>RMI</v>
          </cell>
          <cell r="G3877" t="str">
            <v>Ma'anshan Weitai Tin Co., Ltd.</v>
          </cell>
          <cell r="H3877" t="str">
            <v>CHINA</v>
          </cell>
          <cell r="I3877"/>
          <cell r="J3877" t="str">
            <v>Maanshan</v>
          </cell>
          <cell r="K3877" t="str">
            <v>Anhui Sheng</v>
          </cell>
          <cell r="L3877" t="str">
            <v>Removed</v>
          </cell>
        </row>
        <row r="3878">
          <cell r="B3878" t="str">
            <v>FRITZ KUBLER_2023</v>
          </cell>
          <cell r="C3878" t="str">
            <v>CID000090 - Asaka Riken Co., Ltd.</v>
          </cell>
          <cell r="D3878" t="str">
            <v>Gold</v>
          </cell>
          <cell r="E3878" t="str">
            <v>CID000090</v>
          </cell>
          <cell r="F3878" t="str">
            <v>RMI</v>
          </cell>
          <cell r="G3878" t="str">
            <v>Asaka Riken Co., Ltd.</v>
          </cell>
          <cell r="H3878" t="str">
            <v>JAPAN</v>
          </cell>
          <cell r="I3878"/>
          <cell r="J3878" t="str">
            <v>Tamura</v>
          </cell>
          <cell r="K3878" t="str">
            <v>Fukushima</v>
          </cell>
          <cell r="L3878" t="str">
            <v>Conformant</v>
          </cell>
        </row>
        <row r="3879">
          <cell r="B3879" t="str">
            <v>FRITZ KUBLER_2023</v>
          </cell>
          <cell r="C3879" t="str">
            <v>CID003424 - Eco-System Recycling Co., Ltd. North Plant</v>
          </cell>
          <cell r="D3879" t="str">
            <v>Gold</v>
          </cell>
          <cell r="E3879" t="str">
            <v>CID003424</v>
          </cell>
          <cell r="F3879" t="str">
            <v>RMI</v>
          </cell>
          <cell r="G3879" t="str">
            <v>Eco-System Recycling Co., Ltd. North Plant</v>
          </cell>
          <cell r="H3879" t="str">
            <v>JAPAN</v>
          </cell>
          <cell r="I3879"/>
          <cell r="J3879" t="str">
            <v>Kazuno</v>
          </cell>
          <cell r="K3879" t="str">
            <v>Akita</v>
          </cell>
          <cell r="L3879" t="str">
            <v>Conformant</v>
          </cell>
        </row>
        <row r="3880">
          <cell r="B3880" t="str">
            <v>FRITZ KUBLER_2023</v>
          </cell>
          <cell r="C3880" t="str">
            <v>CID003425 - Eco-System Recycling Co., Ltd. West Plant</v>
          </cell>
          <cell r="D3880" t="str">
            <v>Gold</v>
          </cell>
          <cell r="E3880" t="str">
            <v>CID003425</v>
          </cell>
          <cell r="F3880" t="str">
            <v>RMI</v>
          </cell>
          <cell r="G3880" t="str">
            <v>Eco-System Recycling Co., Ltd. West Plant</v>
          </cell>
          <cell r="H3880" t="str">
            <v>JAPAN</v>
          </cell>
          <cell r="I3880"/>
          <cell r="J3880" t="str">
            <v>Okayama</v>
          </cell>
          <cell r="K3880" t="str">
            <v>Okayama</v>
          </cell>
          <cell r="L3880" t="str">
            <v>Conformant</v>
          </cell>
        </row>
        <row r="3881">
          <cell r="B3881" t="str">
            <v>FRITZ KUBLER_2023</v>
          </cell>
          <cell r="C3881" t="str">
            <v>CID001191 - Mitsubishi Materials Corporation</v>
          </cell>
          <cell r="D3881" t="str">
            <v>Tin</v>
          </cell>
          <cell r="E3881" t="str">
            <v>CID001191</v>
          </cell>
          <cell r="F3881" t="str">
            <v>RMI</v>
          </cell>
          <cell r="G3881" t="str">
            <v>Mitsubishi Materials Corporation</v>
          </cell>
          <cell r="H3881" t="str">
            <v>JAPAN</v>
          </cell>
          <cell r="I3881"/>
          <cell r="J3881" t="str">
            <v>Tokyo</v>
          </cell>
          <cell r="K3881" t="str">
            <v>Tokyo</v>
          </cell>
          <cell r="L3881" t="str">
            <v>Conformant</v>
          </cell>
        </row>
        <row r="3882">
          <cell r="B3882" t="str">
            <v>FRITZ KUBLER_2023</v>
          </cell>
          <cell r="C3882" t="str">
            <v>CID003486 - CRM Fundicao De Metais E Comercio De Equipamentos Eletronicos Do Brasil Ltda</v>
          </cell>
          <cell r="D3882" t="str">
            <v>Tin</v>
          </cell>
          <cell r="E3882" t="str">
            <v>CID003486</v>
          </cell>
          <cell r="F3882" t="str">
            <v>RMI</v>
          </cell>
          <cell r="G3882" t="str">
            <v>CRM Fundicao De Metais E Comercio De Equipamentos Eletronicos Do Brasil Ltda</v>
          </cell>
          <cell r="H3882" t="str">
            <v>BRAZIL</v>
          </cell>
          <cell r="I3882"/>
          <cell r="J3882" t="str">
            <v>São José</v>
          </cell>
          <cell r="K3882" t="str">
            <v>Santa Catarina</v>
          </cell>
          <cell r="L3882" t="str">
            <v>Conformant</v>
          </cell>
        </row>
        <row r="3883">
          <cell r="B3883" t="str">
            <v>FRITZ KUBLER_2023</v>
          </cell>
          <cell r="C3883" t="str">
            <v>CID003524 - CRM Synergies</v>
          </cell>
          <cell r="D3883" t="str">
            <v>Tin</v>
          </cell>
          <cell r="E3883" t="str">
            <v>CID003524</v>
          </cell>
          <cell r="F3883" t="str">
            <v>RMI</v>
          </cell>
          <cell r="G3883" t="str">
            <v>CRM Synergies</v>
          </cell>
          <cell r="H3883" t="str">
            <v>SPAIN</v>
          </cell>
          <cell r="I3883"/>
          <cell r="J3883" t="str">
            <v>Toledo</v>
          </cell>
          <cell r="K3883" t="str">
            <v>Toledo</v>
          </cell>
          <cell r="L3883" t="str">
            <v>Conformant</v>
          </cell>
        </row>
        <row r="3884">
          <cell r="B3884" t="str">
            <v>FRITZ KUBLER_2023</v>
          </cell>
          <cell r="C3884" t="str">
            <v>CID003582 - Fabrica Auricchio Industria e Comercio Ltda.</v>
          </cell>
          <cell r="D3884" t="str">
            <v>Tin</v>
          </cell>
          <cell r="E3884" t="str">
            <v>CID003582</v>
          </cell>
          <cell r="F3884" t="str">
            <v>RMI</v>
          </cell>
          <cell r="G3884" t="str">
            <v>Fabrica Auricchio Industria e Comercio Ltda.</v>
          </cell>
          <cell r="H3884" t="str">
            <v>BRAZIL</v>
          </cell>
          <cell r="I3884"/>
          <cell r="J3884" t="str">
            <v>Mogi das Cruzes</v>
          </cell>
          <cell r="K3884" t="str">
            <v>São Paulo</v>
          </cell>
          <cell r="L3884" t="str">
            <v>Conformant</v>
          </cell>
        </row>
        <row r="3885">
          <cell r="B3885" t="str">
            <v>FRITZ KUBLER_2023</v>
          </cell>
          <cell r="C3885" t="str">
            <v>CID003449 - PT Mitra Sukses Globalindo</v>
          </cell>
          <cell r="D3885" t="str">
            <v>Tin</v>
          </cell>
          <cell r="E3885" t="str">
            <v>CID003449</v>
          </cell>
          <cell r="F3885" t="str">
            <v>RMI</v>
          </cell>
          <cell r="G3885" t="str">
            <v>PT Mitra Sukses Globalindo</v>
          </cell>
          <cell r="H3885" t="str">
            <v>INDONESIA</v>
          </cell>
          <cell r="I3885"/>
          <cell r="J3885" t="str">
            <v>Pangkalpinang</v>
          </cell>
          <cell r="K3885" t="str">
            <v>Kepulauan Bangka Belitung</v>
          </cell>
          <cell r="L3885" t="str">
            <v>Conformant</v>
          </cell>
        </row>
        <row r="3886">
          <cell r="B3886" t="str">
            <v>FRITZ KUBLER_2023</v>
          </cell>
          <cell r="C3886" t="str">
            <v>CID003575 - Metal Concentrators SA (Pty) Ltd.</v>
          </cell>
          <cell r="D3886" t="str">
            <v>Gold</v>
          </cell>
          <cell r="E3886" t="str">
            <v>CID003575</v>
          </cell>
          <cell r="F3886" t="str">
            <v>RMI</v>
          </cell>
          <cell r="G3886" t="str">
            <v>Metal Concentrators SA (Pty) Ltd.</v>
          </cell>
          <cell r="H3886" t="str">
            <v>SOUTH AFRICA</v>
          </cell>
          <cell r="I3886"/>
          <cell r="J3886" t="str">
            <v>Kempton Park</v>
          </cell>
          <cell r="K3886" t="str">
            <v>Gauteng</v>
          </cell>
          <cell r="L3886" t="str">
            <v>Conformant</v>
          </cell>
        </row>
        <row r="3887">
          <cell r="B3887" t="str">
            <v>FRITZ KUBLER_2023</v>
          </cell>
          <cell r="C3887" t="str">
            <v>CID003868 - PT Putera Sarana Shakti (PT PSS)</v>
          </cell>
          <cell r="D3887" t="str">
            <v>Tin</v>
          </cell>
          <cell r="E3887" t="str">
            <v>CID003868</v>
          </cell>
          <cell r="F3887" t="str">
            <v>RMI</v>
          </cell>
          <cell r="G3887" t="str">
            <v>PT Putera Sarana Shakti (PT PSS)</v>
          </cell>
          <cell r="H3887" t="str">
            <v>INDONESIA</v>
          </cell>
          <cell r="I3887"/>
          <cell r="J3887" t="str">
            <v>Sungailiat</v>
          </cell>
          <cell r="K3887" t="str">
            <v>Kepulauan Bangka Belitung</v>
          </cell>
          <cell r="L3887" t="str">
            <v>Conformant</v>
          </cell>
        </row>
        <row r="3888">
          <cell r="B3888" t="str">
            <v>Fuba Printed circuits_2023</v>
          </cell>
          <cell r="C3888" t="str">
            <v>CID001173 - Mineracao Taboca S.A.</v>
          </cell>
          <cell r="D3888" t="str">
            <v>Tin</v>
          </cell>
          <cell r="E3888" t="str">
            <v>CID001173</v>
          </cell>
          <cell r="F3888" t="str">
            <v>RMI</v>
          </cell>
          <cell r="G3888" t="str">
            <v>Mineracao Taboca S.A.</v>
          </cell>
          <cell r="H3888" t="str">
            <v>BRAZIL</v>
          </cell>
          <cell r="I3888" t="str">
            <v>Nondisclosure</v>
          </cell>
          <cell r="J3888" t="str">
            <v>Bairro Guarapiranga</v>
          </cell>
          <cell r="K3888" t="str">
            <v>Pirapora do Bom Jesus City</v>
          </cell>
          <cell r="L3888" t="str">
            <v>Conformant</v>
          </cell>
        </row>
        <row r="3889">
          <cell r="B3889" t="str">
            <v>Fuba Printed circuits_2023</v>
          </cell>
          <cell r="C3889" t="str">
            <v>CID000019 - Aida Chemical Industries Co., Ltd.</v>
          </cell>
          <cell r="D3889" t="str">
            <v>Gold</v>
          </cell>
          <cell r="E3889" t="str">
            <v>CID000019</v>
          </cell>
          <cell r="F3889" t="str">
            <v>RMI</v>
          </cell>
          <cell r="G3889" t="str">
            <v>Aida Chemical Industries Co., Ltd.</v>
          </cell>
          <cell r="H3889" t="str">
            <v>JAPAN</v>
          </cell>
          <cell r="I3889" t="str">
            <v>6-15-13 Minami-cho</v>
          </cell>
          <cell r="J3889" t="str">
            <v>Fuchu</v>
          </cell>
          <cell r="K3889" t="str">
            <v>Tokyo</v>
          </cell>
          <cell r="L3889" t="str">
            <v>Conformant</v>
          </cell>
        </row>
        <row r="3890">
          <cell r="B3890" t="str">
            <v>Fuba Printed circuits_2023</v>
          </cell>
          <cell r="C3890" t="str">
            <v>CID000035 - Agosi AG</v>
          </cell>
          <cell r="D3890" t="str">
            <v>Gold</v>
          </cell>
          <cell r="E3890" t="str">
            <v>CID000035</v>
          </cell>
          <cell r="F3890" t="str">
            <v>RMI</v>
          </cell>
          <cell r="G3890" t="str">
            <v>Agosi AG</v>
          </cell>
          <cell r="H3890" t="str">
            <v>GERMANY</v>
          </cell>
          <cell r="I3890"/>
          <cell r="J3890" t="str">
            <v>Pforzheim</v>
          </cell>
          <cell r="K3890" t="str">
            <v>Baden-Württemberg</v>
          </cell>
          <cell r="L3890" t="str">
            <v>Conformant</v>
          </cell>
        </row>
        <row r="3891">
          <cell r="B3891" t="str">
            <v>Fuba Printed circuits_2023</v>
          </cell>
          <cell r="C3891" t="str">
            <v>CID000058 - AngloGold Ashanti Corrego do Sitio Mineracao</v>
          </cell>
          <cell r="D3891" t="str">
            <v>Gold</v>
          </cell>
          <cell r="E3891" t="str">
            <v>CID000058</v>
          </cell>
          <cell r="F3891" t="str">
            <v>RMI</v>
          </cell>
          <cell r="G3891" t="str">
            <v>AngloGold Ashanti Corrego do Sitio Mineracao</v>
          </cell>
          <cell r="H3891" t="str">
            <v>BRAZIL</v>
          </cell>
          <cell r="I3891"/>
          <cell r="J3891" t="str">
            <v>Nova Lima</v>
          </cell>
          <cell r="K3891" t="str">
            <v>Minas Gerais</v>
          </cell>
          <cell r="L3891" t="str">
            <v>Conformant</v>
          </cell>
        </row>
        <row r="3892">
          <cell r="B3892" t="str">
            <v>Fuba Printed circuits_2023</v>
          </cell>
          <cell r="C3892" t="str">
            <v>CID000077 - Argor-Heraeus S.A.</v>
          </cell>
          <cell r="D3892" t="str">
            <v>Gold</v>
          </cell>
          <cell r="E3892" t="str">
            <v>CID000077</v>
          </cell>
          <cell r="F3892" t="str">
            <v>RMI</v>
          </cell>
          <cell r="G3892" t="str">
            <v>Argor-Heraeus S.A.</v>
          </cell>
          <cell r="H3892" t="str">
            <v>SWITZERLAND</v>
          </cell>
          <cell r="I3892" t="str">
            <v>CH-6850 Mendrisio , Switzerland</v>
          </cell>
          <cell r="J3892" t="str">
            <v>Mendrisio</v>
          </cell>
          <cell r="K3892" t="str">
            <v>Ticino</v>
          </cell>
          <cell r="L3892" t="str">
            <v>Conformant</v>
          </cell>
        </row>
        <row r="3893">
          <cell r="B3893" t="str">
            <v>Fuba Printed circuits_2023</v>
          </cell>
          <cell r="C3893" t="str">
            <v>CID000082 - Asahi Pretec Corp.20</v>
          </cell>
          <cell r="D3893" t="str">
            <v>Gold</v>
          </cell>
          <cell r="E3893" t="str">
            <v>CID000082</v>
          </cell>
          <cell r="F3893" t="str">
            <v>RMI</v>
          </cell>
          <cell r="G3893" t="str">
            <v>Asahi Pretec Corp.</v>
          </cell>
          <cell r="H3893" t="str">
            <v>JAPAN</v>
          </cell>
          <cell r="I3893"/>
          <cell r="J3893" t="str">
            <v>Kobe</v>
          </cell>
          <cell r="K3893" t="str">
            <v>Hyogo</v>
          </cell>
          <cell r="L3893" t="str">
            <v>Conformant</v>
          </cell>
        </row>
        <row r="3894">
          <cell r="B3894" t="str">
            <v>Fuba Printed circuits_2023</v>
          </cell>
          <cell r="C3894" t="str">
            <v>CID000924 - Asahi Refining Canada Ltd.</v>
          </cell>
          <cell r="D3894" t="str">
            <v>Gold</v>
          </cell>
          <cell r="E3894" t="str">
            <v>CID000924</v>
          </cell>
          <cell r="F3894" t="str">
            <v>RMI</v>
          </cell>
          <cell r="G3894" t="str">
            <v>Asahi Refining Canada Ltd.</v>
          </cell>
          <cell r="H3894" t="str">
            <v>CANADA</v>
          </cell>
          <cell r="I3894"/>
          <cell r="J3894" t="str">
            <v>Brampton</v>
          </cell>
          <cell r="K3894" t="str">
            <v>Ontario</v>
          </cell>
          <cell r="L3894" t="str">
            <v>Conformant</v>
          </cell>
        </row>
        <row r="3895">
          <cell r="B3895" t="str">
            <v>Fuba Printed circuits_2023</v>
          </cell>
          <cell r="C3895" t="str">
            <v>CID000920 - Asahi Refining USA Inc.</v>
          </cell>
          <cell r="D3895" t="str">
            <v>Gold</v>
          </cell>
          <cell r="E3895" t="str">
            <v>CID000920</v>
          </cell>
          <cell r="F3895" t="str">
            <v>RMI</v>
          </cell>
          <cell r="G3895" t="str">
            <v>Asahi Refining USA Inc.</v>
          </cell>
          <cell r="H3895" t="str">
            <v>UNITED STATES OF AMERICA</v>
          </cell>
          <cell r="I3895"/>
          <cell r="J3895" t="str">
            <v>Salt Lake City</v>
          </cell>
          <cell r="K3895" t="str">
            <v>Utah</v>
          </cell>
          <cell r="L3895" t="str">
            <v>Conformant</v>
          </cell>
        </row>
        <row r="3896">
          <cell r="B3896" t="str">
            <v>Fuba Printed circuits_2023</v>
          </cell>
          <cell r="C3896" t="str">
            <v>CID000113 - Aurubis AG</v>
          </cell>
          <cell r="D3896" t="str">
            <v>Gold</v>
          </cell>
          <cell r="E3896" t="str">
            <v>CID000113</v>
          </cell>
          <cell r="F3896" t="str">
            <v>RMI</v>
          </cell>
          <cell r="G3896" t="str">
            <v>Aurubis AG</v>
          </cell>
          <cell r="H3896" t="str">
            <v>GERMANY</v>
          </cell>
          <cell r="I3896"/>
          <cell r="J3896" t="str">
            <v>Hamburg</v>
          </cell>
          <cell r="K3896" t="str">
            <v>Hamburg</v>
          </cell>
          <cell r="L3896" t="str">
            <v>Conformant</v>
          </cell>
        </row>
        <row r="3897">
          <cell r="B3897" t="str">
            <v>Fuba Printed circuits_2023</v>
          </cell>
          <cell r="C3897" t="str">
            <v>CID000157 - Boliden AB</v>
          </cell>
          <cell r="D3897" t="str">
            <v>Gold</v>
          </cell>
          <cell r="E3897" t="str">
            <v>CID000157</v>
          </cell>
          <cell r="F3897" t="str">
            <v>RMI</v>
          </cell>
          <cell r="G3897" t="str">
            <v>Boliden AB</v>
          </cell>
          <cell r="H3897" t="str">
            <v>SWEDEN</v>
          </cell>
          <cell r="I3897"/>
          <cell r="J3897" t="str">
            <v>Skelleftehamn</v>
          </cell>
          <cell r="K3897" t="str">
            <v>Västerbottens län [SE-24]</v>
          </cell>
          <cell r="L3897" t="str">
            <v>Conformant</v>
          </cell>
        </row>
        <row r="3898">
          <cell r="B3898" t="str">
            <v>Fuba Printed circuits_2023</v>
          </cell>
          <cell r="C3898" t="str">
            <v>CID000176 - C. Hafner GmbH + Co. KG</v>
          </cell>
          <cell r="D3898" t="str">
            <v>Gold</v>
          </cell>
          <cell r="E3898" t="str">
            <v>CID000176</v>
          </cell>
          <cell r="F3898" t="str">
            <v>RMI</v>
          </cell>
          <cell r="G3898" t="str">
            <v>C. Hafner GmbH + Co. KG</v>
          </cell>
          <cell r="H3898" t="str">
            <v>GERMANY</v>
          </cell>
          <cell r="I3898"/>
          <cell r="J3898" t="str">
            <v>Pforzheim</v>
          </cell>
          <cell r="K3898" t="str">
            <v>Baden-Württemberg</v>
          </cell>
          <cell r="L3898" t="str">
            <v>Conformant</v>
          </cell>
        </row>
        <row r="3899">
          <cell r="B3899" t="str">
            <v>Fuba Printed circuits_2023</v>
          </cell>
          <cell r="C3899" t="str">
            <v>CID000233 - Chimet S.p.A.</v>
          </cell>
          <cell r="D3899" t="str">
            <v>Gold</v>
          </cell>
          <cell r="E3899" t="str">
            <v>CID000233</v>
          </cell>
          <cell r="F3899" t="str">
            <v>RMI</v>
          </cell>
          <cell r="G3899" t="str">
            <v>Chimet S.p.A.</v>
          </cell>
          <cell r="H3899" t="str">
            <v>ITALY</v>
          </cell>
          <cell r="I3899"/>
          <cell r="J3899" t="str">
            <v>Arezzo</v>
          </cell>
          <cell r="K3899" t="str">
            <v>Toscana</v>
          </cell>
          <cell r="L3899" t="str">
            <v>Conformant</v>
          </cell>
        </row>
        <row r="3900">
          <cell r="B3900" t="str">
            <v>Fuba Printed circuits_2023</v>
          </cell>
          <cell r="C3900" t="str">
            <v>CID000401 - Dowa</v>
          </cell>
          <cell r="D3900" t="str">
            <v>Gold</v>
          </cell>
          <cell r="E3900" t="str">
            <v>CID000401</v>
          </cell>
          <cell r="F3900" t="str">
            <v>RMI</v>
          </cell>
          <cell r="G3900" t="str">
            <v>Dowa</v>
          </cell>
          <cell r="H3900" t="str">
            <v>JAPAN</v>
          </cell>
          <cell r="I3900"/>
          <cell r="J3900" t="str">
            <v>Kosaka</v>
          </cell>
          <cell r="K3900" t="str">
            <v>Akita</v>
          </cell>
          <cell r="L3900" t="str">
            <v>Conformant</v>
          </cell>
        </row>
        <row r="3901">
          <cell r="B3901" t="str">
            <v>Fuba Printed circuits_2023</v>
          </cell>
          <cell r="C3901" t="str">
            <v>CID000425 - Eco-System Recycling Co., Ltd. East Plant</v>
          </cell>
          <cell r="D3901" t="str">
            <v>Gold</v>
          </cell>
          <cell r="E3901" t="str">
            <v>CID000425</v>
          </cell>
          <cell r="F3901" t="str">
            <v>RMI</v>
          </cell>
          <cell r="G3901" t="str">
            <v>Eco-System Recycling Co., Ltd. East Plant</v>
          </cell>
          <cell r="H3901" t="str">
            <v>JAPAN</v>
          </cell>
          <cell r="I3901"/>
          <cell r="J3901" t="str">
            <v>Honjo</v>
          </cell>
          <cell r="K3901" t="str">
            <v>Saitama</v>
          </cell>
          <cell r="L3901" t="str">
            <v>Conformant</v>
          </cell>
        </row>
        <row r="3902">
          <cell r="B3902" t="str">
            <v>Fuba Printed circuits_2023</v>
          </cell>
          <cell r="C3902" t="str">
            <v>CID000694 - Heimerle + Meule GmbH</v>
          </cell>
          <cell r="D3902" t="str">
            <v>Gold</v>
          </cell>
          <cell r="E3902" t="str">
            <v>CID000694</v>
          </cell>
          <cell r="F3902" t="str">
            <v>RMI</v>
          </cell>
          <cell r="G3902" t="str">
            <v>Heimerle + Meule GmbH</v>
          </cell>
          <cell r="H3902" t="str">
            <v>GERMANY</v>
          </cell>
          <cell r="I3902"/>
          <cell r="J3902" t="str">
            <v>Pforzheim</v>
          </cell>
          <cell r="K3902" t="str">
            <v>Baden-Württemberg</v>
          </cell>
          <cell r="L3902" t="str">
            <v>Conformant</v>
          </cell>
        </row>
        <row r="3903">
          <cell r="B3903" t="str">
            <v>Fuba Printed circuits_2023</v>
          </cell>
          <cell r="C3903" t="str">
            <v>CID000707 - Heraeus Metals Hong Kong Ltd.</v>
          </cell>
          <cell r="D3903" t="str">
            <v>Gold</v>
          </cell>
          <cell r="E3903" t="str">
            <v>CID000707</v>
          </cell>
          <cell r="F3903" t="str">
            <v>RMI</v>
          </cell>
          <cell r="G3903" t="str">
            <v>Heraeus Metals Hong Kong Ltd.</v>
          </cell>
          <cell r="H3903" t="str">
            <v>CHINA</v>
          </cell>
          <cell r="I3903"/>
          <cell r="J3903" t="str">
            <v>Fanling</v>
          </cell>
          <cell r="K3903" t="str">
            <v>Hong Kong SAR</v>
          </cell>
          <cell r="L3903" t="str">
            <v>Conformant</v>
          </cell>
        </row>
        <row r="3904">
          <cell r="B3904" t="str">
            <v>Fuba Printed circuits_2023</v>
          </cell>
          <cell r="C3904" t="str">
            <v>CID000711 - Heraeus Germany GmbH Co. KG</v>
          </cell>
          <cell r="D3904" t="str">
            <v>Gold</v>
          </cell>
          <cell r="E3904" t="str">
            <v>CID000711</v>
          </cell>
          <cell r="F3904" t="str">
            <v>RMI</v>
          </cell>
          <cell r="G3904" t="str">
            <v>Heraeus Germany GmbH Co. KG</v>
          </cell>
          <cell r="H3904" t="str">
            <v>GERMANY</v>
          </cell>
          <cell r="I3904"/>
          <cell r="J3904" t="str">
            <v>Hanau</v>
          </cell>
          <cell r="K3904" t="str">
            <v>Hessen</v>
          </cell>
          <cell r="L3904" t="str">
            <v>Conformant</v>
          </cell>
        </row>
        <row r="3905">
          <cell r="B3905" t="str">
            <v>Fuba Printed circuits_2023</v>
          </cell>
          <cell r="C3905" t="str">
            <v>CID000766 - Hunan Chenzhou Mining Co., Ltd.</v>
          </cell>
          <cell r="D3905" t="str">
            <v>Tungsten</v>
          </cell>
          <cell r="E3905" t="str">
            <v>CID000766</v>
          </cell>
          <cell r="F3905" t="str">
            <v>RMI</v>
          </cell>
          <cell r="G3905" t="str">
            <v>Hunan Chenzhou Mining Co., Ltd.</v>
          </cell>
          <cell r="H3905" t="str">
            <v>CHINA</v>
          </cell>
          <cell r="I3905"/>
          <cell r="J3905" t="str">
            <v>Yuanling</v>
          </cell>
          <cell r="K3905" t="str">
            <v>Hunan Sheng</v>
          </cell>
          <cell r="L3905" t="str">
            <v>Conformant</v>
          </cell>
        </row>
        <row r="3906">
          <cell r="B3906" t="str">
            <v>Fuba Printed circuits_2023</v>
          </cell>
          <cell r="C3906" t="str">
            <v>CID000807 - Ishifuku Metal Industry Co., Ltd.</v>
          </cell>
          <cell r="D3906" t="str">
            <v>Gold</v>
          </cell>
          <cell r="E3906" t="str">
            <v>CID000807</v>
          </cell>
          <cell r="F3906" t="str">
            <v>RMI</v>
          </cell>
          <cell r="G3906" t="str">
            <v>Ishifuku Metal Industry Co., Ltd.</v>
          </cell>
          <cell r="H3906" t="str">
            <v>JAPAN</v>
          </cell>
          <cell r="I3906"/>
          <cell r="J3906" t="str">
            <v>Soka</v>
          </cell>
          <cell r="K3906" t="str">
            <v>Saitama</v>
          </cell>
          <cell r="L3906" t="str">
            <v>Conformant</v>
          </cell>
        </row>
        <row r="3907">
          <cell r="B3907" t="str">
            <v>Fuba Printed circuits_2023</v>
          </cell>
          <cell r="C3907" t="str">
            <v>CID000814 - Istanbul Gold Refinery</v>
          </cell>
          <cell r="D3907" t="str">
            <v>Gold</v>
          </cell>
          <cell r="E3907" t="str">
            <v>CID000814</v>
          </cell>
          <cell r="F3907" t="str">
            <v>RMI</v>
          </cell>
          <cell r="G3907" t="str">
            <v>Istanbul Gold Refinery</v>
          </cell>
          <cell r="H3907" t="str">
            <v>TURKEY</v>
          </cell>
          <cell r="I3907"/>
          <cell r="J3907" t="str">
            <v>Kuyumcukent</v>
          </cell>
          <cell r="K3907" t="str">
            <v>İstanbul</v>
          </cell>
          <cell r="L3907" t="str">
            <v>Conformant</v>
          </cell>
        </row>
        <row r="3908">
          <cell r="B3908" t="str">
            <v>Fuba Printed circuits_2023</v>
          </cell>
          <cell r="C3908" t="str">
            <v>CID000937 - JX Nippon Mining &amp; Metals Co., Ltd.</v>
          </cell>
          <cell r="D3908" t="str">
            <v>Gold</v>
          </cell>
          <cell r="E3908" t="str">
            <v>CID000937</v>
          </cell>
          <cell r="F3908" t="str">
            <v>RMI</v>
          </cell>
          <cell r="G3908" t="str">
            <v>JX Nippon Mining &amp; Metals Co., Ltd.</v>
          </cell>
          <cell r="H3908" t="str">
            <v>JAPAN</v>
          </cell>
          <cell r="I3908"/>
          <cell r="J3908" t="str">
            <v>Ōita</v>
          </cell>
          <cell r="K3908" t="str">
            <v>Ôita</v>
          </cell>
          <cell r="L3908" t="str">
            <v>Conformant</v>
          </cell>
        </row>
        <row r="3909">
          <cell r="B3909" t="str">
            <v>Fuba Printed circuits_2023</v>
          </cell>
          <cell r="C3909" t="str">
            <v>CID000969 - Kennecott Utah Copper LLC</v>
          </cell>
          <cell r="D3909" t="str">
            <v>Gold</v>
          </cell>
          <cell r="E3909" t="str">
            <v>CID000969</v>
          </cell>
          <cell r="F3909" t="str">
            <v>RMI</v>
          </cell>
          <cell r="G3909" t="str">
            <v>Kennecott Utah Copper LLC</v>
          </cell>
          <cell r="H3909" t="str">
            <v>UNITED STATES OF AMERICA</v>
          </cell>
          <cell r="I3909"/>
          <cell r="J3909" t="str">
            <v>Magna</v>
          </cell>
          <cell r="K3909" t="str">
            <v>Utah</v>
          </cell>
          <cell r="L3909" t="str">
            <v>Conformant</v>
          </cell>
        </row>
        <row r="3910">
          <cell r="B3910" t="str">
            <v>Fuba Printed circuits_2023</v>
          </cell>
          <cell r="C3910" t="str">
            <v>CID000981 - Kojima Chemicals Co., Ltd.</v>
          </cell>
          <cell r="D3910" t="str">
            <v>Gold</v>
          </cell>
          <cell r="E3910" t="str">
            <v>CID000981</v>
          </cell>
          <cell r="F3910" t="str">
            <v>RMI</v>
          </cell>
          <cell r="G3910" t="str">
            <v>Kojima Chemicals Co., Ltd.</v>
          </cell>
          <cell r="H3910" t="str">
            <v>JAPAN</v>
          </cell>
          <cell r="I3910"/>
          <cell r="J3910" t="str">
            <v>Sayama</v>
          </cell>
          <cell r="K3910" t="str">
            <v>Saitama</v>
          </cell>
          <cell r="L3910" t="str">
            <v>Conformant</v>
          </cell>
        </row>
        <row r="3911">
          <cell r="B3911" t="str">
            <v>Fuba Printed circuits_2023</v>
          </cell>
          <cell r="C3911" t="str">
            <v>CID001078 - LS-NIKKO Copper Inc.</v>
          </cell>
          <cell r="D3911" t="str">
            <v>Gold</v>
          </cell>
          <cell r="E3911" t="str">
            <v>CID001078</v>
          </cell>
          <cell r="F3911" t="str">
            <v>RMI</v>
          </cell>
          <cell r="G3911" t="str">
            <v>LS-NIKKO Copper Inc.</v>
          </cell>
          <cell r="H3911" t="str">
            <v>KOREA, REPUBLIC OF</v>
          </cell>
          <cell r="I3911"/>
          <cell r="J3911" t="str">
            <v>Onsan-eup</v>
          </cell>
          <cell r="K3911" t="str">
            <v>Ulsan-gwangyeoksi</v>
          </cell>
          <cell r="L3911" t="str">
            <v>Conformant</v>
          </cell>
        </row>
        <row r="3912">
          <cell r="B3912" t="str">
            <v>Fuba Printed circuits_2023</v>
          </cell>
          <cell r="C3912" t="str">
            <v>CID001119 - Matsuda Sangyo Co., Ltd.</v>
          </cell>
          <cell r="D3912" t="str">
            <v>Gold</v>
          </cell>
          <cell r="E3912" t="str">
            <v>CID001119</v>
          </cell>
          <cell r="F3912" t="str">
            <v>RMI</v>
          </cell>
          <cell r="G3912" t="str">
            <v>Matsuda Sangyo Co., Ltd.</v>
          </cell>
          <cell r="H3912" t="str">
            <v>JAPAN</v>
          </cell>
          <cell r="I3912"/>
          <cell r="J3912" t="str">
            <v>Iruma</v>
          </cell>
          <cell r="K3912" t="str">
            <v>Saitama</v>
          </cell>
          <cell r="L3912" t="str">
            <v>Conformant</v>
          </cell>
        </row>
        <row r="3913">
          <cell r="B3913" t="str">
            <v>Fuba Printed circuits_2023</v>
          </cell>
          <cell r="C3913" t="str">
            <v>CID001149 - Metalor Technologies (Hong Kong) Ltd.</v>
          </cell>
          <cell r="D3913" t="str">
            <v>Gold</v>
          </cell>
          <cell r="E3913" t="str">
            <v>CID001149</v>
          </cell>
          <cell r="F3913" t="str">
            <v>RMI</v>
          </cell>
          <cell r="G3913" t="str">
            <v>Metalor Technologies (Hong Kong) Ltd.</v>
          </cell>
          <cell r="H3913" t="str">
            <v>CHINA</v>
          </cell>
          <cell r="I3913" t="str">
            <v>Unknown.</v>
          </cell>
          <cell r="J3913" t="str">
            <v>Kwai Chung</v>
          </cell>
          <cell r="K3913" t="str">
            <v>Hong Kong SAR</v>
          </cell>
          <cell r="L3913" t="str">
            <v>Conformant</v>
          </cell>
        </row>
        <row r="3914">
          <cell r="B3914" t="str">
            <v>Fuba Printed circuits_2023</v>
          </cell>
          <cell r="C3914" t="str">
            <v>CID001152 - Metalor Technologies (Singapore) Pte., Ltd.</v>
          </cell>
          <cell r="D3914" t="str">
            <v>Gold</v>
          </cell>
          <cell r="E3914" t="str">
            <v>CID001152</v>
          </cell>
          <cell r="F3914" t="str">
            <v>RMI</v>
          </cell>
          <cell r="G3914" t="str">
            <v>Metalor Technologies (Singapore) Pte., Ltd.</v>
          </cell>
          <cell r="H3914" t="str">
            <v>SINGAPORE</v>
          </cell>
          <cell r="I3914"/>
          <cell r="J3914" t="str">
            <v>Singapore</v>
          </cell>
          <cell r="K3914" t="str">
            <v>South West</v>
          </cell>
          <cell r="L3914" t="str">
            <v>Conformant</v>
          </cell>
        </row>
        <row r="3915">
          <cell r="B3915" t="str">
            <v>Fuba Printed circuits_2023</v>
          </cell>
          <cell r="C3915" t="str">
            <v>CID001147 - Metalor Technologies (Suzhou) Ltd.</v>
          </cell>
          <cell r="D3915" t="str">
            <v>Gold</v>
          </cell>
          <cell r="E3915" t="str">
            <v>CID001147</v>
          </cell>
          <cell r="F3915" t="str">
            <v>RMI</v>
          </cell>
          <cell r="G3915" t="str">
            <v>Metalor Technologies (Suzhou) Ltd.</v>
          </cell>
          <cell r="H3915" t="str">
            <v>CHINA</v>
          </cell>
          <cell r="I3915"/>
          <cell r="J3915" t="str">
            <v>Suzhou Industrial Park</v>
          </cell>
          <cell r="K3915" t="str">
            <v>Jiangsu Sheng</v>
          </cell>
          <cell r="L3915" t="str">
            <v>Conformant</v>
          </cell>
        </row>
        <row r="3916">
          <cell r="B3916" t="str">
            <v>Fuba Printed circuits_2023</v>
          </cell>
          <cell r="C3916" t="str">
            <v>CID001153 - Metalor Technologies S.A.</v>
          </cell>
          <cell r="D3916" t="str">
            <v>Gold</v>
          </cell>
          <cell r="E3916" t="str">
            <v>CID001153</v>
          </cell>
          <cell r="F3916" t="str">
            <v>RMI</v>
          </cell>
          <cell r="G3916" t="str">
            <v>Metalor Technologies S.A.</v>
          </cell>
          <cell r="H3916" t="str">
            <v>SWITZERLAND</v>
          </cell>
          <cell r="I3916"/>
          <cell r="J3916" t="str">
            <v>Marin</v>
          </cell>
          <cell r="K3916" t="str">
            <v>Neuchâtel</v>
          </cell>
          <cell r="L3916" t="str">
            <v>Conformant</v>
          </cell>
        </row>
        <row r="3917">
          <cell r="B3917" t="str">
            <v>Fuba Printed circuits_2023</v>
          </cell>
          <cell r="C3917" t="str">
            <v>CID001157 - Metalor USA Refining Corporation</v>
          </cell>
          <cell r="D3917" t="str">
            <v>Gold</v>
          </cell>
          <cell r="E3917" t="str">
            <v>CID001157</v>
          </cell>
          <cell r="F3917" t="str">
            <v>RMI</v>
          </cell>
          <cell r="G3917" t="str">
            <v>Metalor USA Refining Corporation</v>
          </cell>
          <cell r="H3917" t="str">
            <v>UNITED STATES OF AMERICA</v>
          </cell>
          <cell r="I3917"/>
          <cell r="J3917" t="str">
            <v>North Attleboro</v>
          </cell>
          <cell r="K3917" t="str">
            <v>Massachusetts</v>
          </cell>
          <cell r="L3917" t="str">
            <v>Conformant</v>
          </cell>
        </row>
        <row r="3918">
          <cell r="B3918" t="str">
            <v>Fuba Printed circuits_2023</v>
          </cell>
          <cell r="C3918" t="str">
            <v>CID001161 - Metalurgica Met-Mex Penoles S.A. De C.V.65</v>
          </cell>
          <cell r="D3918" t="str">
            <v>Gold</v>
          </cell>
          <cell r="E3918" t="str">
            <v>CID001161</v>
          </cell>
          <cell r="F3918" t="str">
            <v>RMI</v>
          </cell>
          <cell r="G3918" t="str">
            <v>Metalurgica Met-Mex Penoles S.A. De C.V.</v>
          </cell>
          <cell r="H3918" t="str">
            <v>MEXICO</v>
          </cell>
          <cell r="I3918"/>
          <cell r="J3918" t="str">
            <v>Torreon</v>
          </cell>
          <cell r="K3918" t="str">
            <v>Coahuila de Zaragoza</v>
          </cell>
          <cell r="L3918" t="str">
            <v>Conformant</v>
          </cell>
        </row>
        <row r="3919">
          <cell r="B3919" t="str">
            <v>Fuba Printed circuits_2023</v>
          </cell>
          <cell r="C3919" t="str">
            <v>CID001188 - Mitsubishi Materials Corporation</v>
          </cell>
          <cell r="D3919" t="str">
            <v>Gold</v>
          </cell>
          <cell r="E3919" t="str">
            <v>CID001188</v>
          </cell>
          <cell r="F3919" t="str">
            <v>RMI</v>
          </cell>
          <cell r="G3919" t="str">
            <v>Mitsubishi Materials Corporation</v>
          </cell>
          <cell r="H3919" t="str">
            <v>JAPAN</v>
          </cell>
          <cell r="I3919"/>
          <cell r="J3919" t="str">
            <v>Tokyo</v>
          </cell>
          <cell r="K3919" t="str">
            <v>Tokyo</v>
          </cell>
          <cell r="L3919" t="str">
            <v>Conformant</v>
          </cell>
        </row>
        <row r="3920">
          <cell r="B3920" t="str">
            <v>Fuba Printed circuits_2023</v>
          </cell>
          <cell r="C3920" t="str">
            <v>CID001193 - Mitsui Mining and Smelting Co., Ltd.</v>
          </cell>
          <cell r="D3920" t="str">
            <v>Gold</v>
          </cell>
          <cell r="E3920" t="str">
            <v>CID001193</v>
          </cell>
          <cell r="F3920" t="str">
            <v>RMI</v>
          </cell>
          <cell r="G3920" t="str">
            <v>Mitsui Mining and Smelting Co., Ltd.</v>
          </cell>
          <cell r="H3920" t="str">
            <v>JAPAN</v>
          </cell>
          <cell r="I3920"/>
          <cell r="J3920" t="str">
            <v>Takehara</v>
          </cell>
          <cell r="K3920" t="str">
            <v>Hiroshima</v>
          </cell>
          <cell r="L3920" t="str">
            <v>Conformant</v>
          </cell>
        </row>
        <row r="3921">
          <cell r="B3921" t="str">
            <v>Fuba Printed circuits_2023</v>
          </cell>
          <cell r="C3921" t="str">
            <v>CID001259 - Nihon Material Co., Ltd.</v>
          </cell>
          <cell r="D3921" t="str">
            <v>Gold</v>
          </cell>
          <cell r="E3921" t="str">
            <v>CID001259</v>
          </cell>
          <cell r="F3921" t="str">
            <v>RMI</v>
          </cell>
          <cell r="G3921" t="str">
            <v>Nihon Material Co., Ltd.</v>
          </cell>
          <cell r="H3921" t="str">
            <v>JAPAN</v>
          </cell>
          <cell r="I3921"/>
          <cell r="J3921" t="str">
            <v>Noda</v>
          </cell>
          <cell r="K3921" t="str">
            <v>Chiba</v>
          </cell>
          <cell r="L3921" t="str">
            <v>Conformant</v>
          </cell>
        </row>
        <row r="3922">
          <cell r="B3922" t="str">
            <v>Fuba Printed circuits_2023</v>
          </cell>
          <cell r="C3922" t="str">
            <v>CID002779 - Ogussa Osterreichische Gold- und Silber-Scheideanstalt GmbH</v>
          </cell>
          <cell r="D3922" t="str">
            <v>Gold</v>
          </cell>
          <cell r="E3922" t="str">
            <v>CID002779</v>
          </cell>
          <cell r="F3922" t="str">
            <v>RMI</v>
          </cell>
          <cell r="G3922" t="str">
            <v>Ogussa Osterreichische Gold- und Silber-Scheideanstalt GmbH</v>
          </cell>
          <cell r="H3922" t="str">
            <v>AUSTRIA</v>
          </cell>
          <cell r="I3922"/>
          <cell r="J3922" t="str">
            <v>Vienna</v>
          </cell>
          <cell r="K3922" t="str">
            <v>Wien</v>
          </cell>
          <cell r="L3922" t="str">
            <v>Conformant</v>
          </cell>
        </row>
        <row r="3923">
          <cell r="B3923" t="str">
            <v>Fuba Printed circuits_2023</v>
          </cell>
          <cell r="C3923" t="str">
            <v>CID001352 - MKS PAMP SA97</v>
          </cell>
          <cell r="D3923" t="str">
            <v>Gold</v>
          </cell>
          <cell r="E3923" t="str">
            <v>CID001352</v>
          </cell>
          <cell r="F3923" t="str">
            <v>RMI</v>
          </cell>
          <cell r="G3923" t="str">
            <v>MKS PAMP SA</v>
          </cell>
          <cell r="H3923" t="str">
            <v>SWITZERLAND</v>
          </cell>
          <cell r="I3923"/>
          <cell r="J3923" t="str">
            <v>Geneva</v>
          </cell>
          <cell r="K3923" t="str">
            <v>Genève</v>
          </cell>
          <cell r="L3923" t="str">
            <v>Conformant</v>
          </cell>
        </row>
        <row r="3924">
          <cell r="B3924" t="str">
            <v>Fuba Printed circuits_2023</v>
          </cell>
          <cell r="C3924" t="str">
            <v>CID001534 - Royal Canadian Mint</v>
          </cell>
          <cell r="D3924" t="str">
            <v>Gold</v>
          </cell>
          <cell r="E3924" t="str">
            <v>CID001534</v>
          </cell>
          <cell r="F3924" t="str">
            <v>RMI</v>
          </cell>
          <cell r="G3924" t="str">
            <v>Royal Canadian Mint</v>
          </cell>
          <cell r="H3924" t="str">
            <v>CANADA</v>
          </cell>
          <cell r="I3924"/>
          <cell r="J3924" t="str">
            <v>Ottawa</v>
          </cell>
          <cell r="K3924" t="str">
            <v>Ontario</v>
          </cell>
          <cell r="L3924" t="str">
            <v>Conformant</v>
          </cell>
        </row>
        <row r="3925">
          <cell r="B3925" t="str">
            <v>Fuba Printed circuits_2023</v>
          </cell>
          <cell r="C3925" t="str">
            <v>CID001622 - Shandong Zhaojin Gold &amp; Silver Refinery Co., Ltd.</v>
          </cell>
          <cell r="D3925" t="str">
            <v>Gold</v>
          </cell>
          <cell r="E3925" t="str">
            <v>CID001622</v>
          </cell>
          <cell r="F3925" t="str">
            <v>RMI</v>
          </cell>
          <cell r="G3925" t="str">
            <v>Shandong Zhaojin Gold &amp; Silver Refinery Co., Ltd.</v>
          </cell>
          <cell r="H3925" t="str">
            <v>CHINA</v>
          </cell>
          <cell r="I3925"/>
          <cell r="J3925" t="str">
            <v>Zhaoyuan</v>
          </cell>
          <cell r="K3925" t="str">
            <v>Shandong Sheng</v>
          </cell>
          <cell r="L3925" t="str">
            <v>Conformant</v>
          </cell>
        </row>
        <row r="3926">
          <cell r="B3926" t="str">
            <v>Fuba Printed circuits_2023</v>
          </cell>
          <cell r="C3926" t="str">
            <v>CID001761 - Solar Applied Materials Technology Corp.</v>
          </cell>
          <cell r="D3926" t="str">
            <v>Gold</v>
          </cell>
          <cell r="E3926" t="str">
            <v>CID001761</v>
          </cell>
          <cell r="F3926" t="str">
            <v>RMI</v>
          </cell>
          <cell r="G3926" t="str">
            <v>Solar Applied Materials Technology Corp.</v>
          </cell>
          <cell r="H3926" t="str">
            <v>TAIWAN, PROVINCE OF CHINA</v>
          </cell>
          <cell r="I3926"/>
          <cell r="J3926" t="str">
            <v>Tainan City</v>
          </cell>
          <cell r="K3926" t="str">
            <v>Tainan</v>
          </cell>
          <cell r="L3926" t="str">
            <v>Conformant</v>
          </cell>
        </row>
        <row r="3927">
          <cell r="B3927" t="str">
            <v>Fuba Printed circuits_2023</v>
          </cell>
          <cell r="C3927" t="str">
            <v>CID001798 - Sumitomo Metal Mining Co., Ltd.88</v>
          </cell>
          <cell r="D3927" t="str">
            <v>Gold</v>
          </cell>
          <cell r="E3927" t="str">
            <v>CID001798</v>
          </cell>
          <cell r="F3927" t="str">
            <v>RMI</v>
          </cell>
          <cell r="G3927" t="str">
            <v>Sumitomo Metal Mining Co., Ltd.</v>
          </cell>
          <cell r="H3927" t="str">
            <v>JAPAN</v>
          </cell>
          <cell r="I3927"/>
          <cell r="J3927" t="str">
            <v>Saijo</v>
          </cell>
          <cell r="K3927" t="str">
            <v>Wehime</v>
          </cell>
          <cell r="L3927" t="str">
            <v>Conformant</v>
          </cell>
        </row>
        <row r="3928">
          <cell r="B3928" t="str">
            <v>Fuba Printed circuits_2023</v>
          </cell>
          <cell r="C3928" t="str">
            <v>CID001875 - Tanaka Kikinzoku Kogyo K.K.96</v>
          </cell>
          <cell r="D3928" t="str">
            <v>Gold</v>
          </cell>
          <cell r="E3928" t="str">
            <v>CID001875</v>
          </cell>
          <cell r="F3928" t="str">
            <v>RMI</v>
          </cell>
          <cell r="G3928" t="str">
            <v>Tanaka Kikinzoku Kogyo K.K.</v>
          </cell>
          <cell r="H3928" t="str">
            <v>JAPAN</v>
          </cell>
          <cell r="I3928" t="str">
            <v>nagatoro2-14</v>
          </cell>
          <cell r="J3928" t="str">
            <v>Hiratsuka</v>
          </cell>
          <cell r="K3928" t="str">
            <v>Kanagawa</v>
          </cell>
          <cell r="L3928" t="str">
            <v>Conformant</v>
          </cell>
        </row>
        <row r="3929">
          <cell r="B3929" t="str">
            <v>Fuba Printed circuits_2023</v>
          </cell>
          <cell r="C3929" t="str">
            <v>CID001916 - Shandong Gold Smelting Co., Ltd.</v>
          </cell>
          <cell r="D3929" t="str">
            <v>Gold</v>
          </cell>
          <cell r="E3929" t="str">
            <v>CID001916</v>
          </cell>
          <cell r="F3929" t="str">
            <v>RMI</v>
          </cell>
          <cell r="G3929" t="str">
            <v>Shandong Gold Smelting Co., Ltd.</v>
          </cell>
          <cell r="H3929" t="str">
            <v>CHINA</v>
          </cell>
          <cell r="I3929"/>
          <cell r="J3929" t="str">
            <v>Laizhou</v>
          </cell>
          <cell r="K3929" t="str">
            <v>Shandong Sheng</v>
          </cell>
          <cell r="L3929" t="str">
            <v>Conformant</v>
          </cell>
        </row>
        <row r="3930">
          <cell r="B3930" t="str">
            <v>Fuba Printed circuits_2023</v>
          </cell>
          <cell r="C3930" t="str">
            <v>CID001938 - Tokuriki Honten Co., Ltd.</v>
          </cell>
          <cell r="D3930" t="str">
            <v>Gold</v>
          </cell>
          <cell r="E3930" t="str">
            <v>CID001938</v>
          </cell>
          <cell r="F3930" t="str">
            <v>RMI</v>
          </cell>
          <cell r="G3930" t="str">
            <v>Tokuriki Honten Co., Ltd.</v>
          </cell>
          <cell r="H3930" t="str">
            <v>JAPAN</v>
          </cell>
          <cell r="I3930"/>
          <cell r="J3930" t="str">
            <v>Kuki</v>
          </cell>
          <cell r="K3930" t="str">
            <v>Saitama</v>
          </cell>
          <cell r="L3930" t="str">
            <v>Conformant</v>
          </cell>
        </row>
        <row r="3931">
          <cell r="B3931" t="str">
            <v>Fuba Printed circuits_2023</v>
          </cell>
          <cell r="C3931" t="str">
            <v>CID001980 - Umicore S.A. Business Unit Precious Metals Refining104</v>
          </cell>
          <cell r="D3931" t="str">
            <v>Gold</v>
          </cell>
          <cell r="E3931" t="str">
            <v>CID001980</v>
          </cell>
          <cell r="F3931" t="str">
            <v>RMI</v>
          </cell>
          <cell r="G3931" t="str">
            <v>Umicore S.A. Business Unit Precious Metals Refining</v>
          </cell>
          <cell r="H3931" t="str">
            <v>BELGIUM</v>
          </cell>
          <cell r="I3931" t="str">
            <v>Adolf Greinerstraat 14</v>
          </cell>
          <cell r="J3931" t="str">
            <v>Hoboken</v>
          </cell>
          <cell r="K3931" t="str">
            <v>Antwerpen</v>
          </cell>
          <cell r="L3931" t="str">
            <v>Conformant</v>
          </cell>
        </row>
        <row r="3932">
          <cell r="B3932" t="str">
            <v>Fuba Printed circuits_2023</v>
          </cell>
          <cell r="C3932" t="str">
            <v>CID001993 - United Precious Metal Refining, Inc.</v>
          </cell>
          <cell r="D3932" t="str">
            <v>Gold</v>
          </cell>
          <cell r="E3932" t="str">
            <v>CID001993</v>
          </cell>
          <cell r="F3932" t="str">
            <v>RMI</v>
          </cell>
          <cell r="G3932" t="str">
            <v>United Precious Metal Refining, Inc.</v>
          </cell>
          <cell r="H3932" t="str">
            <v>UNITED STATES OF AMERICA</v>
          </cell>
          <cell r="I3932"/>
          <cell r="J3932" t="str">
            <v>Alden</v>
          </cell>
          <cell r="K3932" t="str">
            <v>New York</v>
          </cell>
          <cell r="L3932" t="str">
            <v>Conformant</v>
          </cell>
        </row>
        <row r="3933">
          <cell r="B3933" t="str">
            <v>Fuba Printed circuits_2023</v>
          </cell>
          <cell r="C3933" t="str">
            <v>CID002030 - Western Australian Mint (T/a The Perth Mint)109</v>
          </cell>
          <cell r="D3933" t="str">
            <v>Gold</v>
          </cell>
          <cell r="E3933" t="str">
            <v>CID002030</v>
          </cell>
          <cell r="F3933" t="str">
            <v>RMI</v>
          </cell>
          <cell r="G3933" t="str">
            <v>Western Australian Mint (T/a The Perth Mint)</v>
          </cell>
          <cell r="H3933" t="str">
            <v>AUSTRALIA</v>
          </cell>
          <cell r="I3933" t="str">
            <v>Nondisclosure</v>
          </cell>
          <cell r="J3933" t="str">
            <v>Newburn</v>
          </cell>
          <cell r="K3933" t="str">
            <v>Western Australia</v>
          </cell>
          <cell r="L3933" t="str">
            <v>Conformant</v>
          </cell>
        </row>
        <row r="3934">
          <cell r="B3934" t="str">
            <v>Fuba Printed circuits_2023</v>
          </cell>
          <cell r="C3934" t="str">
            <v>CID002778 - WIELAND Edelmetalle GmbH</v>
          </cell>
          <cell r="D3934" t="str">
            <v>Gold</v>
          </cell>
          <cell r="E3934" t="str">
            <v>CID002778</v>
          </cell>
          <cell r="F3934" t="str">
            <v>RMI</v>
          </cell>
          <cell r="G3934" t="str">
            <v>WIELAND Edelmetalle GmbH</v>
          </cell>
          <cell r="H3934" t="str">
            <v>GERMANY</v>
          </cell>
          <cell r="I3934"/>
          <cell r="J3934" t="str">
            <v>Pforzeim</v>
          </cell>
          <cell r="K3934" t="str">
            <v>Baden-Wurttemberg</v>
          </cell>
          <cell r="L3934" t="str">
            <v>Conformant</v>
          </cell>
        </row>
        <row r="3935">
          <cell r="B3935" t="str">
            <v>Fuba Printed circuits_2023</v>
          </cell>
          <cell r="C3935" t="str">
            <v>CID000402 - Dowa</v>
          </cell>
          <cell r="D3935" t="str">
            <v>Tin</v>
          </cell>
          <cell r="E3935" t="str">
            <v>CID000402</v>
          </cell>
          <cell r="F3935" t="str">
            <v>RMI</v>
          </cell>
          <cell r="G3935" t="str">
            <v>Dowa</v>
          </cell>
          <cell r="H3935" t="str">
            <v>JAPAN</v>
          </cell>
          <cell r="I3935"/>
          <cell r="J3935" t="str">
            <v>Kosaka</v>
          </cell>
          <cell r="K3935" t="str">
            <v>Akita</v>
          </cell>
          <cell r="L3935" t="str">
            <v>Conformant</v>
          </cell>
        </row>
        <row r="3936">
          <cell r="B3936" t="str">
            <v>Fuba Printed circuits_2023</v>
          </cell>
          <cell r="C3936" t="str">
            <v>CID000438 - EM Vinto</v>
          </cell>
          <cell r="D3936" t="str">
            <v>Tin</v>
          </cell>
          <cell r="E3936" t="str">
            <v>CID000438</v>
          </cell>
          <cell r="F3936" t="str">
            <v>RMI</v>
          </cell>
          <cell r="G3936" t="str">
            <v>EM Vinto</v>
          </cell>
          <cell r="H3936" t="str">
            <v>BOLIVIA (PLURINATIONAL STATE OF)</v>
          </cell>
          <cell r="I3936" t="str">
            <v>Unknown.</v>
          </cell>
          <cell r="J3936" t="str">
            <v>Oruro</v>
          </cell>
          <cell r="K3936" t="str">
            <v>Oruro</v>
          </cell>
          <cell r="L3936" t="str">
            <v>Conformant</v>
          </cell>
        </row>
        <row r="3937">
          <cell r="B3937" t="str">
            <v>Fuba Printed circuits_2023</v>
          </cell>
          <cell r="C3937" t="str">
            <v>CID000468 - Fenix Metals</v>
          </cell>
          <cell r="D3937" t="str">
            <v>Tin</v>
          </cell>
          <cell r="E3937" t="str">
            <v>CID000468</v>
          </cell>
          <cell r="F3937" t="str">
            <v>RMI</v>
          </cell>
          <cell r="G3937" t="str">
            <v>Fenix Metals</v>
          </cell>
          <cell r="H3937" t="str">
            <v>POLAND</v>
          </cell>
          <cell r="I3937"/>
          <cell r="J3937" t="str">
            <v>Chmielów</v>
          </cell>
          <cell r="K3937" t="str">
            <v>Podkarpackie</v>
          </cell>
          <cell r="L3937" t="str">
            <v>Conformant</v>
          </cell>
        </row>
        <row r="3938">
          <cell r="B3938" t="str">
            <v>Fuba Printed circuits_2023</v>
          </cell>
          <cell r="C3938" t="str">
            <v>CID003116 - Guangdong Hanhe Non-Ferrous Metal Co., Ltd.</v>
          </cell>
          <cell r="D3938" t="str">
            <v>Tin</v>
          </cell>
          <cell r="E3938" t="str">
            <v>CID003116</v>
          </cell>
          <cell r="F3938" t="str">
            <v>RMI</v>
          </cell>
          <cell r="G3938" t="str">
            <v>Guangdong Hanhe Non-Ferrous Metal Co., Ltd.</v>
          </cell>
          <cell r="H3938" t="str">
            <v>CHINA</v>
          </cell>
          <cell r="I3938"/>
          <cell r="J3938" t="str">
            <v>Chaozhou</v>
          </cell>
          <cell r="K3938" t="str">
            <v>Guangdong Sheng</v>
          </cell>
          <cell r="L3938" t="str">
            <v>Conformant</v>
          </cell>
        </row>
        <row r="3939">
          <cell r="B3939" t="str">
            <v>Fuba Printed circuits_2023</v>
          </cell>
          <cell r="C3939" t="str">
            <v>CID001105 - Malaysia Smelting Corporation (MSC)</v>
          </cell>
          <cell r="D3939" t="str">
            <v>Tin</v>
          </cell>
          <cell r="E3939" t="str">
            <v>CID001105</v>
          </cell>
          <cell r="F3939" t="str">
            <v>RMI</v>
          </cell>
          <cell r="G3939" t="str">
            <v>Malaysia Smelting Corporation (MSC)</v>
          </cell>
          <cell r="H3939" t="str">
            <v>MALAYSIA</v>
          </cell>
          <cell r="I3939" t="str">
            <v>27, Jialan Pantai</v>
          </cell>
          <cell r="J3939" t="str">
            <v>Butterworth</v>
          </cell>
          <cell r="K3939" t="str">
            <v>Pulau Pinang</v>
          </cell>
          <cell r="L3939" t="str">
            <v>Conformant</v>
          </cell>
        </row>
        <row r="3940">
          <cell r="B3940" t="str">
            <v>Fuba Printed circuits_2023</v>
          </cell>
          <cell r="C3940" t="str">
            <v>CID001182 - Minsur</v>
          </cell>
          <cell r="D3940" t="str">
            <v>Tin</v>
          </cell>
          <cell r="E3940" t="str">
            <v>CID001182</v>
          </cell>
          <cell r="F3940" t="str">
            <v>RMI</v>
          </cell>
          <cell r="G3940" t="str">
            <v>Minsur</v>
          </cell>
          <cell r="H3940" t="str">
            <v>PERU</v>
          </cell>
          <cell r="I3940" t="str">
            <v>222 Bloomingdale Road, Suite 101</v>
          </cell>
          <cell r="J3940" t="str">
            <v>Paracas</v>
          </cell>
          <cell r="K3940" t="str">
            <v>Ika</v>
          </cell>
          <cell r="L3940" t="str">
            <v>Conformant</v>
          </cell>
        </row>
        <row r="3941">
          <cell r="B3941" t="str">
            <v>Fuba Printed circuits_2023</v>
          </cell>
          <cell r="C3941" t="str">
            <v>CID001337 - Operaciones Metalurgicas S.A.</v>
          </cell>
          <cell r="D3941" t="str">
            <v>Tin</v>
          </cell>
          <cell r="E3941" t="str">
            <v>CID001337</v>
          </cell>
          <cell r="F3941" t="str">
            <v>RMI</v>
          </cell>
          <cell r="G3941" t="str">
            <v>Operaciones Metalurgicas S.A.</v>
          </cell>
          <cell r="H3941" t="str">
            <v>BOLIVIA (PLURINATIONAL STATE OF)</v>
          </cell>
          <cell r="I3941" t="str">
            <v>Nondisclosure</v>
          </cell>
          <cell r="J3941" t="str">
            <v>Oruro</v>
          </cell>
          <cell r="K3941" t="str">
            <v>Oruro</v>
          </cell>
          <cell r="L3941" t="str">
            <v>Conformant</v>
          </cell>
        </row>
        <row r="3942">
          <cell r="B3942" t="str">
            <v>Fuba Printed circuits_2023</v>
          </cell>
          <cell r="C3942" t="str">
            <v>CID001399 - PT Artha Cipta Langgeng</v>
          </cell>
          <cell r="D3942" t="str">
            <v>Tin</v>
          </cell>
          <cell r="E3942" t="str">
            <v>CID001399</v>
          </cell>
          <cell r="F3942" t="str">
            <v>RMI</v>
          </cell>
          <cell r="G3942" t="str">
            <v>PT Artha Cipta Langgeng</v>
          </cell>
          <cell r="H3942" t="str">
            <v>INDONESIA</v>
          </cell>
          <cell r="I3942"/>
          <cell r="J3942" t="str">
            <v>Sungailiat</v>
          </cell>
          <cell r="K3942" t="str">
            <v>Kepulauan Bangka Belitung</v>
          </cell>
          <cell r="L3942" t="str">
            <v>Conformant</v>
          </cell>
        </row>
        <row r="3943">
          <cell r="B3943" t="str">
            <v>Fuba Printed circuits_2023</v>
          </cell>
          <cell r="C3943" t="str">
            <v>CID002835 - PT Menara Cipta Mulia</v>
          </cell>
          <cell r="D3943" t="str">
            <v>Tin</v>
          </cell>
          <cell r="E3943" t="str">
            <v>CID002835</v>
          </cell>
          <cell r="F3943" t="str">
            <v>RMI</v>
          </cell>
          <cell r="G3943" t="str">
            <v>PT Menara Cipta Mulia</v>
          </cell>
          <cell r="H3943" t="str">
            <v>INDONESIA</v>
          </cell>
          <cell r="I3943"/>
          <cell r="J3943" t="str">
            <v>Mentawak</v>
          </cell>
          <cell r="K3943" t="str">
            <v>Kepulauan Bangka Belitung</v>
          </cell>
          <cell r="L3943" t="str">
            <v>Conformant</v>
          </cell>
        </row>
        <row r="3944">
          <cell r="B3944" t="str">
            <v>Fuba Printed circuits_2023</v>
          </cell>
          <cell r="C3944" t="str">
            <v>CID001453 - PT Mitra Stania Prima</v>
          </cell>
          <cell r="D3944" t="str">
            <v>Tin</v>
          </cell>
          <cell r="E3944" t="str">
            <v>CID001453</v>
          </cell>
          <cell r="F3944" t="str">
            <v>RMI</v>
          </cell>
          <cell r="G3944" t="str">
            <v>PT Mitra Stania Prima</v>
          </cell>
          <cell r="H3944" t="str">
            <v>INDONESIA</v>
          </cell>
          <cell r="I3944"/>
          <cell r="J3944" t="str">
            <v>Sungailiat</v>
          </cell>
          <cell r="K3944" t="str">
            <v>Kepulauan Bangka Belitung</v>
          </cell>
          <cell r="L3944" t="str">
            <v>Conformant</v>
          </cell>
        </row>
        <row r="3945">
          <cell r="B3945" t="str">
            <v>Fuba Printed circuits_2023</v>
          </cell>
          <cell r="C3945" t="str">
            <v>CID001460 - PT Refined Bangka Tin</v>
          </cell>
          <cell r="D3945" t="str">
            <v>Tin</v>
          </cell>
          <cell r="E3945" t="str">
            <v>CID001460</v>
          </cell>
          <cell r="F3945" t="str">
            <v>RMI</v>
          </cell>
          <cell r="G3945" t="str">
            <v>PT Refined Bangka Tin</v>
          </cell>
          <cell r="H3945" t="str">
            <v>INDONESIA</v>
          </cell>
          <cell r="I3945"/>
          <cell r="J3945" t="str">
            <v>Sungailiat</v>
          </cell>
          <cell r="K3945" t="str">
            <v>Kepulauan Bangka Belitung</v>
          </cell>
          <cell r="L3945" t="str">
            <v>Conformant</v>
          </cell>
        </row>
        <row r="3946">
          <cell r="B3946" t="str">
            <v>Fuba Printed circuits_2023</v>
          </cell>
          <cell r="C3946" t="str">
            <v>CID001477 - PT Timah Tbk Kundur</v>
          </cell>
          <cell r="D3946" t="str">
            <v>Tin</v>
          </cell>
          <cell r="E3946" t="str">
            <v>CID001477</v>
          </cell>
          <cell r="F3946" t="str">
            <v>RMI</v>
          </cell>
          <cell r="G3946" t="str">
            <v>PT Timah Tbk Kundur</v>
          </cell>
          <cell r="H3946" t="str">
            <v>INDONESIA</v>
          </cell>
          <cell r="I3946" t="str">
            <v>Unknown.</v>
          </cell>
          <cell r="J3946" t="str">
            <v>Kundur</v>
          </cell>
          <cell r="K3946" t="str">
            <v>Riau</v>
          </cell>
          <cell r="L3946" t="str">
            <v>Conformant</v>
          </cell>
        </row>
        <row r="3947">
          <cell r="B3947" t="str">
            <v>Fuba Printed circuits_2023</v>
          </cell>
          <cell r="C3947" t="str">
            <v>CID001482 - PT Timah Tbk Mentok</v>
          </cell>
          <cell r="D3947" t="str">
            <v>Tin</v>
          </cell>
          <cell r="E3947" t="str">
            <v>CID001482</v>
          </cell>
          <cell r="F3947" t="str">
            <v>RMI</v>
          </cell>
          <cell r="G3947" t="str">
            <v>PT Timah Tbk Mentok</v>
          </cell>
          <cell r="H3947" t="str">
            <v>INDONESIA</v>
          </cell>
          <cell r="I3947" t="str">
            <v>Unknown.</v>
          </cell>
          <cell r="J3947" t="str">
            <v>Mentok</v>
          </cell>
          <cell r="K3947" t="str">
            <v>Kepulauan Bangka Belitung</v>
          </cell>
          <cell r="L3947" t="str">
            <v>Conformant</v>
          </cell>
        </row>
        <row r="3948">
          <cell r="B3948" t="str">
            <v>Fuba Printed circuits_2023</v>
          </cell>
          <cell r="C3948" t="str">
            <v>CID001539 - Rui Da Hung</v>
          </cell>
          <cell r="D3948" t="str">
            <v>Tin</v>
          </cell>
          <cell r="E3948" t="str">
            <v>CID001539</v>
          </cell>
          <cell r="F3948" t="str">
            <v>RMI</v>
          </cell>
          <cell r="G3948" t="str">
            <v>Rui Da Hung</v>
          </cell>
          <cell r="H3948" t="str">
            <v>TAIWAN, PROVINCE OF CHINA</v>
          </cell>
          <cell r="I3948"/>
          <cell r="J3948" t="str">
            <v>Taoyuan</v>
          </cell>
          <cell r="K3948" t="str">
            <v>Taoyuan</v>
          </cell>
          <cell r="L3948" t="str">
            <v>Conformant</v>
          </cell>
        </row>
        <row r="3949">
          <cell r="B3949" t="str">
            <v>Fuba Printed circuits_2023</v>
          </cell>
          <cell r="C3949" t="str">
            <v>CID001898 - Thaisarco</v>
          </cell>
          <cell r="D3949" t="str">
            <v>Tin</v>
          </cell>
          <cell r="E3949" t="str">
            <v>CID001898</v>
          </cell>
          <cell r="F3949" t="str">
            <v>RMI</v>
          </cell>
          <cell r="G3949" t="str">
            <v>Thaisarco</v>
          </cell>
          <cell r="H3949" t="str">
            <v>THAILAND</v>
          </cell>
          <cell r="I3949" t="str">
            <v>80 Moo 8, Sakdidej Road</v>
          </cell>
          <cell r="J3949" t="str">
            <v>Amphur Muang</v>
          </cell>
          <cell r="K3949" t="str">
            <v>Phuket</v>
          </cell>
          <cell r="L3949" t="str">
            <v>Conformant</v>
          </cell>
        </row>
        <row r="3950">
          <cell r="B3950" t="str">
            <v>Fuba Printed circuits_2023</v>
          </cell>
          <cell r="C3950" t="str">
            <v>CID002036 - White Solder Metalurgia e Mineracao Ltda.</v>
          </cell>
          <cell r="D3950" t="str">
            <v>Tin</v>
          </cell>
          <cell r="E3950" t="str">
            <v>CID002036</v>
          </cell>
          <cell r="F3950" t="str">
            <v>RMI</v>
          </cell>
          <cell r="G3950" t="str">
            <v>White Solder Metalurgia e Mineracao Ltda.</v>
          </cell>
          <cell r="H3950" t="str">
            <v>BRAZIL</v>
          </cell>
          <cell r="I3950" t="str">
            <v>Rodovia 421, Km 1,1 no 917 CEP 76877-073/Cx Postal: 433</v>
          </cell>
          <cell r="J3950" t="str">
            <v>Ariquemes</v>
          </cell>
          <cell r="K3950" t="str">
            <v>Rondônia</v>
          </cell>
          <cell r="L3950" t="str">
            <v>Conformant</v>
          </cell>
        </row>
        <row r="3951">
          <cell r="B3951" t="str">
            <v>Fuba Printed circuits_2023</v>
          </cell>
          <cell r="C3951" t="str">
            <v>CID002180 - Tin Smelting Branch of Yunnan Tin Co., Ltd.</v>
          </cell>
          <cell r="D3951" t="str">
            <v>Tin</v>
          </cell>
          <cell r="E3951" t="str">
            <v>CID002180</v>
          </cell>
          <cell r="F3951" t="str">
            <v>RMI</v>
          </cell>
          <cell r="G3951" t="str">
            <v>Tin Smelting Branch of Yunnan Tin Co., Ltd.</v>
          </cell>
          <cell r="H3951" t="str">
            <v>CHINA</v>
          </cell>
          <cell r="I3951" t="str">
            <v>Unknown.</v>
          </cell>
          <cell r="J3951" t="str">
            <v>Gejiu</v>
          </cell>
          <cell r="K3951" t="str">
            <v>Yunnan Sheng</v>
          </cell>
          <cell r="L3951" t="str">
            <v>Conformant</v>
          </cell>
        </row>
        <row r="3952">
          <cell r="B3952" t="str">
            <v>Fuba Printed circuits_2023</v>
          </cell>
          <cell r="C3952" t="str">
            <v>CID000004 - A.L.M.T. Corp.</v>
          </cell>
          <cell r="D3952" t="str">
            <v>Tungsten</v>
          </cell>
          <cell r="E3952" t="str">
            <v>CID000004</v>
          </cell>
          <cell r="F3952" t="str">
            <v>RMI</v>
          </cell>
          <cell r="G3952" t="str">
            <v>A.L.M.T. Corp.</v>
          </cell>
          <cell r="H3952" t="str">
            <v>JAPAN</v>
          </cell>
          <cell r="I3952"/>
          <cell r="J3952" t="str">
            <v>Toyama City</v>
          </cell>
          <cell r="K3952" t="str">
            <v>Toyama</v>
          </cell>
          <cell r="L3952" t="str">
            <v>Conformant</v>
          </cell>
        </row>
        <row r="3953">
          <cell r="B3953" t="str">
            <v>Fuba Printed circuits_2023</v>
          </cell>
          <cell r="C3953" t="str">
            <v>CID002513 - Hunan Shizhuyuan Nonferrous Metals Co., Ltd. Chenzhou Tungsten Products Branch</v>
          </cell>
          <cell r="D3953" t="str">
            <v>Tungsten</v>
          </cell>
          <cell r="E3953" t="str">
            <v>CID002513</v>
          </cell>
          <cell r="F3953" t="str">
            <v>RMI</v>
          </cell>
          <cell r="G3953" t="str">
            <v>Hunan Shizhuyuan Nonferrous Metals Co., Ltd. Chenzhou Tungsten Products Branch</v>
          </cell>
          <cell r="H3953" t="str">
            <v>CHINA</v>
          </cell>
          <cell r="I3953"/>
          <cell r="J3953" t="str">
            <v>Chenzhou</v>
          </cell>
          <cell r="K3953" t="str">
            <v>Hunan Sheng</v>
          </cell>
          <cell r="L3953" t="str">
            <v>Conformant</v>
          </cell>
        </row>
        <row r="3954">
          <cell r="B3954" t="str">
            <v>Fuba Printed circuits_2023</v>
          </cell>
          <cell r="C3954" t="str">
            <v>CID000258 - Chongyi Zhangyuan Tungsten Co., Ltd.</v>
          </cell>
          <cell r="D3954" t="str">
            <v>Tungsten</v>
          </cell>
          <cell r="E3954" t="str">
            <v>CID000258</v>
          </cell>
          <cell r="F3954" t="str">
            <v>RMI</v>
          </cell>
          <cell r="G3954" t="str">
            <v>Chongyi Zhangyuan Tungsten Co., Ltd.</v>
          </cell>
          <cell r="H3954" t="str">
            <v>CHINA</v>
          </cell>
          <cell r="I3954"/>
          <cell r="J3954" t="str">
            <v>Ganzhou</v>
          </cell>
          <cell r="K3954" t="str">
            <v>Jiangxi Sheng</v>
          </cell>
          <cell r="L3954" t="str">
            <v>Conformant</v>
          </cell>
        </row>
        <row r="3955">
          <cell r="B3955" t="str">
            <v>Fuba Printed circuits_2023</v>
          </cell>
          <cell r="C3955" t="str">
            <v>CID000875 - Ganzhou Huaxing Tungsten Products Co., Ltd.177</v>
          </cell>
          <cell r="D3955" t="str">
            <v>Tungsten</v>
          </cell>
          <cell r="E3955" t="str">
            <v>CID000875</v>
          </cell>
          <cell r="F3955" t="str">
            <v>RMI</v>
          </cell>
          <cell r="G3955" t="str">
            <v>Ganzhou Huaxing Tungsten Products Co., Ltd.</v>
          </cell>
          <cell r="H3955" t="str">
            <v>CHINA</v>
          </cell>
          <cell r="I3955"/>
          <cell r="J3955" t="str">
            <v>Ganzhou</v>
          </cell>
          <cell r="K3955" t="str">
            <v>Jiangxi Sheng</v>
          </cell>
          <cell r="L3955" t="str">
            <v>Conformant</v>
          </cell>
        </row>
        <row r="3956">
          <cell r="B3956" t="str">
            <v>Fuba Printed circuits_2023</v>
          </cell>
          <cell r="C3956" t="str">
            <v>CID002315 - Ganzhou Jiangwu Ferrotungsten Co., Ltd.</v>
          </cell>
          <cell r="D3956" t="str">
            <v>Tungsten</v>
          </cell>
          <cell r="E3956" t="str">
            <v>CID002315</v>
          </cell>
          <cell r="F3956" t="str">
            <v>RMI</v>
          </cell>
          <cell r="G3956" t="str">
            <v>Ganzhou Jiangwu Ferrotungsten Co., Ltd.</v>
          </cell>
          <cell r="H3956" t="str">
            <v>CHINA</v>
          </cell>
          <cell r="I3956"/>
          <cell r="J3956" t="str">
            <v>Ganzhou</v>
          </cell>
          <cell r="K3956" t="str">
            <v>Jiangxi Sheng</v>
          </cell>
          <cell r="L3956" t="str">
            <v>Conformant</v>
          </cell>
        </row>
        <row r="3957">
          <cell r="B3957" t="str">
            <v>Fuba Printed circuits_2023</v>
          </cell>
          <cell r="C3957" t="str">
            <v>CID002494 - Ganzhou Seadragon W &amp; Mo Co., Ltd.</v>
          </cell>
          <cell r="D3957" t="str">
            <v>Tungsten</v>
          </cell>
          <cell r="E3957" t="str">
            <v>CID002494</v>
          </cell>
          <cell r="F3957" t="str">
            <v>RMI</v>
          </cell>
          <cell r="G3957" t="str">
            <v>Ganzhou Seadragon W &amp; Mo Co., Ltd.</v>
          </cell>
          <cell r="H3957" t="str">
            <v>CHINA</v>
          </cell>
          <cell r="I3957"/>
          <cell r="J3957" t="str">
            <v>Ganzhou</v>
          </cell>
          <cell r="K3957" t="str">
            <v>Jiangxi Sheng</v>
          </cell>
          <cell r="L3957" t="str">
            <v>Conformant</v>
          </cell>
        </row>
        <row r="3958">
          <cell r="B3958" t="str">
            <v>Fuba Printed circuits_2023</v>
          </cell>
          <cell r="C3958" t="str">
            <v>CID000568 - Global Tungsten &amp; Powders Corp.</v>
          </cell>
          <cell r="D3958" t="str">
            <v>Tungsten</v>
          </cell>
          <cell r="E3958" t="str">
            <v>CID000568</v>
          </cell>
          <cell r="F3958" t="str">
            <v>RMI</v>
          </cell>
          <cell r="G3958" t="str">
            <v>Global Tungsten &amp; Powders Corp.</v>
          </cell>
          <cell r="H3958" t="str">
            <v>UNITED STATES OF AMERICA</v>
          </cell>
          <cell r="I3958"/>
          <cell r="J3958" t="str">
            <v>Towanda</v>
          </cell>
          <cell r="K3958" t="str">
            <v>Pennsylvania</v>
          </cell>
          <cell r="L3958" t="str">
            <v>Conformant</v>
          </cell>
        </row>
        <row r="3959">
          <cell r="B3959" t="str">
            <v>Fuba Printed circuits_2023</v>
          </cell>
          <cell r="C3959" t="str">
            <v>CID000218 - Guangdong Xianglu Tungsten Co., Ltd.181</v>
          </cell>
          <cell r="D3959" t="str">
            <v>Tungsten</v>
          </cell>
          <cell r="E3959" t="str">
            <v>CID000218</v>
          </cell>
          <cell r="F3959" t="str">
            <v>RMI</v>
          </cell>
          <cell r="G3959" t="str">
            <v>Guangdong Xianglu Tungsten Co., Ltd.</v>
          </cell>
          <cell r="H3959" t="str">
            <v>CHINA</v>
          </cell>
          <cell r="I3959"/>
          <cell r="J3959" t="str">
            <v>Chaozhou</v>
          </cell>
          <cell r="K3959" t="str">
            <v>Guangdong Sheng</v>
          </cell>
          <cell r="L3959" t="str">
            <v>Conformant</v>
          </cell>
        </row>
        <row r="3960">
          <cell r="B3960" t="str">
            <v>Fuba Printed circuits_2023</v>
          </cell>
          <cell r="C3960" t="str">
            <v>CID002541 - H.C. Starck Tungsten GmbH</v>
          </cell>
          <cell r="D3960" t="str">
            <v>Tungsten</v>
          </cell>
          <cell r="E3960" t="str">
            <v>CID002541</v>
          </cell>
          <cell r="F3960" t="str">
            <v>RMI</v>
          </cell>
          <cell r="G3960" t="str">
            <v>H.C. Starck Tungsten GmbH</v>
          </cell>
          <cell r="H3960" t="str">
            <v>GERMANY</v>
          </cell>
          <cell r="I3960"/>
          <cell r="J3960" t="str">
            <v>Goslar</v>
          </cell>
          <cell r="K3960" t="str">
            <v>Niedersachsen</v>
          </cell>
          <cell r="L3960" t="str">
            <v>Conformant</v>
          </cell>
        </row>
        <row r="3961">
          <cell r="B3961" t="str">
            <v>Fuba Printed circuits_2023</v>
          </cell>
          <cell r="C3961" t="str">
            <v>CID000769 - Hunan Jintai New Material Co., Ltd.96</v>
          </cell>
          <cell r="D3961" t="str">
            <v>Tungsten</v>
          </cell>
          <cell r="E3961" t="str">
            <v>CID000769</v>
          </cell>
          <cell r="F3961" t="str">
            <v>RMI</v>
          </cell>
          <cell r="G3961" t="str">
            <v>Hunan Jintai New Material Co., Ltd.</v>
          </cell>
          <cell r="H3961" t="str">
            <v>CHINA</v>
          </cell>
          <cell r="I3961"/>
          <cell r="J3961" t="str">
            <v>Hengyang</v>
          </cell>
          <cell r="K3961" t="str">
            <v>Hunan Sheng</v>
          </cell>
          <cell r="L3961" t="str">
            <v>Conformant</v>
          </cell>
        </row>
        <row r="3962">
          <cell r="B3962" t="str">
            <v>Fuba Printed circuits_2023</v>
          </cell>
          <cell r="C3962" t="str">
            <v>CID002649 - Hydrometallurg, JSC</v>
          </cell>
          <cell r="D3962" t="str">
            <v>Tungsten</v>
          </cell>
          <cell r="E3962" t="str">
            <v>CID002649</v>
          </cell>
          <cell r="F3962" t="str">
            <v>RMI</v>
          </cell>
          <cell r="G3962" t="str">
            <v>Hydrometallurg, JSC</v>
          </cell>
          <cell r="H3962" t="str">
            <v>RUSSIAN FEDERATION</v>
          </cell>
          <cell r="I3962"/>
          <cell r="J3962" t="str">
            <v>Nalchik</v>
          </cell>
          <cell r="K3962" t="str">
            <v>Kabardino-Balkarskaya Respublika</v>
          </cell>
          <cell r="L3962" t="str">
            <v>Listed by RMI</v>
          </cell>
        </row>
        <row r="3963">
          <cell r="B3963" t="str">
            <v>Fuba Printed circuits_2023</v>
          </cell>
          <cell r="C3963" t="str">
            <v>CID000825 - Japan New Metals Co., Ltd.</v>
          </cell>
          <cell r="D3963" t="str">
            <v>Tungsten</v>
          </cell>
          <cell r="E3963" t="str">
            <v>CID000825</v>
          </cell>
          <cell r="F3963" t="str">
            <v>RMI</v>
          </cell>
          <cell r="G3963" t="str">
            <v>Japan New Metals Co., Ltd.</v>
          </cell>
          <cell r="H3963" t="str">
            <v>JAPAN</v>
          </cell>
          <cell r="I3963"/>
          <cell r="J3963" t="str">
            <v>Akita City</v>
          </cell>
          <cell r="K3963" t="str">
            <v>Akita</v>
          </cell>
          <cell r="L3963" t="str">
            <v>Conformant</v>
          </cell>
        </row>
        <row r="3964">
          <cell r="B3964" t="str">
            <v>Fuba Printed circuits_2023</v>
          </cell>
          <cell r="C3964" t="str">
            <v>CID002551 - Jiangwu H.C. Starck Tungsten Products Co., Ltd.</v>
          </cell>
          <cell r="D3964" t="str">
            <v>Tungsten</v>
          </cell>
          <cell r="E3964" t="str">
            <v>CID002551</v>
          </cell>
          <cell r="F3964" t="str">
            <v>RMI</v>
          </cell>
          <cell r="G3964" t="str">
            <v>Jiangwu H.C. Starck Tungsten Products Co., Ltd.</v>
          </cell>
          <cell r="H3964" t="str">
            <v>CHINA</v>
          </cell>
          <cell r="I3964"/>
          <cell r="J3964" t="str">
            <v>Ganzhou</v>
          </cell>
          <cell r="K3964" t="str">
            <v>Jiangxi Sheng</v>
          </cell>
          <cell r="L3964" t="str">
            <v>Conformant</v>
          </cell>
        </row>
        <row r="3965">
          <cell r="B3965" t="str">
            <v>Fuba Printed circuits_2023</v>
          </cell>
          <cell r="C3965" t="str">
            <v>CID002321 - Jiangxi Gan Bei Tungsten Co., Ltd.</v>
          </cell>
          <cell r="D3965" t="str">
            <v>Tungsten</v>
          </cell>
          <cell r="E3965" t="str">
            <v>CID002321</v>
          </cell>
          <cell r="F3965" t="str">
            <v>RMI</v>
          </cell>
          <cell r="G3965" t="str">
            <v>Jiangxi Gan Bei Tungsten Co., Ltd.</v>
          </cell>
          <cell r="H3965" t="str">
            <v>CHINA</v>
          </cell>
          <cell r="I3965"/>
          <cell r="J3965" t="str">
            <v>Xiushui</v>
          </cell>
          <cell r="K3965" t="str">
            <v>Jiangxi Sheng</v>
          </cell>
          <cell r="L3965" t="str">
            <v>Conformant</v>
          </cell>
        </row>
        <row r="3966">
          <cell r="B3966" t="str">
            <v>Fuba Printed circuits_2023</v>
          </cell>
          <cell r="C3966" t="str">
            <v>CID002317 - Jiangxi Xinsheng Tungsten Industry Co., Ltd.</v>
          </cell>
          <cell r="D3966" t="str">
            <v>Tungsten</v>
          </cell>
          <cell r="E3966" t="str">
            <v>CID002317</v>
          </cell>
          <cell r="F3966" t="str">
            <v>RMI</v>
          </cell>
          <cell r="G3966" t="str">
            <v>Jiangxi Xinsheng Tungsten Industry Co., Ltd.</v>
          </cell>
          <cell r="H3966" t="str">
            <v>CHINA</v>
          </cell>
          <cell r="I3966"/>
          <cell r="J3966" t="str">
            <v>Ganzhou</v>
          </cell>
          <cell r="K3966" t="str">
            <v>Jiangxi Sheng</v>
          </cell>
          <cell r="L3966" t="str">
            <v>Conformant</v>
          </cell>
        </row>
        <row r="3967">
          <cell r="B3967" t="str">
            <v>Fuba Printed circuits_2023</v>
          </cell>
          <cell r="C3967" t="str">
            <v>CID002316 - Jiangxi Yaosheng Tungsten Co., Ltd.</v>
          </cell>
          <cell r="D3967" t="str">
            <v>Tungsten</v>
          </cell>
          <cell r="E3967" t="str">
            <v>CID002316</v>
          </cell>
          <cell r="F3967" t="str">
            <v>RMI</v>
          </cell>
          <cell r="G3967" t="str">
            <v>Jiangxi Yaosheng Tungsten Co., Ltd.</v>
          </cell>
          <cell r="H3967" t="str">
            <v>CHINA</v>
          </cell>
          <cell r="I3967"/>
          <cell r="J3967" t="str">
            <v>Ganzhou</v>
          </cell>
          <cell r="K3967" t="str">
            <v>Jiangxi Sheng</v>
          </cell>
          <cell r="L3967" t="str">
            <v>Conformant</v>
          </cell>
        </row>
        <row r="3968">
          <cell r="B3968" t="str">
            <v>Fuba Printed circuits_2023</v>
          </cell>
          <cell r="C3968" t="str">
            <v>CID000105 - Kennametal Huntsville184</v>
          </cell>
          <cell r="D3968" t="str">
            <v>Tungsten</v>
          </cell>
          <cell r="E3968" t="str">
            <v>CID000105</v>
          </cell>
          <cell r="F3968" t="str">
            <v>RMI</v>
          </cell>
          <cell r="G3968" t="str">
            <v>Kennametal Huntsville</v>
          </cell>
          <cell r="H3968" t="str">
            <v>UNITED STATES OF AMERICA</v>
          </cell>
          <cell r="I3968"/>
          <cell r="J3968" t="str">
            <v>Huntsville</v>
          </cell>
          <cell r="K3968" t="str">
            <v>Alabama</v>
          </cell>
          <cell r="L3968" t="str">
            <v>Conformant</v>
          </cell>
        </row>
        <row r="3969">
          <cell r="B3969" t="str">
            <v>Fuba Printed circuits_2023</v>
          </cell>
          <cell r="C3969" t="str">
            <v>CID002589 - Niagara Refining LLC</v>
          </cell>
          <cell r="D3969" t="str">
            <v>Tungsten</v>
          </cell>
          <cell r="E3969" t="str">
            <v>CID002589</v>
          </cell>
          <cell r="F3969" t="str">
            <v>RMI</v>
          </cell>
          <cell r="G3969" t="str">
            <v>Niagara Refining LLC</v>
          </cell>
          <cell r="H3969" t="str">
            <v>UNITED STATES OF AMERICA</v>
          </cell>
          <cell r="I3969"/>
          <cell r="J3969" t="str">
            <v>Depew</v>
          </cell>
          <cell r="K3969" t="str">
            <v>New York</v>
          </cell>
          <cell r="L3969" t="str">
            <v>Conformant</v>
          </cell>
        </row>
        <row r="3970">
          <cell r="B3970" t="str">
            <v>Fuba Printed circuits_2023</v>
          </cell>
          <cell r="C3970" t="str">
            <v>CID002543 - Masan High-Tech Materials</v>
          </cell>
          <cell r="D3970" t="str">
            <v>Tungsten</v>
          </cell>
          <cell r="E3970" t="str">
            <v>CID002543</v>
          </cell>
          <cell r="F3970" t="str">
            <v>RMI</v>
          </cell>
          <cell r="G3970" t="str">
            <v>Masan High-Tech Materials</v>
          </cell>
          <cell r="H3970" t="str">
            <v>VIET NAM</v>
          </cell>
          <cell r="I3970"/>
          <cell r="J3970" t="str">
            <v>Dai Tu</v>
          </cell>
          <cell r="K3970" t="str">
            <v>Thái Nguyên</v>
          </cell>
          <cell r="L3970" t="str">
            <v>Conformant</v>
          </cell>
        </row>
        <row r="3971">
          <cell r="B3971" t="str">
            <v>Fuba Printed circuits_2023</v>
          </cell>
          <cell r="C3971" t="str">
            <v>CID002044 - Wolfram Bergbau und Hutten AG187</v>
          </cell>
          <cell r="D3971" t="str">
            <v>Tungsten</v>
          </cell>
          <cell r="E3971" t="str">
            <v>CID002044</v>
          </cell>
          <cell r="F3971" t="str">
            <v>RMI</v>
          </cell>
          <cell r="G3971" t="str">
            <v>Wolfram Bergbau und Hutten AG</v>
          </cell>
          <cell r="H3971" t="str">
            <v>AUSTRIA</v>
          </cell>
          <cell r="I3971"/>
          <cell r="J3971"/>
          <cell r="K3971"/>
          <cell r="L3971" t="str">
            <v>Conformant</v>
          </cell>
        </row>
        <row r="3972">
          <cell r="B3972" t="str">
            <v>Fuba Printed circuits_2023</v>
          </cell>
          <cell r="C3972" t="str">
            <v>CID002320 - Xiamen Tungsten (H.C.) Co., Ltd.188</v>
          </cell>
          <cell r="D3972" t="str">
            <v>Tungsten</v>
          </cell>
          <cell r="E3972" t="str">
            <v>CID002320</v>
          </cell>
          <cell r="F3972" t="str">
            <v>RMI</v>
          </cell>
          <cell r="G3972" t="str">
            <v>Xiamen Tungsten (H.C.) Co., Ltd.</v>
          </cell>
          <cell r="H3972" t="str">
            <v>CHINA</v>
          </cell>
          <cell r="I3972"/>
          <cell r="J3972"/>
          <cell r="K3972"/>
          <cell r="L3972" t="str">
            <v>Conformant</v>
          </cell>
        </row>
        <row r="3973">
          <cell r="B3973" t="str">
            <v>Fuba Printed circuits_2023</v>
          </cell>
          <cell r="C3973" t="str">
            <v>CID002082 - Xiamen Tungsten Co., Ltd.</v>
          </cell>
          <cell r="D3973" t="str">
            <v>Tungsten</v>
          </cell>
          <cell r="E3973" t="str">
            <v>CID002082</v>
          </cell>
          <cell r="F3973" t="str">
            <v>RMI</v>
          </cell>
          <cell r="G3973" t="str">
            <v>Xiamen Tungsten Co., Ltd.</v>
          </cell>
          <cell r="H3973" t="str">
            <v>CHINA</v>
          </cell>
          <cell r="I3973"/>
          <cell r="J3973"/>
          <cell r="K3973"/>
          <cell r="L3973" t="str">
            <v>Conformant</v>
          </cell>
        </row>
        <row r="3974">
          <cell r="B3974" t="str">
            <v>Fuba Printed circuits_2023</v>
          </cell>
          <cell r="C3974" t="str">
            <v>CID002773 - Aurubis Beerse99</v>
          </cell>
          <cell r="D3974" t="str">
            <v>Tin</v>
          </cell>
          <cell r="E3974" t="str">
            <v>CID002773</v>
          </cell>
          <cell r="F3974" t="str">
            <v>RMI</v>
          </cell>
          <cell r="G3974" t="str">
            <v>Aurubis Beerse</v>
          </cell>
          <cell r="H3974" t="str">
            <v>BELGIUM</v>
          </cell>
          <cell r="I3974"/>
          <cell r="J3974" t="str">
            <v>Beerse</v>
          </cell>
          <cell r="K3974" t="str">
            <v>Antwerpen</v>
          </cell>
          <cell r="L3974" t="str">
            <v>Conformant</v>
          </cell>
        </row>
        <row r="3975">
          <cell r="B3975" t="str">
            <v>Fuba Printed circuits_2023</v>
          </cell>
          <cell r="C3975" t="str">
            <v>CID003325 - Tin Technology &amp; Refining</v>
          </cell>
          <cell r="D3975" t="str">
            <v>Tin</v>
          </cell>
          <cell r="E3975" t="str">
            <v>CID003325</v>
          </cell>
          <cell r="F3975" t="str">
            <v>RMI</v>
          </cell>
          <cell r="G3975" t="str">
            <v>Tin Technology &amp; Refining</v>
          </cell>
          <cell r="H3975" t="str">
            <v>UNITED STATES OF AMERICA</v>
          </cell>
          <cell r="I3975"/>
          <cell r="J3975" t="str">
            <v>West Chester</v>
          </cell>
          <cell r="K3975" t="str">
            <v>Pennsylvania</v>
          </cell>
          <cell r="L3975" t="str">
            <v>Conformant</v>
          </cell>
        </row>
        <row r="3976">
          <cell r="B3976" t="str">
            <v>Fuba Printed circuits_2023</v>
          </cell>
          <cell r="C3976" t="str">
            <v>CID002834 - Thai Nguyen Mining and Metallurgy Co., Ltd.</v>
          </cell>
          <cell r="D3976" t="str">
            <v>Tin</v>
          </cell>
          <cell r="E3976" t="str">
            <v>CID002834</v>
          </cell>
          <cell r="F3976" t="str">
            <v>RMI</v>
          </cell>
          <cell r="G3976" t="str">
            <v>Thai Nguyen Mining and Metallurgy Co., Ltd.</v>
          </cell>
          <cell r="H3976" t="str">
            <v>VIET NAM</v>
          </cell>
          <cell r="I3976"/>
          <cell r="J3976" t="str">
            <v>Thai Nguyen</v>
          </cell>
          <cell r="K3976" t="str">
            <v>Thái Nguyên</v>
          </cell>
          <cell r="L3976" t="str">
            <v>Removed</v>
          </cell>
        </row>
        <row r="3977">
          <cell r="B3977" t="str">
            <v>Fuba Printed circuits_2023</v>
          </cell>
          <cell r="C3977" t="str">
            <v>CID000090 - Asaka Riken Co., Ltd.</v>
          </cell>
          <cell r="D3977" t="str">
            <v>Gold</v>
          </cell>
          <cell r="E3977" t="str">
            <v>CID000090</v>
          </cell>
          <cell r="F3977" t="str">
            <v>RMI</v>
          </cell>
          <cell r="G3977" t="str">
            <v>Asaka Riken Co., Ltd.</v>
          </cell>
          <cell r="H3977" t="str">
            <v>JAPAN</v>
          </cell>
          <cell r="I3977"/>
          <cell r="J3977" t="str">
            <v>Tamura</v>
          </cell>
          <cell r="K3977" t="str">
            <v>Fukushima</v>
          </cell>
          <cell r="L3977" t="str">
            <v>Conformant</v>
          </cell>
        </row>
        <row r="3978">
          <cell r="B3978" t="str">
            <v>Fuba Printed circuits_2023</v>
          </cell>
          <cell r="C3978" t="str">
            <v>CID002542 - TANIOBIS Smelting GmbH &amp; Co. KG</v>
          </cell>
          <cell r="D3978" t="str">
            <v>Tungsten</v>
          </cell>
          <cell r="E3978" t="str">
            <v>CID002542</v>
          </cell>
          <cell r="F3978" t="str">
            <v>RMI</v>
          </cell>
          <cell r="G3978" t="str">
            <v>TANIOBIS Smelting GmbH &amp; Co. KG</v>
          </cell>
          <cell r="H3978" t="str">
            <v>GERMANY</v>
          </cell>
          <cell r="I3978"/>
          <cell r="J3978" t="str">
            <v>Laufenburg</v>
          </cell>
          <cell r="K3978" t="str">
            <v>Baden-Württemberg</v>
          </cell>
          <cell r="L3978" t="str">
            <v>Conformant</v>
          </cell>
        </row>
        <row r="3979">
          <cell r="B3979" t="str">
            <v>Fuba Printed circuits_2023</v>
          </cell>
          <cell r="C3979" t="str">
            <v>CID001191 - Mitsubishi Materials Corporation</v>
          </cell>
          <cell r="D3979" t="str">
            <v>Tin</v>
          </cell>
          <cell r="E3979" t="str">
            <v>CID001191</v>
          </cell>
          <cell r="F3979" t="str">
            <v>RMI</v>
          </cell>
          <cell r="G3979" t="str">
            <v>Mitsubishi Materials Corporation</v>
          </cell>
          <cell r="H3979" t="str">
            <v>JAPAN</v>
          </cell>
          <cell r="I3979"/>
          <cell r="J3979" t="str">
            <v>Tokyo</v>
          </cell>
          <cell r="K3979" t="str">
            <v>Tokyo</v>
          </cell>
          <cell r="L3979" t="str">
            <v>Conformant</v>
          </cell>
        </row>
        <row r="3980">
          <cell r="B3980" t="str">
            <v>Fuba Printed circuits_2023</v>
          </cell>
          <cell r="C3980" t="str">
            <v>CID003524 - CRM Synergies</v>
          </cell>
          <cell r="D3980" t="str">
            <v>Tin</v>
          </cell>
          <cell r="E3980" t="str">
            <v>CID003524</v>
          </cell>
          <cell r="F3980" t="str">
            <v>RMI</v>
          </cell>
          <cell r="G3980" t="str">
            <v>CRM Synergies</v>
          </cell>
          <cell r="H3980" t="str">
            <v>SPAIN</v>
          </cell>
          <cell r="I3980"/>
          <cell r="J3980" t="str">
            <v>Toledo</v>
          </cell>
          <cell r="K3980" t="str">
            <v>Toledo</v>
          </cell>
          <cell r="L3980" t="str">
            <v>Conformant</v>
          </cell>
        </row>
        <row r="3981">
          <cell r="B3981" t="str">
            <v>Gebr. Waasner Elektrotechn. Fabrik GmbH_2023</v>
          </cell>
          <cell r="C3981"/>
          <cell r="D3981"/>
          <cell r="E3981"/>
          <cell r="F3981"/>
          <cell r="G3981"/>
          <cell r="H3981"/>
          <cell r="I3981"/>
          <cell r="J3981"/>
          <cell r="K3981"/>
          <cell r="L3981"/>
        </row>
        <row r="3982">
          <cell r="B3982" t="str">
            <v>GKN SINTER METALS MILAN_20222023</v>
          </cell>
          <cell r="C3982" t="str">
            <v>CID000438 - EM Vinto</v>
          </cell>
          <cell r="D3982" t="str">
            <v>Tin</v>
          </cell>
          <cell r="E3982" t="str">
            <v>CID000438</v>
          </cell>
          <cell r="F3982" t="str">
            <v>RMI</v>
          </cell>
          <cell r="G3982" t="str">
            <v>EM Vinto</v>
          </cell>
          <cell r="H3982" t="str">
            <v>BOLIVIA (PLURINATIONAL STATE OF)</v>
          </cell>
          <cell r="I3982" t="str">
            <v>Unknown.</v>
          </cell>
          <cell r="J3982" t="str">
            <v>Oruro</v>
          </cell>
          <cell r="K3982" t="str">
            <v>Oruro</v>
          </cell>
          <cell r="L3982" t="str">
            <v>Conformant</v>
          </cell>
        </row>
        <row r="3983">
          <cell r="B3983" t="str">
            <v>GKN SINTER METALS MILAN_20222023</v>
          </cell>
          <cell r="C3983" t="str">
            <v>CID000468 - Fenix Metals</v>
          </cell>
          <cell r="D3983" t="str">
            <v>Tin</v>
          </cell>
          <cell r="E3983" t="str">
            <v>CID000468</v>
          </cell>
          <cell r="F3983" t="str">
            <v>RMI</v>
          </cell>
          <cell r="G3983" t="str">
            <v>Fenix Metals</v>
          </cell>
          <cell r="H3983" t="str">
            <v>POLAND</v>
          </cell>
          <cell r="I3983"/>
          <cell r="J3983" t="str">
            <v>Chmielów</v>
          </cell>
          <cell r="K3983" t="str">
            <v>Podkarpackie</v>
          </cell>
          <cell r="L3983" t="str">
            <v>Conformant</v>
          </cell>
        </row>
        <row r="3984">
          <cell r="B3984" t="str">
            <v>GKN SINTER METALS MILAN_20222023</v>
          </cell>
          <cell r="C3984" t="str">
            <v>CID001105 - Malaysia Smelting Corporation (MSC)</v>
          </cell>
          <cell r="D3984" t="str">
            <v>Tin</v>
          </cell>
          <cell r="E3984" t="str">
            <v>CID001105</v>
          </cell>
          <cell r="F3984" t="str">
            <v>RMI</v>
          </cell>
          <cell r="G3984" t="str">
            <v>Malaysia Smelting Corporation (MSC)</v>
          </cell>
          <cell r="H3984" t="str">
            <v>MALAYSIA</v>
          </cell>
          <cell r="I3984" t="str">
            <v>27, Jialan Pantai</v>
          </cell>
          <cell r="J3984" t="str">
            <v>Butterworth</v>
          </cell>
          <cell r="K3984" t="str">
            <v>Pulau Pinang</v>
          </cell>
          <cell r="L3984" t="str">
            <v>Conformant</v>
          </cell>
        </row>
        <row r="3985">
          <cell r="B3985" t="str">
            <v>GKN SINTER METALS MILAN_20222023</v>
          </cell>
          <cell r="C3985" t="str">
            <v>CID001182 - Minsur</v>
          </cell>
          <cell r="D3985" t="str">
            <v>Tin</v>
          </cell>
          <cell r="E3985" t="str">
            <v>CID001182</v>
          </cell>
          <cell r="F3985" t="str">
            <v>RMI</v>
          </cell>
          <cell r="G3985" t="str">
            <v>Minsur</v>
          </cell>
          <cell r="H3985" t="str">
            <v>PERU</v>
          </cell>
          <cell r="I3985" t="str">
            <v>222 Bloomingdale Road, Suite 101</v>
          </cell>
          <cell r="J3985" t="str">
            <v>Paracas</v>
          </cell>
          <cell r="K3985" t="str">
            <v>Ika</v>
          </cell>
          <cell r="L3985" t="str">
            <v>Conformant</v>
          </cell>
        </row>
        <row r="3986">
          <cell r="B3986" t="str">
            <v>GKN SINTER METALS MILAN_20222023</v>
          </cell>
          <cell r="C3986" t="str">
            <v>CID001337 - Operaciones Metalurgicas S.A.</v>
          </cell>
          <cell r="D3986" t="str">
            <v>Tin</v>
          </cell>
          <cell r="E3986" t="str">
            <v>CID001337</v>
          </cell>
          <cell r="F3986" t="str">
            <v>RMI</v>
          </cell>
          <cell r="G3986" t="str">
            <v>Operaciones Metalurgicas S.A.</v>
          </cell>
          <cell r="H3986" t="str">
            <v>BOLIVIA (PLURINATIONAL STATE OF)</v>
          </cell>
          <cell r="I3986" t="str">
            <v>Nondisclosure</v>
          </cell>
          <cell r="J3986" t="str">
            <v>Oruro</v>
          </cell>
          <cell r="K3986" t="str">
            <v>Oruro</v>
          </cell>
          <cell r="L3986" t="str">
            <v>Conformant</v>
          </cell>
        </row>
        <row r="3987">
          <cell r="B3987" t="str">
            <v>GKN SINTER METALS MILAN_20222023</v>
          </cell>
          <cell r="C3987" t="str">
            <v>CID000309 - PT Aries Kencana Sejahtera155</v>
          </cell>
          <cell r="D3987" t="str">
            <v>Tin</v>
          </cell>
          <cell r="E3987" t="str">
            <v>CID000309</v>
          </cell>
          <cell r="F3987" t="str">
            <v>RMI</v>
          </cell>
          <cell r="G3987" t="str">
            <v>PT Aries Kencana Sejahtera</v>
          </cell>
          <cell r="H3987" t="str">
            <v>INDONESIA</v>
          </cell>
          <cell r="I3987"/>
          <cell r="J3987" t="str">
            <v>Pemali</v>
          </cell>
          <cell r="K3987" t="str">
            <v>Kepulauan Bangka Belitung</v>
          </cell>
          <cell r="L3987" t="str">
            <v>Conformant</v>
          </cell>
        </row>
        <row r="3988">
          <cell r="B3988" t="str">
            <v>GKN SINTER METALS MILAN_20222023</v>
          </cell>
          <cell r="C3988" t="str">
            <v>CID002503 - PT ATD Makmur Mandiri Jaya</v>
          </cell>
          <cell r="D3988" t="str">
            <v>Tin</v>
          </cell>
          <cell r="E3988" t="str">
            <v>CID002503</v>
          </cell>
          <cell r="F3988" t="str">
            <v>RMI</v>
          </cell>
          <cell r="G3988" t="str">
            <v>PT ATD Makmur Mandiri Jaya</v>
          </cell>
          <cell r="H3988" t="str">
            <v>INDONESIA</v>
          </cell>
          <cell r="I3988"/>
          <cell r="J3988" t="str">
            <v>Sungailiat</v>
          </cell>
          <cell r="K3988" t="str">
            <v>Kepulauan Bangka Belitung</v>
          </cell>
          <cell r="L3988" t="str">
            <v>Conformant</v>
          </cell>
        </row>
        <row r="3989">
          <cell r="B3989" t="str">
            <v>GKN SINTER METALS MILAN_20222023</v>
          </cell>
          <cell r="C3989" t="str">
            <v>CID001453 - PT Mitra Stania Prima</v>
          </cell>
          <cell r="D3989" t="str">
            <v>Tin</v>
          </cell>
          <cell r="E3989" t="str">
            <v>CID001453</v>
          </cell>
          <cell r="F3989" t="str">
            <v>RMI</v>
          </cell>
          <cell r="G3989" t="str">
            <v>PT Mitra Stania Prima</v>
          </cell>
          <cell r="H3989" t="str">
            <v>INDONESIA</v>
          </cell>
          <cell r="I3989"/>
          <cell r="J3989" t="str">
            <v>Sungailiat</v>
          </cell>
          <cell r="K3989" t="str">
            <v>Kepulauan Bangka Belitung</v>
          </cell>
          <cell r="L3989" t="str">
            <v>Conformant</v>
          </cell>
        </row>
        <row r="3990">
          <cell r="B3990" t="str">
            <v>GKN SINTER METALS MILAN_20222023</v>
          </cell>
          <cell r="C3990" t="str">
            <v>CID001460 - PT Refined Bangka Tin</v>
          </cell>
          <cell r="D3990" t="str">
            <v>Tin</v>
          </cell>
          <cell r="E3990" t="str">
            <v>CID001460</v>
          </cell>
          <cell r="F3990" t="str">
            <v>RMI</v>
          </cell>
          <cell r="G3990" t="str">
            <v>PT Refined Bangka Tin</v>
          </cell>
          <cell r="H3990" t="str">
            <v>INDONESIA</v>
          </cell>
          <cell r="I3990"/>
          <cell r="J3990" t="str">
            <v>Sungailiat</v>
          </cell>
          <cell r="K3990" t="str">
            <v>Kepulauan Bangka Belitung</v>
          </cell>
          <cell r="L3990" t="str">
            <v>Conformant</v>
          </cell>
        </row>
        <row r="3991">
          <cell r="B3991" t="str">
            <v>GKN SINTER METALS MILAN_20222023</v>
          </cell>
          <cell r="C3991" t="str">
            <v>CID001477 - PT Timah Tbk Kundur</v>
          </cell>
          <cell r="D3991" t="str">
            <v>Tin</v>
          </cell>
          <cell r="E3991" t="str">
            <v>CID001477</v>
          </cell>
          <cell r="F3991" t="str">
            <v>RMI</v>
          </cell>
          <cell r="G3991" t="str">
            <v>PT Timah Tbk Kundur</v>
          </cell>
          <cell r="H3991" t="str">
            <v>INDONESIA</v>
          </cell>
          <cell r="I3991" t="str">
            <v>Unknown.</v>
          </cell>
          <cell r="J3991" t="str">
            <v>Kundur</v>
          </cell>
          <cell r="K3991" t="str">
            <v>Riau</v>
          </cell>
          <cell r="L3991" t="str">
            <v>Conformant</v>
          </cell>
        </row>
        <row r="3992">
          <cell r="B3992" t="str">
            <v>GKN SINTER METALS MILAN_20222023</v>
          </cell>
          <cell r="C3992" t="str">
            <v>CID001482 - PT Timah Tbk Mentok</v>
          </cell>
          <cell r="D3992" t="str">
            <v>Tin</v>
          </cell>
          <cell r="E3992" t="str">
            <v>CID001482</v>
          </cell>
          <cell r="F3992" t="str">
            <v>RMI</v>
          </cell>
          <cell r="G3992" t="str">
            <v>PT Timah Tbk Mentok</v>
          </cell>
          <cell r="H3992" t="str">
            <v>INDONESIA</v>
          </cell>
          <cell r="I3992" t="str">
            <v>Unknown.</v>
          </cell>
          <cell r="J3992" t="str">
            <v>Mentok</v>
          </cell>
          <cell r="K3992" t="str">
            <v>Kepulauan Bangka Belitung</v>
          </cell>
          <cell r="L3992" t="str">
            <v>Conformant</v>
          </cell>
        </row>
        <row r="3993">
          <cell r="B3993" t="str">
            <v>GKN SINTER METALS MILAN_20222023</v>
          </cell>
          <cell r="C3993" t="str">
            <v>CID001898 - Thaisarco</v>
          </cell>
          <cell r="D3993" t="str">
            <v>Tin</v>
          </cell>
          <cell r="E3993" t="str">
            <v>CID001898</v>
          </cell>
          <cell r="F3993" t="str">
            <v>RMI</v>
          </cell>
          <cell r="G3993" t="str">
            <v>Thaisarco</v>
          </cell>
          <cell r="H3993" t="str">
            <v>THAILAND</v>
          </cell>
          <cell r="I3993" t="str">
            <v>80 Moo 8, Sakdidej Road</v>
          </cell>
          <cell r="J3993" t="str">
            <v>Amphur Muang</v>
          </cell>
          <cell r="K3993" t="str">
            <v>Phuket</v>
          </cell>
          <cell r="L3993" t="str">
            <v>Conformant</v>
          </cell>
        </row>
        <row r="3994">
          <cell r="B3994" t="str">
            <v>GKN SINTER METALS MILAN_20222023</v>
          </cell>
          <cell r="C3994" t="str">
            <v>CID002036 - White Solder Metalurgia e Mineracao Ltda.</v>
          </cell>
          <cell r="D3994" t="str">
            <v>Tin</v>
          </cell>
          <cell r="E3994" t="str">
            <v>CID002036</v>
          </cell>
          <cell r="F3994" t="str">
            <v>RMI</v>
          </cell>
          <cell r="G3994" t="str">
            <v>White Solder Metalurgia e Mineracao Ltda.</v>
          </cell>
          <cell r="H3994" t="str">
            <v>BRAZIL</v>
          </cell>
          <cell r="I3994" t="str">
            <v>Rodovia 421, Km 1,1 no 917 CEP 76877-073/Cx Postal: 433</v>
          </cell>
          <cell r="J3994" t="str">
            <v>Ariquemes</v>
          </cell>
          <cell r="K3994" t="str">
            <v>Rondônia</v>
          </cell>
          <cell r="L3994" t="str">
            <v>Conformant</v>
          </cell>
        </row>
        <row r="3995">
          <cell r="B3995" t="str">
            <v>GKN SINTER METALS MILAN_20222023</v>
          </cell>
          <cell r="C3995" t="str">
            <v>CID002180 - Tin Smelting Branch of Yunnan Tin Co., Ltd.</v>
          </cell>
          <cell r="D3995" t="str">
            <v>Tin</v>
          </cell>
          <cell r="E3995" t="str">
            <v>CID002180</v>
          </cell>
          <cell r="F3995" t="str">
            <v>RMI</v>
          </cell>
          <cell r="G3995" t="str">
            <v>Tin Smelting Branch of Yunnan Tin Co., Ltd.</v>
          </cell>
          <cell r="H3995" t="str">
            <v>CHINA</v>
          </cell>
          <cell r="I3995" t="str">
            <v>Unknown.</v>
          </cell>
          <cell r="J3995" t="str">
            <v>Gejiu</v>
          </cell>
          <cell r="K3995" t="str">
            <v>Yunnan Sheng</v>
          </cell>
          <cell r="L3995" t="str">
            <v>Conformant</v>
          </cell>
        </row>
        <row r="3996">
          <cell r="B3996" t="str">
            <v>GKN SINTER METALS MILAN_20222023</v>
          </cell>
          <cell r="C3996" t="str">
            <v>CID000875 - Ganzhou Huaxing Tungsten Products Co., Ltd.177</v>
          </cell>
          <cell r="D3996" t="str">
            <v>Tungsten</v>
          </cell>
          <cell r="E3996" t="str">
            <v>CID000875</v>
          </cell>
          <cell r="F3996" t="str">
            <v>RMI</v>
          </cell>
          <cell r="G3996" t="str">
            <v>Ganzhou Huaxing Tungsten Products Co., Ltd.</v>
          </cell>
          <cell r="H3996" t="str">
            <v>CHINA</v>
          </cell>
          <cell r="I3996"/>
          <cell r="J3996" t="str">
            <v>Ganzhou</v>
          </cell>
          <cell r="K3996" t="str">
            <v>Jiangxi Sheng</v>
          </cell>
          <cell r="L3996" t="str">
            <v>Conformant</v>
          </cell>
        </row>
        <row r="3997">
          <cell r="B3997" t="str">
            <v>GKN SINTER METALS MILAN_20222023</v>
          </cell>
          <cell r="C3997" t="str">
            <v>CID000568 - Global Tungsten &amp; Powders Corp.</v>
          </cell>
          <cell r="D3997" t="str">
            <v>Tungsten</v>
          </cell>
          <cell r="E3997" t="str">
            <v>CID000568</v>
          </cell>
          <cell r="F3997" t="str">
            <v>RMI</v>
          </cell>
          <cell r="G3997" t="str">
            <v>Global Tungsten &amp; Powders Corp.</v>
          </cell>
          <cell r="H3997" t="str">
            <v>UNITED STATES OF AMERICA</v>
          </cell>
          <cell r="I3997"/>
          <cell r="J3997" t="str">
            <v>Towanda</v>
          </cell>
          <cell r="K3997" t="str">
            <v>Pennsylvania</v>
          </cell>
          <cell r="L3997" t="str">
            <v>Conformant</v>
          </cell>
        </row>
        <row r="3998">
          <cell r="B3998" t="str">
            <v>GKN SINTER METALS MILAN_20222023</v>
          </cell>
          <cell r="C3998" t="str">
            <v>CID000966 - Kennametal Fallon</v>
          </cell>
          <cell r="D3998" t="str">
            <v>Tungsten</v>
          </cell>
          <cell r="E3998" t="str">
            <v>CID000966</v>
          </cell>
          <cell r="F3998" t="str">
            <v>RMI</v>
          </cell>
          <cell r="G3998" t="str">
            <v>Kennametal Fallon</v>
          </cell>
          <cell r="H3998" t="str">
            <v>UNITED STATES OF AMERICA</v>
          </cell>
          <cell r="I3998"/>
          <cell r="J3998" t="str">
            <v>Fallon</v>
          </cell>
          <cell r="K3998" t="str">
            <v>Nevada</v>
          </cell>
          <cell r="L3998" t="str">
            <v>Conformant</v>
          </cell>
        </row>
        <row r="3999">
          <cell r="B3999" t="str">
            <v>GKN SINTER METALS MILAN_20222023</v>
          </cell>
          <cell r="C3999" t="str">
            <v>CID002645 - Ganzhou Haichuang Tungsten Co., Ltd.</v>
          </cell>
          <cell r="D3999" t="str">
            <v>Tungsten</v>
          </cell>
          <cell r="E3999" t="str">
            <v>CID002645</v>
          </cell>
          <cell r="F3999" t="str">
            <v>RMI</v>
          </cell>
          <cell r="G3999" t="str">
            <v>Ganzhou Haichuang Tungsten Co., Ltd.</v>
          </cell>
          <cell r="H3999" t="str">
            <v>CHINA</v>
          </cell>
          <cell r="I3999"/>
          <cell r="J3999" t="str">
            <v>Ganzhou</v>
          </cell>
          <cell r="K3999" t="str">
            <v>Jiangxi Sheng</v>
          </cell>
          <cell r="L3999" t="str">
            <v>Conformant</v>
          </cell>
        </row>
        <row r="4000">
          <cell r="B4000" t="str">
            <v>GKN SINTER METALS MILAN_20222023</v>
          </cell>
          <cell r="C4000" t="str">
            <v>CID002773 - Aurubis Beerse99</v>
          </cell>
          <cell r="D4000" t="str">
            <v>Tin</v>
          </cell>
          <cell r="E4000" t="str">
            <v>CID002773</v>
          </cell>
          <cell r="F4000" t="str">
            <v>RMI</v>
          </cell>
          <cell r="G4000" t="str">
            <v>Aurubis Beerse</v>
          </cell>
          <cell r="H4000" t="str">
            <v>BELGIUM</v>
          </cell>
          <cell r="I4000"/>
          <cell r="J4000" t="str">
            <v>Beerse</v>
          </cell>
          <cell r="K4000" t="str">
            <v>Antwerpen</v>
          </cell>
          <cell r="L4000" t="str">
            <v>Conformant</v>
          </cell>
        </row>
        <row r="4001">
          <cell r="B4001" t="str">
            <v>GKN SINTER METALS MILAN_20222023</v>
          </cell>
          <cell r="C4001" t="str">
            <v>CID003205 - PT Bangka Serumpun</v>
          </cell>
          <cell r="D4001" t="str">
            <v>Tin</v>
          </cell>
          <cell r="E4001" t="str">
            <v>CID003205</v>
          </cell>
          <cell r="F4001" t="str">
            <v>RMI</v>
          </cell>
          <cell r="G4001" t="str">
            <v>PT Bangka Serumpun</v>
          </cell>
          <cell r="H4001" t="str">
            <v>INDONESIA</v>
          </cell>
          <cell r="I4001"/>
          <cell r="J4001" t="str">
            <v>Pangkalpinang</v>
          </cell>
          <cell r="K4001" t="str">
            <v>Kepulauan Bangka Belitung</v>
          </cell>
          <cell r="L4001" t="str">
            <v>Conformant</v>
          </cell>
        </row>
        <row r="4002">
          <cell r="B4002" t="str">
            <v>GKN SINTER METALS MILAN_20222023</v>
          </cell>
          <cell r="C4002" t="str">
            <v>CID001406 - PT Babel Surya Alam Lestari</v>
          </cell>
          <cell r="D4002" t="str">
            <v>Tin</v>
          </cell>
          <cell r="E4002" t="str">
            <v>CID001406</v>
          </cell>
          <cell r="F4002" t="str">
            <v>RMI</v>
          </cell>
          <cell r="G4002" t="str">
            <v>PT Babel Surya Alam Lestari</v>
          </cell>
          <cell r="H4002" t="str">
            <v>INDONESIA</v>
          </cell>
          <cell r="I4002"/>
          <cell r="J4002" t="str">
            <v>Badau</v>
          </cell>
          <cell r="K4002" t="str">
            <v>Kepulauan Bangka Belitung</v>
          </cell>
          <cell r="L4002" t="str">
            <v>Conformant</v>
          </cell>
        </row>
        <row r="4003">
          <cell r="B4003" t="str">
            <v>GKN SINTER METALS MILAN_20222023</v>
          </cell>
          <cell r="C4003" t="str">
            <v>CID003381 - PT Rajawali Rimba Perkasa</v>
          </cell>
          <cell r="D4003" t="str">
            <v>Tin</v>
          </cell>
          <cell r="E4003" t="str">
            <v>CID003381</v>
          </cell>
          <cell r="F4003" t="str">
            <v>RMI</v>
          </cell>
          <cell r="G4003" t="str">
            <v>PT Rajawali Rimba Perkasa</v>
          </cell>
          <cell r="H4003" t="str">
            <v>INDONESIA</v>
          </cell>
          <cell r="I4003"/>
          <cell r="J4003" t="str">
            <v>Tukak Sadai</v>
          </cell>
          <cell r="K4003" t="str">
            <v>Bangka Belitung</v>
          </cell>
          <cell r="L4003" t="str">
            <v>Conformant</v>
          </cell>
        </row>
        <row r="4004">
          <cell r="B4004" t="str">
            <v>GKN SINTER METALS MILAN_20222023</v>
          </cell>
          <cell r="C4004" t="str">
            <v>CID003387 - Luna Smelter, Ltd.</v>
          </cell>
          <cell r="D4004" t="str">
            <v>Tin</v>
          </cell>
          <cell r="E4004" t="str">
            <v>CID003387</v>
          </cell>
          <cell r="F4004" t="str">
            <v>RMI</v>
          </cell>
          <cell r="G4004" t="str">
            <v>Luna Smelter, Ltd.</v>
          </cell>
          <cell r="H4004" t="str">
            <v>RWANDA</v>
          </cell>
          <cell r="I4004"/>
          <cell r="J4004" t="str">
            <v>Kigali</v>
          </cell>
          <cell r="K4004" t="str">
            <v>City of Kigali</v>
          </cell>
          <cell r="L4004" t="str">
            <v>Conformant</v>
          </cell>
        </row>
        <row r="4005">
          <cell r="B4005" t="str">
            <v>GRIS Decoupage_2023</v>
          </cell>
          <cell r="C4005"/>
          <cell r="D4005"/>
          <cell r="E4005"/>
          <cell r="F4005"/>
          <cell r="G4005"/>
          <cell r="H4005"/>
          <cell r="I4005"/>
          <cell r="J4005"/>
          <cell r="K4005"/>
          <cell r="L4005"/>
        </row>
        <row r="4006">
          <cell r="B4006" t="str">
            <v>GUEISSAZ ANDRE &amp; CIE S.A._2023</v>
          </cell>
          <cell r="C4006" t="str">
            <v>CID001173 - Mineracao Taboca S.A.</v>
          </cell>
          <cell r="D4006" t="str">
            <v>Tin</v>
          </cell>
          <cell r="E4006" t="str">
            <v>CID001173</v>
          </cell>
          <cell r="F4006" t="str">
            <v>RMI</v>
          </cell>
          <cell r="G4006" t="str">
            <v>Mineracao Taboca S.A.</v>
          </cell>
          <cell r="H4006" t="str">
            <v>BRAZIL</v>
          </cell>
          <cell r="I4006" t="str">
            <v>Nondisclosure</v>
          </cell>
          <cell r="J4006" t="str">
            <v>Bairro Guarapiranga</v>
          </cell>
          <cell r="K4006" t="str">
            <v>Pirapora do Bom Jesus City</v>
          </cell>
          <cell r="L4006" t="str">
            <v>Conformant</v>
          </cell>
        </row>
        <row r="4007">
          <cell r="B4007" t="str">
            <v>GUEISSAZ ANDRE &amp; CIE S.A._2023</v>
          </cell>
          <cell r="C4007" t="str">
            <v>CID000292 - Alpha117</v>
          </cell>
          <cell r="D4007" t="str">
            <v>Tin</v>
          </cell>
          <cell r="E4007" t="str">
            <v>CID000292</v>
          </cell>
          <cell r="F4007" t="str">
            <v>RMI</v>
          </cell>
          <cell r="G4007" t="str">
            <v>Alpha</v>
          </cell>
          <cell r="H4007" t="str">
            <v>UNITED STATES OF AMERICA</v>
          </cell>
          <cell r="I4007"/>
          <cell r="J4007" t="str">
            <v>Altoona</v>
          </cell>
          <cell r="K4007" t="str">
            <v>Pennsylvania</v>
          </cell>
          <cell r="L4007" t="str">
            <v>Conformant</v>
          </cell>
        </row>
        <row r="4008">
          <cell r="B4008" t="str">
            <v>GUEISSAZ ANDRE &amp; CIE S.A._2023</v>
          </cell>
          <cell r="C4008" t="str">
            <v>CID001070 - China Tin Group Co., Ltd.125</v>
          </cell>
          <cell r="D4008" t="str">
            <v>Tin</v>
          </cell>
          <cell r="E4008" t="str">
            <v>CID001070</v>
          </cell>
          <cell r="F4008" t="str">
            <v>RMI</v>
          </cell>
          <cell r="G4008" t="str">
            <v>China Tin Group Co., Ltd.</v>
          </cell>
          <cell r="H4008" t="str">
            <v>CHINA</v>
          </cell>
          <cell r="I4008"/>
          <cell r="J4008" t="str">
            <v>Laibin</v>
          </cell>
          <cell r="K4008" t="str">
            <v>Guangxi Zhuangzu Zizhiqu</v>
          </cell>
          <cell r="L4008" t="str">
            <v>Conformant</v>
          </cell>
        </row>
        <row r="4009">
          <cell r="B4009" t="str">
            <v>GUEISSAZ ANDRE &amp; CIE S.A._2023</v>
          </cell>
          <cell r="C4009" t="str">
            <v>CID002455 - CV Venus Inti Perkasa</v>
          </cell>
          <cell r="D4009" t="str">
            <v>Tin</v>
          </cell>
          <cell r="E4009" t="str">
            <v>CID002455</v>
          </cell>
          <cell r="F4009" t="str">
            <v>RMI</v>
          </cell>
          <cell r="G4009" t="str">
            <v>CV Venus Inti Perkasa</v>
          </cell>
          <cell r="H4009" t="str">
            <v>INDONESIA</v>
          </cell>
          <cell r="I4009"/>
          <cell r="J4009" t="str">
            <v>Pangkal Pinang</v>
          </cell>
          <cell r="K4009" t="str">
            <v>Kepulauan Bangka Belitung</v>
          </cell>
          <cell r="L4009" t="str">
            <v>Conformant</v>
          </cell>
        </row>
        <row r="4010">
          <cell r="B4010" t="str">
            <v>GUEISSAZ ANDRE &amp; CIE S.A._2023</v>
          </cell>
          <cell r="C4010" t="str">
            <v>CID000438 - EM Vinto</v>
          </cell>
          <cell r="D4010" t="str">
            <v>Tin</v>
          </cell>
          <cell r="E4010" t="str">
            <v>CID000438</v>
          </cell>
          <cell r="F4010" t="str">
            <v>RMI</v>
          </cell>
          <cell r="G4010" t="str">
            <v>EM Vinto</v>
          </cell>
          <cell r="H4010" t="str">
            <v>BOLIVIA (PLURINATIONAL STATE OF)</v>
          </cell>
          <cell r="I4010" t="str">
            <v>Unknown.</v>
          </cell>
          <cell r="J4010" t="str">
            <v>Oruro</v>
          </cell>
          <cell r="K4010" t="str">
            <v>Oruro</v>
          </cell>
          <cell r="L4010" t="str">
            <v>Conformant</v>
          </cell>
        </row>
        <row r="4011">
          <cell r="B4011" t="str">
            <v>GUEISSAZ ANDRE &amp; CIE S.A._2023</v>
          </cell>
          <cell r="C4011" t="str">
            <v>CID000468 - Fenix Metals</v>
          </cell>
          <cell r="D4011" t="str">
            <v>Tin</v>
          </cell>
          <cell r="E4011" t="str">
            <v>CID000468</v>
          </cell>
          <cell r="F4011" t="str">
            <v>RMI</v>
          </cell>
          <cell r="G4011" t="str">
            <v>Fenix Metals</v>
          </cell>
          <cell r="H4011" t="str">
            <v>POLAND</v>
          </cell>
          <cell r="I4011"/>
          <cell r="J4011" t="str">
            <v>Chmielów</v>
          </cell>
          <cell r="K4011" t="str">
            <v>Podkarpackie</v>
          </cell>
          <cell r="L4011" t="str">
            <v>Conformant</v>
          </cell>
        </row>
        <row r="4012">
          <cell r="B4012" t="str">
            <v>GUEISSAZ ANDRE &amp; CIE S.A._2023</v>
          </cell>
          <cell r="C4012" t="str">
            <v>CID000942 - Gejiu Kai Meng Industry and Trade LLC</v>
          </cell>
          <cell r="D4012" t="str">
            <v>Tin</v>
          </cell>
          <cell r="E4012" t="str">
            <v>CID000942</v>
          </cell>
          <cell r="F4012" t="str">
            <v>RMI</v>
          </cell>
          <cell r="G4012" t="str">
            <v>Gejiu Kai Meng Industry and Trade LLC</v>
          </cell>
          <cell r="H4012" t="str">
            <v>CHINA</v>
          </cell>
          <cell r="I4012"/>
          <cell r="J4012" t="str">
            <v>Gejiu</v>
          </cell>
          <cell r="K4012" t="str">
            <v>Yunnan Sheng</v>
          </cell>
          <cell r="L4012" t="str">
            <v>Listed by RMI</v>
          </cell>
        </row>
        <row r="4013">
          <cell r="B4013" t="str">
            <v>GUEISSAZ ANDRE &amp; CIE S.A._2023</v>
          </cell>
          <cell r="C4013" t="str">
            <v>CID000538 - Gejiu Non-Ferrous Metal Processing Co., Ltd.</v>
          </cell>
          <cell r="D4013" t="str">
            <v>Tin</v>
          </cell>
          <cell r="E4013" t="str">
            <v>CID000538</v>
          </cell>
          <cell r="F4013" t="str">
            <v>RMI</v>
          </cell>
          <cell r="G4013" t="str">
            <v>Gejiu Non-Ferrous Metal Processing Co., Ltd.</v>
          </cell>
          <cell r="H4013" t="str">
            <v>CHINA</v>
          </cell>
          <cell r="I4013" t="str">
            <v>Jijie</v>
          </cell>
          <cell r="J4013" t="str">
            <v>Gejiu</v>
          </cell>
          <cell r="K4013" t="str">
            <v>Yunnan Sheng</v>
          </cell>
          <cell r="L4013" t="str">
            <v>Conformant</v>
          </cell>
        </row>
        <row r="4014">
          <cell r="B4014" t="str">
            <v>GUEISSAZ ANDRE &amp; CIE S.A._2023</v>
          </cell>
          <cell r="C4014" t="str">
            <v>CID003116 - Guangdong Hanhe Non-Ferrous Metal Co., Ltd.</v>
          </cell>
          <cell r="D4014" t="str">
            <v>Tin</v>
          </cell>
          <cell r="E4014" t="str">
            <v>CID003116</v>
          </cell>
          <cell r="F4014" t="str">
            <v>RMI</v>
          </cell>
          <cell r="G4014" t="str">
            <v>Guangdong Hanhe Non-Ferrous Metal Co., Ltd.</v>
          </cell>
          <cell r="H4014" t="str">
            <v>CHINA</v>
          </cell>
          <cell r="I4014"/>
          <cell r="J4014" t="str">
            <v>Chaozhou</v>
          </cell>
          <cell r="K4014" t="str">
            <v>Guangdong Sheng</v>
          </cell>
          <cell r="L4014" t="str">
            <v>Conformant</v>
          </cell>
        </row>
        <row r="4015">
          <cell r="B4015" t="str">
            <v>GUEISSAZ ANDRE &amp; CIE S.A._2023</v>
          </cell>
          <cell r="C4015" t="str">
            <v>CID001105 - Malaysia Smelting Corporation (MSC)</v>
          </cell>
          <cell r="D4015" t="str">
            <v>Tin</v>
          </cell>
          <cell r="E4015" t="str">
            <v>CID001105</v>
          </cell>
          <cell r="F4015" t="str">
            <v>RMI</v>
          </cell>
          <cell r="G4015" t="str">
            <v>Malaysia Smelting Corporation (MSC)</v>
          </cell>
          <cell r="H4015" t="str">
            <v>MALAYSIA</v>
          </cell>
          <cell r="I4015" t="str">
            <v>27, Jialan Pantai</v>
          </cell>
          <cell r="J4015" t="str">
            <v>Butterworth</v>
          </cell>
          <cell r="K4015" t="str">
            <v>Pulau Pinang</v>
          </cell>
          <cell r="L4015" t="str">
            <v>Conformant</v>
          </cell>
        </row>
        <row r="4016">
          <cell r="B4016" t="str">
            <v>GUEISSAZ ANDRE &amp; CIE S.A._2023</v>
          </cell>
          <cell r="C4016" t="str">
            <v>CID001142 - Metallic Resources, Inc.</v>
          </cell>
          <cell r="D4016" t="str">
            <v>Tin</v>
          </cell>
          <cell r="E4016" t="str">
            <v>CID001142</v>
          </cell>
          <cell r="F4016" t="str">
            <v>RMI</v>
          </cell>
          <cell r="G4016" t="str">
            <v>Metallic Resources, Inc.</v>
          </cell>
          <cell r="H4016" t="str">
            <v>UNITED STATES OF AMERICA</v>
          </cell>
          <cell r="I4016"/>
          <cell r="J4016" t="str">
            <v>Twinsburg</v>
          </cell>
          <cell r="K4016" t="str">
            <v>Ohio</v>
          </cell>
          <cell r="L4016" t="str">
            <v>Conformant</v>
          </cell>
        </row>
        <row r="4017">
          <cell r="B4017" t="str">
            <v>GUEISSAZ ANDRE &amp; CIE S.A._2023</v>
          </cell>
          <cell r="C4017" t="str">
            <v>CID001182 - Minsur</v>
          </cell>
          <cell r="D4017" t="str">
            <v>Tin</v>
          </cell>
          <cell r="E4017" t="str">
            <v>CID001182</v>
          </cell>
          <cell r="F4017" t="str">
            <v>RMI</v>
          </cell>
          <cell r="G4017" t="str">
            <v>Minsur</v>
          </cell>
          <cell r="H4017" t="str">
            <v>PERU</v>
          </cell>
          <cell r="I4017" t="str">
            <v>222 Bloomingdale Road, Suite 101</v>
          </cell>
          <cell r="J4017" t="str">
            <v>Paracas</v>
          </cell>
          <cell r="K4017" t="str">
            <v>Ika</v>
          </cell>
          <cell r="L4017" t="str">
            <v>Conformant</v>
          </cell>
        </row>
        <row r="4018">
          <cell r="B4018" t="str">
            <v>GUEISSAZ ANDRE &amp; CIE S.A._2023</v>
          </cell>
          <cell r="C4018" t="str">
            <v>CID001337 - Operaciones Metalurgicas S.A.</v>
          </cell>
          <cell r="D4018" t="str">
            <v>Tin</v>
          </cell>
          <cell r="E4018" t="str">
            <v>CID001337</v>
          </cell>
          <cell r="F4018" t="str">
            <v>RMI</v>
          </cell>
          <cell r="G4018" t="str">
            <v>Operaciones Metalurgicas S.A.</v>
          </cell>
          <cell r="H4018" t="str">
            <v>BOLIVIA (PLURINATIONAL STATE OF)</v>
          </cell>
          <cell r="I4018" t="str">
            <v>Nondisclosure</v>
          </cell>
          <cell r="J4018" t="str">
            <v>Oruro</v>
          </cell>
          <cell r="K4018" t="str">
            <v>Oruro</v>
          </cell>
          <cell r="L4018" t="str">
            <v>Conformant</v>
          </cell>
        </row>
        <row r="4019">
          <cell r="B4019" t="str">
            <v>GUEISSAZ ANDRE &amp; CIE S.A._2023</v>
          </cell>
          <cell r="C4019" t="str">
            <v>CID000309 - PT Aries Kencana Sejahtera155</v>
          </cell>
          <cell r="D4019" t="str">
            <v>Tin</v>
          </cell>
          <cell r="E4019" t="str">
            <v>CID000309</v>
          </cell>
          <cell r="F4019" t="str">
            <v>RMI</v>
          </cell>
          <cell r="G4019" t="str">
            <v>PT Aries Kencana Sejahtera</v>
          </cell>
          <cell r="H4019" t="str">
            <v>INDONESIA</v>
          </cell>
          <cell r="I4019"/>
          <cell r="J4019" t="str">
            <v>Pemali</v>
          </cell>
          <cell r="K4019" t="str">
            <v>Kepulauan Bangka Belitung</v>
          </cell>
          <cell r="L4019" t="str">
            <v>Conformant</v>
          </cell>
        </row>
        <row r="4020">
          <cell r="B4020" t="str">
            <v>GUEISSAZ ANDRE &amp; CIE S.A._2023</v>
          </cell>
          <cell r="C4020" t="str">
            <v>CID001399 - PT Artha Cipta Langgeng</v>
          </cell>
          <cell r="D4020" t="str">
            <v>Tin</v>
          </cell>
          <cell r="E4020" t="str">
            <v>CID001399</v>
          </cell>
          <cell r="F4020" t="str">
            <v>RMI</v>
          </cell>
          <cell r="G4020" t="str">
            <v>PT Artha Cipta Langgeng</v>
          </cell>
          <cell r="H4020" t="str">
            <v>INDONESIA</v>
          </cell>
          <cell r="I4020"/>
          <cell r="J4020" t="str">
            <v>Sungailiat</v>
          </cell>
          <cell r="K4020" t="str">
            <v>Kepulauan Bangka Belitung</v>
          </cell>
          <cell r="L4020" t="str">
            <v>Conformant</v>
          </cell>
        </row>
        <row r="4021">
          <cell r="B4021" t="str">
            <v>GUEISSAZ ANDRE &amp; CIE S.A._2023</v>
          </cell>
          <cell r="C4021" t="str">
            <v>CID002503 - PT ATD Makmur Mandiri Jaya</v>
          </cell>
          <cell r="D4021" t="str">
            <v>Tin</v>
          </cell>
          <cell r="E4021" t="str">
            <v>CID002503</v>
          </cell>
          <cell r="F4021" t="str">
            <v>RMI</v>
          </cell>
          <cell r="G4021" t="str">
            <v>PT ATD Makmur Mandiri Jaya</v>
          </cell>
          <cell r="H4021" t="str">
            <v>INDONESIA</v>
          </cell>
          <cell r="I4021"/>
          <cell r="J4021" t="str">
            <v>Sungailiat</v>
          </cell>
          <cell r="K4021" t="str">
            <v>Kepulauan Bangka Belitung</v>
          </cell>
          <cell r="L4021" t="str">
            <v>Conformant</v>
          </cell>
        </row>
        <row r="4022">
          <cell r="B4022" t="str">
            <v>GUEISSAZ ANDRE &amp; CIE S.A._2023</v>
          </cell>
          <cell r="C4022" t="str">
            <v>CID002835 - PT Menara Cipta Mulia</v>
          </cell>
          <cell r="D4022" t="str">
            <v>Tin</v>
          </cell>
          <cell r="E4022" t="str">
            <v>CID002835</v>
          </cell>
          <cell r="F4022" t="str">
            <v>RMI</v>
          </cell>
          <cell r="G4022" t="str">
            <v>PT Menara Cipta Mulia</v>
          </cell>
          <cell r="H4022" t="str">
            <v>INDONESIA</v>
          </cell>
          <cell r="I4022"/>
          <cell r="J4022" t="str">
            <v>Mentawak</v>
          </cell>
          <cell r="K4022" t="str">
            <v>Kepulauan Bangka Belitung</v>
          </cell>
          <cell r="L4022" t="str">
            <v>Conformant</v>
          </cell>
        </row>
        <row r="4023">
          <cell r="B4023" t="str">
            <v>GUEISSAZ ANDRE &amp; CIE S.A._2023</v>
          </cell>
          <cell r="C4023" t="str">
            <v>CID001453 - PT Mitra Stania Prima</v>
          </cell>
          <cell r="D4023" t="str">
            <v>Tin</v>
          </cell>
          <cell r="E4023" t="str">
            <v>CID001453</v>
          </cell>
          <cell r="F4023" t="str">
            <v>RMI</v>
          </cell>
          <cell r="G4023" t="str">
            <v>PT Mitra Stania Prima</v>
          </cell>
          <cell r="H4023" t="str">
            <v>INDONESIA</v>
          </cell>
          <cell r="I4023"/>
          <cell r="J4023" t="str">
            <v>Sungailiat</v>
          </cell>
          <cell r="K4023" t="str">
            <v>Kepulauan Bangka Belitung</v>
          </cell>
          <cell r="L4023" t="str">
            <v>Conformant</v>
          </cell>
        </row>
        <row r="4024">
          <cell r="B4024" t="str">
            <v>GUEISSAZ ANDRE &amp; CIE S.A._2023</v>
          </cell>
          <cell r="C4024" t="str">
            <v>CID001458 - PT Prima Timah Utama</v>
          </cell>
          <cell r="D4024" t="str">
            <v>Tin</v>
          </cell>
          <cell r="E4024" t="str">
            <v>CID001458</v>
          </cell>
          <cell r="F4024" t="str">
            <v>RMI</v>
          </cell>
          <cell r="G4024" t="str">
            <v>PT Prima Timah Utama</v>
          </cell>
          <cell r="H4024" t="str">
            <v>INDONESIA</v>
          </cell>
          <cell r="I4024"/>
          <cell r="J4024" t="str">
            <v>Pangkal Pinang</v>
          </cell>
          <cell r="K4024" t="str">
            <v>Kepulauan Bangka Belitung</v>
          </cell>
          <cell r="L4024" t="str">
            <v>Conformant</v>
          </cell>
        </row>
        <row r="4025">
          <cell r="B4025" t="str">
            <v>GUEISSAZ ANDRE &amp; CIE S.A._2023</v>
          </cell>
          <cell r="C4025" t="str">
            <v>CID001460 - PT Refined Bangka Tin</v>
          </cell>
          <cell r="D4025" t="str">
            <v>Tin</v>
          </cell>
          <cell r="E4025" t="str">
            <v>CID001460</v>
          </cell>
          <cell r="F4025" t="str">
            <v>RMI</v>
          </cell>
          <cell r="G4025" t="str">
            <v>PT Refined Bangka Tin</v>
          </cell>
          <cell r="H4025" t="str">
            <v>INDONESIA</v>
          </cell>
          <cell r="I4025"/>
          <cell r="J4025" t="str">
            <v>Sungailiat</v>
          </cell>
          <cell r="K4025" t="str">
            <v>Kepulauan Bangka Belitung</v>
          </cell>
          <cell r="L4025" t="str">
            <v>Conformant</v>
          </cell>
        </row>
        <row r="4026">
          <cell r="B4026" t="str">
            <v>GUEISSAZ ANDRE &amp; CIE S.A._2023</v>
          </cell>
          <cell r="C4026" t="str">
            <v>CID001468 - PT Stanindo Inti Perkasa</v>
          </cell>
          <cell r="D4026" t="str">
            <v>Tin</v>
          </cell>
          <cell r="E4026" t="str">
            <v>CID001468</v>
          </cell>
          <cell r="F4026" t="str">
            <v>RMI</v>
          </cell>
          <cell r="G4026" t="str">
            <v>PT Stanindo Inti Perkasa</v>
          </cell>
          <cell r="H4026" t="str">
            <v>INDONESIA</v>
          </cell>
          <cell r="I4026"/>
          <cell r="J4026" t="str">
            <v>Pangkal Pinang</v>
          </cell>
          <cell r="K4026" t="str">
            <v>Kepulauan Bangka Belitung</v>
          </cell>
          <cell r="L4026" t="str">
            <v>Conformant</v>
          </cell>
        </row>
        <row r="4027">
          <cell r="B4027" t="str">
            <v>GUEISSAZ ANDRE &amp; CIE S.A._2023</v>
          </cell>
          <cell r="C4027" t="str">
            <v>CID001477 - PT Timah Tbk Kundur</v>
          </cell>
          <cell r="D4027" t="str">
            <v>Tin</v>
          </cell>
          <cell r="E4027" t="str">
            <v>CID001477</v>
          </cell>
          <cell r="F4027" t="str">
            <v>RMI</v>
          </cell>
          <cell r="G4027" t="str">
            <v>PT Timah Tbk Kundur</v>
          </cell>
          <cell r="H4027" t="str">
            <v>INDONESIA</v>
          </cell>
          <cell r="I4027" t="str">
            <v>Unknown.</v>
          </cell>
          <cell r="J4027" t="str">
            <v>Kundur</v>
          </cell>
          <cell r="K4027" t="str">
            <v>Riau</v>
          </cell>
          <cell r="L4027" t="str">
            <v>Conformant</v>
          </cell>
        </row>
        <row r="4028">
          <cell r="B4028" t="str">
            <v>GUEISSAZ ANDRE &amp; CIE S.A._2023</v>
          </cell>
          <cell r="C4028" t="str">
            <v>CID001482 - PT Timah Tbk Mentok</v>
          </cell>
          <cell r="D4028" t="str">
            <v>Tin</v>
          </cell>
          <cell r="E4028" t="str">
            <v>CID001482</v>
          </cell>
          <cell r="F4028" t="str">
            <v>RMI</v>
          </cell>
          <cell r="G4028" t="str">
            <v>PT Timah Tbk Mentok</v>
          </cell>
          <cell r="H4028" t="str">
            <v>INDONESIA</v>
          </cell>
          <cell r="I4028" t="str">
            <v>Unknown.</v>
          </cell>
          <cell r="J4028" t="str">
            <v>Mentok</v>
          </cell>
          <cell r="K4028" t="str">
            <v>Kepulauan Bangka Belitung</v>
          </cell>
          <cell r="L4028" t="str">
            <v>Conformant</v>
          </cell>
        </row>
        <row r="4029">
          <cell r="B4029" t="str">
            <v>GUEISSAZ ANDRE &amp; CIE S.A._2023</v>
          </cell>
          <cell r="C4029" t="str">
            <v>CID001539 - Rui Da Hung</v>
          </cell>
          <cell r="D4029" t="str">
            <v>Tin</v>
          </cell>
          <cell r="E4029" t="str">
            <v>CID001539</v>
          </cell>
          <cell r="F4029" t="str">
            <v>RMI</v>
          </cell>
          <cell r="G4029" t="str">
            <v>Rui Da Hung</v>
          </cell>
          <cell r="H4029" t="str">
            <v>TAIWAN, PROVINCE OF CHINA</v>
          </cell>
          <cell r="I4029"/>
          <cell r="J4029" t="str">
            <v>Taoyuan</v>
          </cell>
          <cell r="K4029" t="str">
            <v>Taoyuan</v>
          </cell>
          <cell r="L4029" t="str">
            <v>Conformant</v>
          </cell>
        </row>
        <row r="4030">
          <cell r="B4030" t="str">
            <v>GUEISSAZ ANDRE &amp; CIE S.A._2023</v>
          </cell>
          <cell r="C4030" t="str">
            <v>CID001898 - Thaisarco</v>
          </cell>
          <cell r="D4030" t="str">
            <v>Tin</v>
          </cell>
          <cell r="E4030" t="str">
            <v>CID001898</v>
          </cell>
          <cell r="F4030" t="str">
            <v>RMI</v>
          </cell>
          <cell r="G4030" t="str">
            <v>Thaisarco</v>
          </cell>
          <cell r="H4030" t="str">
            <v>THAILAND</v>
          </cell>
          <cell r="I4030" t="str">
            <v>80 Moo 8, Sakdidej Road</v>
          </cell>
          <cell r="J4030" t="str">
            <v>Amphur Muang</v>
          </cell>
          <cell r="K4030" t="str">
            <v>Phuket</v>
          </cell>
          <cell r="L4030" t="str">
            <v>Conformant</v>
          </cell>
        </row>
        <row r="4031">
          <cell r="B4031" t="str">
            <v>GUEISSAZ ANDRE &amp; CIE S.A._2023</v>
          </cell>
          <cell r="C4031" t="str">
            <v>CID002036 - White Solder Metalurgia e Mineracao Ltda.</v>
          </cell>
          <cell r="D4031" t="str">
            <v>Tin</v>
          </cell>
          <cell r="E4031" t="str">
            <v>CID002036</v>
          </cell>
          <cell r="F4031" t="str">
            <v>RMI</v>
          </cell>
          <cell r="G4031" t="str">
            <v>White Solder Metalurgia e Mineracao Ltda.</v>
          </cell>
          <cell r="H4031" t="str">
            <v>BRAZIL</v>
          </cell>
          <cell r="I4031" t="str">
            <v>Rodovia 421, Km 1,1 no 917 CEP 76877-073/Cx Postal: 433</v>
          </cell>
          <cell r="J4031" t="str">
            <v>Ariquemes</v>
          </cell>
          <cell r="K4031" t="str">
            <v>Rondônia</v>
          </cell>
          <cell r="L4031" t="str">
            <v>Conformant</v>
          </cell>
        </row>
        <row r="4032">
          <cell r="B4032" t="str">
            <v>GUEISSAZ ANDRE &amp; CIE S.A._2023</v>
          </cell>
          <cell r="C4032" t="str">
            <v>CID002158 - Yunnan Chengfeng Non-ferrous Metals Co., Ltd.165</v>
          </cell>
          <cell r="D4032" t="str">
            <v>Tin</v>
          </cell>
          <cell r="E4032" t="str">
            <v>CID002158</v>
          </cell>
          <cell r="F4032" t="str">
            <v>RMI</v>
          </cell>
          <cell r="G4032" t="str">
            <v>Yunnan Chengfeng Non-ferrous Metals Co., Ltd.</v>
          </cell>
          <cell r="H4032" t="str">
            <v>CHINA</v>
          </cell>
          <cell r="I4032" t="str">
            <v>Unknown.</v>
          </cell>
          <cell r="J4032" t="str">
            <v>Gejiu</v>
          </cell>
          <cell r="K4032" t="str">
            <v>Yunnan Sheng</v>
          </cell>
          <cell r="L4032" t="str">
            <v>Conformant</v>
          </cell>
        </row>
        <row r="4033">
          <cell r="B4033" t="str">
            <v>GUEISSAZ ANDRE &amp; CIE S.A._2023</v>
          </cell>
          <cell r="C4033" t="str">
            <v>CID002180 - Tin Smelting Branch of Yunnan Tin Co., Ltd.</v>
          </cell>
          <cell r="D4033" t="str">
            <v>Tin</v>
          </cell>
          <cell r="E4033" t="str">
            <v>CID002180</v>
          </cell>
          <cell r="F4033" t="str">
            <v>RMI</v>
          </cell>
          <cell r="G4033" t="str">
            <v>Tin Smelting Branch of Yunnan Tin Co., Ltd.</v>
          </cell>
          <cell r="H4033" t="str">
            <v>CHINA</v>
          </cell>
          <cell r="I4033" t="str">
            <v>Unknown.</v>
          </cell>
          <cell r="J4033" t="str">
            <v>Gejiu</v>
          </cell>
          <cell r="K4033" t="str">
            <v>Yunnan Sheng</v>
          </cell>
          <cell r="L4033" t="str">
            <v>Conformant</v>
          </cell>
        </row>
        <row r="4034">
          <cell r="B4034" t="str">
            <v>GUEISSAZ ANDRE &amp; CIE S.A._2023</v>
          </cell>
          <cell r="C4034" t="str">
            <v>CID001231 - Jiangxi New Nanshan Technology Ltd.</v>
          </cell>
          <cell r="D4034" t="str">
            <v>Tin</v>
          </cell>
          <cell r="E4034" t="str">
            <v>CID001231</v>
          </cell>
          <cell r="F4034" t="str">
            <v>RMI</v>
          </cell>
          <cell r="G4034" t="str">
            <v>Jiangxi New Nanshan Technology Ltd.</v>
          </cell>
          <cell r="H4034" t="str">
            <v>CHINA</v>
          </cell>
          <cell r="I4034" t="str">
            <v>Nan Kang Industrial Park, Ganzhou, Jiangxi Province, China, 341413</v>
          </cell>
          <cell r="J4034" t="str">
            <v>Ganzhou</v>
          </cell>
          <cell r="K4034" t="str">
            <v>Jiangxi Sheng</v>
          </cell>
          <cell r="L4034" t="str">
            <v>Conformant</v>
          </cell>
        </row>
        <row r="4035">
          <cell r="B4035" t="str">
            <v>GUEISSAZ ANDRE &amp; CIE S.A._2023</v>
          </cell>
          <cell r="C4035" t="str">
            <v>CID002773 - Aurubis Beerse99</v>
          </cell>
          <cell r="D4035" t="str">
            <v>Tin</v>
          </cell>
          <cell r="E4035" t="str">
            <v>CID002773</v>
          </cell>
          <cell r="F4035" t="str">
            <v>RMI</v>
          </cell>
          <cell r="G4035" t="str">
            <v>Aurubis Beerse</v>
          </cell>
          <cell r="H4035" t="str">
            <v>BELGIUM</v>
          </cell>
          <cell r="I4035"/>
          <cell r="J4035" t="str">
            <v>Beerse</v>
          </cell>
          <cell r="K4035" t="str">
            <v>Antwerpen</v>
          </cell>
          <cell r="L4035" t="str">
            <v>Conformant</v>
          </cell>
        </row>
        <row r="4036">
          <cell r="B4036" t="str">
            <v>GUEISSAZ ANDRE &amp; CIE S.A._2023</v>
          </cell>
          <cell r="C4036" t="str">
            <v>CID002774 - Aurubis Berango100</v>
          </cell>
          <cell r="D4036" t="str">
            <v>Tin</v>
          </cell>
          <cell r="E4036" t="str">
            <v>CID002774</v>
          </cell>
          <cell r="F4036" t="str">
            <v>RMI</v>
          </cell>
          <cell r="G4036" t="str">
            <v>Aurubis Berango</v>
          </cell>
          <cell r="H4036" t="str">
            <v>SPAIN</v>
          </cell>
          <cell r="I4036"/>
          <cell r="J4036" t="str">
            <v>Berango</v>
          </cell>
          <cell r="K4036" t="str">
            <v>Bizkaia</v>
          </cell>
          <cell r="L4036" t="str">
            <v>Conformant</v>
          </cell>
        </row>
        <row r="4037">
          <cell r="B4037" t="str">
            <v>GUEISSAZ ANDRE &amp; CIE S.A._2023</v>
          </cell>
          <cell r="C4037" t="str">
            <v>CID003190 - Chifeng Dajingzi Tin Industry Co., Ltd.</v>
          </cell>
          <cell r="D4037" t="str">
            <v>Tin</v>
          </cell>
          <cell r="E4037" t="str">
            <v>CID003190</v>
          </cell>
          <cell r="F4037" t="str">
            <v>RMI</v>
          </cell>
          <cell r="G4037" t="str">
            <v>Chifeng Dajingzi Tin Industry Co., Ltd.</v>
          </cell>
          <cell r="H4037" t="str">
            <v>CHINA</v>
          </cell>
          <cell r="I4037"/>
          <cell r="J4037" t="str">
            <v>Chifeng</v>
          </cell>
          <cell r="K4037" t="str">
            <v>Nei Mongol Zizhiqu</v>
          </cell>
          <cell r="L4037" t="str">
            <v>Conformant</v>
          </cell>
        </row>
        <row r="4038">
          <cell r="B4038" t="str">
            <v>GUEISSAZ ANDRE &amp; CIE S.A._2023</v>
          </cell>
          <cell r="C4038" t="str">
            <v>CID003205 - PT Bangka Serumpun</v>
          </cell>
          <cell r="D4038" t="str">
            <v>Tin</v>
          </cell>
          <cell r="E4038" t="str">
            <v>CID003205</v>
          </cell>
          <cell r="F4038" t="str">
            <v>RMI</v>
          </cell>
          <cell r="G4038" t="str">
            <v>PT Bangka Serumpun</v>
          </cell>
          <cell r="H4038" t="str">
            <v>INDONESIA</v>
          </cell>
          <cell r="I4038"/>
          <cell r="J4038" t="str">
            <v>Pangkalpinang</v>
          </cell>
          <cell r="K4038" t="str">
            <v>Kepulauan Bangka Belitung</v>
          </cell>
          <cell r="L4038" t="str">
            <v>Conformant</v>
          </cell>
        </row>
        <row r="4039">
          <cell r="B4039" t="str">
            <v>GUEISSAZ ANDRE &amp; CIE S.A._2023</v>
          </cell>
          <cell r="C4039" t="str">
            <v>CID003325 - Tin Technology &amp; Refining</v>
          </cell>
          <cell r="D4039" t="str">
            <v>Tin</v>
          </cell>
          <cell r="E4039" t="str">
            <v>CID003325</v>
          </cell>
          <cell r="F4039" t="str">
            <v>RMI</v>
          </cell>
          <cell r="G4039" t="str">
            <v>Tin Technology &amp; Refining</v>
          </cell>
          <cell r="H4039" t="str">
            <v>UNITED STATES OF AMERICA</v>
          </cell>
          <cell r="I4039"/>
          <cell r="J4039" t="str">
            <v>West Chester</v>
          </cell>
          <cell r="K4039" t="str">
            <v>Pennsylvania</v>
          </cell>
          <cell r="L4039" t="str">
            <v>Conformant</v>
          </cell>
        </row>
        <row r="4040">
          <cell r="B4040" t="str">
            <v>GUEISSAZ ANDRE &amp; CIE S.A._2023</v>
          </cell>
          <cell r="C4040" t="str">
            <v>CID001406 - PT Babel Surya Alam Lestari</v>
          </cell>
          <cell r="D4040" t="str">
            <v>Tin</v>
          </cell>
          <cell r="E4040" t="str">
            <v>CID001406</v>
          </cell>
          <cell r="F4040" t="str">
            <v>RMI</v>
          </cell>
          <cell r="G4040" t="str">
            <v>PT Babel Surya Alam Lestari</v>
          </cell>
          <cell r="H4040" t="str">
            <v>INDONESIA</v>
          </cell>
          <cell r="I4040"/>
          <cell r="J4040" t="str">
            <v>Badau</v>
          </cell>
          <cell r="K4040" t="str">
            <v>Kepulauan Bangka Belitung</v>
          </cell>
          <cell r="L4040" t="str">
            <v>Conformant</v>
          </cell>
        </row>
        <row r="4041">
          <cell r="B4041" t="str">
            <v>GUEISSAZ ANDRE &amp; CIE S.A._2023</v>
          </cell>
          <cell r="C4041" t="str">
            <v>CID003381 - PT Rajawali Rimba Perkasa</v>
          </cell>
          <cell r="D4041" t="str">
            <v>Tin</v>
          </cell>
          <cell r="E4041" t="str">
            <v>CID003381</v>
          </cell>
          <cell r="F4041" t="str">
            <v>RMI</v>
          </cell>
          <cell r="G4041" t="str">
            <v>PT Rajawali Rimba Perkasa</v>
          </cell>
          <cell r="H4041" t="str">
            <v>INDONESIA</v>
          </cell>
          <cell r="I4041"/>
          <cell r="J4041" t="str">
            <v>Tukak Sadai</v>
          </cell>
          <cell r="K4041" t="str">
            <v>Bangka Belitung</v>
          </cell>
          <cell r="L4041" t="str">
            <v>Conformant</v>
          </cell>
        </row>
        <row r="4042">
          <cell r="B4042" t="str">
            <v>GUEISSAZ ANDRE &amp; CIE S.A._2023</v>
          </cell>
          <cell r="C4042" t="str">
            <v>CID002834 - Thai Nguyen Mining and Metallurgy Co., Ltd.</v>
          </cell>
          <cell r="D4042" t="str">
            <v>Tin</v>
          </cell>
          <cell r="E4042" t="str">
            <v>CID002834</v>
          </cell>
          <cell r="F4042" t="str">
            <v>RMI</v>
          </cell>
          <cell r="G4042" t="str">
            <v>Thai Nguyen Mining and Metallurgy Co., Ltd.</v>
          </cell>
          <cell r="H4042" t="str">
            <v>VIET NAM</v>
          </cell>
          <cell r="I4042"/>
          <cell r="J4042" t="str">
            <v>Thai Nguyen</v>
          </cell>
          <cell r="K4042" t="str">
            <v>Thái Nguyên</v>
          </cell>
          <cell r="L4042" t="str">
            <v>Removed</v>
          </cell>
        </row>
        <row r="4043">
          <cell r="B4043" t="str">
            <v>GUEISSAZ ANDRE &amp; CIE S.A._2023</v>
          </cell>
          <cell r="C4043" t="str">
            <v>CID003387 - Luna Smelter, Ltd.</v>
          </cell>
          <cell r="D4043" t="str">
            <v>Tin</v>
          </cell>
          <cell r="E4043" t="str">
            <v>CID003387</v>
          </cell>
          <cell r="F4043" t="str">
            <v>RMI</v>
          </cell>
          <cell r="G4043" t="str">
            <v>Luna Smelter, Ltd.</v>
          </cell>
          <cell r="H4043" t="str">
            <v>RWANDA</v>
          </cell>
          <cell r="I4043"/>
          <cell r="J4043" t="str">
            <v>Kigali</v>
          </cell>
          <cell r="K4043" t="str">
            <v>City of Kigali</v>
          </cell>
          <cell r="L4043" t="str">
            <v>Conformant</v>
          </cell>
        </row>
        <row r="4044">
          <cell r="B4044" t="str">
            <v>GUEISSAZ ANDRE &amp; CIE S.A._2023</v>
          </cell>
          <cell r="C4044" t="str">
            <v>CID001191 - Mitsubishi Materials Corporation</v>
          </cell>
          <cell r="D4044" t="str">
            <v>Tin</v>
          </cell>
          <cell r="E4044" t="str">
            <v>CID001191</v>
          </cell>
          <cell r="F4044" t="str">
            <v>RMI</v>
          </cell>
          <cell r="G4044" t="str">
            <v>Mitsubishi Materials Corporation</v>
          </cell>
          <cell r="H4044" t="str">
            <v>JAPAN</v>
          </cell>
          <cell r="I4044"/>
          <cell r="J4044" t="str">
            <v>Tokyo</v>
          </cell>
          <cell r="K4044" t="str">
            <v>Tokyo</v>
          </cell>
          <cell r="L4044" t="str">
            <v>Conformant</v>
          </cell>
        </row>
        <row r="4045">
          <cell r="B4045" t="str">
            <v>Härter Stanztechnik GmbH &amp; Co. KGaA_20222023</v>
          </cell>
          <cell r="C4045" t="str">
            <v>CID000176 - C. Hafner GmbH + Co. KG</v>
          </cell>
          <cell r="D4045" t="str">
            <v>Gold</v>
          </cell>
          <cell r="E4045" t="str">
            <v>CID000176</v>
          </cell>
          <cell r="F4045" t="str">
            <v>RMI</v>
          </cell>
          <cell r="G4045" t="str">
            <v>C. Hafner GmbH + Co. KG</v>
          </cell>
          <cell r="H4045" t="str">
            <v>GERMANY</v>
          </cell>
          <cell r="I4045"/>
          <cell r="J4045" t="str">
            <v>Pforzheim</v>
          </cell>
          <cell r="K4045" t="str">
            <v>Baden-Württemberg</v>
          </cell>
          <cell r="L4045" t="str">
            <v>Conformant</v>
          </cell>
        </row>
        <row r="4046">
          <cell r="B4046" t="str">
            <v>Härter Stanztechnik GmbH &amp; Co. KGaA_20222023</v>
          </cell>
          <cell r="C4046" t="str">
            <v>CID000694 - Heimerle + Meule GmbH</v>
          </cell>
          <cell r="D4046" t="str">
            <v>Gold</v>
          </cell>
          <cell r="E4046" t="str">
            <v>CID000694</v>
          </cell>
          <cell r="F4046" t="str">
            <v>RMI</v>
          </cell>
          <cell r="G4046" t="str">
            <v>Heimerle + Meule GmbH</v>
          </cell>
          <cell r="H4046" t="str">
            <v>GERMANY</v>
          </cell>
          <cell r="I4046"/>
          <cell r="J4046" t="str">
            <v>Pforzheim</v>
          </cell>
          <cell r="K4046" t="str">
            <v>Baden-Württemberg</v>
          </cell>
          <cell r="L4046" t="str">
            <v>Conformant</v>
          </cell>
        </row>
        <row r="4047">
          <cell r="B4047" t="str">
            <v>Härter Stanztechnik GmbH &amp; Co. KGaA_20222023</v>
          </cell>
          <cell r="C4047" t="str">
            <v>CID000711 - Heraeus Germany GmbH Co. KG</v>
          </cell>
          <cell r="D4047" t="str">
            <v>Gold</v>
          </cell>
          <cell r="E4047" t="str">
            <v>CID000711</v>
          </cell>
          <cell r="F4047" t="str">
            <v>RMI</v>
          </cell>
          <cell r="G4047" t="str">
            <v>Heraeus Germany GmbH Co. KG</v>
          </cell>
          <cell r="H4047" t="str">
            <v>GERMANY</v>
          </cell>
          <cell r="I4047"/>
          <cell r="J4047" t="str">
            <v>Hanau</v>
          </cell>
          <cell r="K4047" t="str">
            <v>Hessen</v>
          </cell>
          <cell r="L4047" t="str">
            <v>Conformant</v>
          </cell>
        </row>
        <row r="4048">
          <cell r="B4048" t="str">
            <v>Härter Stanztechnik GmbH &amp; Co. KGaA_20222023</v>
          </cell>
          <cell r="C4048" t="str">
            <v>CID001453 - PT Mitra Stania Prima</v>
          </cell>
          <cell r="D4048" t="str">
            <v>Tin</v>
          </cell>
          <cell r="E4048" t="str">
            <v>CID001453</v>
          </cell>
          <cell r="F4048" t="str">
            <v>RMI</v>
          </cell>
          <cell r="G4048" t="str">
            <v>PT Mitra Stania Prima</v>
          </cell>
          <cell r="H4048" t="str">
            <v>INDONESIA</v>
          </cell>
          <cell r="I4048"/>
          <cell r="J4048" t="str">
            <v>Sungailiat</v>
          </cell>
          <cell r="K4048" t="str">
            <v>Kepulauan Bangka Belitung</v>
          </cell>
          <cell r="L4048" t="str">
            <v>Conformant</v>
          </cell>
        </row>
        <row r="4049">
          <cell r="B4049" t="str">
            <v>Härter Stanztechnik GmbH &amp; Co. KGaA_20222023</v>
          </cell>
          <cell r="C4049" t="str">
            <v>CID001460 - PT Refined Bangka Tin</v>
          </cell>
          <cell r="D4049" t="str">
            <v>Tin</v>
          </cell>
          <cell r="E4049" t="str">
            <v>CID001460</v>
          </cell>
          <cell r="F4049" t="str">
            <v>RMI</v>
          </cell>
          <cell r="G4049" t="str">
            <v>PT Refined Bangka Tin</v>
          </cell>
          <cell r="H4049" t="str">
            <v>INDONESIA</v>
          </cell>
          <cell r="I4049"/>
          <cell r="J4049" t="str">
            <v>Sungailiat</v>
          </cell>
          <cell r="K4049" t="str">
            <v>Kepulauan Bangka Belitung</v>
          </cell>
          <cell r="L4049" t="str">
            <v>Conformant</v>
          </cell>
        </row>
        <row r="4050">
          <cell r="B4050" t="str">
            <v>Härter Stanztechnik GmbH &amp; Co. KGaA_20222023</v>
          </cell>
          <cell r="C4050" t="str">
            <v>CID001477 - PT Timah Tbk Kundur</v>
          </cell>
          <cell r="D4050" t="str">
            <v>Tin</v>
          </cell>
          <cell r="E4050" t="str">
            <v>CID001477</v>
          </cell>
          <cell r="F4050" t="str">
            <v>RMI</v>
          </cell>
          <cell r="G4050" t="str">
            <v>PT Timah Tbk Kundur</v>
          </cell>
          <cell r="H4050" t="str">
            <v>INDONESIA</v>
          </cell>
          <cell r="I4050" t="str">
            <v>Unknown.</v>
          </cell>
          <cell r="J4050" t="str">
            <v>Kundur</v>
          </cell>
          <cell r="K4050" t="str">
            <v>Riau</v>
          </cell>
          <cell r="L4050" t="str">
            <v>Conformant</v>
          </cell>
        </row>
        <row r="4051">
          <cell r="B4051" t="str">
            <v>Härter Stanztechnik GmbH &amp; Co. KGaA_20222023</v>
          </cell>
          <cell r="C4051" t="str">
            <v>CID001482 - PT Timah Tbk Mentok</v>
          </cell>
          <cell r="D4051" t="str">
            <v>Tin</v>
          </cell>
          <cell r="E4051" t="str">
            <v>CID001482</v>
          </cell>
          <cell r="F4051" t="str">
            <v>RMI</v>
          </cell>
          <cell r="G4051" t="str">
            <v>PT Timah Tbk Mentok</v>
          </cell>
          <cell r="H4051" t="str">
            <v>INDONESIA</v>
          </cell>
          <cell r="I4051" t="str">
            <v>Unknown.</v>
          </cell>
          <cell r="J4051" t="str">
            <v>Mentok</v>
          </cell>
          <cell r="K4051" t="str">
            <v>Kepulauan Bangka Belitung</v>
          </cell>
          <cell r="L4051" t="str">
            <v>Conformant</v>
          </cell>
        </row>
        <row r="4052">
          <cell r="B4052" t="str">
            <v>Härter Stanztechnik GmbH &amp; Co. KGaA_20222023</v>
          </cell>
          <cell r="C4052" t="str">
            <v>CID001898 - Thaisarco</v>
          </cell>
          <cell r="D4052" t="str">
            <v>Tin</v>
          </cell>
          <cell r="E4052" t="str">
            <v>CID001898</v>
          </cell>
          <cell r="F4052" t="str">
            <v>RMI</v>
          </cell>
          <cell r="G4052" t="str">
            <v>Thaisarco</v>
          </cell>
          <cell r="H4052" t="str">
            <v>THAILAND</v>
          </cell>
          <cell r="I4052" t="str">
            <v>80 Moo 8, Sakdidej Road</v>
          </cell>
          <cell r="J4052" t="str">
            <v>Amphur Muang</v>
          </cell>
          <cell r="K4052" t="str">
            <v>Phuket</v>
          </cell>
          <cell r="L4052" t="str">
            <v>Conformant</v>
          </cell>
        </row>
        <row r="4053">
          <cell r="B4053" t="str">
            <v>Härter Stanztechnik GmbH &amp; Co. KGaA_20222023</v>
          </cell>
          <cell r="C4053" t="str">
            <v>CID002158 - Yunnan Chengfeng Non-ferrous Metals Co., Ltd.165</v>
          </cell>
          <cell r="D4053" t="str">
            <v>Tin</v>
          </cell>
          <cell r="E4053" t="str">
            <v>CID002158</v>
          </cell>
          <cell r="F4053" t="str">
            <v>RMI</v>
          </cell>
          <cell r="G4053" t="str">
            <v>Yunnan Chengfeng Non-ferrous Metals Co., Ltd.</v>
          </cell>
          <cell r="H4053" t="str">
            <v>CHINA</v>
          </cell>
          <cell r="I4053" t="str">
            <v>Unknown.</v>
          </cell>
          <cell r="J4053" t="str">
            <v>Gejiu</v>
          </cell>
          <cell r="K4053" t="str">
            <v>Yunnan Sheng</v>
          </cell>
          <cell r="L4053" t="str">
            <v>Conformant</v>
          </cell>
        </row>
        <row r="4054">
          <cell r="B4054" t="str">
            <v>Härter Stanztechnik GmbH &amp; Co. KGaA_20222023</v>
          </cell>
          <cell r="C4054" t="str">
            <v>CID002773 - Aurubis Beerse99</v>
          </cell>
          <cell r="D4054" t="str">
            <v>Tin</v>
          </cell>
          <cell r="E4054" t="str">
            <v>CID002773</v>
          </cell>
          <cell r="F4054" t="str">
            <v>RMI</v>
          </cell>
          <cell r="G4054" t="str">
            <v>Aurubis Beerse</v>
          </cell>
          <cell r="H4054" t="str">
            <v>BELGIUM</v>
          </cell>
          <cell r="I4054"/>
          <cell r="J4054" t="str">
            <v>Beerse</v>
          </cell>
          <cell r="K4054" t="str">
            <v>Antwerpen</v>
          </cell>
          <cell r="L4054" t="str">
            <v>Conformant</v>
          </cell>
        </row>
        <row r="4055">
          <cell r="B4055" t="str">
            <v>Härter Stanztechnik GmbH &amp; Co. KGaA_20222023</v>
          </cell>
          <cell r="C4055" t="str">
            <v>CID001406 - PT Babel Surya Alam Lestari</v>
          </cell>
          <cell r="D4055" t="str">
            <v>Tin</v>
          </cell>
          <cell r="E4055" t="str">
            <v>CID001406</v>
          </cell>
          <cell r="F4055" t="str">
            <v>RMI</v>
          </cell>
          <cell r="G4055" t="str">
            <v>PT Babel Surya Alam Lestari</v>
          </cell>
          <cell r="H4055" t="str">
            <v>INDONESIA</v>
          </cell>
          <cell r="I4055"/>
          <cell r="J4055" t="str">
            <v>Badau</v>
          </cell>
          <cell r="K4055" t="str">
            <v>Kepulauan Bangka Belitung</v>
          </cell>
          <cell r="L4055" t="str">
            <v>Conformant</v>
          </cell>
        </row>
        <row r="4056">
          <cell r="B4056" t="str">
            <v>HARWIN_2023</v>
          </cell>
          <cell r="C4056" t="str">
            <v>CID001173 - Mineracao Taboca S.A.</v>
          </cell>
          <cell r="D4056" t="str">
            <v>Tin</v>
          </cell>
          <cell r="E4056" t="str">
            <v>CID001173</v>
          </cell>
          <cell r="F4056" t="str">
            <v>RMI</v>
          </cell>
          <cell r="G4056" t="str">
            <v>Mineracao Taboca S.A.</v>
          </cell>
          <cell r="H4056" t="str">
            <v>BRAZIL</v>
          </cell>
          <cell r="I4056" t="str">
            <v>Nondisclosure</v>
          </cell>
          <cell r="J4056" t="str">
            <v>Bairro Guarapiranga</v>
          </cell>
          <cell r="K4056" t="str">
            <v>Pirapora do Bom Jesus City</v>
          </cell>
          <cell r="L4056" t="str">
            <v>Conformant</v>
          </cell>
        </row>
        <row r="4057">
          <cell r="B4057" t="str">
            <v>HARWIN_2023</v>
          </cell>
          <cell r="C4057" t="str">
            <v>CID000019 - Aida Chemical Industries Co., Ltd.</v>
          </cell>
          <cell r="D4057" t="str">
            <v>Gold</v>
          </cell>
          <cell r="E4057" t="str">
            <v>CID000019</v>
          </cell>
          <cell r="F4057" t="str">
            <v>RMI</v>
          </cell>
          <cell r="G4057" t="str">
            <v>Aida Chemical Industries Co., Ltd.</v>
          </cell>
          <cell r="H4057" t="str">
            <v>JAPAN</v>
          </cell>
          <cell r="I4057" t="str">
            <v>6-15-13 Minami-cho</v>
          </cell>
          <cell r="J4057" t="str">
            <v>Fuchu</v>
          </cell>
          <cell r="K4057" t="str">
            <v>Tokyo</v>
          </cell>
          <cell r="L4057" t="str">
            <v>Conformant</v>
          </cell>
        </row>
        <row r="4058">
          <cell r="B4058" t="str">
            <v>HARWIN_2023</v>
          </cell>
          <cell r="C4058" t="str">
            <v>CID000035 - Agosi AG</v>
          </cell>
          <cell r="D4058" t="str">
            <v>Gold</v>
          </cell>
          <cell r="E4058" t="str">
            <v>CID000035</v>
          </cell>
          <cell r="F4058" t="str">
            <v>RMI</v>
          </cell>
          <cell r="G4058" t="str">
            <v>Agosi AG</v>
          </cell>
          <cell r="H4058" t="str">
            <v>GERMANY</v>
          </cell>
          <cell r="I4058"/>
          <cell r="J4058" t="str">
            <v>Pforzheim</v>
          </cell>
          <cell r="K4058" t="str">
            <v>Baden-Württemberg</v>
          </cell>
          <cell r="L4058" t="str">
            <v>Conformant</v>
          </cell>
        </row>
        <row r="4059">
          <cell r="B4059" t="str">
            <v>HARWIN_2023</v>
          </cell>
          <cell r="C4059" t="str">
            <v>CID000077 - Argor-Heraeus S.A.</v>
          </cell>
          <cell r="D4059" t="str">
            <v>Gold</v>
          </cell>
          <cell r="E4059" t="str">
            <v>CID000077</v>
          </cell>
          <cell r="F4059" t="str">
            <v>RMI</v>
          </cell>
          <cell r="G4059" t="str">
            <v>Argor-Heraeus S.A.</v>
          </cell>
          <cell r="H4059" t="str">
            <v>SWITZERLAND</v>
          </cell>
          <cell r="I4059" t="str">
            <v>CH-6850 Mendrisio , Switzerland</v>
          </cell>
          <cell r="J4059" t="str">
            <v>Mendrisio</v>
          </cell>
          <cell r="K4059" t="str">
            <v>Ticino</v>
          </cell>
          <cell r="L4059" t="str">
            <v>Conformant</v>
          </cell>
        </row>
        <row r="4060">
          <cell r="B4060" t="str">
            <v>HARWIN_2023</v>
          </cell>
          <cell r="C4060" t="str">
            <v>CID000924 - Asahi Refining Canada Ltd.</v>
          </cell>
          <cell r="D4060" t="str">
            <v>Gold</v>
          </cell>
          <cell r="E4060" t="str">
            <v>CID000924</v>
          </cell>
          <cell r="F4060" t="str">
            <v>RMI</v>
          </cell>
          <cell r="G4060" t="str">
            <v>Asahi Refining Canada Ltd.</v>
          </cell>
          <cell r="H4060" t="str">
            <v>CANADA</v>
          </cell>
          <cell r="I4060"/>
          <cell r="J4060" t="str">
            <v>Brampton</v>
          </cell>
          <cell r="K4060" t="str">
            <v>Ontario</v>
          </cell>
          <cell r="L4060" t="str">
            <v>Conformant</v>
          </cell>
        </row>
        <row r="4061">
          <cell r="B4061" t="str">
            <v>HARWIN_2023</v>
          </cell>
          <cell r="C4061" t="str">
            <v>CID000113 - Aurubis AG</v>
          </cell>
          <cell r="D4061" t="str">
            <v>Gold</v>
          </cell>
          <cell r="E4061" t="str">
            <v>CID000113</v>
          </cell>
          <cell r="F4061" t="str">
            <v>RMI</v>
          </cell>
          <cell r="G4061" t="str">
            <v>Aurubis AG</v>
          </cell>
          <cell r="H4061" t="str">
            <v>GERMANY</v>
          </cell>
          <cell r="I4061"/>
          <cell r="J4061" t="str">
            <v>Hamburg</v>
          </cell>
          <cell r="K4061" t="str">
            <v>Hamburg</v>
          </cell>
          <cell r="L4061" t="str">
            <v>Conformant</v>
          </cell>
        </row>
        <row r="4062">
          <cell r="B4062" t="str">
            <v>HARWIN_2023</v>
          </cell>
          <cell r="C4062" t="str">
            <v>CID000176 - C. Hafner GmbH + Co. KG</v>
          </cell>
          <cell r="D4062" t="str">
            <v>Gold</v>
          </cell>
          <cell r="E4062" t="str">
            <v>CID000176</v>
          </cell>
          <cell r="F4062" t="str">
            <v>RMI</v>
          </cell>
          <cell r="G4062" t="str">
            <v>C. Hafner GmbH + Co. KG</v>
          </cell>
          <cell r="H4062" t="str">
            <v>GERMANY</v>
          </cell>
          <cell r="I4062"/>
          <cell r="J4062" t="str">
            <v>Pforzheim</v>
          </cell>
          <cell r="K4062" t="str">
            <v>Baden-Württemberg</v>
          </cell>
          <cell r="L4062" t="str">
            <v>Conformant</v>
          </cell>
        </row>
        <row r="4063">
          <cell r="B4063" t="str">
            <v>HARWIN_2023</v>
          </cell>
          <cell r="C4063" t="str">
            <v>CID000233 - Chimet S.p.A.</v>
          </cell>
          <cell r="D4063" t="str">
            <v>Gold</v>
          </cell>
          <cell r="E4063" t="str">
            <v>CID000233</v>
          </cell>
          <cell r="F4063" t="str">
            <v>RMI</v>
          </cell>
          <cell r="G4063" t="str">
            <v>Chimet S.p.A.</v>
          </cell>
          <cell r="H4063" t="str">
            <v>ITALY</v>
          </cell>
          <cell r="I4063"/>
          <cell r="J4063" t="str">
            <v>Arezzo</v>
          </cell>
          <cell r="K4063" t="str">
            <v>Toscana</v>
          </cell>
          <cell r="L4063" t="str">
            <v>Conformant</v>
          </cell>
        </row>
        <row r="4064">
          <cell r="B4064" t="str">
            <v>HARWIN_2023</v>
          </cell>
          <cell r="C4064" t="str">
            <v>CID000694 - Heimerle + Meule GmbH</v>
          </cell>
          <cell r="D4064" t="str">
            <v>Gold</v>
          </cell>
          <cell r="E4064" t="str">
            <v>CID000694</v>
          </cell>
          <cell r="F4064" t="str">
            <v>RMI</v>
          </cell>
          <cell r="G4064" t="str">
            <v>Heimerle + Meule GmbH</v>
          </cell>
          <cell r="H4064" t="str">
            <v>GERMANY</v>
          </cell>
          <cell r="I4064"/>
          <cell r="J4064" t="str">
            <v>Pforzheim</v>
          </cell>
          <cell r="K4064" t="str">
            <v>Baden-Württemberg</v>
          </cell>
          <cell r="L4064" t="str">
            <v>Conformant</v>
          </cell>
        </row>
        <row r="4065">
          <cell r="B4065" t="str">
            <v>HARWIN_2023</v>
          </cell>
          <cell r="C4065" t="str">
            <v>CID000707 - Heraeus Metals Hong Kong Ltd.</v>
          </cell>
          <cell r="D4065" t="str">
            <v>Gold</v>
          </cell>
          <cell r="E4065" t="str">
            <v>CID000707</v>
          </cell>
          <cell r="F4065" t="str">
            <v>RMI</v>
          </cell>
          <cell r="G4065" t="str">
            <v>Heraeus Metals Hong Kong Ltd.</v>
          </cell>
          <cell r="H4065" t="str">
            <v>CHINA</v>
          </cell>
          <cell r="I4065"/>
          <cell r="J4065" t="str">
            <v>Fanling</v>
          </cell>
          <cell r="K4065" t="str">
            <v>Hong Kong SAR</v>
          </cell>
          <cell r="L4065" t="str">
            <v>Conformant</v>
          </cell>
        </row>
        <row r="4066">
          <cell r="B4066" t="str">
            <v>HARWIN_2023</v>
          </cell>
          <cell r="C4066" t="str">
            <v>CID000711 - Heraeus Germany GmbH Co. KG</v>
          </cell>
          <cell r="D4066" t="str">
            <v>Gold</v>
          </cell>
          <cell r="E4066" t="str">
            <v>CID000711</v>
          </cell>
          <cell r="F4066" t="str">
            <v>RMI</v>
          </cell>
          <cell r="G4066" t="str">
            <v>Heraeus Germany GmbH Co. KG</v>
          </cell>
          <cell r="H4066" t="str">
            <v>GERMANY</v>
          </cell>
          <cell r="I4066"/>
          <cell r="J4066" t="str">
            <v>Hanau</v>
          </cell>
          <cell r="K4066" t="str">
            <v>Hessen</v>
          </cell>
          <cell r="L4066" t="str">
            <v>Conformant</v>
          </cell>
        </row>
        <row r="4067">
          <cell r="B4067" t="str">
            <v>HARWIN_2023</v>
          </cell>
          <cell r="C4067" t="str">
            <v>CID000807 - Ishifuku Metal Industry Co., Ltd.</v>
          </cell>
          <cell r="D4067" t="str">
            <v>Gold</v>
          </cell>
          <cell r="E4067" t="str">
            <v>CID000807</v>
          </cell>
          <cell r="F4067" t="str">
            <v>RMI</v>
          </cell>
          <cell r="G4067" t="str">
            <v>Ishifuku Metal Industry Co., Ltd.</v>
          </cell>
          <cell r="H4067" t="str">
            <v>JAPAN</v>
          </cell>
          <cell r="I4067"/>
          <cell r="J4067" t="str">
            <v>Soka</v>
          </cell>
          <cell r="K4067" t="str">
            <v>Saitama</v>
          </cell>
          <cell r="L4067" t="str">
            <v>Conformant</v>
          </cell>
        </row>
        <row r="4068">
          <cell r="B4068" t="str">
            <v>HARWIN_2023</v>
          </cell>
          <cell r="C4068" t="str">
            <v>CID000855 - Jiangxi Copper Co., Ltd.51</v>
          </cell>
          <cell r="D4068" t="str">
            <v>Gold</v>
          </cell>
          <cell r="E4068" t="str">
            <v>CID000855</v>
          </cell>
          <cell r="F4068" t="str">
            <v>RMI</v>
          </cell>
          <cell r="G4068" t="str">
            <v>Jiangxi Copper Co., Ltd.</v>
          </cell>
          <cell r="H4068" t="str">
            <v>CHINA</v>
          </cell>
          <cell r="I4068"/>
          <cell r="J4068" t="str">
            <v>Guixi City</v>
          </cell>
          <cell r="K4068" t="str">
            <v>Jiangxi Sheng</v>
          </cell>
          <cell r="L4068" t="str">
            <v>Conformant</v>
          </cell>
        </row>
        <row r="4069">
          <cell r="B4069" t="str">
            <v>HARWIN_2023</v>
          </cell>
          <cell r="C4069" t="str">
            <v>CID000969 - Kennecott Utah Copper LLC</v>
          </cell>
          <cell r="D4069" t="str">
            <v>Gold</v>
          </cell>
          <cell r="E4069" t="str">
            <v>CID000969</v>
          </cell>
          <cell r="F4069" t="str">
            <v>RMI</v>
          </cell>
          <cell r="G4069" t="str">
            <v>Kennecott Utah Copper LLC</v>
          </cell>
          <cell r="H4069" t="str">
            <v>UNITED STATES OF AMERICA</v>
          </cell>
          <cell r="I4069"/>
          <cell r="J4069" t="str">
            <v>Magna</v>
          </cell>
          <cell r="K4069" t="str">
            <v>Utah</v>
          </cell>
          <cell r="L4069" t="str">
            <v>Conformant</v>
          </cell>
        </row>
        <row r="4070">
          <cell r="B4070" t="str">
            <v>HARWIN_2023</v>
          </cell>
          <cell r="C4070" t="str">
            <v>CID000981 - Kojima Chemicals Co., Ltd.</v>
          </cell>
          <cell r="D4070" t="str">
            <v>Gold</v>
          </cell>
          <cell r="E4070" t="str">
            <v>CID000981</v>
          </cell>
          <cell r="F4070" t="str">
            <v>RMI</v>
          </cell>
          <cell r="G4070" t="str">
            <v>Kojima Chemicals Co., Ltd.</v>
          </cell>
          <cell r="H4070" t="str">
            <v>JAPAN</v>
          </cell>
          <cell r="I4070"/>
          <cell r="J4070" t="str">
            <v>Sayama</v>
          </cell>
          <cell r="K4070" t="str">
            <v>Saitama</v>
          </cell>
          <cell r="L4070" t="str">
            <v>Conformant</v>
          </cell>
        </row>
        <row r="4071">
          <cell r="B4071" t="str">
            <v>HARWIN_2023</v>
          </cell>
          <cell r="C4071" t="str">
            <v>CID001078 - LS-NIKKO Copper Inc.</v>
          </cell>
          <cell r="D4071" t="str">
            <v>Gold</v>
          </cell>
          <cell r="E4071" t="str">
            <v>CID001078</v>
          </cell>
          <cell r="F4071" t="str">
            <v>RMI</v>
          </cell>
          <cell r="G4071" t="str">
            <v>LS-NIKKO Copper Inc.</v>
          </cell>
          <cell r="H4071" t="str">
            <v>KOREA, REPUBLIC OF</v>
          </cell>
          <cell r="I4071"/>
          <cell r="J4071" t="str">
            <v>Onsan-eup</v>
          </cell>
          <cell r="K4071" t="str">
            <v>Ulsan-gwangyeoksi</v>
          </cell>
          <cell r="L4071" t="str">
            <v>Conformant</v>
          </cell>
        </row>
        <row r="4072">
          <cell r="B4072" t="str">
            <v>HARWIN_2023</v>
          </cell>
          <cell r="C4072" t="str">
            <v>CID001119 - Matsuda Sangyo Co., Ltd.</v>
          </cell>
          <cell r="D4072" t="str">
            <v>Gold</v>
          </cell>
          <cell r="E4072" t="str">
            <v>CID001119</v>
          </cell>
          <cell r="F4072" t="str">
            <v>RMI</v>
          </cell>
          <cell r="G4072" t="str">
            <v>Matsuda Sangyo Co., Ltd.</v>
          </cell>
          <cell r="H4072" t="str">
            <v>JAPAN</v>
          </cell>
          <cell r="I4072"/>
          <cell r="J4072" t="str">
            <v>Iruma</v>
          </cell>
          <cell r="K4072" t="str">
            <v>Saitama</v>
          </cell>
          <cell r="L4072" t="str">
            <v>Conformant</v>
          </cell>
        </row>
        <row r="4073">
          <cell r="B4073" t="str">
            <v>HARWIN_2023</v>
          </cell>
          <cell r="C4073" t="str">
            <v>CID001149 - Metalor Technologies (Hong Kong) Ltd.</v>
          </cell>
          <cell r="D4073" t="str">
            <v>Gold</v>
          </cell>
          <cell r="E4073" t="str">
            <v>CID001149</v>
          </cell>
          <cell r="F4073" t="str">
            <v>RMI</v>
          </cell>
          <cell r="G4073" t="str">
            <v>Metalor Technologies (Hong Kong) Ltd.</v>
          </cell>
          <cell r="H4073" t="str">
            <v>CHINA</v>
          </cell>
          <cell r="I4073" t="str">
            <v>Unknown.</v>
          </cell>
          <cell r="J4073" t="str">
            <v>Kwai Chung</v>
          </cell>
          <cell r="K4073" t="str">
            <v>Hong Kong SAR</v>
          </cell>
          <cell r="L4073" t="str">
            <v>Conformant</v>
          </cell>
        </row>
        <row r="4074">
          <cell r="B4074" t="str">
            <v>HARWIN_2023</v>
          </cell>
          <cell r="C4074" t="str">
            <v>CID001152 - Metalor Technologies (Singapore) Pte., Ltd.</v>
          </cell>
          <cell r="D4074" t="str">
            <v>Gold</v>
          </cell>
          <cell r="E4074" t="str">
            <v>CID001152</v>
          </cell>
          <cell r="F4074" t="str">
            <v>RMI</v>
          </cell>
          <cell r="G4074" t="str">
            <v>Metalor Technologies (Singapore) Pte., Ltd.</v>
          </cell>
          <cell r="H4074" t="str">
            <v>SINGAPORE</v>
          </cell>
          <cell r="I4074"/>
          <cell r="J4074" t="str">
            <v>Singapore</v>
          </cell>
          <cell r="K4074" t="str">
            <v>South West</v>
          </cell>
          <cell r="L4074" t="str">
            <v>Conformant</v>
          </cell>
        </row>
        <row r="4075">
          <cell r="B4075" t="str">
            <v>HARWIN_2023</v>
          </cell>
          <cell r="C4075" t="str">
            <v>CID001147 - Metalor Technologies (Suzhou) Ltd.</v>
          </cell>
          <cell r="D4075" t="str">
            <v>Gold</v>
          </cell>
          <cell r="E4075" t="str">
            <v>CID001147</v>
          </cell>
          <cell r="F4075" t="str">
            <v>RMI</v>
          </cell>
          <cell r="G4075" t="str">
            <v>Metalor Technologies (Suzhou) Ltd.</v>
          </cell>
          <cell r="H4075" t="str">
            <v>CHINA</v>
          </cell>
          <cell r="I4075"/>
          <cell r="J4075" t="str">
            <v>Suzhou Industrial Park</v>
          </cell>
          <cell r="K4075" t="str">
            <v>Jiangsu Sheng</v>
          </cell>
          <cell r="L4075" t="str">
            <v>Conformant</v>
          </cell>
        </row>
        <row r="4076">
          <cell r="B4076" t="str">
            <v>HARWIN_2023</v>
          </cell>
          <cell r="C4076" t="str">
            <v>CID001153 - Metalor Technologies S.A.</v>
          </cell>
          <cell r="D4076" t="str">
            <v>Gold</v>
          </cell>
          <cell r="E4076" t="str">
            <v>CID001153</v>
          </cell>
          <cell r="F4076" t="str">
            <v>RMI</v>
          </cell>
          <cell r="G4076" t="str">
            <v>Metalor Technologies S.A.</v>
          </cell>
          <cell r="H4076" t="str">
            <v>SWITZERLAND</v>
          </cell>
          <cell r="I4076"/>
          <cell r="J4076" t="str">
            <v>Marin</v>
          </cell>
          <cell r="K4076" t="str">
            <v>Neuchâtel</v>
          </cell>
          <cell r="L4076" t="str">
            <v>Conformant</v>
          </cell>
        </row>
        <row r="4077">
          <cell r="B4077" t="str">
            <v>HARWIN_2023</v>
          </cell>
          <cell r="C4077" t="str">
            <v>CID001157 - Metalor USA Refining Corporation</v>
          </cell>
          <cell r="D4077" t="str">
            <v>Gold</v>
          </cell>
          <cell r="E4077" t="str">
            <v>CID001157</v>
          </cell>
          <cell r="F4077" t="str">
            <v>RMI</v>
          </cell>
          <cell r="G4077" t="str">
            <v>Metalor USA Refining Corporation</v>
          </cell>
          <cell r="H4077" t="str">
            <v>UNITED STATES OF AMERICA</v>
          </cell>
          <cell r="I4077"/>
          <cell r="J4077" t="str">
            <v>North Attleboro</v>
          </cell>
          <cell r="K4077" t="str">
            <v>Massachusetts</v>
          </cell>
          <cell r="L4077" t="str">
            <v>Conformant</v>
          </cell>
        </row>
        <row r="4078">
          <cell r="B4078" t="str">
            <v>HARWIN_2023</v>
          </cell>
          <cell r="C4078" t="str">
            <v>CID001161 - Metalurgica Met-Mex Penoles S.A. De C.V.65</v>
          </cell>
          <cell r="D4078" t="str">
            <v>Gold</v>
          </cell>
          <cell r="E4078" t="str">
            <v>CID001161</v>
          </cell>
          <cell r="F4078" t="str">
            <v>RMI</v>
          </cell>
          <cell r="G4078" t="str">
            <v>Metalurgica Met-Mex Penoles S.A. De C.V.</v>
          </cell>
          <cell r="H4078" t="str">
            <v>MEXICO</v>
          </cell>
          <cell r="I4078"/>
          <cell r="J4078" t="str">
            <v>Torreon</v>
          </cell>
          <cell r="K4078" t="str">
            <v>Coahuila de Zaragoza</v>
          </cell>
          <cell r="L4078" t="str">
            <v>Conformant</v>
          </cell>
        </row>
        <row r="4079">
          <cell r="B4079" t="str">
            <v>HARWIN_2023</v>
          </cell>
          <cell r="C4079" t="str">
            <v>CID001259 - Nihon Material Co., Ltd.</v>
          </cell>
          <cell r="D4079" t="str">
            <v>Gold</v>
          </cell>
          <cell r="E4079" t="str">
            <v>CID001259</v>
          </cell>
          <cell r="F4079" t="str">
            <v>RMI</v>
          </cell>
          <cell r="G4079" t="str">
            <v>Nihon Material Co., Ltd.</v>
          </cell>
          <cell r="H4079" t="str">
            <v>JAPAN</v>
          </cell>
          <cell r="I4079"/>
          <cell r="J4079" t="str">
            <v>Noda</v>
          </cell>
          <cell r="K4079" t="str">
            <v>Chiba</v>
          </cell>
          <cell r="L4079" t="str">
            <v>Conformant</v>
          </cell>
        </row>
        <row r="4080">
          <cell r="B4080" t="str">
            <v>HARWIN_2023</v>
          </cell>
          <cell r="C4080" t="str">
            <v>CID002779 - Ogussa Osterreichische Gold- und Silber-Scheideanstalt GmbH</v>
          </cell>
          <cell r="D4080" t="str">
            <v>Gold</v>
          </cell>
          <cell r="E4080" t="str">
            <v>CID002779</v>
          </cell>
          <cell r="F4080" t="str">
            <v>RMI</v>
          </cell>
          <cell r="G4080" t="str">
            <v>Ogussa Osterreichische Gold- und Silber-Scheideanstalt GmbH</v>
          </cell>
          <cell r="H4080" t="str">
            <v>AUSTRIA</v>
          </cell>
          <cell r="I4080"/>
          <cell r="J4080" t="str">
            <v>Vienna</v>
          </cell>
          <cell r="K4080" t="str">
            <v>Wien</v>
          </cell>
          <cell r="L4080" t="str">
            <v>Conformant</v>
          </cell>
        </row>
        <row r="4081">
          <cell r="B4081" t="str">
            <v>HARWIN_2023</v>
          </cell>
          <cell r="C4081" t="str">
            <v>CID001325 - Ohura Precious Metal Industry Co., Ltd.</v>
          </cell>
          <cell r="D4081" t="str">
            <v>Gold</v>
          </cell>
          <cell r="E4081" t="str">
            <v>CID001325</v>
          </cell>
          <cell r="F4081" t="str">
            <v>RMI</v>
          </cell>
          <cell r="G4081" t="str">
            <v>Ohura Precious Metal Industry Co., Ltd.</v>
          </cell>
          <cell r="H4081" t="str">
            <v>JAPAN</v>
          </cell>
          <cell r="I4081"/>
          <cell r="J4081" t="str">
            <v>Nara-shi</v>
          </cell>
          <cell r="K4081" t="str">
            <v>Nara</v>
          </cell>
          <cell r="L4081" t="str">
            <v>Conformant</v>
          </cell>
        </row>
        <row r="4082">
          <cell r="B4082" t="str">
            <v>HARWIN_2023</v>
          </cell>
          <cell r="C4082" t="str">
            <v>CID001534 - Royal Canadian Mint</v>
          </cell>
          <cell r="D4082" t="str">
            <v>Gold</v>
          </cell>
          <cell r="E4082" t="str">
            <v>CID001534</v>
          </cell>
          <cell r="F4082" t="str">
            <v>RMI</v>
          </cell>
          <cell r="G4082" t="str">
            <v>Royal Canadian Mint</v>
          </cell>
          <cell r="H4082" t="str">
            <v>CANADA</v>
          </cell>
          <cell r="I4082"/>
          <cell r="J4082" t="str">
            <v>Ottawa</v>
          </cell>
          <cell r="K4082" t="str">
            <v>Ontario</v>
          </cell>
          <cell r="L4082" t="str">
            <v>Conformant</v>
          </cell>
        </row>
        <row r="4083">
          <cell r="B4083" t="str">
            <v>HARWIN_2023</v>
          </cell>
          <cell r="C4083" t="str">
            <v>CID001622 - Shandong Zhaojin Gold &amp; Silver Refinery Co., Ltd.</v>
          </cell>
          <cell r="D4083" t="str">
            <v>Gold</v>
          </cell>
          <cell r="E4083" t="str">
            <v>CID001622</v>
          </cell>
          <cell r="F4083" t="str">
            <v>RMI</v>
          </cell>
          <cell r="G4083" t="str">
            <v>Shandong Zhaojin Gold &amp; Silver Refinery Co., Ltd.</v>
          </cell>
          <cell r="H4083" t="str">
            <v>CHINA</v>
          </cell>
          <cell r="I4083"/>
          <cell r="J4083" t="str">
            <v>Zhaoyuan</v>
          </cell>
          <cell r="K4083" t="str">
            <v>Shandong Sheng</v>
          </cell>
          <cell r="L4083" t="str">
            <v>Conformant</v>
          </cell>
        </row>
        <row r="4084">
          <cell r="B4084" t="str">
            <v>HARWIN_2023</v>
          </cell>
          <cell r="C4084" t="str">
            <v>CID001761 - Solar Applied Materials Technology Corp.</v>
          </cell>
          <cell r="D4084" t="str">
            <v>Gold</v>
          </cell>
          <cell r="E4084" t="str">
            <v>CID001761</v>
          </cell>
          <cell r="F4084" t="str">
            <v>RMI</v>
          </cell>
          <cell r="G4084" t="str">
            <v>Solar Applied Materials Technology Corp.</v>
          </cell>
          <cell r="H4084" t="str">
            <v>TAIWAN, PROVINCE OF CHINA</v>
          </cell>
          <cell r="I4084"/>
          <cell r="J4084" t="str">
            <v>Tainan City</v>
          </cell>
          <cell r="K4084" t="str">
            <v>Tainan</v>
          </cell>
          <cell r="L4084" t="str">
            <v>Conformant</v>
          </cell>
        </row>
        <row r="4085">
          <cell r="B4085" t="str">
            <v>HARWIN_2023</v>
          </cell>
          <cell r="C4085" t="str">
            <v>CID001798 - Sumitomo Metal Mining Co., Ltd.88</v>
          </cell>
          <cell r="D4085" t="str">
            <v>Gold</v>
          </cell>
          <cell r="E4085" t="str">
            <v>CID001798</v>
          </cell>
          <cell r="F4085" t="str">
            <v>RMI</v>
          </cell>
          <cell r="G4085" t="str">
            <v>Sumitomo Metal Mining Co., Ltd.</v>
          </cell>
          <cell r="H4085" t="str">
            <v>JAPAN</v>
          </cell>
          <cell r="I4085"/>
          <cell r="J4085" t="str">
            <v>Saijo</v>
          </cell>
          <cell r="K4085" t="str">
            <v>Wehime</v>
          </cell>
          <cell r="L4085" t="str">
            <v>Conformant</v>
          </cell>
        </row>
        <row r="4086">
          <cell r="B4086" t="str">
            <v>HARWIN_2023</v>
          </cell>
          <cell r="C4086" t="str">
            <v>CID001875 - Tanaka Kikinzoku Kogyo K.K.96</v>
          </cell>
          <cell r="D4086" t="str">
            <v>Gold</v>
          </cell>
          <cell r="E4086" t="str">
            <v>CID001875</v>
          </cell>
          <cell r="F4086" t="str">
            <v>RMI</v>
          </cell>
          <cell r="G4086" t="str">
            <v>Tanaka Kikinzoku Kogyo K.K.</v>
          </cell>
          <cell r="H4086" t="str">
            <v>JAPAN</v>
          </cell>
          <cell r="I4086" t="str">
            <v>nagatoro2-14</v>
          </cell>
          <cell r="J4086" t="str">
            <v>Hiratsuka</v>
          </cell>
          <cell r="K4086" t="str">
            <v>Kanagawa</v>
          </cell>
          <cell r="L4086" t="str">
            <v>Conformant</v>
          </cell>
        </row>
        <row r="4087">
          <cell r="B4087" t="str">
            <v>HARWIN_2023</v>
          </cell>
          <cell r="C4087" t="str">
            <v>CID001916 - Shandong Gold Smelting Co., Ltd.</v>
          </cell>
          <cell r="D4087" t="str">
            <v>Gold</v>
          </cell>
          <cell r="E4087" t="str">
            <v>CID001916</v>
          </cell>
          <cell r="F4087" t="str">
            <v>RMI</v>
          </cell>
          <cell r="G4087" t="str">
            <v>Shandong Gold Smelting Co., Ltd.</v>
          </cell>
          <cell r="H4087" t="str">
            <v>CHINA</v>
          </cell>
          <cell r="I4087"/>
          <cell r="J4087" t="str">
            <v>Laizhou</v>
          </cell>
          <cell r="K4087" t="str">
            <v>Shandong Sheng</v>
          </cell>
          <cell r="L4087" t="str">
            <v>Conformant</v>
          </cell>
        </row>
        <row r="4088">
          <cell r="B4088" t="str">
            <v>HARWIN_2023</v>
          </cell>
          <cell r="C4088" t="str">
            <v>CID001938 - Tokuriki Honten Co., Ltd.</v>
          </cell>
          <cell r="D4088" t="str">
            <v>Gold</v>
          </cell>
          <cell r="E4088" t="str">
            <v>CID001938</v>
          </cell>
          <cell r="F4088" t="str">
            <v>RMI</v>
          </cell>
          <cell r="G4088" t="str">
            <v>Tokuriki Honten Co., Ltd.</v>
          </cell>
          <cell r="H4088" t="str">
            <v>JAPAN</v>
          </cell>
          <cell r="I4088"/>
          <cell r="J4088" t="str">
            <v>Kuki</v>
          </cell>
          <cell r="K4088" t="str">
            <v>Saitama</v>
          </cell>
          <cell r="L4088" t="str">
            <v>Conformant</v>
          </cell>
        </row>
        <row r="4089">
          <cell r="B4089" t="str">
            <v>HARWIN_2023</v>
          </cell>
          <cell r="C4089" t="str">
            <v>CID001980 - Umicore S.A. Business Unit Precious Metals Refining104</v>
          </cell>
          <cell r="D4089" t="str">
            <v>Gold</v>
          </cell>
          <cell r="E4089" t="str">
            <v>CID001980</v>
          </cell>
          <cell r="F4089" t="str">
            <v>RMI</v>
          </cell>
          <cell r="G4089" t="str">
            <v>Umicore S.A. Business Unit Precious Metals Refining</v>
          </cell>
          <cell r="H4089" t="str">
            <v>BELGIUM</v>
          </cell>
          <cell r="I4089" t="str">
            <v>Adolf Greinerstraat 14</v>
          </cell>
          <cell r="J4089" t="str">
            <v>Hoboken</v>
          </cell>
          <cell r="K4089" t="str">
            <v>Antwerpen</v>
          </cell>
          <cell r="L4089" t="str">
            <v>Conformant</v>
          </cell>
        </row>
        <row r="4090">
          <cell r="B4090" t="str">
            <v>HARWIN_2023</v>
          </cell>
          <cell r="C4090" t="str">
            <v>CID002778 - WIELAND Edelmetalle GmbH</v>
          </cell>
          <cell r="D4090" t="str">
            <v>Gold</v>
          </cell>
          <cell r="E4090" t="str">
            <v>CID002778</v>
          </cell>
          <cell r="F4090" t="str">
            <v>RMI</v>
          </cell>
          <cell r="G4090" t="str">
            <v>WIELAND Edelmetalle GmbH</v>
          </cell>
          <cell r="H4090" t="str">
            <v>GERMANY</v>
          </cell>
          <cell r="I4090"/>
          <cell r="J4090" t="str">
            <v>Pforzeim</v>
          </cell>
          <cell r="K4090" t="str">
            <v>Baden-Wurttemberg</v>
          </cell>
          <cell r="L4090" t="str">
            <v>Conformant</v>
          </cell>
        </row>
        <row r="4091">
          <cell r="B4091" t="str">
            <v>HARWIN_2023</v>
          </cell>
          <cell r="C4091" t="str">
            <v>CID000292 - Alpha117</v>
          </cell>
          <cell r="D4091" t="str">
            <v>Tin</v>
          </cell>
          <cell r="E4091" t="str">
            <v>CID000292</v>
          </cell>
          <cell r="F4091" t="str">
            <v>RMI</v>
          </cell>
          <cell r="G4091" t="str">
            <v>Alpha</v>
          </cell>
          <cell r="H4091" t="str">
            <v>UNITED STATES OF AMERICA</v>
          </cell>
          <cell r="I4091"/>
          <cell r="J4091" t="str">
            <v>Altoona</v>
          </cell>
          <cell r="K4091" t="str">
            <v>Pennsylvania</v>
          </cell>
          <cell r="L4091" t="str">
            <v>Conformant</v>
          </cell>
        </row>
        <row r="4092">
          <cell r="B4092" t="str">
            <v>HARWIN_2023</v>
          </cell>
          <cell r="C4092" t="str">
            <v>CID000228 - Chenzhou Yunxiang Mining and Metallurgy Co., Ltd.124</v>
          </cell>
          <cell r="D4092" t="str">
            <v>Tin</v>
          </cell>
          <cell r="E4092" t="str">
            <v>CID000228</v>
          </cell>
          <cell r="F4092" t="str">
            <v>RMI</v>
          </cell>
          <cell r="G4092" t="str">
            <v>Chenzhou Yunxiang Mining and Metallurgy Co., Ltd.</v>
          </cell>
          <cell r="H4092" t="str">
            <v>CHINA</v>
          </cell>
          <cell r="I4092"/>
          <cell r="J4092" t="str">
            <v>Chenzhou</v>
          </cell>
          <cell r="K4092" t="str">
            <v>Hunan Sheng</v>
          </cell>
          <cell r="L4092" t="str">
            <v>Conformant</v>
          </cell>
        </row>
        <row r="4093">
          <cell r="B4093" t="str">
            <v>HARWIN_2023</v>
          </cell>
          <cell r="C4093" t="str">
            <v>CID001070 - China Tin Group Co., Ltd.125</v>
          </cell>
          <cell r="D4093" t="str">
            <v>Tin</v>
          </cell>
          <cell r="E4093" t="str">
            <v>CID001070</v>
          </cell>
          <cell r="F4093" t="str">
            <v>RMI</v>
          </cell>
          <cell r="G4093" t="str">
            <v>China Tin Group Co., Ltd.</v>
          </cell>
          <cell r="H4093" t="str">
            <v>CHINA</v>
          </cell>
          <cell r="I4093"/>
          <cell r="J4093" t="str">
            <v>Laibin</v>
          </cell>
          <cell r="K4093" t="str">
            <v>Guangxi Zhuangzu Zizhiqu</v>
          </cell>
          <cell r="L4093" t="str">
            <v>Conformant</v>
          </cell>
        </row>
        <row r="4094">
          <cell r="B4094" t="str">
            <v>HARWIN_2023</v>
          </cell>
          <cell r="C4094" t="str">
            <v>CID002455 - CV Venus Inti Perkasa</v>
          </cell>
          <cell r="D4094" t="str">
            <v>Tin</v>
          </cell>
          <cell r="E4094" t="str">
            <v>CID002455</v>
          </cell>
          <cell r="F4094" t="str">
            <v>RMI</v>
          </cell>
          <cell r="G4094" t="str">
            <v>CV Venus Inti Perkasa</v>
          </cell>
          <cell r="H4094" t="str">
            <v>INDONESIA</v>
          </cell>
          <cell r="I4094"/>
          <cell r="J4094" t="str">
            <v>Pangkal Pinang</v>
          </cell>
          <cell r="K4094" t="str">
            <v>Kepulauan Bangka Belitung</v>
          </cell>
          <cell r="L4094" t="str">
            <v>Conformant</v>
          </cell>
        </row>
        <row r="4095">
          <cell r="B4095" t="str">
            <v>HARWIN_2023</v>
          </cell>
          <cell r="C4095" t="str">
            <v>CID000402 - Dowa</v>
          </cell>
          <cell r="D4095" t="str">
            <v>Tin</v>
          </cell>
          <cell r="E4095" t="str">
            <v>CID000402</v>
          </cell>
          <cell r="F4095" t="str">
            <v>RMI</v>
          </cell>
          <cell r="G4095" t="str">
            <v>Dowa</v>
          </cell>
          <cell r="H4095" t="str">
            <v>JAPAN</v>
          </cell>
          <cell r="I4095"/>
          <cell r="J4095" t="str">
            <v>Kosaka</v>
          </cell>
          <cell r="K4095" t="str">
            <v>Akita</v>
          </cell>
          <cell r="L4095" t="str">
            <v>Conformant</v>
          </cell>
        </row>
        <row r="4096">
          <cell r="B4096" t="str">
            <v>HARWIN_2023</v>
          </cell>
          <cell r="C4096" t="str">
            <v>CID000438 - EM Vinto</v>
          </cell>
          <cell r="D4096" t="str">
            <v>Tin</v>
          </cell>
          <cell r="E4096" t="str">
            <v>CID000438</v>
          </cell>
          <cell r="F4096" t="str">
            <v>RMI</v>
          </cell>
          <cell r="G4096" t="str">
            <v>EM Vinto</v>
          </cell>
          <cell r="H4096" t="str">
            <v>BOLIVIA (PLURINATIONAL STATE OF)</v>
          </cell>
          <cell r="I4096" t="str">
            <v>Unknown.</v>
          </cell>
          <cell r="J4096" t="str">
            <v>Oruro</v>
          </cell>
          <cell r="K4096" t="str">
            <v>Oruro</v>
          </cell>
          <cell r="L4096" t="str">
            <v>Conformant</v>
          </cell>
        </row>
        <row r="4097">
          <cell r="B4097" t="str">
            <v>HARWIN_2023</v>
          </cell>
          <cell r="C4097" t="str">
            <v>CID000468 - Fenix Metals</v>
          </cell>
          <cell r="D4097" t="str">
            <v>Tin</v>
          </cell>
          <cell r="E4097" t="str">
            <v>CID000468</v>
          </cell>
          <cell r="F4097" t="str">
            <v>RMI</v>
          </cell>
          <cell r="G4097" t="str">
            <v>Fenix Metals</v>
          </cell>
          <cell r="H4097" t="str">
            <v>POLAND</v>
          </cell>
          <cell r="I4097"/>
          <cell r="J4097" t="str">
            <v>Chmielów</v>
          </cell>
          <cell r="K4097" t="str">
            <v>Podkarpackie</v>
          </cell>
          <cell r="L4097" t="str">
            <v>Conformant</v>
          </cell>
        </row>
        <row r="4098">
          <cell r="B4098" t="str">
            <v>HARWIN_2023</v>
          </cell>
          <cell r="C4098" t="str">
            <v>CID000942 - Gejiu Kai Meng Industry and Trade LLC</v>
          </cell>
          <cell r="D4098" t="str">
            <v>Tin</v>
          </cell>
          <cell r="E4098" t="str">
            <v>CID000942</v>
          </cell>
          <cell r="F4098" t="str">
            <v>RMI</v>
          </cell>
          <cell r="G4098" t="str">
            <v>Gejiu Kai Meng Industry and Trade LLC</v>
          </cell>
          <cell r="H4098" t="str">
            <v>CHINA</v>
          </cell>
          <cell r="I4098"/>
          <cell r="J4098" t="str">
            <v>Gejiu</v>
          </cell>
          <cell r="K4098" t="str">
            <v>Yunnan Sheng</v>
          </cell>
          <cell r="L4098" t="str">
            <v>Listed by RMI</v>
          </cell>
        </row>
        <row r="4099">
          <cell r="B4099" t="str">
            <v>HARWIN_2023</v>
          </cell>
          <cell r="C4099" t="str">
            <v>CID000538 - Gejiu Non-Ferrous Metal Processing Co., Ltd.</v>
          </cell>
          <cell r="D4099" t="str">
            <v>Tin</v>
          </cell>
          <cell r="E4099" t="str">
            <v>CID000538</v>
          </cell>
          <cell r="F4099" t="str">
            <v>RMI</v>
          </cell>
          <cell r="G4099" t="str">
            <v>Gejiu Non-Ferrous Metal Processing Co., Ltd.</v>
          </cell>
          <cell r="H4099" t="str">
            <v>CHINA</v>
          </cell>
          <cell r="I4099" t="str">
            <v>Jijie</v>
          </cell>
          <cell r="J4099" t="str">
            <v>Gejiu</v>
          </cell>
          <cell r="K4099" t="str">
            <v>Yunnan Sheng</v>
          </cell>
          <cell r="L4099" t="str">
            <v>Conformant</v>
          </cell>
        </row>
        <row r="4100">
          <cell r="B4100" t="str">
            <v>HARWIN_2023</v>
          </cell>
          <cell r="C4100" t="str">
            <v>CID001908 - Gejiu Yunxin Nonferrous Electrolysis Co., Ltd.</v>
          </cell>
          <cell r="D4100" t="str">
            <v>Tin</v>
          </cell>
          <cell r="E4100" t="str">
            <v>CID001908</v>
          </cell>
          <cell r="F4100" t="str">
            <v>RMI</v>
          </cell>
          <cell r="G4100" t="str">
            <v>Gejiu Yunxin Nonferrous Electrolysis Co., Ltd.</v>
          </cell>
          <cell r="H4100" t="str">
            <v>CHINA</v>
          </cell>
          <cell r="I4100"/>
          <cell r="J4100" t="str">
            <v>Gejiu</v>
          </cell>
          <cell r="K4100" t="str">
            <v>Yunnan Sheng</v>
          </cell>
          <cell r="L4100" t="str">
            <v>Listed by RMI</v>
          </cell>
        </row>
        <row r="4101">
          <cell r="B4101" t="str">
            <v>HARWIN_2023</v>
          </cell>
          <cell r="C4101" t="str">
            <v>CID000555 - Gejiu Zili Mining And Metallurgy Co., Ltd.146</v>
          </cell>
          <cell r="D4101" t="str">
            <v>Tin</v>
          </cell>
          <cell r="E4101" t="str">
            <v>CID000555</v>
          </cell>
          <cell r="F4101" t="str">
            <v>RMI</v>
          </cell>
          <cell r="G4101" t="str">
            <v>Gejiu Zili Mining And Metallurgy Co., Ltd.</v>
          </cell>
          <cell r="H4101" t="str">
            <v>CHINA</v>
          </cell>
          <cell r="I4101"/>
          <cell r="J4101" t="str">
            <v>Gejiu</v>
          </cell>
          <cell r="K4101" t="str">
            <v>Yunnan Sheng</v>
          </cell>
          <cell r="L4101" t="str">
            <v>Listed by RMI</v>
          </cell>
        </row>
        <row r="4102">
          <cell r="B4102" t="str">
            <v>HARWIN_2023</v>
          </cell>
          <cell r="C4102" t="str">
            <v>CID003116 - Guangdong Hanhe Non-Ferrous Metal Co., Ltd.</v>
          </cell>
          <cell r="D4102" t="str">
            <v>Tin</v>
          </cell>
          <cell r="E4102" t="str">
            <v>CID003116</v>
          </cell>
          <cell r="F4102" t="str">
            <v>RMI</v>
          </cell>
          <cell r="G4102" t="str">
            <v>Guangdong Hanhe Non-Ferrous Metal Co., Ltd.</v>
          </cell>
          <cell r="H4102" t="str">
            <v>CHINA</v>
          </cell>
          <cell r="I4102"/>
          <cell r="J4102" t="str">
            <v>Chaozhou</v>
          </cell>
          <cell r="K4102" t="str">
            <v>Guangdong Sheng</v>
          </cell>
          <cell r="L4102" t="str">
            <v>Conformant</v>
          </cell>
        </row>
        <row r="4103">
          <cell r="B4103" t="str">
            <v>HARWIN_2023</v>
          </cell>
          <cell r="C4103" t="str">
            <v>CID001105 - Malaysia Smelting Corporation (MSC)</v>
          </cell>
          <cell r="D4103" t="str">
            <v>Tin</v>
          </cell>
          <cell r="E4103" t="str">
            <v>CID001105</v>
          </cell>
          <cell r="F4103" t="str">
            <v>RMI</v>
          </cell>
          <cell r="G4103" t="str">
            <v>Malaysia Smelting Corporation (MSC)</v>
          </cell>
          <cell r="H4103" t="str">
            <v>MALAYSIA</v>
          </cell>
          <cell r="I4103" t="str">
            <v>27, Jialan Pantai</v>
          </cell>
          <cell r="J4103" t="str">
            <v>Butterworth</v>
          </cell>
          <cell r="K4103" t="str">
            <v>Pulau Pinang</v>
          </cell>
          <cell r="L4103" t="str">
            <v>Conformant</v>
          </cell>
        </row>
        <row r="4104">
          <cell r="B4104" t="str">
            <v>HARWIN_2023</v>
          </cell>
          <cell r="C4104" t="str">
            <v>CID001142 - Metallic Resources, Inc.</v>
          </cell>
          <cell r="D4104" t="str">
            <v>Tin</v>
          </cell>
          <cell r="E4104" t="str">
            <v>CID001142</v>
          </cell>
          <cell r="F4104" t="str">
            <v>RMI</v>
          </cell>
          <cell r="G4104" t="str">
            <v>Metallic Resources, Inc.</v>
          </cell>
          <cell r="H4104" t="str">
            <v>UNITED STATES OF AMERICA</v>
          </cell>
          <cell r="I4104"/>
          <cell r="J4104" t="str">
            <v>Twinsburg</v>
          </cell>
          <cell r="K4104" t="str">
            <v>Ohio</v>
          </cell>
          <cell r="L4104" t="str">
            <v>Conformant</v>
          </cell>
        </row>
        <row r="4105">
          <cell r="B4105" t="str">
            <v>HARWIN_2023</v>
          </cell>
          <cell r="C4105" t="str">
            <v>CID001182 - Minsur</v>
          </cell>
          <cell r="D4105" t="str">
            <v>Tin</v>
          </cell>
          <cell r="E4105" t="str">
            <v>CID001182</v>
          </cell>
          <cell r="F4105" t="str">
            <v>RMI</v>
          </cell>
          <cell r="G4105" t="str">
            <v>Minsur</v>
          </cell>
          <cell r="H4105" t="str">
            <v>PERU</v>
          </cell>
          <cell r="I4105" t="str">
            <v>222 Bloomingdale Road, Suite 101</v>
          </cell>
          <cell r="J4105" t="str">
            <v>Paracas</v>
          </cell>
          <cell r="K4105" t="str">
            <v>Ika</v>
          </cell>
          <cell r="L4105" t="str">
            <v>Conformant</v>
          </cell>
        </row>
        <row r="4106">
          <cell r="B4106" t="str">
            <v>HARWIN_2023</v>
          </cell>
          <cell r="C4106" t="str">
            <v>CID001314 - O.M. Manufacturing (Thailand) Co., Ltd.</v>
          </cell>
          <cell r="D4106" t="str">
            <v>Tin</v>
          </cell>
          <cell r="E4106" t="str">
            <v>CID001314</v>
          </cell>
          <cell r="F4106" t="str">
            <v>RMI</v>
          </cell>
          <cell r="G4106" t="str">
            <v>O.M. Manufacturing (Thailand) Co., Ltd.</v>
          </cell>
          <cell r="H4106" t="str">
            <v>THAILAND</v>
          </cell>
          <cell r="I4106"/>
          <cell r="J4106" t="str">
            <v>Sriracha</v>
          </cell>
          <cell r="K4106" t="str">
            <v>Chon Buri</v>
          </cell>
          <cell r="L4106" t="str">
            <v>Conformant</v>
          </cell>
        </row>
        <row r="4107">
          <cell r="B4107" t="str">
            <v>HARWIN_2023</v>
          </cell>
          <cell r="C4107" t="str">
            <v>CID002517 - O.M. Manufacturing Philippines, Inc.</v>
          </cell>
          <cell r="D4107" t="str">
            <v>Tin</v>
          </cell>
          <cell r="E4107" t="str">
            <v>CID002517</v>
          </cell>
          <cell r="F4107" t="str">
            <v>RMI</v>
          </cell>
          <cell r="G4107" t="str">
            <v>O.M. Manufacturing Philippines, Inc.</v>
          </cell>
          <cell r="H4107" t="str">
            <v>PHILIPPINES</v>
          </cell>
          <cell r="I4107"/>
          <cell r="J4107" t="str">
            <v>Rosario</v>
          </cell>
          <cell r="K4107" t="str">
            <v>Cavite</v>
          </cell>
          <cell r="L4107" t="str">
            <v>Conformant</v>
          </cell>
        </row>
        <row r="4108">
          <cell r="B4108" t="str">
            <v>HARWIN_2023</v>
          </cell>
          <cell r="C4108" t="str">
            <v>CID001337 - Operaciones Metalurgicas S.A.</v>
          </cell>
          <cell r="D4108" t="str">
            <v>Tin</v>
          </cell>
          <cell r="E4108" t="str">
            <v>CID001337</v>
          </cell>
          <cell r="F4108" t="str">
            <v>RMI</v>
          </cell>
          <cell r="G4108" t="str">
            <v>Operaciones Metalurgicas S.A.</v>
          </cell>
          <cell r="H4108" t="str">
            <v>BOLIVIA (PLURINATIONAL STATE OF)</v>
          </cell>
          <cell r="I4108" t="str">
            <v>Nondisclosure</v>
          </cell>
          <cell r="J4108" t="str">
            <v>Oruro</v>
          </cell>
          <cell r="K4108" t="str">
            <v>Oruro</v>
          </cell>
          <cell r="L4108" t="str">
            <v>Conformant</v>
          </cell>
        </row>
        <row r="4109">
          <cell r="B4109" t="str">
            <v>HARWIN_2023</v>
          </cell>
          <cell r="C4109" t="str">
            <v>CID000309 - PT Aries Kencana Sejahtera155</v>
          </cell>
          <cell r="D4109" t="str">
            <v>Tin</v>
          </cell>
          <cell r="E4109" t="str">
            <v>CID000309</v>
          </cell>
          <cell r="F4109" t="str">
            <v>RMI</v>
          </cell>
          <cell r="G4109" t="str">
            <v>PT Aries Kencana Sejahtera</v>
          </cell>
          <cell r="H4109" t="str">
            <v>INDONESIA</v>
          </cell>
          <cell r="I4109"/>
          <cell r="J4109" t="str">
            <v>Pemali</v>
          </cell>
          <cell r="K4109" t="str">
            <v>Kepulauan Bangka Belitung</v>
          </cell>
          <cell r="L4109" t="str">
            <v>Conformant</v>
          </cell>
        </row>
        <row r="4110">
          <cell r="B4110" t="str">
            <v>HARWIN_2023</v>
          </cell>
          <cell r="C4110" t="str">
            <v>CID001399 - PT Artha Cipta Langgeng</v>
          </cell>
          <cell r="D4110" t="str">
            <v>Tin</v>
          </cell>
          <cell r="E4110" t="str">
            <v>CID001399</v>
          </cell>
          <cell r="F4110" t="str">
            <v>RMI</v>
          </cell>
          <cell r="G4110" t="str">
            <v>PT Artha Cipta Langgeng</v>
          </cell>
          <cell r="H4110" t="str">
            <v>INDONESIA</v>
          </cell>
          <cell r="I4110"/>
          <cell r="J4110" t="str">
            <v>Sungailiat</v>
          </cell>
          <cell r="K4110" t="str">
            <v>Kepulauan Bangka Belitung</v>
          </cell>
          <cell r="L4110" t="str">
            <v>Conformant</v>
          </cell>
        </row>
        <row r="4111">
          <cell r="B4111" t="str">
            <v>HARWIN_2023</v>
          </cell>
          <cell r="C4111" t="str">
            <v>CID002503 - PT ATD Makmur Mandiri Jaya</v>
          </cell>
          <cell r="D4111" t="str">
            <v>Tin</v>
          </cell>
          <cell r="E4111" t="str">
            <v>CID002503</v>
          </cell>
          <cell r="F4111" t="str">
            <v>RMI</v>
          </cell>
          <cell r="G4111" t="str">
            <v>PT ATD Makmur Mandiri Jaya</v>
          </cell>
          <cell r="H4111" t="str">
            <v>INDONESIA</v>
          </cell>
          <cell r="I4111"/>
          <cell r="J4111" t="str">
            <v>Sungailiat</v>
          </cell>
          <cell r="K4111" t="str">
            <v>Kepulauan Bangka Belitung</v>
          </cell>
          <cell r="L4111" t="str">
            <v>Conformant</v>
          </cell>
        </row>
        <row r="4112">
          <cell r="B4112" t="str">
            <v>HARWIN_2023</v>
          </cell>
          <cell r="C4112" t="str">
            <v>CID002835 - PT Menara Cipta Mulia</v>
          </cell>
          <cell r="D4112" t="str">
            <v>Tin</v>
          </cell>
          <cell r="E4112" t="str">
            <v>CID002835</v>
          </cell>
          <cell r="F4112" t="str">
            <v>RMI</v>
          </cell>
          <cell r="G4112" t="str">
            <v>PT Menara Cipta Mulia</v>
          </cell>
          <cell r="H4112" t="str">
            <v>INDONESIA</v>
          </cell>
          <cell r="I4112"/>
          <cell r="J4112" t="str">
            <v>Mentawak</v>
          </cell>
          <cell r="K4112" t="str">
            <v>Kepulauan Bangka Belitung</v>
          </cell>
          <cell r="L4112" t="str">
            <v>Conformant</v>
          </cell>
        </row>
        <row r="4113">
          <cell r="B4113" t="str">
            <v>HARWIN_2023</v>
          </cell>
          <cell r="C4113" t="str">
            <v>CID001453 - PT Mitra Stania Prima</v>
          </cell>
          <cell r="D4113" t="str">
            <v>Tin</v>
          </cell>
          <cell r="E4113" t="str">
            <v>CID001453</v>
          </cell>
          <cell r="F4113" t="str">
            <v>RMI</v>
          </cell>
          <cell r="G4113" t="str">
            <v>PT Mitra Stania Prima</v>
          </cell>
          <cell r="H4113" t="str">
            <v>INDONESIA</v>
          </cell>
          <cell r="I4113"/>
          <cell r="J4113" t="str">
            <v>Sungailiat</v>
          </cell>
          <cell r="K4113" t="str">
            <v>Kepulauan Bangka Belitung</v>
          </cell>
          <cell r="L4113" t="str">
            <v>Conformant</v>
          </cell>
        </row>
        <row r="4114">
          <cell r="B4114" t="str">
            <v>HARWIN_2023</v>
          </cell>
          <cell r="C4114" t="str">
            <v>CID001458 - PT Prima Timah Utama</v>
          </cell>
          <cell r="D4114" t="str">
            <v>Tin</v>
          </cell>
          <cell r="E4114" t="str">
            <v>CID001458</v>
          </cell>
          <cell r="F4114" t="str">
            <v>RMI</v>
          </cell>
          <cell r="G4114" t="str">
            <v>PT Prima Timah Utama</v>
          </cell>
          <cell r="H4114" t="str">
            <v>INDONESIA</v>
          </cell>
          <cell r="I4114"/>
          <cell r="J4114" t="str">
            <v>Pangkal Pinang</v>
          </cell>
          <cell r="K4114" t="str">
            <v>Kepulauan Bangka Belitung</v>
          </cell>
          <cell r="L4114" t="str">
            <v>Conformant</v>
          </cell>
        </row>
        <row r="4115">
          <cell r="B4115" t="str">
            <v>HARWIN_2023</v>
          </cell>
          <cell r="C4115" t="str">
            <v>CID001460 - PT Refined Bangka Tin</v>
          </cell>
          <cell r="D4115" t="str">
            <v>Tin</v>
          </cell>
          <cell r="E4115" t="str">
            <v>CID001460</v>
          </cell>
          <cell r="F4115" t="str">
            <v>RMI</v>
          </cell>
          <cell r="G4115" t="str">
            <v>PT Refined Bangka Tin</v>
          </cell>
          <cell r="H4115" t="str">
            <v>INDONESIA</v>
          </cell>
          <cell r="I4115"/>
          <cell r="J4115" t="str">
            <v>Sungailiat</v>
          </cell>
          <cell r="K4115" t="str">
            <v>Kepulauan Bangka Belitung</v>
          </cell>
          <cell r="L4115" t="str">
            <v>Conformant</v>
          </cell>
        </row>
        <row r="4116">
          <cell r="B4116" t="str">
            <v>HARWIN_2023</v>
          </cell>
          <cell r="C4116" t="str">
            <v>CID001468 - PT Stanindo Inti Perkasa</v>
          </cell>
          <cell r="D4116" t="str">
            <v>Tin</v>
          </cell>
          <cell r="E4116" t="str">
            <v>CID001468</v>
          </cell>
          <cell r="F4116" t="str">
            <v>RMI</v>
          </cell>
          <cell r="G4116" t="str">
            <v>PT Stanindo Inti Perkasa</v>
          </cell>
          <cell r="H4116" t="str">
            <v>INDONESIA</v>
          </cell>
          <cell r="I4116"/>
          <cell r="J4116" t="str">
            <v>Pangkal Pinang</v>
          </cell>
          <cell r="K4116" t="str">
            <v>Kepulauan Bangka Belitung</v>
          </cell>
          <cell r="L4116" t="str">
            <v>Conformant</v>
          </cell>
        </row>
        <row r="4117">
          <cell r="B4117" t="str">
            <v>HARWIN_2023</v>
          </cell>
          <cell r="C4117" t="str">
            <v>CID001477 - PT Timah Tbk Kundur</v>
          </cell>
          <cell r="D4117" t="str">
            <v>Tin</v>
          </cell>
          <cell r="E4117" t="str">
            <v>CID001477</v>
          </cell>
          <cell r="F4117" t="str">
            <v>RMI</v>
          </cell>
          <cell r="G4117" t="str">
            <v>PT Timah Tbk Kundur</v>
          </cell>
          <cell r="H4117" t="str">
            <v>INDONESIA</v>
          </cell>
          <cell r="I4117" t="str">
            <v>Unknown.</v>
          </cell>
          <cell r="J4117" t="str">
            <v>Kundur</v>
          </cell>
          <cell r="K4117" t="str">
            <v>Riau</v>
          </cell>
          <cell r="L4117" t="str">
            <v>Conformant</v>
          </cell>
        </row>
        <row r="4118">
          <cell r="B4118" t="str">
            <v>HARWIN_2023</v>
          </cell>
          <cell r="C4118" t="str">
            <v>CID001482 - PT Timah Tbk Mentok</v>
          </cell>
          <cell r="D4118" t="str">
            <v>Tin</v>
          </cell>
          <cell r="E4118" t="str">
            <v>CID001482</v>
          </cell>
          <cell r="F4118" t="str">
            <v>RMI</v>
          </cell>
          <cell r="G4118" t="str">
            <v>PT Timah Tbk Mentok</v>
          </cell>
          <cell r="H4118" t="str">
            <v>INDONESIA</v>
          </cell>
          <cell r="I4118" t="str">
            <v>Unknown.</v>
          </cell>
          <cell r="J4118" t="str">
            <v>Mentok</v>
          </cell>
          <cell r="K4118" t="str">
            <v>Kepulauan Bangka Belitung</v>
          </cell>
          <cell r="L4118" t="str">
            <v>Conformant</v>
          </cell>
        </row>
        <row r="4119">
          <cell r="B4119" t="str">
            <v>HARWIN_2023</v>
          </cell>
          <cell r="C4119" t="str">
            <v>CID001490 - PT Tinindo Inter Nusa</v>
          </cell>
          <cell r="D4119" t="str">
            <v>Tin</v>
          </cell>
          <cell r="E4119" t="str">
            <v>CID001490</v>
          </cell>
          <cell r="F4119" t="str">
            <v>RMI</v>
          </cell>
          <cell r="G4119" t="str">
            <v>PT Tinindo Inter Nusa</v>
          </cell>
          <cell r="H4119" t="str">
            <v>INDONESIA</v>
          </cell>
          <cell r="I4119"/>
          <cell r="J4119" t="str">
            <v>Pangkal Pinang</v>
          </cell>
          <cell r="K4119" t="str">
            <v>Kepulauan Bangka Belitung</v>
          </cell>
          <cell r="L4119" t="str">
            <v>Listed by RMI</v>
          </cell>
        </row>
        <row r="4120">
          <cell r="B4120" t="str">
            <v>HARWIN_2023</v>
          </cell>
          <cell r="C4120" t="str">
            <v>CID001539 - Rui Da Hung</v>
          </cell>
          <cell r="D4120" t="str">
            <v>Tin</v>
          </cell>
          <cell r="E4120" t="str">
            <v>CID001539</v>
          </cell>
          <cell r="F4120" t="str">
            <v>RMI</v>
          </cell>
          <cell r="G4120" t="str">
            <v>Rui Da Hung</v>
          </cell>
          <cell r="H4120" t="str">
            <v>TAIWAN, PROVINCE OF CHINA</v>
          </cell>
          <cell r="I4120"/>
          <cell r="J4120" t="str">
            <v>Taoyuan</v>
          </cell>
          <cell r="K4120" t="str">
            <v>Taoyuan</v>
          </cell>
          <cell r="L4120" t="str">
            <v>Conformant</v>
          </cell>
        </row>
        <row r="4121">
          <cell r="B4121" t="str">
            <v>HARWIN_2023</v>
          </cell>
          <cell r="C4121" t="str">
            <v>CID001898 - Thaisarco</v>
          </cell>
          <cell r="D4121" t="str">
            <v>Tin</v>
          </cell>
          <cell r="E4121" t="str">
            <v>CID001898</v>
          </cell>
          <cell r="F4121" t="str">
            <v>RMI</v>
          </cell>
          <cell r="G4121" t="str">
            <v>Thaisarco</v>
          </cell>
          <cell r="H4121" t="str">
            <v>THAILAND</v>
          </cell>
          <cell r="I4121" t="str">
            <v>80 Moo 8, Sakdidej Road</v>
          </cell>
          <cell r="J4121" t="str">
            <v>Amphur Muang</v>
          </cell>
          <cell r="K4121" t="str">
            <v>Phuket</v>
          </cell>
          <cell r="L4121" t="str">
            <v>Conformant</v>
          </cell>
        </row>
        <row r="4122">
          <cell r="B4122" t="str">
            <v>HARWIN_2023</v>
          </cell>
          <cell r="C4122" t="str">
            <v>CID002036 - White Solder Metalurgia e Mineracao Ltda.</v>
          </cell>
          <cell r="D4122" t="str">
            <v>Tin</v>
          </cell>
          <cell r="E4122" t="str">
            <v>CID002036</v>
          </cell>
          <cell r="F4122" t="str">
            <v>RMI</v>
          </cell>
          <cell r="G4122" t="str">
            <v>White Solder Metalurgia e Mineracao Ltda.</v>
          </cell>
          <cell r="H4122" t="str">
            <v>BRAZIL</v>
          </cell>
          <cell r="I4122" t="str">
            <v>Rodovia 421, Km 1,1 no 917 CEP 76877-073/Cx Postal: 433</v>
          </cell>
          <cell r="J4122" t="str">
            <v>Ariquemes</v>
          </cell>
          <cell r="K4122" t="str">
            <v>Rondônia</v>
          </cell>
          <cell r="L4122" t="str">
            <v>Conformant</v>
          </cell>
        </row>
        <row r="4123">
          <cell r="B4123" t="str">
            <v>HARWIN_2023</v>
          </cell>
          <cell r="C4123" t="str">
            <v>CID002158 - Yunnan Chengfeng Non-ferrous Metals Co., Ltd.165</v>
          </cell>
          <cell r="D4123" t="str">
            <v>Tin</v>
          </cell>
          <cell r="E4123" t="str">
            <v>CID002158</v>
          </cell>
          <cell r="F4123" t="str">
            <v>RMI</v>
          </cell>
          <cell r="G4123" t="str">
            <v>Yunnan Chengfeng Non-ferrous Metals Co., Ltd.</v>
          </cell>
          <cell r="H4123" t="str">
            <v>CHINA</v>
          </cell>
          <cell r="I4123" t="str">
            <v>Unknown.</v>
          </cell>
          <cell r="J4123" t="str">
            <v>Gejiu</v>
          </cell>
          <cell r="K4123" t="str">
            <v>Yunnan Sheng</v>
          </cell>
          <cell r="L4123" t="str">
            <v>Conformant</v>
          </cell>
        </row>
        <row r="4124">
          <cell r="B4124" t="str">
            <v>HARWIN_2023</v>
          </cell>
          <cell r="C4124" t="str">
            <v>CID002180 - Tin Smelting Branch of Yunnan Tin Co., Ltd.</v>
          </cell>
          <cell r="D4124" t="str">
            <v>Tin</v>
          </cell>
          <cell r="E4124" t="str">
            <v>CID002180</v>
          </cell>
          <cell r="F4124" t="str">
            <v>RMI</v>
          </cell>
          <cell r="G4124" t="str">
            <v>Tin Smelting Branch of Yunnan Tin Co., Ltd.</v>
          </cell>
          <cell r="H4124" t="str">
            <v>CHINA</v>
          </cell>
          <cell r="I4124" t="str">
            <v>Unknown.</v>
          </cell>
          <cell r="J4124" t="str">
            <v>Gejiu</v>
          </cell>
          <cell r="K4124" t="str">
            <v>Yunnan Sheng</v>
          </cell>
          <cell r="L4124" t="str">
            <v>Conformant</v>
          </cell>
        </row>
        <row r="4125">
          <cell r="B4125" t="str">
            <v>HARWIN_2023</v>
          </cell>
          <cell r="C4125" t="str">
            <v>CID000362 - DODUCO Contacts and Refining GmbH</v>
          </cell>
          <cell r="D4125" t="str">
            <v>Gold</v>
          </cell>
          <cell r="E4125" t="str">
            <v>CID000362</v>
          </cell>
          <cell r="F4125" t="str">
            <v>RMI</v>
          </cell>
          <cell r="G4125" t="str">
            <v>DODUCO Contacts and Refining GmbH</v>
          </cell>
          <cell r="H4125" t="str">
            <v>GERMANY</v>
          </cell>
          <cell r="I4125"/>
          <cell r="J4125" t="str">
            <v>Pforzheim</v>
          </cell>
          <cell r="K4125" t="str">
            <v>Baden-Württemberg</v>
          </cell>
          <cell r="L4125" t="str">
            <v>Removed</v>
          </cell>
        </row>
        <row r="4126">
          <cell r="B4126" t="str">
            <v>HARWIN_2023</v>
          </cell>
          <cell r="C4126" t="str">
            <v>CID001231 - Jiangxi New Nanshan Technology Ltd.</v>
          </cell>
          <cell r="D4126" t="str">
            <v>Tin</v>
          </cell>
          <cell r="E4126" t="str">
            <v>CID001231</v>
          </cell>
          <cell r="F4126" t="str">
            <v>RMI</v>
          </cell>
          <cell r="G4126" t="str">
            <v>Jiangxi New Nanshan Technology Ltd.</v>
          </cell>
          <cell r="H4126" t="str">
            <v>CHINA</v>
          </cell>
          <cell r="I4126" t="str">
            <v>Nan Kang Industrial Park, Ganzhou, Jiangxi Province, China, 341413</v>
          </cell>
          <cell r="J4126" t="str">
            <v>Ganzhou</v>
          </cell>
          <cell r="K4126" t="str">
            <v>Jiangxi Sheng</v>
          </cell>
          <cell r="L4126" t="str">
            <v>Conformant</v>
          </cell>
        </row>
        <row r="4127">
          <cell r="B4127" t="str">
            <v>HARWIN_2023</v>
          </cell>
          <cell r="C4127" t="str">
            <v>CID002773 - Aurubis Beerse99</v>
          </cell>
          <cell r="D4127" t="str">
            <v>Tin</v>
          </cell>
          <cell r="E4127" t="str">
            <v>CID002773</v>
          </cell>
          <cell r="F4127" t="str">
            <v>RMI</v>
          </cell>
          <cell r="G4127" t="str">
            <v>Aurubis Beerse</v>
          </cell>
          <cell r="H4127" t="str">
            <v>BELGIUM</v>
          </cell>
          <cell r="I4127"/>
          <cell r="J4127" t="str">
            <v>Beerse</v>
          </cell>
          <cell r="K4127" t="str">
            <v>Antwerpen</v>
          </cell>
          <cell r="L4127" t="str">
            <v>Conformant</v>
          </cell>
        </row>
        <row r="4128">
          <cell r="B4128" t="str">
            <v>HARWIN_2023</v>
          </cell>
          <cell r="C4128" t="str">
            <v>CID002774 - Aurubis Berango100</v>
          </cell>
          <cell r="D4128" t="str">
            <v>Tin</v>
          </cell>
          <cell r="E4128" t="str">
            <v>CID002774</v>
          </cell>
          <cell r="F4128" t="str">
            <v>RMI</v>
          </cell>
          <cell r="G4128" t="str">
            <v>Aurubis Berango</v>
          </cell>
          <cell r="H4128" t="str">
            <v>SPAIN</v>
          </cell>
          <cell r="I4128"/>
          <cell r="J4128" t="str">
            <v>Berango</v>
          </cell>
          <cell r="K4128" t="str">
            <v>Bizkaia</v>
          </cell>
          <cell r="L4128" t="str">
            <v>Conformant</v>
          </cell>
        </row>
        <row r="4129">
          <cell r="B4129" t="str">
            <v>HARWIN_2023</v>
          </cell>
          <cell r="C4129" t="str">
            <v>CID003205 - PT Bangka Serumpun</v>
          </cell>
          <cell r="D4129" t="str">
            <v>Tin</v>
          </cell>
          <cell r="E4129" t="str">
            <v>CID003205</v>
          </cell>
          <cell r="F4129" t="str">
            <v>RMI</v>
          </cell>
          <cell r="G4129" t="str">
            <v>PT Bangka Serumpun</v>
          </cell>
          <cell r="H4129" t="str">
            <v>INDONESIA</v>
          </cell>
          <cell r="I4129"/>
          <cell r="J4129" t="str">
            <v>Pangkalpinang</v>
          </cell>
          <cell r="K4129" t="str">
            <v>Kepulauan Bangka Belitung</v>
          </cell>
          <cell r="L4129" t="str">
            <v>Conformant</v>
          </cell>
        </row>
        <row r="4130">
          <cell r="B4130" t="str">
            <v>HARWIN_2023</v>
          </cell>
          <cell r="C4130" t="str">
            <v>CID003325 - Tin Technology &amp; Refining</v>
          </cell>
          <cell r="D4130" t="str">
            <v>Tin</v>
          </cell>
          <cell r="E4130" t="str">
            <v>CID003325</v>
          </cell>
          <cell r="F4130" t="str">
            <v>RMI</v>
          </cell>
          <cell r="G4130" t="str">
            <v>Tin Technology &amp; Refining</v>
          </cell>
          <cell r="H4130" t="str">
            <v>UNITED STATES OF AMERICA</v>
          </cell>
          <cell r="I4130"/>
          <cell r="J4130" t="str">
            <v>West Chester</v>
          </cell>
          <cell r="K4130" t="str">
            <v>Pennsylvania</v>
          </cell>
          <cell r="L4130" t="str">
            <v>Conformant</v>
          </cell>
        </row>
        <row r="4131">
          <cell r="B4131" t="str">
            <v>HARWIN_2023</v>
          </cell>
          <cell r="C4131" t="str">
            <v>CID001406 - PT Babel Surya Alam Lestari</v>
          </cell>
          <cell r="D4131" t="str">
            <v>Tin</v>
          </cell>
          <cell r="E4131" t="str">
            <v>CID001406</v>
          </cell>
          <cell r="F4131" t="str">
            <v>RMI</v>
          </cell>
          <cell r="G4131" t="str">
            <v>PT Babel Surya Alam Lestari</v>
          </cell>
          <cell r="H4131" t="str">
            <v>INDONESIA</v>
          </cell>
          <cell r="I4131"/>
          <cell r="J4131" t="str">
            <v>Badau</v>
          </cell>
          <cell r="K4131" t="str">
            <v>Kepulauan Bangka Belitung</v>
          </cell>
          <cell r="L4131" t="str">
            <v>Conformant</v>
          </cell>
        </row>
        <row r="4132">
          <cell r="B4132" t="str">
            <v>HARWIN_2023</v>
          </cell>
          <cell r="C4132" t="str">
            <v>CID003381 - PT Rajawali Rimba Perkasa</v>
          </cell>
          <cell r="D4132" t="str">
            <v>Tin</v>
          </cell>
          <cell r="E4132" t="str">
            <v>CID003381</v>
          </cell>
          <cell r="F4132" t="str">
            <v>RMI</v>
          </cell>
          <cell r="G4132" t="str">
            <v>PT Rajawali Rimba Perkasa</v>
          </cell>
          <cell r="H4132" t="str">
            <v>INDONESIA</v>
          </cell>
          <cell r="I4132"/>
          <cell r="J4132" t="str">
            <v>Tukak Sadai</v>
          </cell>
          <cell r="K4132" t="str">
            <v>Bangka Belitung</v>
          </cell>
          <cell r="L4132" t="str">
            <v>Conformant</v>
          </cell>
        </row>
        <row r="4133">
          <cell r="B4133" t="str">
            <v>HARWIN_2023</v>
          </cell>
          <cell r="C4133" t="str">
            <v>CID002834 - Thai Nguyen Mining and Metallurgy Co., Ltd.</v>
          </cell>
          <cell r="D4133" t="str">
            <v>Tin</v>
          </cell>
          <cell r="E4133" t="str">
            <v>CID002834</v>
          </cell>
          <cell r="F4133" t="str">
            <v>RMI</v>
          </cell>
          <cell r="G4133" t="str">
            <v>Thai Nguyen Mining and Metallurgy Co., Ltd.</v>
          </cell>
          <cell r="H4133" t="str">
            <v>VIET NAM</v>
          </cell>
          <cell r="I4133"/>
          <cell r="J4133" t="str">
            <v>Thai Nguyen</v>
          </cell>
          <cell r="K4133" t="str">
            <v>Thái Nguyên</v>
          </cell>
          <cell r="L4133" t="str">
            <v>Removed</v>
          </cell>
        </row>
        <row r="4134">
          <cell r="B4134" t="str">
            <v>HARWIN_2023</v>
          </cell>
          <cell r="C4134" t="str">
            <v>CID003379 - Ma'anshan Weitai Tin Co., Ltd.</v>
          </cell>
          <cell r="D4134" t="str">
            <v>Tin</v>
          </cell>
          <cell r="E4134" t="str">
            <v>CID003379</v>
          </cell>
          <cell r="F4134" t="str">
            <v>RMI</v>
          </cell>
          <cell r="G4134" t="str">
            <v>Ma'anshan Weitai Tin Co., Ltd.</v>
          </cell>
          <cell r="H4134" t="str">
            <v>CHINA</v>
          </cell>
          <cell r="I4134"/>
          <cell r="J4134" t="str">
            <v>Maanshan</v>
          </cell>
          <cell r="K4134" t="str">
            <v>Anhui Sheng</v>
          </cell>
          <cell r="L4134" t="str">
            <v>Removed</v>
          </cell>
        </row>
        <row r="4135">
          <cell r="B4135" t="str">
            <v>HARWIN_2023</v>
          </cell>
          <cell r="C4135" t="str">
            <v>CID003387 - Luna Smelter, Ltd.</v>
          </cell>
          <cell r="D4135" t="str">
            <v>Tin</v>
          </cell>
          <cell r="E4135" t="str">
            <v>CID003387</v>
          </cell>
          <cell r="F4135" t="str">
            <v>RMI</v>
          </cell>
          <cell r="G4135" t="str">
            <v>Luna Smelter, Ltd.</v>
          </cell>
          <cell r="H4135" t="str">
            <v>RWANDA</v>
          </cell>
          <cell r="I4135"/>
          <cell r="J4135" t="str">
            <v>Kigali</v>
          </cell>
          <cell r="K4135" t="str">
            <v>City of Kigali</v>
          </cell>
          <cell r="L4135" t="str">
            <v>Conformant</v>
          </cell>
        </row>
        <row r="4136">
          <cell r="B4136" t="str">
            <v>HARWIN_2023</v>
          </cell>
          <cell r="C4136" t="str">
            <v>CID001191 - Mitsubishi Materials Corporation</v>
          </cell>
          <cell r="D4136" t="str">
            <v>Tin</v>
          </cell>
          <cell r="E4136" t="str">
            <v>CID001191</v>
          </cell>
          <cell r="F4136" t="str">
            <v>RMI</v>
          </cell>
          <cell r="G4136" t="str">
            <v>Mitsubishi Materials Corporation</v>
          </cell>
          <cell r="H4136" t="str">
            <v>JAPAN</v>
          </cell>
          <cell r="I4136"/>
          <cell r="J4136" t="str">
            <v>Tokyo</v>
          </cell>
          <cell r="K4136" t="str">
            <v>Tokyo</v>
          </cell>
          <cell r="L4136" t="str">
            <v>Conformant</v>
          </cell>
        </row>
        <row r="4137">
          <cell r="B4137" t="str">
            <v>HILPERT ELECTRONICS AG_2023</v>
          </cell>
          <cell r="C4137" t="str">
            <v>CID001173 - Mineracao Taboca S.A.</v>
          </cell>
          <cell r="D4137" t="str">
            <v>Tin</v>
          </cell>
          <cell r="E4137" t="str">
            <v>CID001173</v>
          </cell>
          <cell r="F4137" t="str">
            <v>RMI</v>
          </cell>
          <cell r="G4137" t="str">
            <v>Mineracao Taboca S.A.</v>
          </cell>
          <cell r="H4137" t="str">
            <v>BRAZIL</v>
          </cell>
          <cell r="I4137" t="str">
            <v>Nondisclosure</v>
          </cell>
          <cell r="J4137" t="str">
            <v>Bairro Guarapiranga</v>
          </cell>
          <cell r="K4137" t="str">
            <v>Pirapora do Bom Jesus City</v>
          </cell>
          <cell r="L4137" t="str">
            <v>Conformant</v>
          </cell>
        </row>
        <row r="4138">
          <cell r="B4138" t="str">
            <v>HILPERT ELECTRONICS AG_2023</v>
          </cell>
          <cell r="C4138" t="str">
            <v>CID001157 - Metalor USA Refining Corporation</v>
          </cell>
          <cell r="D4138" t="str">
            <v>Gold</v>
          </cell>
          <cell r="E4138" t="str">
            <v>CID001157</v>
          </cell>
          <cell r="F4138" t="str">
            <v>RMI</v>
          </cell>
          <cell r="G4138" t="str">
            <v>Metalor USA Refining Corporation</v>
          </cell>
          <cell r="H4138" t="str">
            <v>UNITED STATES OF AMERICA</v>
          </cell>
          <cell r="I4138"/>
          <cell r="J4138" t="str">
            <v>North Attleboro</v>
          </cell>
          <cell r="K4138" t="str">
            <v>Massachusetts</v>
          </cell>
          <cell r="L4138" t="str">
            <v>Conformant</v>
          </cell>
        </row>
        <row r="4139">
          <cell r="B4139" t="str">
            <v>HILPERT ELECTRONICS AG_2023</v>
          </cell>
          <cell r="C4139" t="str">
            <v>CID001161 - Metalurgica Met-Mex Penoles S.A. De C.V.65</v>
          </cell>
          <cell r="D4139" t="str">
            <v>Gold</v>
          </cell>
          <cell r="E4139" t="str">
            <v>CID001161</v>
          </cell>
          <cell r="F4139" t="str">
            <v>RMI</v>
          </cell>
          <cell r="G4139" t="str">
            <v>Metalurgica Met-Mex Penoles S.A. De C.V.</v>
          </cell>
          <cell r="H4139" t="str">
            <v>MEXICO</v>
          </cell>
          <cell r="I4139"/>
          <cell r="J4139" t="str">
            <v>Torreon</v>
          </cell>
          <cell r="K4139" t="str">
            <v>Coahuila de Zaragoza</v>
          </cell>
          <cell r="L4139" t="str">
            <v>Conformant</v>
          </cell>
        </row>
        <row r="4140">
          <cell r="B4140" t="str">
            <v>HILPERT ELECTRONICS AG_2023</v>
          </cell>
          <cell r="C4140" t="str">
            <v>CID001875 - Tanaka Kikinzoku Kogyo K.K.96</v>
          </cell>
          <cell r="D4140" t="str">
            <v>Gold</v>
          </cell>
          <cell r="E4140" t="str">
            <v>CID001875</v>
          </cell>
          <cell r="F4140" t="str">
            <v>RMI</v>
          </cell>
          <cell r="G4140" t="str">
            <v>Tanaka Kikinzoku Kogyo K.K.</v>
          </cell>
          <cell r="H4140" t="str">
            <v>JAPAN</v>
          </cell>
          <cell r="I4140" t="str">
            <v>nagatoro2-14</v>
          </cell>
          <cell r="J4140" t="str">
            <v>Hiratsuka</v>
          </cell>
          <cell r="K4140" t="str">
            <v>Kanagawa</v>
          </cell>
          <cell r="L4140" t="str">
            <v>Conformant</v>
          </cell>
        </row>
        <row r="4141">
          <cell r="B4141" t="str">
            <v>HILPERT ELECTRONICS AG_2023</v>
          </cell>
          <cell r="C4141" t="str">
            <v>CID001980 - Umicore S.A. Business Unit Precious Metals Refining104</v>
          </cell>
          <cell r="D4141" t="str">
            <v>Gold</v>
          </cell>
          <cell r="E4141" t="str">
            <v>CID001980</v>
          </cell>
          <cell r="F4141" t="str">
            <v>RMI</v>
          </cell>
          <cell r="G4141" t="str">
            <v>Umicore S.A. Business Unit Precious Metals Refining</v>
          </cell>
          <cell r="H4141" t="str">
            <v>BELGIUM</v>
          </cell>
          <cell r="I4141" t="str">
            <v>Adolf Greinerstraat 14</v>
          </cell>
          <cell r="J4141" t="str">
            <v>Hoboken</v>
          </cell>
          <cell r="K4141" t="str">
            <v>Antwerpen</v>
          </cell>
          <cell r="L4141" t="str">
            <v>Conformant</v>
          </cell>
        </row>
        <row r="4142">
          <cell r="B4142" t="str">
            <v>HILPERT ELECTRONICS AG_2023</v>
          </cell>
          <cell r="C4142" t="str">
            <v>CID002030 - Western Australian Mint (T/a The Perth Mint)109</v>
          </cell>
          <cell r="D4142" t="str">
            <v>Gold</v>
          </cell>
          <cell r="E4142" t="str">
            <v>CID002030</v>
          </cell>
          <cell r="F4142" t="str">
            <v>RMI</v>
          </cell>
          <cell r="G4142" t="str">
            <v>Western Australian Mint (T/a The Perth Mint)</v>
          </cell>
          <cell r="H4142" t="str">
            <v>AUSTRALIA</v>
          </cell>
          <cell r="I4142" t="str">
            <v>Nondisclosure</v>
          </cell>
          <cell r="J4142" t="str">
            <v>Newburn</v>
          </cell>
          <cell r="K4142" t="str">
            <v>Western Australia</v>
          </cell>
          <cell r="L4142" t="str">
            <v>Conformant</v>
          </cell>
        </row>
        <row r="4143">
          <cell r="B4143" t="str">
            <v>HILPERT ELECTRONICS AG_2023</v>
          </cell>
          <cell r="C4143" t="str">
            <v>CID002778 - WIELAND Edelmetalle GmbH</v>
          </cell>
          <cell r="D4143" t="str">
            <v>Gold</v>
          </cell>
          <cell r="E4143" t="str">
            <v>CID002778</v>
          </cell>
          <cell r="F4143" t="str">
            <v>RMI</v>
          </cell>
          <cell r="G4143" t="str">
            <v>WIELAND Edelmetalle GmbH</v>
          </cell>
          <cell r="H4143" t="str">
            <v>GERMANY</v>
          </cell>
          <cell r="I4143"/>
          <cell r="J4143" t="str">
            <v>Pforzeim</v>
          </cell>
          <cell r="K4143" t="str">
            <v>Baden-Wurttemberg</v>
          </cell>
          <cell r="L4143" t="str">
            <v>Conformant</v>
          </cell>
        </row>
        <row r="4144">
          <cell r="B4144" t="str">
            <v>HILPERT ELECTRONICS AG_2023</v>
          </cell>
          <cell r="C4144" t="str">
            <v>CID000292 - Alpha117</v>
          </cell>
          <cell r="D4144" t="str">
            <v>Tin</v>
          </cell>
          <cell r="E4144" t="str">
            <v>CID000292</v>
          </cell>
          <cell r="F4144" t="str">
            <v>RMI</v>
          </cell>
          <cell r="G4144" t="str">
            <v>Alpha</v>
          </cell>
          <cell r="H4144" t="str">
            <v>UNITED STATES OF AMERICA</v>
          </cell>
          <cell r="I4144"/>
          <cell r="J4144" t="str">
            <v>Altoona</v>
          </cell>
          <cell r="K4144" t="str">
            <v>Pennsylvania</v>
          </cell>
          <cell r="L4144" t="str">
            <v>Conformant</v>
          </cell>
        </row>
        <row r="4145">
          <cell r="B4145" t="str">
            <v>HILPERT ELECTRONICS AG_2023</v>
          </cell>
          <cell r="C4145" t="str">
            <v>CID000228 - Chenzhou Yunxiang Mining and Metallurgy Co., Ltd.124</v>
          </cell>
          <cell r="D4145" t="str">
            <v>Tin</v>
          </cell>
          <cell r="E4145" t="str">
            <v>CID000228</v>
          </cell>
          <cell r="F4145" t="str">
            <v>RMI</v>
          </cell>
          <cell r="G4145" t="str">
            <v>Chenzhou Yunxiang Mining and Metallurgy Co., Ltd.</v>
          </cell>
          <cell r="H4145" t="str">
            <v>CHINA</v>
          </cell>
          <cell r="I4145"/>
          <cell r="J4145" t="str">
            <v>Chenzhou</v>
          </cell>
          <cell r="K4145" t="str">
            <v>Hunan Sheng</v>
          </cell>
          <cell r="L4145" t="str">
            <v>Conformant</v>
          </cell>
        </row>
        <row r="4146">
          <cell r="B4146" t="str">
            <v>HILPERT ELECTRONICS AG_2023</v>
          </cell>
          <cell r="C4146" t="str">
            <v>CID001070 - China Tin Group Co., Ltd.125</v>
          </cell>
          <cell r="D4146" t="str">
            <v>Tin</v>
          </cell>
          <cell r="E4146" t="str">
            <v>CID001070</v>
          </cell>
          <cell r="F4146" t="str">
            <v>RMI</v>
          </cell>
          <cell r="G4146" t="str">
            <v>China Tin Group Co., Ltd.</v>
          </cell>
          <cell r="H4146" t="str">
            <v>CHINA</v>
          </cell>
          <cell r="I4146"/>
          <cell r="J4146" t="str">
            <v>Laibin</v>
          </cell>
          <cell r="K4146" t="str">
            <v>Guangxi Zhuangzu Zizhiqu</v>
          </cell>
          <cell r="L4146" t="str">
            <v>Conformant</v>
          </cell>
        </row>
        <row r="4147">
          <cell r="B4147" t="str">
            <v>HILPERT ELECTRONICS AG_2023</v>
          </cell>
          <cell r="C4147" t="str">
            <v>CID000402 - Dowa</v>
          </cell>
          <cell r="D4147" t="str">
            <v>Tin</v>
          </cell>
          <cell r="E4147" t="str">
            <v>CID000402</v>
          </cell>
          <cell r="F4147" t="str">
            <v>RMI</v>
          </cell>
          <cell r="G4147" t="str">
            <v>Dowa</v>
          </cell>
          <cell r="H4147" t="str">
            <v>JAPAN</v>
          </cell>
          <cell r="I4147"/>
          <cell r="J4147" t="str">
            <v>Kosaka</v>
          </cell>
          <cell r="K4147" t="str">
            <v>Akita</v>
          </cell>
          <cell r="L4147" t="str">
            <v>Conformant</v>
          </cell>
        </row>
        <row r="4148">
          <cell r="B4148" t="str">
            <v>HILPERT ELECTRONICS AG_2023</v>
          </cell>
          <cell r="C4148" t="str">
            <v>CID000438 - EM Vinto</v>
          </cell>
          <cell r="D4148" t="str">
            <v>Tin</v>
          </cell>
          <cell r="E4148" t="str">
            <v>CID000438</v>
          </cell>
          <cell r="F4148" t="str">
            <v>RMI</v>
          </cell>
          <cell r="G4148" t="str">
            <v>EM Vinto</v>
          </cell>
          <cell r="H4148" t="str">
            <v>BOLIVIA (PLURINATIONAL STATE OF)</v>
          </cell>
          <cell r="I4148" t="str">
            <v>Unknown.</v>
          </cell>
          <cell r="J4148" t="str">
            <v>Oruro</v>
          </cell>
          <cell r="K4148" t="str">
            <v>Oruro</v>
          </cell>
          <cell r="L4148" t="str">
            <v>Conformant</v>
          </cell>
        </row>
        <row r="4149">
          <cell r="B4149" t="str">
            <v>HILPERT ELECTRONICS AG_2023</v>
          </cell>
          <cell r="C4149" t="str">
            <v>CID000468 - Fenix Metals</v>
          </cell>
          <cell r="D4149" t="str">
            <v>Tin</v>
          </cell>
          <cell r="E4149" t="str">
            <v>CID000468</v>
          </cell>
          <cell r="F4149" t="str">
            <v>RMI</v>
          </cell>
          <cell r="G4149" t="str">
            <v>Fenix Metals</v>
          </cell>
          <cell r="H4149" t="str">
            <v>POLAND</v>
          </cell>
          <cell r="I4149"/>
          <cell r="J4149" t="str">
            <v>Chmielów</v>
          </cell>
          <cell r="K4149" t="str">
            <v>Podkarpackie</v>
          </cell>
          <cell r="L4149" t="str">
            <v>Conformant</v>
          </cell>
        </row>
        <row r="4150">
          <cell r="B4150" t="str">
            <v>HILPERT ELECTRONICS AG_2023</v>
          </cell>
          <cell r="C4150" t="str">
            <v>CID003116 - Guangdong Hanhe Non-Ferrous Metal Co., Ltd.</v>
          </cell>
          <cell r="D4150" t="str">
            <v>Tin</v>
          </cell>
          <cell r="E4150" t="str">
            <v>CID003116</v>
          </cell>
          <cell r="F4150" t="str">
            <v>RMI</v>
          </cell>
          <cell r="G4150" t="str">
            <v>Guangdong Hanhe Non-Ferrous Metal Co., Ltd.</v>
          </cell>
          <cell r="H4150" t="str">
            <v>CHINA</v>
          </cell>
          <cell r="I4150"/>
          <cell r="J4150" t="str">
            <v>Chaozhou</v>
          </cell>
          <cell r="K4150" t="str">
            <v>Guangdong Sheng</v>
          </cell>
          <cell r="L4150" t="str">
            <v>Conformant</v>
          </cell>
        </row>
        <row r="4151">
          <cell r="B4151" t="str">
            <v>HILPERT ELECTRONICS AG_2023</v>
          </cell>
          <cell r="C4151" t="str">
            <v>CID001105 - Malaysia Smelting Corporation (MSC)</v>
          </cell>
          <cell r="D4151" t="str">
            <v>Tin</v>
          </cell>
          <cell r="E4151" t="str">
            <v>CID001105</v>
          </cell>
          <cell r="F4151" t="str">
            <v>RMI</v>
          </cell>
          <cell r="G4151" t="str">
            <v>Malaysia Smelting Corporation (MSC)</v>
          </cell>
          <cell r="H4151" t="str">
            <v>MALAYSIA</v>
          </cell>
          <cell r="I4151" t="str">
            <v>27, Jialan Pantai</v>
          </cell>
          <cell r="J4151" t="str">
            <v>Butterworth</v>
          </cell>
          <cell r="K4151" t="str">
            <v>Pulau Pinang</v>
          </cell>
          <cell r="L4151" t="str">
            <v>Conformant</v>
          </cell>
        </row>
        <row r="4152">
          <cell r="B4152" t="str">
            <v>HILPERT ELECTRONICS AG_2023</v>
          </cell>
          <cell r="C4152" t="str">
            <v>CID001142 - Metallic Resources, Inc.</v>
          </cell>
          <cell r="D4152" t="str">
            <v>Tin</v>
          </cell>
          <cell r="E4152" t="str">
            <v>CID001142</v>
          </cell>
          <cell r="F4152" t="str">
            <v>RMI</v>
          </cell>
          <cell r="G4152" t="str">
            <v>Metallic Resources, Inc.</v>
          </cell>
          <cell r="H4152" t="str">
            <v>UNITED STATES OF AMERICA</v>
          </cell>
          <cell r="I4152"/>
          <cell r="J4152" t="str">
            <v>Twinsburg</v>
          </cell>
          <cell r="K4152" t="str">
            <v>Ohio</v>
          </cell>
          <cell r="L4152" t="str">
            <v>Conformant</v>
          </cell>
        </row>
        <row r="4153">
          <cell r="B4153" t="str">
            <v>HILPERT ELECTRONICS AG_2023</v>
          </cell>
          <cell r="C4153" t="str">
            <v>CID001182 - Minsur</v>
          </cell>
          <cell r="D4153" t="str">
            <v>Tin</v>
          </cell>
          <cell r="E4153" t="str">
            <v>CID001182</v>
          </cell>
          <cell r="F4153" t="str">
            <v>RMI</v>
          </cell>
          <cell r="G4153" t="str">
            <v>Minsur</v>
          </cell>
          <cell r="H4153" t="str">
            <v>PERU</v>
          </cell>
          <cell r="I4153" t="str">
            <v>222 Bloomingdale Road, Suite 101</v>
          </cell>
          <cell r="J4153" t="str">
            <v>Paracas</v>
          </cell>
          <cell r="K4153" t="str">
            <v>Ika</v>
          </cell>
          <cell r="L4153" t="str">
            <v>Conformant</v>
          </cell>
        </row>
        <row r="4154">
          <cell r="B4154" t="str">
            <v>HILPERT ELECTRONICS AG_2023</v>
          </cell>
          <cell r="C4154" t="str">
            <v>CID001337 - Operaciones Metalurgicas S.A.</v>
          </cell>
          <cell r="D4154" t="str">
            <v>Tin</v>
          </cell>
          <cell r="E4154" t="str">
            <v>CID001337</v>
          </cell>
          <cell r="F4154" t="str">
            <v>RMI</v>
          </cell>
          <cell r="G4154" t="str">
            <v>Operaciones Metalurgicas S.A.</v>
          </cell>
          <cell r="H4154" t="str">
            <v>BOLIVIA (PLURINATIONAL STATE OF)</v>
          </cell>
          <cell r="I4154" t="str">
            <v>Nondisclosure</v>
          </cell>
          <cell r="J4154" t="str">
            <v>Oruro</v>
          </cell>
          <cell r="K4154" t="str">
            <v>Oruro</v>
          </cell>
          <cell r="L4154" t="str">
            <v>Conformant</v>
          </cell>
        </row>
        <row r="4155">
          <cell r="B4155" t="str">
            <v>HILPERT ELECTRONICS AG_2023</v>
          </cell>
          <cell r="C4155" t="str">
            <v>CID001399 - PT Artha Cipta Langgeng</v>
          </cell>
          <cell r="D4155" t="str">
            <v>Tin</v>
          </cell>
          <cell r="E4155" t="str">
            <v>CID001399</v>
          </cell>
          <cell r="F4155" t="str">
            <v>RMI</v>
          </cell>
          <cell r="G4155" t="str">
            <v>PT Artha Cipta Langgeng</v>
          </cell>
          <cell r="H4155" t="str">
            <v>INDONESIA</v>
          </cell>
          <cell r="I4155"/>
          <cell r="J4155" t="str">
            <v>Sungailiat</v>
          </cell>
          <cell r="K4155" t="str">
            <v>Kepulauan Bangka Belitung</v>
          </cell>
          <cell r="L4155" t="str">
            <v>Conformant</v>
          </cell>
        </row>
        <row r="4156">
          <cell r="B4156" t="str">
            <v>HILPERT ELECTRONICS AG_2023</v>
          </cell>
          <cell r="C4156" t="str">
            <v>CID001402 - PT Babel Inti Perkasa</v>
          </cell>
          <cell r="D4156" t="str">
            <v>Tin</v>
          </cell>
          <cell r="E4156" t="str">
            <v>CID001402</v>
          </cell>
          <cell r="F4156" t="str">
            <v>RMI</v>
          </cell>
          <cell r="G4156" t="str">
            <v>PT Babel Inti Perkasa</v>
          </cell>
          <cell r="H4156" t="str">
            <v>INDONESIA</v>
          </cell>
          <cell r="I4156"/>
          <cell r="J4156" t="str">
            <v>Lintang</v>
          </cell>
          <cell r="K4156" t="str">
            <v>Kepulauan Bangka Belitung</v>
          </cell>
          <cell r="L4156" t="str">
            <v>Conformant</v>
          </cell>
        </row>
        <row r="4157">
          <cell r="B4157" t="str">
            <v>HILPERT ELECTRONICS AG_2023</v>
          </cell>
          <cell r="C4157" t="str">
            <v>CID001428 - PT Bukit Timah156</v>
          </cell>
          <cell r="D4157" t="str">
            <v>Tin</v>
          </cell>
          <cell r="E4157" t="str">
            <v>CID001428</v>
          </cell>
          <cell r="F4157" t="str">
            <v>RMI</v>
          </cell>
          <cell r="G4157" t="str">
            <v>PT Bukit Timah</v>
          </cell>
          <cell r="H4157" t="str">
            <v>INDONESIA</v>
          </cell>
          <cell r="I4157" t="str">
            <v>Nondisclosure</v>
          </cell>
          <cell r="J4157" t="str">
            <v>Pangkal Pinang</v>
          </cell>
          <cell r="K4157" t="str">
            <v>Kepulauan Bangka Belitung</v>
          </cell>
          <cell r="L4157" t="str">
            <v>Conformant</v>
          </cell>
        </row>
        <row r="4158">
          <cell r="B4158" t="str">
            <v>HILPERT ELECTRONICS AG_2023</v>
          </cell>
          <cell r="C4158" t="str">
            <v>CID002696 - PT Cipta Persada Mulia</v>
          </cell>
          <cell r="D4158" t="str">
            <v>Tin</v>
          </cell>
          <cell r="E4158" t="str">
            <v>CID002696</v>
          </cell>
          <cell r="F4158" t="str">
            <v>RMI</v>
          </cell>
          <cell r="G4158" t="str">
            <v>PT Cipta Persada Mulia</v>
          </cell>
          <cell r="H4158" t="str">
            <v>INDONESIA</v>
          </cell>
          <cell r="I4158"/>
          <cell r="J4158" t="str">
            <v>Batam</v>
          </cell>
          <cell r="K4158" t="str">
            <v>Kepulauan Riau</v>
          </cell>
          <cell r="L4158" t="str">
            <v>Conformant</v>
          </cell>
        </row>
        <row r="4159">
          <cell r="B4159" t="str">
            <v>HILPERT ELECTRONICS AG_2023</v>
          </cell>
          <cell r="C4159" t="str">
            <v>CID002835 - PT Menara Cipta Mulia</v>
          </cell>
          <cell r="D4159" t="str">
            <v>Tin</v>
          </cell>
          <cell r="E4159" t="str">
            <v>CID002835</v>
          </cell>
          <cell r="F4159" t="str">
            <v>RMI</v>
          </cell>
          <cell r="G4159" t="str">
            <v>PT Menara Cipta Mulia</v>
          </cell>
          <cell r="H4159" t="str">
            <v>INDONESIA</v>
          </cell>
          <cell r="I4159"/>
          <cell r="J4159" t="str">
            <v>Mentawak</v>
          </cell>
          <cell r="K4159" t="str">
            <v>Kepulauan Bangka Belitung</v>
          </cell>
          <cell r="L4159" t="str">
            <v>Conformant</v>
          </cell>
        </row>
        <row r="4160">
          <cell r="B4160" t="str">
            <v>HILPERT ELECTRONICS AG_2023</v>
          </cell>
          <cell r="C4160" t="str">
            <v>CID001453 - PT Mitra Stania Prima</v>
          </cell>
          <cell r="D4160" t="str">
            <v>Tin</v>
          </cell>
          <cell r="E4160" t="str">
            <v>CID001453</v>
          </cell>
          <cell r="F4160" t="str">
            <v>RMI</v>
          </cell>
          <cell r="G4160" t="str">
            <v>PT Mitra Stania Prima</v>
          </cell>
          <cell r="H4160" t="str">
            <v>INDONESIA</v>
          </cell>
          <cell r="I4160"/>
          <cell r="J4160" t="str">
            <v>Sungailiat</v>
          </cell>
          <cell r="K4160" t="str">
            <v>Kepulauan Bangka Belitung</v>
          </cell>
          <cell r="L4160" t="str">
            <v>Conformant</v>
          </cell>
        </row>
        <row r="4161">
          <cell r="B4161" t="str">
            <v>HILPERT ELECTRONICS AG_2023</v>
          </cell>
          <cell r="C4161" t="str">
            <v>CID001458 - PT Prima Timah Utama</v>
          </cell>
          <cell r="D4161" t="str">
            <v>Tin</v>
          </cell>
          <cell r="E4161" t="str">
            <v>CID001458</v>
          </cell>
          <cell r="F4161" t="str">
            <v>RMI</v>
          </cell>
          <cell r="G4161" t="str">
            <v>PT Prima Timah Utama</v>
          </cell>
          <cell r="H4161" t="str">
            <v>INDONESIA</v>
          </cell>
          <cell r="I4161"/>
          <cell r="J4161" t="str">
            <v>Pangkal Pinang</v>
          </cell>
          <cell r="K4161" t="str">
            <v>Kepulauan Bangka Belitung</v>
          </cell>
          <cell r="L4161" t="str">
            <v>Conformant</v>
          </cell>
        </row>
        <row r="4162">
          <cell r="B4162" t="str">
            <v>HILPERT ELECTRONICS AG_2023</v>
          </cell>
          <cell r="C4162" t="str">
            <v>CID001460 - PT Refined Bangka Tin</v>
          </cell>
          <cell r="D4162" t="str">
            <v>Tin</v>
          </cell>
          <cell r="E4162" t="str">
            <v>CID001460</v>
          </cell>
          <cell r="F4162" t="str">
            <v>RMI</v>
          </cell>
          <cell r="G4162" t="str">
            <v>PT Refined Bangka Tin</v>
          </cell>
          <cell r="H4162" t="str">
            <v>INDONESIA</v>
          </cell>
          <cell r="I4162"/>
          <cell r="J4162" t="str">
            <v>Sungailiat</v>
          </cell>
          <cell r="K4162" t="str">
            <v>Kepulauan Bangka Belitung</v>
          </cell>
          <cell r="L4162" t="str">
            <v>Conformant</v>
          </cell>
        </row>
        <row r="4163">
          <cell r="B4163" t="str">
            <v>HILPERT ELECTRONICS AG_2023</v>
          </cell>
          <cell r="C4163" t="str">
            <v>CID001463 - PT Sariwiguna Binasentosa</v>
          </cell>
          <cell r="D4163" t="str">
            <v>Tin</v>
          </cell>
          <cell r="E4163" t="str">
            <v>CID001463</v>
          </cell>
          <cell r="F4163" t="str">
            <v>RMI</v>
          </cell>
          <cell r="G4163" t="str">
            <v>PT Sariwiguna Binasentosa</v>
          </cell>
          <cell r="H4163" t="str">
            <v>INDONESIA</v>
          </cell>
          <cell r="I4163"/>
          <cell r="J4163" t="str">
            <v>Pangkal Pinang</v>
          </cell>
          <cell r="K4163" t="str">
            <v>Kepulauan Bangka Belitung</v>
          </cell>
          <cell r="L4163" t="str">
            <v>Conformant</v>
          </cell>
        </row>
        <row r="4164">
          <cell r="B4164" t="str">
            <v>HILPERT ELECTRONICS AG_2023</v>
          </cell>
          <cell r="C4164" t="str">
            <v>CID001468 - PT Stanindo Inti Perkasa</v>
          </cell>
          <cell r="D4164" t="str">
            <v>Tin</v>
          </cell>
          <cell r="E4164" t="str">
            <v>CID001468</v>
          </cell>
          <cell r="F4164" t="str">
            <v>RMI</v>
          </cell>
          <cell r="G4164" t="str">
            <v>PT Stanindo Inti Perkasa</v>
          </cell>
          <cell r="H4164" t="str">
            <v>INDONESIA</v>
          </cell>
          <cell r="I4164"/>
          <cell r="J4164" t="str">
            <v>Pangkal Pinang</v>
          </cell>
          <cell r="K4164" t="str">
            <v>Kepulauan Bangka Belitung</v>
          </cell>
          <cell r="L4164" t="str">
            <v>Conformant</v>
          </cell>
        </row>
        <row r="4165">
          <cell r="B4165" t="str">
            <v>HILPERT ELECTRONICS AG_2023</v>
          </cell>
          <cell r="C4165" t="str">
            <v>CID001477 - PT Timah Tbk Kundur</v>
          </cell>
          <cell r="D4165" t="str">
            <v>Tin</v>
          </cell>
          <cell r="E4165" t="str">
            <v>CID001477</v>
          </cell>
          <cell r="F4165" t="str">
            <v>RMI</v>
          </cell>
          <cell r="G4165" t="str">
            <v>PT Timah Tbk Kundur</v>
          </cell>
          <cell r="H4165" t="str">
            <v>INDONESIA</v>
          </cell>
          <cell r="I4165" t="str">
            <v>Unknown.</v>
          </cell>
          <cell r="J4165" t="str">
            <v>Kundur</v>
          </cell>
          <cell r="K4165" t="str">
            <v>Riau</v>
          </cell>
          <cell r="L4165" t="str">
            <v>Conformant</v>
          </cell>
        </row>
        <row r="4166">
          <cell r="B4166" t="str">
            <v>HILPERT ELECTRONICS AG_2023</v>
          </cell>
          <cell r="C4166" t="str">
            <v>CID001482 - PT Timah Tbk Mentok</v>
          </cell>
          <cell r="D4166" t="str">
            <v>Tin</v>
          </cell>
          <cell r="E4166" t="str">
            <v>CID001482</v>
          </cell>
          <cell r="F4166" t="str">
            <v>RMI</v>
          </cell>
          <cell r="G4166" t="str">
            <v>PT Timah Tbk Mentok</v>
          </cell>
          <cell r="H4166" t="str">
            <v>INDONESIA</v>
          </cell>
          <cell r="I4166" t="str">
            <v>Unknown.</v>
          </cell>
          <cell r="J4166" t="str">
            <v>Mentok</v>
          </cell>
          <cell r="K4166" t="str">
            <v>Kepulauan Bangka Belitung</v>
          </cell>
          <cell r="L4166" t="str">
            <v>Conformant</v>
          </cell>
        </row>
        <row r="4167">
          <cell r="B4167" t="str">
            <v>HILPERT ELECTRONICS AG_2023</v>
          </cell>
          <cell r="C4167" t="str">
            <v>CID001539 - Rui Da Hung</v>
          </cell>
          <cell r="D4167" t="str">
            <v>Tin</v>
          </cell>
          <cell r="E4167" t="str">
            <v>CID001539</v>
          </cell>
          <cell r="F4167" t="str">
            <v>RMI</v>
          </cell>
          <cell r="G4167" t="str">
            <v>Rui Da Hung</v>
          </cell>
          <cell r="H4167" t="str">
            <v>TAIWAN, PROVINCE OF CHINA</v>
          </cell>
          <cell r="I4167"/>
          <cell r="J4167" t="str">
            <v>Taoyuan</v>
          </cell>
          <cell r="K4167" t="str">
            <v>Taoyuan</v>
          </cell>
          <cell r="L4167" t="str">
            <v>Conformant</v>
          </cell>
        </row>
        <row r="4168">
          <cell r="B4168" t="str">
            <v>HILPERT ELECTRONICS AG_2023</v>
          </cell>
          <cell r="C4168" t="str">
            <v>CID001898 - Thaisarco</v>
          </cell>
          <cell r="D4168" t="str">
            <v>Tin</v>
          </cell>
          <cell r="E4168" t="str">
            <v>CID001898</v>
          </cell>
          <cell r="F4168" t="str">
            <v>RMI</v>
          </cell>
          <cell r="G4168" t="str">
            <v>Thaisarco</v>
          </cell>
          <cell r="H4168" t="str">
            <v>THAILAND</v>
          </cell>
          <cell r="I4168" t="str">
            <v>80 Moo 8, Sakdidej Road</v>
          </cell>
          <cell r="J4168" t="str">
            <v>Amphur Muang</v>
          </cell>
          <cell r="K4168" t="str">
            <v>Phuket</v>
          </cell>
          <cell r="L4168" t="str">
            <v>Conformant</v>
          </cell>
        </row>
        <row r="4169">
          <cell r="B4169" t="str">
            <v>HILPERT ELECTRONICS AG_2023</v>
          </cell>
          <cell r="C4169" t="str">
            <v>CID002036 - White Solder Metalurgia e Mineracao Ltda.</v>
          </cell>
          <cell r="D4169" t="str">
            <v>Tin</v>
          </cell>
          <cell r="E4169" t="str">
            <v>CID002036</v>
          </cell>
          <cell r="F4169" t="str">
            <v>RMI</v>
          </cell>
          <cell r="G4169" t="str">
            <v>White Solder Metalurgia e Mineracao Ltda.</v>
          </cell>
          <cell r="H4169" t="str">
            <v>BRAZIL</v>
          </cell>
          <cell r="I4169" t="str">
            <v>Rodovia 421, Km 1,1 no 917 CEP 76877-073/Cx Postal: 433</v>
          </cell>
          <cell r="J4169" t="str">
            <v>Ariquemes</v>
          </cell>
          <cell r="K4169" t="str">
            <v>Rondônia</v>
          </cell>
          <cell r="L4169" t="str">
            <v>Conformant</v>
          </cell>
        </row>
        <row r="4170">
          <cell r="B4170" t="str">
            <v>HILPERT ELECTRONICS AG_2023</v>
          </cell>
          <cell r="C4170" t="str">
            <v>CID002158 - Yunnan Chengfeng Non-ferrous Metals Co., Ltd.165</v>
          </cell>
          <cell r="D4170" t="str">
            <v>Tin</v>
          </cell>
          <cell r="E4170" t="str">
            <v>CID002158</v>
          </cell>
          <cell r="F4170" t="str">
            <v>RMI</v>
          </cell>
          <cell r="G4170" t="str">
            <v>Yunnan Chengfeng Non-ferrous Metals Co., Ltd.</v>
          </cell>
          <cell r="H4170" t="str">
            <v>CHINA</v>
          </cell>
          <cell r="I4170" t="str">
            <v>Unknown.</v>
          </cell>
          <cell r="J4170" t="str">
            <v>Gejiu</v>
          </cell>
          <cell r="K4170" t="str">
            <v>Yunnan Sheng</v>
          </cell>
          <cell r="L4170" t="str">
            <v>Conformant</v>
          </cell>
        </row>
        <row r="4171">
          <cell r="B4171" t="str">
            <v>HILPERT ELECTRONICS AG_2023</v>
          </cell>
          <cell r="C4171" t="str">
            <v>CID002180 - Tin Smelting Branch of Yunnan Tin Co., Ltd.</v>
          </cell>
          <cell r="D4171" t="str">
            <v>Tin</v>
          </cell>
          <cell r="E4171" t="str">
            <v>CID002180</v>
          </cell>
          <cell r="F4171" t="str">
            <v>RMI</v>
          </cell>
          <cell r="G4171" t="str">
            <v>Tin Smelting Branch of Yunnan Tin Co., Ltd.</v>
          </cell>
          <cell r="H4171" t="str">
            <v>CHINA</v>
          </cell>
          <cell r="I4171" t="str">
            <v>Unknown.</v>
          </cell>
          <cell r="J4171" t="str">
            <v>Gejiu</v>
          </cell>
          <cell r="K4171" t="str">
            <v>Yunnan Sheng</v>
          </cell>
          <cell r="L4171" t="str">
            <v>Conformant</v>
          </cell>
        </row>
        <row r="4172">
          <cell r="B4172" t="str">
            <v>HILPERT ELECTRONICS AG_2023</v>
          </cell>
          <cell r="C4172" t="str">
            <v>CID002494 - Ganzhou Seadragon W &amp; Mo Co., Ltd.</v>
          </cell>
          <cell r="D4172" t="str">
            <v>Tungsten</v>
          </cell>
          <cell r="E4172" t="str">
            <v>CID002494</v>
          </cell>
          <cell r="F4172" t="str">
            <v>RMI</v>
          </cell>
          <cell r="G4172" t="str">
            <v>Ganzhou Seadragon W &amp; Mo Co., Ltd.</v>
          </cell>
          <cell r="H4172" t="str">
            <v>CHINA</v>
          </cell>
          <cell r="I4172"/>
          <cell r="J4172" t="str">
            <v>Ganzhou</v>
          </cell>
          <cell r="K4172" t="str">
            <v>Jiangxi Sheng</v>
          </cell>
          <cell r="L4172" t="str">
            <v>Conformant</v>
          </cell>
        </row>
        <row r="4173">
          <cell r="B4173" t="str">
            <v>HILPERT ELECTRONICS AG_2023</v>
          </cell>
          <cell r="C4173" t="str">
            <v>CID002541 - H.C. Starck Tungsten GmbH</v>
          </cell>
          <cell r="D4173" t="str">
            <v>Tungsten</v>
          </cell>
          <cell r="E4173" t="str">
            <v>CID002541</v>
          </cell>
          <cell r="F4173" t="str">
            <v>RMI</v>
          </cell>
          <cell r="G4173" t="str">
            <v>H.C. Starck Tungsten GmbH</v>
          </cell>
          <cell r="H4173" t="str">
            <v>GERMANY</v>
          </cell>
          <cell r="I4173"/>
          <cell r="J4173" t="str">
            <v>Goslar</v>
          </cell>
          <cell r="K4173" t="str">
            <v>Niedersachsen</v>
          </cell>
          <cell r="L4173" t="str">
            <v>Conformant</v>
          </cell>
        </row>
        <row r="4174">
          <cell r="B4174" t="str">
            <v>HILPERT ELECTRONICS AG_2023</v>
          </cell>
          <cell r="C4174" t="str">
            <v>CID002543 - Masan High-Tech Materials</v>
          </cell>
          <cell r="D4174" t="str">
            <v>Tungsten</v>
          </cell>
          <cell r="E4174" t="str">
            <v>CID002543</v>
          </cell>
          <cell r="F4174" t="str">
            <v>RMI</v>
          </cell>
          <cell r="G4174" t="str">
            <v>Masan High-Tech Materials</v>
          </cell>
          <cell r="H4174" t="str">
            <v>VIET NAM</v>
          </cell>
          <cell r="I4174"/>
          <cell r="J4174" t="str">
            <v>Dai Tu</v>
          </cell>
          <cell r="K4174" t="str">
            <v>Thái Nguyên</v>
          </cell>
          <cell r="L4174" t="str">
            <v>Conformant</v>
          </cell>
        </row>
        <row r="4175">
          <cell r="B4175" t="str">
            <v>HILPERT ELECTRONICS AG_2023</v>
          </cell>
          <cell r="C4175" t="str">
            <v>CID001231 - Jiangxi New Nanshan Technology Ltd.</v>
          </cell>
          <cell r="D4175" t="str">
            <v>Tin</v>
          </cell>
          <cell r="E4175" t="str">
            <v>CID001231</v>
          </cell>
          <cell r="F4175" t="str">
            <v>RMI</v>
          </cell>
          <cell r="G4175" t="str">
            <v>Jiangxi New Nanshan Technology Ltd.</v>
          </cell>
          <cell r="H4175" t="str">
            <v>CHINA</v>
          </cell>
          <cell r="I4175" t="str">
            <v>Nan Kang Industrial Park, Ganzhou, Jiangxi Province, China, 341413</v>
          </cell>
          <cell r="J4175" t="str">
            <v>Ganzhou</v>
          </cell>
          <cell r="K4175" t="str">
            <v>Jiangxi Sheng</v>
          </cell>
          <cell r="L4175" t="str">
            <v>Conformant</v>
          </cell>
        </row>
        <row r="4176">
          <cell r="B4176" t="str">
            <v>HILPERT ELECTRONICS AG_2023</v>
          </cell>
          <cell r="C4176" t="str">
            <v>CID002773 - Aurubis Beerse99</v>
          </cell>
          <cell r="D4176" t="str">
            <v>Tin</v>
          </cell>
          <cell r="E4176" t="str">
            <v>CID002773</v>
          </cell>
          <cell r="F4176" t="str">
            <v>RMI</v>
          </cell>
          <cell r="G4176" t="str">
            <v>Aurubis Beerse</v>
          </cell>
          <cell r="H4176" t="str">
            <v>BELGIUM</v>
          </cell>
          <cell r="I4176"/>
          <cell r="J4176" t="str">
            <v>Beerse</v>
          </cell>
          <cell r="K4176" t="str">
            <v>Antwerpen</v>
          </cell>
          <cell r="L4176" t="str">
            <v>Conformant</v>
          </cell>
        </row>
        <row r="4177">
          <cell r="B4177" t="str">
            <v>HILPERT ELECTRONICS AG_2023</v>
          </cell>
          <cell r="C4177" t="str">
            <v>CID003205 - PT Bangka Serumpun</v>
          </cell>
          <cell r="D4177" t="str">
            <v>Tin</v>
          </cell>
          <cell r="E4177" t="str">
            <v>CID003205</v>
          </cell>
          <cell r="F4177" t="str">
            <v>RMI</v>
          </cell>
          <cell r="G4177" t="str">
            <v>PT Bangka Serumpun</v>
          </cell>
          <cell r="H4177" t="str">
            <v>INDONESIA</v>
          </cell>
          <cell r="I4177"/>
          <cell r="J4177" t="str">
            <v>Pangkalpinang</v>
          </cell>
          <cell r="K4177" t="str">
            <v>Kepulauan Bangka Belitung</v>
          </cell>
          <cell r="L4177" t="str">
            <v>Conformant</v>
          </cell>
        </row>
        <row r="4178">
          <cell r="B4178" t="str">
            <v>HILPERT ELECTRONICS AG_2023</v>
          </cell>
          <cell r="C4178" t="str">
            <v>CID003325 - Tin Technology &amp; Refining</v>
          </cell>
          <cell r="D4178" t="str">
            <v>Tin</v>
          </cell>
          <cell r="E4178" t="str">
            <v>CID003325</v>
          </cell>
          <cell r="F4178" t="str">
            <v>RMI</v>
          </cell>
          <cell r="G4178" t="str">
            <v>Tin Technology &amp; Refining</v>
          </cell>
          <cell r="H4178" t="str">
            <v>UNITED STATES OF AMERICA</v>
          </cell>
          <cell r="I4178"/>
          <cell r="J4178" t="str">
            <v>West Chester</v>
          </cell>
          <cell r="K4178" t="str">
            <v>Pennsylvania</v>
          </cell>
          <cell r="L4178" t="str">
            <v>Conformant</v>
          </cell>
        </row>
        <row r="4179">
          <cell r="B4179" t="str">
            <v>HILPERT ELECTRONICS AG_2023</v>
          </cell>
          <cell r="C4179" t="str">
            <v>CID001406 - PT Babel Surya Alam Lestari</v>
          </cell>
          <cell r="D4179" t="str">
            <v>Tin</v>
          </cell>
          <cell r="E4179" t="str">
            <v>CID001406</v>
          </cell>
          <cell r="F4179" t="str">
            <v>RMI</v>
          </cell>
          <cell r="G4179" t="str">
            <v>PT Babel Surya Alam Lestari</v>
          </cell>
          <cell r="H4179" t="str">
            <v>INDONESIA</v>
          </cell>
          <cell r="I4179"/>
          <cell r="J4179" t="str">
            <v>Badau</v>
          </cell>
          <cell r="K4179" t="str">
            <v>Kepulauan Bangka Belitung</v>
          </cell>
          <cell r="L4179" t="str">
            <v>Conformant</v>
          </cell>
        </row>
        <row r="4180">
          <cell r="B4180" t="str">
            <v>HILPERT ELECTRONICS AG_2023</v>
          </cell>
          <cell r="C4180" t="str">
            <v>CID003381 - PT Rajawali Rimba Perkasa</v>
          </cell>
          <cell r="D4180" t="str">
            <v>Tin</v>
          </cell>
          <cell r="E4180" t="str">
            <v>CID003381</v>
          </cell>
          <cell r="F4180" t="str">
            <v>RMI</v>
          </cell>
          <cell r="G4180" t="str">
            <v>PT Rajawali Rimba Perkasa</v>
          </cell>
          <cell r="H4180" t="str">
            <v>INDONESIA</v>
          </cell>
          <cell r="I4180"/>
          <cell r="J4180" t="str">
            <v>Tukak Sadai</v>
          </cell>
          <cell r="K4180" t="str">
            <v>Bangka Belitung</v>
          </cell>
          <cell r="L4180" t="str">
            <v>Conformant</v>
          </cell>
        </row>
        <row r="4181">
          <cell r="B4181" t="str">
            <v>HILPERT ELECTRONICS AG_2023</v>
          </cell>
          <cell r="C4181" t="str">
            <v>CID002834 - Thai Nguyen Mining and Metallurgy Co., Ltd.</v>
          </cell>
          <cell r="D4181" t="str">
            <v>Tin</v>
          </cell>
          <cell r="E4181" t="str">
            <v>CID002834</v>
          </cell>
          <cell r="F4181" t="str">
            <v>RMI</v>
          </cell>
          <cell r="G4181" t="str">
            <v>Thai Nguyen Mining and Metallurgy Co., Ltd.</v>
          </cell>
          <cell r="H4181" t="str">
            <v>VIET NAM</v>
          </cell>
          <cell r="I4181"/>
          <cell r="J4181" t="str">
            <v>Thai Nguyen</v>
          </cell>
          <cell r="K4181" t="str">
            <v>Thái Nguyên</v>
          </cell>
          <cell r="L4181" t="str">
            <v>Removed</v>
          </cell>
        </row>
        <row r="4182">
          <cell r="B4182" t="str">
            <v>HILPERT ELECTRONICS AG_2023</v>
          </cell>
          <cell r="C4182" t="str">
            <v>CID003379 - Ma'anshan Weitai Tin Co., Ltd.</v>
          </cell>
          <cell r="D4182" t="str">
            <v>Tin</v>
          </cell>
          <cell r="E4182" t="str">
            <v>CID003379</v>
          </cell>
          <cell r="F4182" t="str">
            <v>RMI</v>
          </cell>
          <cell r="G4182" t="str">
            <v>Ma'anshan Weitai Tin Co., Ltd.</v>
          </cell>
          <cell r="H4182" t="str">
            <v>CHINA</v>
          </cell>
          <cell r="I4182"/>
          <cell r="J4182" t="str">
            <v>Maanshan</v>
          </cell>
          <cell r="K4182" t="str">
            <v>Anhui Sheng</v>
          </cell>
          <cell r="L4182" t="str">
            <v>Removed</v>
          </cell>
        </row>
        <row r="4183">
          <cell r="B4183" t="str">
            <v>HILPERT ELECTRONICS AG_2023</v>
          </cell>
          <cell r="C4183" t="str">
            <v>CID003387 - Luna Smelter, Ltd.</v>
          </cell>
          <cell r="D4183" t="str">
            <v>Tin</v>
          </cell>
          <cell r="E4183" t="str">
            <v>CID003387</v>
          </cell>
          <cell r="F4183" t="str">
            <v>RMI</v>
          </cell>
          <cell r="G4183" t="str">
            <v>Luna Smelter, Ltd.</v>
          </cell>
          <cell r="H4183" t="str">
            <v>RWANDA</v>
          </cell>
          <cell r="I4183"/>
          <cell r="J4183" t="str">
            <v>Kigali</v>
          </cell>
          <cell r="K4183" t="str">
            <v>City of Kigali</v>
          </cell>
          <cell r="L4183" t="str">
            <v>Conformant</v>
          </cell>
        </row>
        <row r="4184">
          <cell r="B4184" t="str">
            <v>HILPERT ELECTRONICS AG_2023</v>
          </cell>
          <cell r="C4184" t="str">
            <v>CID001191 - Mitsubishi Materials Corporation</v>
          </cell>
          <cell r="D4184" t="str">
            <v>Tin</v>
          </cell>
          <cell r="E4184" t="str">
            <v>CID001191</v>
          </cell>
          <cell r="F4184" t="str">
            <v>RMI</v>
          </cell>
          <cell r="G4184" t="str">
            <v>Mitsubishi Materials Corporation</v>
          </cell>
          <cell r="H4184" t="str">
            <v>JAPAN</v>
          </cell>
          <cell r="I4184"/>
          <cell r="J4184" t="str">
            <v>Tokyo</v>
          </cell>
          <cell r="K4184" t="str">
            <v>Tokyo</v>
          </cell>
          <cell r="L4184" t="str">
            <v>Conformant</v>
          </cell>
        </row>
        <row r="4185">
          <cell r="B4185" t="str">
            <v>J. N. EBERLE Federnfabrik GmbH_2023</v>
          </cell>
          <cell r="C4185"/>
          <cell r="D4185"/>
          <cell r="E4185"/>
          <cell r="F4185"/>
          <cell r="G4185"/>
          <cell r="H4185"/>
          <cell r="I4185"/>
          <cell r="J4185"/>
          <cell r="K4185"/>
          <cell r="L4185"/>
        </row>
        <row r="4186">
          <cell r="B4186" t="str">
            <v>JOHANSON DIELECTRIC INC_2023</v>
          </cell>
          <cell r="C4186" t="str">
            <v>CID002557 - Global Advanced Metals Boyertown</v>
          </cell>
          <cell r="D4186" t="str">
            <v>Tantalum</v>
          </cell>
          <cell r="E4186" t="str">
            <v>CID002557</v>
          </cell>
          <cell r="F4186" t="str">
            <v>RMI</v>
          </cell>
          <cell r="G4186" t="str">
            <v>Global Advanced Metals Boyertown</v>
          </cell>
          <cell r="H4186" t="str">
            <v>UNITED STATES OF AMERICA</v>
          </cell>
          <cell r="I4186"/>
          <cell r="J4186" t="str">
            <v>Boyertown</v>
          </cell>
          <cell r="K4186" t="str">
            <v>Pennsylvania</v>
          </cell>
          <cell r="L4186" t="str">
            <v>Conformant</v>
          </cell>
        </row>
        <row r="4187">
          <cell r="B4187" t="str">
            <v>JOHANSON DIELECTRIC INC_2023</v>
          </cell>
          <cell r="C4187" t="str">
            <v>CID001173 - Mineracao Taboca S.A.</v>
          </cell>
          <cell r="D4187" t="str">
            <v>Tin</v>
          </cell>
          <cell r="E4187" t="str">
            <v>CID001173</v>
          </cell>
          <cell r="F4187" t="str">
            <v>RMI</v>
          </cell>
          <cell r="G4187" t="str">
            <v>Mineracao Taboca S.A.</v>
          </cell>
          <cell r="H4187" t="str">
            <v>BRAZIL</v>
          </cell>
          <cell r="I4187" t="str">
            <v>Nondisclosure</v>
          </cell>
          <cell r="J4187" t="str">
            <v>Bairro Guarapiranga</v>
          </cell>
          <cell r="K4187" t="str">
            <v>Pirapora do Bom Jesus City</v>
          </cell>
          <cell r="L4187" t="str">
            <v>Conformant</v>
          </cell>
        </row>
        <row r="4188">
          <cell r="B4188" t="str">
            <v>JOHANSON DIELECTRIC INC_2023</v>
          </cell>
          <cell r="C4188" t="str">
            <v>CID000924 - Asahi Refining Canada Ltd.</v>
          </cell>
          <cell r="D4188" t="str">
            <v>Gold</v>
          </cell>
          <cell r="E4188" t="str">
            <v>CID000924</v>
          </cell>
          <cell r="F4188" t="str">
            <v>RMI</v>
          </cell>
          <cell r="G4188" t="str">
            <v>Asahi Refining Canada Ltd.</v>
          </cell>
          <cell r="H4188" t="str">
            <v>CANADA</v>
          </cell>
          <cell r="I4188"/>
          <cell r="J4188" t="str">
            <v>Brampton</v>
          </cell>
          <cell r="K4188" t="str">
            <v>Ontario</v>
          </cell>
          <cell r="L4188" t="str">
            <v>Conformant</v>
          </cell>
        </row>
        <row r="4189">
          <cell r="B4189" t="str">
            <v>JOHANSON DIELECTRIC INC_2023</v>
          </cell>
          <cell r="C4189" t="str">
            <v>CID000707 - Heraeus Metals Hong Kong Ltd.</v>
          </cell>
          <cell r="D4189" t="str">
            <v>Gold</v>
          </cell>
          <cell r="E4189" t="str">
            <v>CID000707</v>
          </cell>
          <cell r="F4189" t="str">
            <v>RMI</v>
          </cell>
          <cell r="G4189" t="str">
            <v>Heraeus Metals Hong Kong Ltd.</v>
          </cell>
          <cell r="H4189" t="str">
            <v>CHINA</v>
          </cell>
          <cell r="I4189"/>
          <cell r="J4189" t="str">
            <v>Fanling</v>
          </cell>
          <cell r="K4189" t="str">
            <v>Hong Kong SAR</v>
          </cell>
          <cell r="L4189" t="str">
            <v>Conformant</v>
          </cell>
        </row>
        <row r="4190">
          <cell r="B4190" t="str">
            <v>JOHANSON DIELECTRIC INC_2023</v>
          </cell>
          <cell r="C4190" t="str">
            <v>CID000969 - Kennecott Utah Copper LLC</v>
          </cell>
          <cell r="D4190" t="str">
            <v>Gold</v>
          </cell>
          <cell r="E4190" t="str">
            <v>CID000969</v>
          </cell>
          <cell r="F4190" t="str">
            <v>RMI</v>
          </cell>
          <cell r="G4190" t="str">
            <v>Kennecott Utah Copper LLC</v>
          </cell>
          <cell r="H4190" t="str">
            <v>UNITED STATES OF AMERICA</v>
          </cell>
          <cell r="I4190"/>
          <cell r="J4190" t="str">
            <v>Magna</v>
          </cell>
          <cell r="K4190" t="str">
            <v>Utah</v>
          </cell>
          <cell r="L4190" t="str">
            <v>Conformant</v>
          </cell>
        </row>
        <row r="4191">
          <cell r="B4191" t="str">
            <v>JOHANSON DIELECTRIC INC_2023</v>
          </cell>
          <cell r="C4191" t="str">
            <v>CID001157 - Metalor USA Refining Corporation</v>
          </cell>
          <cell r="D4191" t="str">
            <v>Gold</v>
          </cell>
          <cell r="E4191" t="str">
            <v>CID001157</v>
          </cell>
          <cell r="F4191" t="str">
            <v>RMI</v>
          </cell>
          <cell r="G4191" t="str">
            <v>Metalor USA Refining Corporation</v>
          </cell>
          <cell r="H4191" t="str">
            <v>UNITED STATES OF AMERICA</v>
          </cell>
          <cell r="I4191"/>
          <cell r="J4191" t="str">
            <v>North Attleboro</v>
          </cell>
          <cell r="K4191" t="str">
            <v>Massachusetts</v>
          </cell>
          <cell r="L4191" t="str">
            <v>Conformant</v>
          </cell>
        </row>
        <row r="4192">
          <cell r="B4192" t="str">
            <v>JOHANSON DIELECTRIC INC_2023</v>
          </cell>
          <cell r="C4192" t="str">
            <v>CID001161 - Metalurgica Met-Mex Penoles S.A. De C.V.65</v>
          </cell>
          <cell r="D4192" t="str">
            <v>Gold</v>
          </cell>
          <cell r="E4192" t="str">
            <v>CID001161</v>
          </cell>
          <cell r="F4192" t="str">
            <v>RMI</v>
          </cell>
          <cell r="G4192" t="str">
            <v>Metalurgica Met-Mex Penoles S.A. De C.V.</v>
          </cell>
          <cell r="H4192" t="str">
            <v>MEXICO</v>
          </cell>
          <cell r="I4192"/>
          <cell r="J4192" t="str">
            <v>Torreon</v>
          </cell>
          <cell r="K4192" t="str">
            <v>Coahuila de Zaragoza</v>
          </cell>
          <cell r="L4192" t="str">
            <v>Conformant</v>
          </cell>
        </row>
        <row r="4193">
          <cell r="B4193" t="str">
            <v>JOHANSON DIELECTRIC INC_2023</v>
          </cell>
          <cell r="C4193" t="str">
            <v>CID001534 - Royal Canadian Mint</v>
          </cell>
          <cell r="D4193" t="str">
            <v>Gold</v>
          </cell>
          <cell r="E4193" t="str">
            <v>CID001534</v>
          </cell>
          <cell r="F4193" t="str">
            <v>RMI</v>
          </cell>
          <cell r="G4193" t="str">
            <v>Royal Canadian Mint</v>
          </cell>
          <cell r="H4193" t="str">
            <v>CANADA</v>
          </cell>
          <cell r="I4193"/>
          <cell r="J4193" t="str">
            <v>Ottawa</v>
          </cell>
          <cell r="K4193" t="str">
            <v>Ontario</v>
          </cell>
          <cell r="L4193" t="str">
            <v>Conformant</v>
          </cell>
        </row>
        <row r="4194">
          <cell r="B4194" t="str">
            <v>JOHANSON DIELECTRIC INC_2023</v>
          </cell>
          <cell r="C4194" t="str">
            <v>CID001070 - China Tin Group Co., Ltd.125</v>
          </cell>
          <cell r="D4194" t="str">
            <v>Tin</v>
          </cell>
          <cell r="E4194" t="str">
            <v>CID001070</v>
          </cell>
          <cell r="F4194" t="str">
            <v>RMI</v>
          </cell>
          <cell r="G4194" t="str">
            <v>China Tin Group Co., Ltd.</v>
          </cell>
          <cell r="H4194" t="str">
            <v>CHINA</v>
          </cell>
          <cell r="I4194"/>
          <cell r="J4194" t="str">
            <v>Laibin</v>
          </cell>
          <cell r="K4194" t="str">
            <v>Guangxi Zhuangzu Zizhiqu</v>
          </cell>
          <cell r="L4194" t="str">
            <v>Conformant</v>
          </cell>
        </row>
        <row r="4195">
          <cell r="B4195" t="str">
            <v>JOHANSON DIELECTRIC INC_2023</v>
          </cell>
          <cell r="C4195" t="str">
            <v>CID000438 - EM Vinto</v>
          </cell>
          <cell r="D4195" t="str">
            <v>Tin</v>
          </cell>
          <cell r="E4195" t="str">
            <v>CID000438</v>
          </cell>
          <cell r="F4195" t="str">
            <v>RMI</v>
          </cell>
          <cell r="G4195" t="str">
            <v>EM Vinto</v>
          </cell>
          <cell r="H4195" t="str">
            <v>BOLIVIA (PLURINATIONAL STATE OF)</v>
          </cell>
          <cell r="I4195" t="str">
            <v>Unknown.</v>
          </cell>
          <cell r="J4195" t="str">
            <v>Oruro</v>
          </cell>
          <cell r="K4195" t="str">
            <v>Oruro</v>
          </cell>
          <cell r="L4195" t="str">
            <v>Conformant</v>
          </cell>
        </row>
        <row r="4196">
          <cell r="B4196" t="str">
            <v>JOHANSON DIELECTRIC INC_2023</v>
          </cell>
          <cell r="C4196" t="str">
            <v>CID001105 - Malaysia Smelting Corporation (MSC)</v>
          </cell>
          <cell r="D4196" t="str">
            <v>Tin</v>
          </cell>
          <cell r="E4196" t="str">
            <v>CID001105</v>
          </cell>
          <cell r="F4196" t="str">
            <v>RMI</v>
          </cell>
          <cell r="G4196" t="str">
            <v>Malaysia Smelting Corporation (MSC)</v>
          </cell>
          <cell r="H4196" t="str">
            <v>MALAYSIA</v>
          </cell>
          <cell r="I4196" t="str">
            <v>27, Jialan Pantai</v>
          </cell>
          <cell r="J4196" t="str">
            <v>Butterworth</v>
          </cell>
          <cell r="K4196" t="str">
            <v>Pulau Pinang</v>
          </cell>
          <cell r="L4196" t="str">
            <v>Conformant</v>
          </cell>
        </row>
        <row r="4197">
          <cell r="B4197" t="str">
            <v>JOHANSON DIELECTRIC INC_2023</v>
          </cell>
          <cell r="C4197" t="str">
            <v>CID001182 - Minsur</v>
          </cell>
          <cell r="D4197" t="str">
            <v>Tin</v>
          </cell>
          <cell r="E4197" t="str">
            <v>CID001182</v>
          </cell>
          <cell r="F4197" t="str">
            <v>RMI</v>
          </cell>
          <cell r="G4197" t="str">
            <v>Minsur</v>
          </cell>
          <cell r="H4197" t="str">
            <v>PERU</v>
          </cell>
          <cell r="I4197" t="str">
            <v>222 Bloomingdale Road, Suite 101</v>
          </cell>
          <cell r="J4197" t="str">
            <v>Paracas</v>
          </cell>
          <cell r="K4197" t="str">
            <v>Ika</v>
          </cell>
          <cell r="L4197" t="str">
            <v>Conformant</v>
          </cell>
        </row>
        <row r="4198">
          <cell r="B4198" t="str">
            <v>JOHANSON DIELECTRIC INC_2023</v>
          </cell>
          <cell r="C4198" t="str">
            <v>CID001477 - PT Timah Tbk Kundur</v>
          </cell>
          <cell r="D4198" t="str">
            <v>Tin</v>
          </cell>
          <cell r="E4198" t="str">
            <v>CID001477</v>
          </cell>
          <cell r="F4198" t="str">
            <v>RMI</v>
          </cell>
          <cell r="G4198" t="str">
            <v>PT Timah Tbk Kundur</v>
          </cell>
          <cell r="H4198" t="str">
            <v>INDONESIA</v>
          </cell>
          <cell r="I4198" t="str">
            <v>Unknown.</v>
          </cell>
          <cell r="J4198" t="str">
            <v>Kundur</v>
          </cell>
          <cell r="K4198" t="str">
            <v>Riau</v>
          </cell>
          <cell r="L4198" t="str">
            <v>Conformant</v>
          </cell>
        </row>
        <row r="4199">
          <cell r="B4199" t="str">
            <v>JOHANSON DIELECTRIC INC_2023</v>
          </cell>
          <cell r="C4199" t="str">
            <v>CID001482 - PT Timah Tbk Mentok</v>
          </cell>
          <cell r="D4199" t="str">
            <v>Tin</v>
          </cell>
          <cell r="E4199" t="str">
            <v>CID001482</v>
          </cell>
          <cell r="F4199" t="str">
            <v>RMI</v>
          </cell>
          <cell r="G4199" t="str">
            <v>PT Timah Tbk Mentok</v>
          </cell>
          <cell r="H4199" t="str">
            <v>INDONESIA</v>
          </cell>
          <cell r="I4199" t="str">
            <v>Unknown.</v>
          </cell>
          <cell r="J4199" t="str">
            <v>Mentok</v>
          </cell>
          <cell r="K4199" t="str">
            <v>Kepulauan Bangka Belitung</v>
          </cell>
          <cell r="L4199" t="str">
            <v>Conformant</v>
          </cell>
        </row>
        <row r="4200">
          <cell r="B4200" t="str">
            <v>JOHANSON DIELECTRIC INC_2023</v>
          </cell>
          <cell r="C4200" t="str">
            <v>CID001898 - Thaisarco</v>
          </cell>
          <cell r="D4200" t="str">
            <v>Tin</v>
          </cell>
          <cell r="E4200" t="str">
            <v>CID001898</v>
          </cell>
          <cell r="F4200" t="str">
            <v>RMI</v>
          </cell>
          <cell r="G4200" t="str">
            <v>Thaisarco</v>
          </cell>
          <cell r="H4200" t="str">
            <v>THAILAND</v>
          </cell>
          <cell r="I4200" t="str">
            <v>80 Moo 8, Sakdidej Road</v>
          </cell>
          <cell r="J4200" t="str">
            <v>Amphur Muang</v>
          </cell>
          <cell r="K4200" t="str">
            <v>Phuket</v>
          </cell>
          <cell r="L4200" t="str">
            <v>Conformant</v>
          </cell>
        </row>
        <row r="4201">
          <cell r="B4201" t="str">
            <v>JOHANSON DIELECTRIC INC_2023</v>
          </cell>
          <cell r="C4201" t="str">
            <v>CID002036 - White Solder Metalurgia e Mineracao Ltda.</v>
          </cell>
          <cell r="D4201" t="str">
            <v>Tin</v>
          </cell>
          <cell r="E4201" t="str">
            <v>CID002036</v>
          </cell>
          <cell r="F4201" t="str">
            <v>RMI</v>
          </cell>
          <cell r="G4201" t="str">
            <v>White Solder Metalurgia e Mineracao Ltda.</v>
          </cell>
          <cell r="H4201" t="str">
            <v>BRAZIL</v>
          </cell>
          <cell r="I4201" t="str">
            <v>Rodovia 421, Km 1,1 no 917 CEP 76877-073/Cx Postal: 433</v>
          </cell>
          <cell r="J4201" t="str">
            <v>Ariquemes</v>
          </cell>
          <cell r="K4201" t="str">
            <v>Rondônia</v>
          </cell>
          <cell r="L4201" t="str">
            <v>Conformant</v>
          </cell>
        </row>
        <row r="4202">
          <cell r="B4202" t="str">
            <v>JOHANSON DIELECTRIC INC_2023</v>
          </cell>
          <cell r="C4202" t="str">
            <v>CID000568 - Global Tungsten &amp; Powders Corp.</v>
          </cell>
          <cell r="D4202" t="str">
            <v>Tungsten</v>
          </cell>
          <cell r="E4202" t="str">
            <v>CID000568</v>
          </cell>
          <cell r="F4202" t="str">
            <v>RMI</v>
          </cell>
          <cell r="G4202" t="str">
            <v>Global Tungsten &amp; Powders Corp.</v>
          </cell>
          <cell r="H4202" t="str">
            <v>UNITED STATES OF AMERICA</v>
          </cell>
          <cell r="I4202"/>
          <cell r="J4202" t="str">
            <v>Towanda</v>
          </cell>
          <cell r="K4202" t="str">
            <v>Pennsylvania</v>
          </cell>
          <cell r="L4202" t="str">
            <v>Conformant</v>
          </cell>
        </row>
        <row r="4203">
          <cell r="B4203" t="str">
            <v>JOHANSON DIELECTRIC INC_2023</v>
          </cell>
          <cell r="C4203" t="str">
            <v>CID002773 - Aurubis Beerse99</v>
          </cell>
          <cell r="D4203" t="str">
            <v>Tin</v>
          </cell>
          <cell r="E4203" t="str">
            <v>CID002773</v>
          </cell>
          <cell r="F4203" t="str">
            <v>RMI</v>
          </cell>
          <cell r="G4203" t="str">
            <v>Aurubis Beerse</v>
          </cell>
          <cell r="H4203" t="str">
            <v>BELGIUM</v>
          </cell>
          <cell r="I4203"/>
          <cell r="J4203" t="str">
            <v>Beerse</v>
          </cell>
          <cell r="K4203" t="str">
            <v>Antwerpen</v>
          </cell>
          <cell r="L4203" t="str">
            <v>Conformant</v>
          </cell>
        </row>
        <row r="4204">
          <cell r="B4204" t="str">
            <v>JOHANSON DIELECTRIC INC_2023</v>
          </cell>
          <cell r="C4204" t="str">
            <v>CID003325 - Tin Technology &amp; Refining</v>
          </cell>
          <cell r="D4204" t="str">
            <v>Tin</v>
          </cell>
          <cell r="E4204" t="str">
            <v>CID003325</v>
          </cell>
          <cell r="F4204" t="str">
            <v>RMI</v>
          </cell>
          <cell r="G4204" t="str">
            <v>Tin Technology &amp; Refining</v>
          </cell>
          <cell r="H4204" t="str">
            <v>UNITED STATES OF AMERICA</v>
          </cell>
          <cell r="I4204"/>
          <cell r="J4204" t="str">
            <v>West Chester</v>
          </cell>
          <cell r="K4204" t="str">
            <v>Pennsylvania</v>
          </cell>
          <cell r="L4204" t="str">
            <v>Conformant</v>
          </cell>
        </row>
        <row r="4205">
          <cell r="B4205" t="str">
            <v>JST France SAS_2023</v>
          </cell>
          <cell r="C4205" t="str">
            <v>CID001173 - Mineracao Taboca S.A.</v>
          </cell>
          <cell r="D4205" t="str">
            <v>Tin</v>
          </cell>
          <cell r="E4205" t="str">
            <v>CID001173</v>
          </cell>
          <cell r="F4205" t="str">
            <v>RMI</v>
          </cell>
          <cell r="G4205" t="str">
            <v>Mineracao Taboca S.A.</v>
          </cell>
          <cell r="H4205" t="str">
            <v>BRAZIL</v>
          </cell>
          <cell r="I4205" t="str">
            <v>Nondisclosure</v>
          </cell>
          <cell r="J4205" t="str">
            <v>Bairro Guarapiranga</v>
          </cell>
          <cell r="K4205" t="str">
            <v>Pirapora do Bom Jesus City</v>
          </cell>
          <cell r="L4205" t="str">
            <v>Conformant</v>
          </cell>
        </row>
        <row r="4206">
          <cell r="B4206" t="str">
            <v>JST France SAS_2023</v>
          </cell>
          <cell r="C4206" t="str">
            <v>CID000019 - Aida Chemical Industries Co., Ltd.</v>
          </cell>
          <cell r="D4206" t="str">
            <v>Gold</v>
          </cell>
          <cell r="E4206" t="str">
            <v>CID000019</v>
          </cell>
          <cell r="F4206" t="str">
            <v>RMI</v>
          </cell>
          <cell r="G4206" t="str">
            <v>Aida Chemical Industries Co., Ltd.</v>
          </cell>
          <cell r="H4206" t="str">
            <v>JAPAN</v>
          </cell>
          <cell r="I4206" t="str">
            <v>6-15-13 Minami-cho</v>
          </cell>
          <cell r="J4206" t="str">
            <v>Fuchu</v>
          </cell>
          <cell r="K4206" t="str">
            <v>Tokyo</v>
          </cell>
          <cell r="L4206" t="str">
            <v>Conformant</v>
          </cell>
        </row>
        <row r="4207">
          <cell r="B4207" t="str">
            <v>JST France SAS_2023</v>
          </cell>
          <cell r="C4207" t="str">
            <v>CID000077 - Argor-Heraeus S.A.</v>
          </cell>
          <cell r="D4207" t="str">
            <v>Gold</v>
          </cell>
          <cell r="E4207" t="str">
            <v>CID000077</v>
          </cell>
          <cell r="F4207" t="str">
            <v>RMI</v>
          </cell>
          <cell r="G4207" t="str">
            <v>Argor-Heraeus S.A.</v>
          </cell>
          <cell r="H4207" t="str">
            <v>SWITZERLAND</v>
          </cell>
          <cell r="I4207" t="str">
            <v>CH-6850 Mendrisio , Switzerland</v>
          </cell>
          <cell r="J4207" t="str">
            <v>Mendrisio</v>
          </cell>
          <cell r="K4207" t="str">
            <v>Ticino</v>
          </cell>
          <cell r="L4207" t="str">
            <v>Conformant</v>
          </cell>
        </row>
        <row r="4208">
          <cell r="B4208" t="str">
            <v>JST France SAS_2023</v>
          </cell>
          <cell r="C4208" t="str">
            <v>CID000082 - Asahi Pretec Corp.20</v>
          </cell>
          <cell r="D4208" t="str">
            <v>Gold</v>
          </cell>
          <cell r="E4208" t="str">
            <v>CID000082</v>
          </cell>
          <cell r="F4208" t="str">
            <v>RMI</v>
          </cell>
          <cell r="G4208" t="str">
            <v>Asahi Pretec Corp.</v>
          </cell>
          <cell r="H4208" t="str">
            <v>JAPAN</v>
          </cell>
          <cell r="I4208"/>
          <cell r="J4208" t="str">
            <v>Kobe</v>
          </cell>
          <cell r="K4208" t="str">
            <v>Hyogo</v>
          </cell>
          <cell r="L4208" t="str">
            <v>Conformant</v>
          </cell>
        </row>
        <row r="4209">
          <cell r="B4209" t="str">
            <v>JST France SAS_2023</v>
          </cell>
          <cell r="C4209" t="str">
            <v>CID000401 - Dowa</v>
          </cell>
          <cell r="D4209" t="str">
            <v>Gold</v>
          </cell>
          <cell r="E4209" t="str">
            <v>CID000401</v>
          </cell>
          <cell r="F4209" t="str">
            <v>RMI</v>
          </cell>
          <cell r="G4209" t="str">
            <v>Dowa</v>
          </cell>
          <cell r="H4209" t="str">
            <v>JAPAN</v>
          </cell>
          <cell r="I4209"/>
          <cell r="J4209" t="str">
            <v>Kosaka</v>
          </cell>
          <cell r="K4209" t="str">
            <v>Akita</v>
          </cell>
          <cell r="L4209" t="str">
            <v>Conformant</v>
          </cell>
        </row>
        <row r="4210">
          <cell r="B4210" t="str">
            <v>JST France SAS_2023</v>
          </cell>
          <cell r="C4210" t="str">
            <v>CID000807 - Ishifuku Metal Industry Co., Ltd.</v>
          </cell>
          <cell r="D4210" t="str">
            <v>Gold</v>
          </cell>
          <cell r="E4210" t="str">
            <v>CID000807</v>
          </cell>
          <cell r="F4210" t="str">
            <v>RMI</v>
          </cell>
          <cell r="G4210" t="str">
            <v>Ishifuku Metal Industry Co., Ltd.</v>
          </cell>
          <cell r="H4210" t="str">
            <v>JAPAN</v>
          </cell>
          <cell r="I4210"/>
          <cell r="J4210" t="str">
            <v>Soka</v>
          </cell>
          <cell r="K4210" t="str">
            <v>Saitama</v>
          </cell>
          <cell r="L4210" t="str">
            <v>Conformant</v>
          </cell>
        </row>
        <row r="4211">
          <cell r="B4211" t="str">
            <v>JST France SAS_2023</v>
          </cell>
          <cell r="C4211" t="str">
            <v>CID000937 - JX Nippon Mining &amp; Metals Co., Ltd.</v>
          </cell>
          <cell r="D4211" t="str">
            <v>Gold</v>
          </cell>
          <cell r="E4211" t="str">
            <v>CID000937</v>
          </cell>
          <cell r="F4211" t="str">
            <v>RMI</v>
          </cell>
          <cell r="G4211" t="str">
            <v>JX Nippon Mining &amp; Metals Co., Ltd.</v>
          </cell>
          <cell r="H4211" t="str">
            <v>JAPAN</v>
          </cell>
          <cell r="I4211"/>
          <cell r="J4211" t="str">
            <v>Ōita</v>
          </cell>
          <cell r="K4211" t="str">
            <v>Ôita</v>
          </cell>
          <cell r="L4211" t="str">
            <v>Conformant</v>
          </cell>
        </row>
        <row r="4212">
          <cell r="B4212" t="str">
            <v>JST France SAS_2023</v>
          </cell>
          <cell r="C4212" t="str">
            <v>CID000981 - Kojima Chemicals Co., Ltd.</v>
          </cell>
          <cell r="D4212" t="str">
            <v>Gold</v>
          </cell>
          <cell r="E4212" t="str">
            <v>CID000981</v>
          </cell>
          <cell r="F4212" t="str">
            <v>RMI</v>
          </cell>
          <cell r="G4212" t="str">
            <v>Kojima Chemicals Co., Ltd.</v>
          </cell>
          <cell r="H4212" t="str">
            <v>JAPAN</v>
          </cell>
          <cell r="I4212"/>
          <cell r="J4212" t="str">
            <v>Sayama</v>
          </cell>
          <cell r="K4212" t="str">
            <v>Saitama</v>
          </cell>
          <cell r="L4212" t="str">
            <v>Conformant</v>
          </cell>
        </row>
        <row r="4213">
          <cell r="B4213" t="str">
            <v>JST France SAS_2023</v>
          </cell>
          <cell r="C4213" t="str">
            <v>CID001078 - LS-NIKKO Copper Inc.</v>
          </cell>
          <cell r="D4213" t="str">
            <v>Gold</v>
          </cell>
          <cell r="E4213" t="str">
            <v>CID001078</v>
          </cell>
          <cell r="F4213" t="str">
            <v>RMI</v>
          </cell>
          <cell r="G4213" t="str">
            <v>LS-NIKKO Copper Inc.</v>
          </cell>
          <cell r="H4213" t="str">
            <v>KOREA, REPUBLIC OF</v>
          </cell>
          <cell r="I4213"/>
          <cell r="J4213" t="str">
            <v>Onsan-eup</v>
          </cell>
          <cell r="K4213" t="str">
            <v>Ulsan-gwangyeoksi</v>
          </cell>
          <cell r="L4213" t="str">
            <v>Conformant</v>
          </cell>
        </row>
        <row r="4214">
          <cell r="B4214" t="str">
            <v>JST France SAS_2023</v>
          </cell>
          <cell r="C4214" t="str">
            <v>CID001119 - Matsuda Sangyo Co., Ltd.</v>
          </cell>
          <cell r="D4214" t="str">
            <v>Gold</v>
          </cell>
          <cell r="E4214" t="str">
            <v>CID001119</v>
          </cell>
          <cell r="F4214" t="str">
            <v>RMI</v>
          </cell>
          <cell r="G4214" t="str">
            <v>Matsuda Sangyo Co., Ltd.</v>
          </cell>
          <cell r="H4214" t="str">
            <v>JAPAN</v>
          </cell>
          <cell r="I4214"/>
          <cell r="J4214" t="str">
            <v>Iruma</v>
          </cell>
          <cell r="K4214" t="str">
            <v>Saitama</v>
          </cell>
          <cell r="L4214" t="str">
            <v>Conformant</v>
          </cell>
        </row>
        <row r="4215">
          <cell r="B4215" t="str">
            <v>JST France SAS_2023</v>
          </cell>
          <cell r="C4215" t="str">
            <v>CID001149 - Metalor Technologies (Hong Kong) Ltd.</v>
          </cell>
          <cell r="D4215" t="str">
            <v>Gold</v>
          </cell>
          <cell r="E4215" t="str">
            <v>CID001149</v>
          </cell>
          <cell r="F4215" t="str">
            <v>RMI</v>
          </cell>
          <cell r="G4215" t="str">
            <v>Metalor Technologies (Hong Kong) Ltd.</v>
          </cell>
          <cell r="H4215" t="str">
            <v>CHINA</v>
          </cell>
          <cell r="I4215" t="str">
            <v>Unknown.</v>
          </cell>
          <cell r="J4215" t="str">
            <v>Kwai Chung</v>
          </cell>
          <cell r="K4215" t="str">
            <v>Hong Kong SAR</v>
          </cell>
          <cell r="L4215" t="str">
            <v>Conformant</v>
          </cell>
        </row>
        <row r="4216">
          <cell r="B4216" t="str">
            <v>JST France SAS_2023</v>
          </cell>
          <cell r="C4216" t="str">
            <v>CID001152 - Metalor Technologies (Singapore) Pte., Ltd.</v>
          </cell>
          <cell r="D4216" t="str">
            <v>Gold</v>
          </cell>
          <cell r="E4216" t="str">
            <v>CID001152</v>
          </cell>
          <cell r="F4216" t="str">
            <v>RMI</v>
          </cell>
          <cell r="G4216" t="str">
            <v>Metalor Technologies (Singapore) Pte., Ltd.</v>
          </cell>
          <cell r="H4216" t="str">
            <v>SINGAPORE</v>
          </cell>
          <cell r="I4216"/>
          <cell r="J4216" t="str">
            <v>Singapore</v>
          </cell>
          <cell r="K4216" t="str">
            <v>South West</v>
          </cell>
          <cell r="L4216" t="str">
            <v>Conformant</v>
          </cell>
        </row>
        <row r="4217">
          <cell r="B4217" t="str">
            <v>JST France SAS_2023</v>
          </cell>
          <cell r="C4217" t="str">
            <v>CID001147 - Metalor Technologies (Suzhou) Ltd.</v>
          </cell>
          <cell r="D4217" t="str">
            <v>Gold</v>
          </cell>
          <cell r="E4217" t="str">
            <v>CID001147</v>
          </cell>
          <cell r="F4217" t="str">
            <v>RMI</v>
          </cell>
          <cell r="G4217" t="str">
            <v>Metalor Technologies (Suzhou) Ltd.</v>
          </cell>
          <cell r="H4217" t="str">
            <v>CHINA</v>
          </cell>
          <cell r="I4217"/>
          <cell r="J4217" t="str">
            <v>Suzhou Industrial Park</v>
          </cell>
          <cell r="K4217" t="str">
            <v>Jiangsu Sheng</v>
          </cell>
          <cell r="L4217" t="str">
            <v>Conformant</v>
          </cell>
        </row>
        <row r="4218">
          <cell r="B4218" t="str">
            <v>JST France SAS_2023</v>
          </cell>
          <cell r="C4218" t="str">
            <v>CID001188 - Mitsubishi Materials Corporation</v>
          </cell>
          <cell r="D4218" t="str">
            <v>Gold</v>
          </cell>
          <cell r="E4218" t="str">
            <v>CID001188</v>
          </cell>
          <cell r="F4218" t="str">
            <v>RMI</v>
          </cell>
          <cell r="G4218" t="str">
            <v>Mitsubishi Materials Corporation</v>
          </cell>
          <cell r="H4218" t="str">
            <v>JAPAN</v>
          </cell>
          <cell r="I4218"/>
          <cell r="J4218" t="str">
            <v>Tokyo</v>
          </cell>
          <cell r="K4218" t="str">
            <v>Tokyo</v>
          </cell>
          <cell r="L4218" t="str">
            <v>Conformant</v>
          </cell>
        </row>
        <row r="4219">
          <cell r="B4219" t="str">
            <v>JST France SAS_2023</v>
          </cell>
          <cell r="C4219" t="str">
            <v>CID001193 - Mitsui Mining and Smelting Co., Ltd.</v>
          </cell>
          <cell r="D4219" t="str">
            <v>Gold</v>
          </cell>
          <cell r="E4219" t="str">
            <v>CID001193</v>
          </cell>
          <cell r="F4219" t="str">
            <v>RMI</v>
          </cell>
          <cell r="G4219" t="str">
            <v>Mitsui Mining and Smelting Co., Ltd.</v>
          </cell>
          <cell r="H4219" t="str">
            <v>JAPAN</v>
          </cell>
          <cell r="I4219"/>
          <cell r="J4219" t="str">
            <v>Takehara</v>
          </cell>
          <cell r="K4219" t="str">
            <v>Hiroshima</v>
          </cell>
          <cell r="L4219" t="str">
            <v>Conformant</v>
          </cell>
        </row>
        <row r="4220">
          <cell r="B4220" t="str">
            <v>JST France SAS_2023</v>
          </cell>
          <cell r="C4220" t="str">
            <v>CID001259 - Nihon Material Co., Ltd.</v>
          </cell>
          <cell r="D4220" t="str">
            <v>Gold</v>
          </cell>
          <cell r="E4220" t="str">
            <v>CID001259</v>
          </cell>
          <cell r="F4220" t="str">
            <v>RMI</v>
          </cell>
          <cell r="G4220" t="str">
            <v>Nihon Material Co., Ltd.</v>
          </cell>
          <cell r="H4220" t="str">
            <v>JAPAN</v>
          </cell>
          <cell r="I4220"/>
          <cell r="J4220" t="str">
            <v>Noda</v>
          </cell>
          <cell r="K4220" t="str">
            <v>Chiba</v>
          </cell>
          <cell r="L4220" t="str">
            <v>Conformant</v>
          </cell>
        </row>
        <row r="4221">
          <cell r="B4221" t="str">
            <v>JST France SAS_2023</v>
          </cell>
          <cell r="C4221" t="str">
            <v>CID001622 - Shandong Zhaojin Gold &amp; Silver Refinery Co., Ltd.</v>
          </cell>
          <cell r="D4221" t="str">
            <v>Gold</v>
          </cell>
          <cell r="E4221" t="str">
            <v>CID001622</v>
          </cell>
          <cell r="F4221" t="str">
            <v>RMI</v>
          </cell>
          <cell r="G4221" t="str">
            <v>Shandong Zhaojin Gold &amp; Silver Refinery Co., Ltd.</v>
          </cell>
          <cell r="H4221" t="str">
            <v>CHINA</v>
          </cell>
          <cell r="I4221"/>
          <cell r="J4221" t="str">
            <v>Zhaoyuan</v>
          </cell>
          <cell r="K4221" t="str">
            <v>Shandong Sheng</v>
          </cell>
          <cell r="L4221" t="str">
            <v>Conformant</v>
          </cell>
        </row>
        <row r="4222">
          <cell r="B4222" t="str">
            <v>JST France SAS_2023</v>
          </cell>
          <cell r="C4222" t="str">
            <v>CID001798 - Sumitomo Metal Mining Co., Ltd.88</v>
          </cell>
          <cell r="D4222" t="str">
            <v>Gold</v>
          </cell>
          <cell r="E4222" t="str">
            <v>CID001798</v>
          </cell>
          <cell r="F4222" t="str">
            <v>RMI</v>
          </cell>
          <cell r="G4222" t="str">
            <v>Sumitomo Metal Mining Co., Ltd.</v>
          </cell>
          <cell r="H4222" t="str">
            <v>JAPAN</v>
          </cell>
          <cell r="I4222"/>
          <cell r="J4222" t="str">
            <v>Saijo</v>
          </cell>
          <cell r="K4222" t="str">
            <v>Wehime</v>
          </cell>
          <cell r="L4222" t="str">
            <v>Conformant</v>
          </cell>
        </row>
        <row r="4223">
          <cell r="B4223" t="str">
            <v>JST France SAS_2023</v>
          </cell>
          <cell r="C4223" t="str">
            <v>CID001875 - Tanaka Kikinzoku Kogyo K.K.96</v>
          </cell>
          <cell r="D4223" t="str">
            <v>Gold</v>
          </cell>
          <cell r="E4223" t="str">
            <v>CID001875</v>
          </cell>
          <cell r="F4223" t="str">
            <v>RMI</v>
          </cell>
          <cell r="G4223" t="str">
            <v>Tanaka Kikinzoku Kogyo K.K.</v>
          </cell>
          <cell r="H4223" t="str">
            <v>JAPAN</v>
          </cell>
          <cell r="I4223" t="str">
            <v>nagatoro2-14</v>
          </cell>
          <cell r="J4223" t="str">
            <v>Hiratsuka</v>
          </cell>
          <cell r="K4223" t="str">
            <v>Kanagawa</v>
          </cell>
          <cell r="L4223" t="str">
            <v>Conformant</v>
          </cell>
        </row>
        <row r="4224">
          <cell r="B4224" t="str">
            <v>JST France SAS_2023</v>
          </cell>
          <cell r="C4224" t="str">
            <v>CID001916 - Shandong Gold Smelting Co., Ltd.</v>
          </cell>
          <cell r="D4224" t="str">
            <v>Gold</v>
          </cell>
          <cell r="E4224" t="str">
            <v>CID001916</v>
          </cell>
          <cell r="F4224" t="str">
            <v>RMI</v>
          </cell>
          <cell r="G4224" t="str">
            <v>Shandong Gold Smelting Co., Ltd.</v>
          </cell>
          <cell r="H4224" t="str">
            <v>CHINA</v>
          </cell>
          <cell r="I4224"/>
          <cell r="J4224" t="str">
            <v>Laizhou</v>
          </cell>
          <cell r="K4224" t="str">
            <v>Shandong Sheng</v>
          </cell>
          <cell r="L4224" t="str">
            <v>Conformant</v>
          </cell>
        </row>
        <row r="4225">
          <cell r="B4225" t="str">
            <v>JST France SAS_2023</v>
          </cell>
          <cell r="C4225" t="str">
            <v>CID001938 - Tokuriki Honten Co., Ltd.</v>
          </cell>
          <cell r="D4225" t="str">
            <v>Gold</v>
          </cell>
          <cell r="E4225" t="str">
            <v>CID001938</v>
          </cell>
          <cell r="F4225" t="str">
            <v>RMI</v>
          </cell>
          <cell r="G4225" t="str">
            <v>Tokuriki Honten Co., Ltd.</v>
          </cell>
          <cell r="H4225" t="str">
            <v>JAPAN</v>
          </cell>
          <cell r="I4225"/>
          <cell r="J4225" t="str">
            <v>Kuki</v>
          </cell>
          <cell r="K4225" t="str">
            <v>Saitama</v>
          </cell>
          <cell r="L4225" t="str">
            <v>Conformant</v>
          </cell>
        </row>
        <row r="4226">
          <cell r="B4226" t="str">
            <v>JST France SAS_2023</v>
          </cell>
          <cell r="C4226" t="str">
            <v>CID000292 - Alpha117</v>
          </cell>
          <cell r="D4226" t="str">
            <v>Tin</v>
          </cell>
          <cell r="E4226" t="str">
            <v>CID000292</v>
          </cell>
          <cell r="F4226" t="str">
            <v>RMI</v>
          </cell>
          <cell r="G4226" t="str">
            <v>Alpha</v>
          </cell>
          <cell r="H4226" t="str">
            <v>UNITED STATES OF AMERICA</v>
          </cell>
          <cell r="I4226"/>
          <cell r="J4226" t="str">
            <v>Altoona</v>
          </cell>
          <cell r="K4226" t="str">
            <v>Pennsylvania</v>
          </cell>
          <cell r="L4226" t="str">
            <v>Conformant</v>
          </cell>
        </row>
        <row r="4227">
          <cell r="B4227" t="str">
            <v>JST France SAS_2023</v>
          </cell>
          <cell r="C4227" t="str">
            <v>CID001070 - China Tin Group Co., Ltd.125</v>
          </cell>
          <cell r="D4227" t="str">
            <v>Tin</v>
          </cell>
          <cell r="E4227" t="str">
            <v>CID001070</v>
          </cell>
          <cell r="F4227" t="str">
            <v>RMI</v>
          </cell>
          <cell r="G4227" t="str">
            <v>China Tin Group Co., Ltd.</v>
          </cell>
          <cell r="H4227" t="str">
            <v>CHINA</v>
          </cell>
          <cell r="I4227"/>
          <cell r="J4227" t="str">
            <v>Laibin</v>
          </cell>
          <cell r="K4227" t="str">
            <v>Guangxi Zhuangzu Zizhiqu</v>
          </cell>
          <cell r="L4227" t="str">
            <v>Conformant</v>
          </cell>
        </row>
        <row r="4228">
          <cell r="B4228" t="str">
            <v>JST France SAS_2023</v>
          </cell>
          <cell r="C4228" t="str">
            <v>CID000402 - Dowa</v>
          </cell>
          <cell r="D4228" t="str">
            <v>Tin</v>
          </cell>
          <cell r="E4228" t="str">
            <v>CID000402</v>
          </cell>
          <cell r="F4228" t="str">
            <v>RMI</v>
          </cell>
          <cell r="G4228" t="str">
            <v>Dowa</v>
          </cell>
          <cell r="H4228" t="str">
            <v>JAPAN</v>
          </cell>
          <cell r="I4228"/>
          <cell r="J4228" t="str">
            <v>Kosaka</v>
          </cell>
          <cell r="K4228" t="str">
            <v>Akita</v>
          </cell>
          <cell r="L4228" t="str">
            <v>Conformant</v>
          </cell>
        </row>
        <row r="4229">
          <cell r="B4229" t="str">
            <v>JST France SAS_2023</v>
          </cell>
          <cell r="C4229" t="str">
            <v>CID000438 - EM Vinto</v>
          </cell>
          <cell r="D4229" t="str">
            <v>Tin</v>
          </cell>
          <cell r="E4229" t="str">
            <v>CID000438</v>
          </cell>
          <cell r="F4229" t="str">
            <v>RMI</v>
          </cell>
          <cell r="G4229" t="str">
            <v>EM Vinto</v>
          </cell>
          <cell r="H4229" t="str">
            <v>BOLIVIA (PLURINATIONAL STATE OF)</v>
          </cell>
          <cell r="I4229" t="str">
            <v>Unknown.</v>
          </cell>
          <cell r="J4229" t="str">
            <v>Oruro</v>
          </cell>
          <cell r="K4229" t="str">
            <v>Oruro</v>
          </cell>
          <cell r="L4229" t="str">
            <v>Conformant</v>
          </cell>
        </row>
        <row r="4230">
          <cell r="B4230" t="str">
            <v>JST France SAS_2023</v>
          </cell>
          <cell r="C4230" t="str">
            <v>CID000468 - Fenix Metals</v>
          </cell>
          <cell r="D4230" t="str">
            <v>Tin</v>
          </cell>
          <cell r="E4230" t="str">
            <v>CID000468</v>
          </cell>
          <cell r="F4230" t="str">
            <v>RMI</v>
          </cell>
          <cell r="G4230" t="str">
            <v>Fenix Metals</v>
          </cell>
          <cell r="H4230" t="str">
            <v>POLAND</v>
          </cell>
          <cell r="I4230"/>
          <cell r="J4230" t="str">
            <v>Chmielów</v>
          </cell>
          <cell r="K4230" t="str">
            <v>Podkarpackie</v>
          </cell>
          <cell r="L4230" t="str">
            <v>Conformant</v>
          </cell>
        </row>
        <row r="4231">
          <cell r="B4231" t="str">
            <v>JST France SAS_2023</v>
          </cell>
          <cell r="C4231" t="str">
            <v>CID000538 - Gejiu Non-Ferrous Metal Processing Co., Ltd.</v>
          </cell>
          <cell r="D4231" t="str">
            <v>Tin</v>
          </cell>
          <cell r="E4231" t="str">
            <v>CID000538</v>
          </cell>
          <cell r="F4231" t="str">
            <v>RMI</v>
          </cell>
          <cell r="G4231" t="str">
            <v>Gejiu Non-Ferrous Metal Processing Co., Ltd.</v>
          </cell>
          <cell r="H4231" t="str">
            <v>CHINA</v>
          </cell>
          <cell r="I4231" t="str">
            <v>Jijie</v>
          </cell>
          <cell r="J4231" t="str">
            <v>Gejiu</v>
          </cell>
          <cell r="K4231" t="str">
            <v>Yunnan Sheng</v>
          </cell>
          <cell r="L4231" t="str">
            <v>Conformant</v>
          </cell>
        </row>
        <row r="4232">
          <cell r="B4232" t="str">
            <v>JST France SAS_2023</v>
          </cell>
          <cell r="C4232" t="str">
            <v>CID003116 - Guangdong Hanhe Non-Ferrous Metal Co., Ltd.</v>
          </cell>
          <cell r="D4232" t="str">
            <v>Tin</v>
          </cell>
          <cell r="E4232" t="str">
            <v>CID003116</v>
          </cell>
          <cell r="F4232" t="str">
            <v>RMI</v>
          </cell>
          <cell r="G4232" t="str">
            <v>Guangdong Hanhe Non-Ferrous Metal Co., Ltd.</v>
          </cell>
          <cell r="H4232" t="str">
            <v>CHINA</v>
          </cell>
          <cell r="I4232"/>
          <cell r="J4232" t="str">
            <v>Chaozhou</v>
          </cell>
          <cell r="K4232" t="str">
            <v>Guangdong Sheng</v>
          </cell>
          <cell r="L4232" t="str">
            <v>Conformant</v>
          </cell>
        </row>
        <row r="4233">
          <cell r="B4233" t="str">
            <v>JST France SAS_2023</v>
          </cell>
          <cell r="C4233" t="str">
            <v>CID001105 - Malaysia Smelting Corporation (MSC)</v>
          </cell>
          <cell r="D4233" t="str">
            <v>Tin</v>
          </cell>
          <cell r="E4233" t="str">
            <v>CID001105</v>
          </cell>
          <cell r="F4233" t="str">
            <v>RMI</v>
          </cell>
          <cell r="G4233" t="str">
            <v>Malaysia Smelting Corporation (MSC)</v>
          </cell>
          <cell r="H4233" t="str">
            <v>MALAYSIA</v>
          </cell>
          <cell r="I4233" t="str">
            <v>27, Jialan Pantai</v>
          </cell>
          <cell r="J4233" t="str">
            <v>Butterworth</v>
          </cell>
          <cell r="K4233" t="str">
            <v>Pulau Pinang</v>
          </cell>
          <cell r="L4233" t="str">
            <v>Conformant</v>
          </cell>
        </row>
        <row r="4234">
          <cell r="B4234" t="str">
            <v>JST France SAS_2023</v>
          </cell>
          <cell r="C4234" t="str">
            <v>CID001142 - Metallic Resources, Inc.</v>
          </cell>
          <cell r="D4234" t="str">
            <v>Tin</v>
          </cell>
          <cell r="E4234" t="str">
            <v>CID001142</v>
          </cell>
          <cell r="F4234" t="str">
            <v>RMI</v>
          </cell>
          <cell r="G4234" t="str">
            <v>Metallic Resources, Inc.</v>
          </cell>
          <cell r="H4234" t="str">
            <v>UNITED STATES OF AMERICA</v>
          </cell>
          <cell r="I4234"/>
          <cell r="J4234" t="str">
            <v>Twinsburg</v>
          </cell>
          <cell r="K4234" t="str">
            <v>Ohio</v>
          </cell>
          <cell r="L4234" t="str">
            <v>Conformant</v>
          </cell>
        </row>
        <row r="4235">
          <cell r="B4235" t="str">
            <v>JST France SAS_2023</v>
          </cell>
          <cell r="C4235" t="str">
            <v>CID001182 - Minsur</v>
          </cell>
          <cell r="D4235" t="str">
            <v>Tin</v>
          </cell>
          <cell r="E4235" t="str">
            <v>CID001182</v>
          </cell>
          <cell r="F4235" t="str">
            <v>RMI</v>
          </cell>
          <cell r="G4235" t="str">
            <v>Minsur</v>
          </cell>
          <cell r="H4235" t="str">
            <v>PERU</v>
          </cell>
          <cell r="I4235" t="str">
            <v>222 Bloomingdale Road, Suite 101</v>
          </cell>
          <cell r="J4235" t="str">
            <v>Paracas</v>
          </cell>
          <cell r="K4235" t="str">
            <v>Ika</v>
          </cell>
          <cell r="L4235" t="str">
            <v>Conformant</v>
          </cell>
        </row>
        <row r="4236">
          <cell r="B4236" t="str">
            <v>JST France SAS_2023</v>
          </cell>
          <cell r="C4236" t="str">
            <v>CID002517 - O.M. Manufacturing Philippines, Inc.</v>
          </cell>
          <cell r="D4236" t="str">
            <v>Tin</v>
          </cell>
          <cell r="E4236" t="str">
            <v>CID002517</v>
          </cell>
          <cell r="F4236" t="str">
            <v>RMI</v>
          </cell>
          <cell r="G4236" t="str">
            <v>O.M. Manufacturing Philippines, Inc.</v>
          </cell>
          <cell r="H4236" t="str">
            <v>PHILIPPINES</v>
          </cell>
          <cell r="I4236"/>
          <cell r="J4236" t="str">
            <v>Rosario</v>
          </cell>
          <cell r="K4236" t="str">
            <v>Cavite</v>
          </cell>
          <cell r="L4236" t="str">
            <v>Conformant</v>
          </cell>
        </row>
        <row r="4237">
          <cell r="B4237" t="str">
            <v>JST France SAS_2023</v>
          </cell>
          <cell r="C4237" t="str">
            <v>CID001337 - Operaciones Metalurgicas S.A.</v>
          </cell>
          <cell r="D4237" t="str">
            <v>Tin</v>
          </cell>
          <cell r="E4237" t="str">
            <v>CID001337</v>
          </cell>
          <cell r="F4237" t="str">
            <v>RMI</v>
          </cell>
          <cell r="G4237" t="str">
            <v>Operaciones Metalurgicas S.A.</v>
          </cell>
          <cell r="H4237" t="str">
            <v>BOLIVIA (PLURINATIONAL STATE OF)</v>
          </cell>
          <cell r="I4237" t="str">
            <v>Nondisclosure</v>
          </cell>
          <cell r="J4237" t="str">
            <v>Oruro</v>
          </cell>
          <cell r="K4237" t="str">
            <v>Oruro</v>
          </cell>
          <cell r="L4237" t="str">
            <v>Conformant</v>
          </cell>
        </row>
        <row r="4238">
          <cell r="B4238" t="str">
            <v>JST France SAS_2023</v>
          </cell>
          <cell r="C4238" t="str">
            <v>CID001399 - PT Artha Cipta Langgeng</v>
          </cell>
          <cell r="D4238" t="str">
            <v>Tin</v>
          </cell>
          <cell r="E4238" t="str">
            <v>CID001399</v>
          </cell>
          <cell r="F4238" t="str">
            <v>RMI</v>
          </cell>
          <cell r="G4238" t="str">
            <v>PT Artha Cipta Langgeng</v>
          </cell>
          <cell r="H4238" t="str">
            <v>INDONESIA</v>
          </cell>
          <cell r="I4238"/>
          <cell r="J4238" t="str">
            <v>Sungailiat</v>
          </cell>
          <cell r="K4238" t="str">
            <v>Kepulauan Bangka Belitung</v>
          </cell>
          <cell r="L4238" t="str">
            <v>Conformant</v>
          </cell>
        </row>
        <row r="4239">
          <cell r="B4239" t="str">
            <v>JST France SAS_2023</v>
          </cell>
          <cell r="C4239" t="str">
            <v>CID002503 - PT ATD Makmur Mandiri Jaya</v>
          </cell>
          <cell r="D4239" t="str">
            <v>Tin</v>
          </cell>
          <cell r="E4239" t="str">
            <v>CID002503</v>
          </cell>
          <cell r="F4239" t="str">
            <v>RMI</v>
          </cell>
          <cell r="G4239" t="str">
            <v>PT ATD Makmur Mandiri Jaya</v>
          </cell>
          <cell r="H4239" t="str">
            <v>INDONESIA</v>
          </cell>
          <cell r="I4239"/>
          <cell r="J4239" t="str">
            <v>Sungailiat</v>
          </cell>
          <cell r="K4239" t="str">
            <v>Kepulauan Bangka Belitung</v>
          </cell>
          <cell r="L4239" t="str">
            <v>Conformant</v>
          </cell>
        </row>
        <row r="4240">
          <cell r="B4240" t="str">
            <v>JST France SAS_2023</v>
          </cell>
          <cell r="C4240" t="str">
            <v>CID001402 - PT Babel Inti Perkasa</v>
          </cell>
          <cell r="D4240" t="str">
            <v>Tin</v>
          </cell>
          <cell r="E4240" t="str">
            <v>CID001402</v>
          </cell>
          <cell r="F4240" t="str">
            <v>RMI</v>
          </cell>
          <cell r="G4240" t="str">
            <v>PT Babel Inti Perkasa</v>
          </cell>
          <cell r="H4240" t="str">
            <v>INDONESIA</v>
          </cell>
          <cell r="I4240"/>
          <cell r="J4240" t="str">
            <v>Lintang</v>
          </cell>
          <cell r="K4240" t="str">
            <v>Kepulauan Bangka Belitung</v>
          </cell>
          <cell r="L4240" t="str">
            <v>Conformant</v>
          </cell>
        </row>
        <row r="4241">
          <cell r="B4241" t="str">
            <v>JST France SAS_2023</v>
          </cell>
          <cell r="C4241" t="str">
            <v>CID001428 - PT Bukit Timah156</v>
          </cell>
          <cell r="D4241" t="str">
            <v>Tin</v>
          </cell>
          <cell r="E4241" t="str">
            <v>CID001428</v>
          </cell>
          <cell r="F4241" t="str">
            <v>RMI</v>
          </cell>
          <cell r="G4241" t="str">
            <v>PT Bukit Timah</v>
          </cell>
          <cell r="H4241" t="str">
            <v>INDONESIA</v>
          </cell>
          <cell r="I4241" t="str">
            <v>Nondisclosure</v>
          </cell>
          <cell r="J4241" t="str">
            <v>Pangkal Pinang</v>
          </cell>
          <cell r="K4241" t="str">
            <v>Kepulauan Bangka Belitung</v>
          </cell>
          <cell r="L4241" t="str">
            <v>Conformant</v>
          </cell>
        </row>
        <row r="4242">
          <cell r="B4242" t="str">
            <v>JST France SAS_2023</v>
          </cell>
          <cell r="C4242" t="str">
            <v>CID002835 - PT Menara Cipta Mulia</v>
          </cell>
          <cell r="D4242" t="str">
            <v>Tin</v>
          </cell>
          <cell r="E4242" t="str">
            <v>CID002835</v>
          </cell>
          <cell r="F4242" t="str">
            <v>RMI</v>
          </cell>
          <cell r="G4242" t="str">
            <v>PT Menara Cipta Mulia</v>
          </cell>
          <cell r="H4242" t="str">
            <v>INDONESIA</v>
          </cell>
          <cell r="I4242"/>
          <cell r="J4242" t="str">
            <v>Mentawak</v>
          </cell>
          <cell r="K4242" t="str">
            <v>Kepulauan Bangka Belitung</v>
          </cell>
          <cell r="L4242" t="str">
            <v>Conformant</v>
          </cell>
        </row>
        <row r="4243">
          <cell r="B4243" t="str">
            <v>JST France SAS_2023</v>
          </cell>
          <cell r="C4243" t="str">
            <v>CID001453 - PT Mitra Stania Prima</v>
          </cell>
          <cell r="D4243" t="str">
            <v>Tin</v>
          </cell>
          <cell r="E4243" t="str">
            <v>CID001453</v>
          </cell>
          <cell r="F4243" t="str">
            <v>RMI</v>
          </cell>
          <cell r="G4243" t="str">
            <v>PT Mitra Stania Prima</v>
          </cell>
          <cell r="H4243" t="str">
            <v>INDONESIA</v>
          </cell>
          <cell r="I4243"/>
          <cell r="J4243" t="str">
            <v>Sungailiat</v>
          </cell>
          <cell r="K4243" t="str">
            <v>Kepulauan Bangka Belitung</v>
          </cell>
          <cell r="L4243" t="str">
            <v>Conformant</v>
          </cell>
        </row>
        <row r="4244">
          <cell r="B4244" t="str">
            <v>JST France SAS_2023</v>
          </cell>
          <cell r="C4244" t="str">
            <v>CID001460 - PT Refined Bangka Tin</v>
          </cell>
          <cell r="D4244" t="str">
            <v>Tin</v>
          </cell>
          <cell r="E4244" t="str">
            <v>CID001460</v>
          </cell>
          <cell r="F4244" t="str">
            <v>RMI</v>
          </cell>
          <cell r="G4244" t="str">
            <v>PT Refined Bangka Tin</v>
          </cell>
          <cell r="H4244" t="str">
            <v>INDONESIA</v>
          </cell>
          <cell r="I4244"/>
          <cell r="J4244" t="str">
            <v>Sungailiat</v>
          </cell>
          <cell r="K4244" t="str">
            <v>Kepulauan Bangka Belitung</v>
          </cell>
          <cell r="L4244" t="str">
            <v>Conformant</v>
          </cell>
        </row>
        <row r="4245">
          <cell r="B4245" t="str">
            <v>JST France SAS_2023</v>
          </cell>
          <cell r="C4245" t="str">
            <v>CID001468 - PT Stanindo Inti Perkasa</v>
          </cell>
          <cell r="D4245" t="str">
            <v>Tin</v>
          </cell>
          <cell r="E4245" t="str">
            <v>CID001468</v>
          </cell>
          <cell r="F4245" t="str">
            <v>RMI</v>
          </cell>
          <cell r="G4245" t="str">
            <v>PT Stanindo Inti Perkasa</v>
          </cell>
          <cell r="H4245" t="str">
            <v>INDONESIA</v>
          </cell>
          <cell r="I4245"/>
          <cell r="J4245" t="str">
            <v>Pangkal Pinang</v>
          </cell>
          <cell r="K4245" t="str">
            <v>Kepulauan Bangka Belitung</v>
          </cell>
          <cell r="L4245" t="str">
            <v>Conformant</v>
          </cell>
        </row>
        <row r="4246">
          <cell r="B4246" t="str">
            <v>JST France SAS_2023</v>
          </cell>
          <cell r="C4246" t="str">
            <v>CID001477 - PT Timah Tbk Kundur</v>
          </cell>
          <cell r="D4246" t="str">
            <v>Tin</v>
          </cell>
          <cell r="E4246" t="str">
            <v>CID001477</v>
          </cell>
          <cell r="F4246" t="str">
            <v>RMI</v>
          </cell>
          <cell r="G4246" t="str">
            <v>PT Timah Tbk Kundur</v>
          </cell>
          <cell r="H4246" t="str">
            <v>INDONESIA</v>
          </cell>
          <cell r="I4246" t="str">
            <v>Unknown.</v>
          </cell>
          <cell r="J4246" t="str">
            <v>Kundur</v>
          </cell>
          <cell r="K4246" t="str">
            <v>Riau</v>
          </cell>
          <cell r="L4246" t="str">
            <v>Conformant</v>
          </cell>
        </row>
        <row r="4247">
          <cell r="B4247" t="str">
            <v>JST France SAS_2023</v>
          </cell>
          <cell r="C4247" t="str">
            <v>CID001482 - PT Timah Tbk Mentok</v>
          </cell>
          <cell r="D4247" t="str">
            <v>Tin</v>
          </cell>
          <cell r="E4247" t="str">
            <v>CID001482</v>
          </cell>
          <cell r="F4247" t="str">
            <v>RMI</v>
          </cell>
          <cell r="G4247" t="str">
            <v>PT Timah Tbk Mentok</v>
          </cell>
          <cell r="H4247" t="str">
            <v>INDONESIA</v>
          </cell>
          <cell r="I4247" t="str">
            <v>Unknown.</v>
          </cell>
          <cell r="J4247" t="str">
            <v>Mentok</v>
          </cell>
          <cell r="K4247" t="str">
            <v>Kepulauan Bangka Belitung</v>
          </cell>
          <cell r="L4247" t="str">
            <v>Conformant</v>
          </cell>
        </row>
        <row r="4248">
          <cell r="B4248" t="str">
            <v>JST France SAS_2023</v>
          </cell>
          <cell r="C4248" t="str">
            <v>CID001490 - PT Tinindo Inter Nusa</v>
          </cell>
          <cell r="D4248" t="str">
            <v>Tin</v>
          </cell>
          <cell r="E4248" t="str">
            <v>CID001490</v>
          </cell>
          <cell r="F4248" t="str">
            <v>RMI</v>
          </cell>
          <cell r="G4248" t="str">
            <v>PT Tinindo Inter Nusa</v>
          </cell>
          <cell r="H4248" t="str">
            <v>INDONESIA</v>
          </cell>
          <cell r="I4248"/>
          <cell r="J4248" t="str">
            <v>Pangkal Pinang</v>
          </cell>
          <cell r="K4248" t="str">
            <v>Kepulauan Bangka Belitung</v>
          </cell>
          <cell r="L4248" t="str">
            <v>Listed by RMI</v>
          </cell>
        </row>
        <row r="4249">
          <cell r="B4249" t="str">
            <v>JST France SAS_2023</v>
          </cell>
          <cell r="C4249" t="str">
            <v>CID001539 - Rui Da Hung</v>
          </cell>
          <cell r="D4249" t="str">
            <v>Tin</v>
          </cell>
          <cell r="E4249" t="str">
            <v>CID001539</v>
          </cell>
          <cell r="F4249" t="str">
            <v>RMI</v>
          </cell>
          <cell r="G4249" t="str">
            <v>Rui Da Hung</v>
          </cell>
          <cell r="H4249" t="str">
            <v>TAIWAN, PROVINCE OF CHINA</v>
          </cell>
          <cell r="I4249"/>
          <cell r="J4249" t="str">
            <v>Taoyuan</v>
          </cell>
          <cell r="K4249" t="str">
            <v>Taoyuan</v>
          </cell>
          <cell r="L4249" t="str">
            <v>Conformant</v>
          </cell>
        </row>
        <row r="4250">
          <cell r="B4250" t="str">
            <v>JST France SAS_2023</v>
          </cell>
          <cell r="C4250" t="str">
            <v>CID001898 - Thaisarco</v>
          </cell>
          <cell r="D4250" t="str">
            <v>Tin</v>
          </cell>
          <cell r="E4250" t="str">
            <v>CID001898</v>
          </cell>
          <cell r="F4250" t="str">
            <v>RMI</v>
          </cell>
          <cell r="G4250" t="str">
            <v>Thaisarco</v>
          </cell>
          <cell r="H4250" t="str">
            <v>THAILAND</v>
          </cell>
          <cell r="I4250" t="str">
            <v>80 Moo 8, Sakdidej Road</v>
          </cell>
          <cell r="J4250" t="str">
            <v>Amphur Muang</v>
          </cell>
          <cell r="K4250" t="str">
            <v>Phuket</v>
          </cell>
          <cell r="L4250" t="str">
            <v>Conformant</v>
          </cell>
        </row>
        <row r="4251">
          <cell r="B4251" t="str">
            <v>JST France SAS_2023</v>
          </cell>
          <cell r="C4251" t="str">
            <v>CID002036 - White Solder Metalurgia e Mineracao Ltda.</v>
          </cell>
          <cell r="D4251" t="str">
            <v>Tin</v>
          </cell>
          <cell r="E4251" t="str">
            <v>CID002036</v>
          </cell>
          <cell r="F4251" t="str">
            <v>RMI</v>
          </cell>
          <cell r="G4251" t="str">
            <v>White Solder Metalurgia e Mineracao Ltda.</v>
          </cell>
          <cell r="H4251" t="str">
            <v>BRAZIL</v>
          </cell>
          <cell r="I4251" t="str">
            <v>Rodovia 421, Km 1,1 no 917 CEP 76877-073/Cx Postal: 433</v>
          </cell>
          <cell r="J4251" t="str">
            <v>Ariquemes</v>
          </cell>
          <cell r="K4251" t="str">
            <v>Rondônia</v>
          </cell>
          <cell r="L4251" t="str">
            <v>Conformant</v>
          </cell>
        </row>
        <row r="4252">
          <cell r="B4252" t="str">
            <v>JST France SAS_2023</v>
          </cell>
          <cell r="C4252" t="str">
            <v>CID002158 - Yunnan Chengfeng Non-ferrous Metals Co., Ltd.165</v>
          </cell>
          <cell r="D4252" t="str">
            <v>Tin</v>
          </cell>
          <cell r="E4252" t="str">
            <v>CID002158</v>
          </cell>
          <cell r="F4252" t="str">
            <v>RMI</v>
          </cell>
          <cell r="G4252" t="str">
            <v>Yunnan Chengfeng Non-ferrous Metals Co., Ltd.</v>
          </cell>
          <cell r="H4252" t="str">
            <v>CHINA</v>
          </cell>
          <cell r="I4252" t="str">
            <v>Unknown.</v>
          </cell>
          <cell r="J4252" t="str">
            <v>Gejiu</v>
          </cell>
          <cell r="K4252" t="str">
            <v>Yunnan Sheng</v>
          </cell>
          <cell r="L4252" t="str">
            <v>Conformant</v>
          </cell>
        </row>
        <row r="4253">
          <cell r="B4253" t="str">
            <v>JST France SAS_2023</v>
          </cell>
          <cell r="C4253" t="str">
            <v>CID002180 - Tin Smelting Branch of Yunnan Tin Co., Ltd.</v>
          </cell>
          <cell r="D4253" t="str">
            <v>Tin</v>
          </cell>
          <cell r="E4253" t="str">
            <v>CID002180</v>
          </cell>
          <cell r="F4253" t="str">
            <v>RMI</v>
          </cell>
          <cell r="G4253" t="str">
            <v>Tin Smelting Branch of Yunnan Tin Co., Ltd.</v>
          </cell>
          <cell r="H4253" t="str">
            <v>CHINA</v>
          </cell>
          <cell r="I4253" t="str">
            <v>Unknown.</v>
          </cell>
          <cell r="J4253" t="str">
            <v>Gejiu</v>
          </cell>
          <cell r="K4253" t="str">
            <v>Yunnan Sheng</v>
          </cell>
          <cell r="L4253" t="str">
            <v>Conformant</v>
          </cell>
        </row>
        <row r="4254">
          <cell r="B4254" t="str">
            <v>JST France SAS_2023</v>
          </cell>
          <cell r="C4254" t="str">
            <v>CID000258 - Chongyi Zhangyuan Tungsten Co., Ltd.</v>
          </cell>
          <cell r="D4254" t="str">
            <v>Tungsten</v>
          </cell>
          <cell r="E4254" t="str">
            <v>CID000258</v>
          </cell>
          <cell r="F4254" t="str">
            <v>RMI</v>
          </cell>
          <cell r="G4254" t="str">
            <v>Chongyi Zhangyuan Tungsten Co., Ltd.</v>
          </cell>
          <cell r="H4254" t="str">
            <v>CHINA</v>
          </cell>
          <cell r="I4254"/>
          <cell r="J4254" t="str">
            <v>Ganzhou</v>
          </cell>
          <cell r="K4254" t="str">
            <v>Jiangxi Sheng</v>
          </cell>
          <cell r="L4254" t="str">
            <v>Conformant</v>
          </cell>
        </row>
        <row r="4255">
          <cell r="B4255" t="str">
            <v>JST France SAS_2023</v>
          </cell>
          <cell r="C4255" t="str">
            <v>CID000825 - Japan New Metals Co., Ltd.</v>
          </cell>
          <cell r="D4255" t="str">
            <v>Tungsten</v>
          </cell>
          <cell r="E4255" t="str">
            <v>CID000825</v>
          </cell>
          <cell r="F4255" t="str">
            <v>RMI</v>
          </cell>
          <cell r="G4255" t="str">
            <v>Japan New Metals Co., Ltd.</v>
          </cell>
          <cell r="H4255" t="str">
            <v>JAPAN</v>
          </cell>
          <cell r="I4255"/>
          <cell r="J4255" t="str">
            <v>Akita City</v>
          </cell>
          <cell r="K4255" t="str">
            <v>Akita</v>
          </cell>
          <cell r="L4255" t="str">
            <v>Conformant</v>
          </cell>
        </row>
        <row r="4256">
          <cell r="B4256" t="str">
            <v>JST France SAS_2023</v>
          </cell>
          <cell r="C4256" t="str">
            <v>CID002320 - Xiamen Tungsten (H.C.) Co., Ltd.188</v>
          </cell>
          <cell r="D4256" t="str">
            <v>Tungsten</v>
          </cell>
          <cell r="E4256" t="str">
            <v>CID002320</v>
          </cell>
          <cell r="F4256" t="str">
            <v>RMI</v>
          </cell>
          <cell r="G4256" t="str">
            <v>Xiamen Tungsten (H.C.) Co., Ltd.</v>
          </cell>
          <cell r="H4256" t="str">
            <v>CHINA</v>
          </cell>
          <cell r="I4256"/>
          <cell r="J4256"/>
          <cell r="K4256"/>
          <cell r="L4256" t="str">
            <v>Conformant</v>
          </cell>
        </row>
        <row r="4257">
          <cell r="B4257" t="str">
            <v>JST France SAS_2023</v>
          </cell>
          <cell r="C4257" t="str">
            <v>CID002082 - Xiamen Tungsten Co., Ltd.</v>
          </cell>
          <cell r="D4257" t="str">
            <v>Tungsten</v>
          </cell>
          <cell r="E4257" t="str">
            <v>CID002082</v>
          </cell>
          <cell r="F4257" t="str">
            <v>RMI</v>
          </cell>
          <cell r="G4257" t="str">
            <v>Xiamen Tungsten Co., Ltd.</v>
          </cell>
          <cell r="H4257" t="str">
            <v>CHINA</v>
          </cell>
          <cell r="I4257"/>
          <cell r="J4257"/>
          <cell r="K4257"/>
          <cell r="L4257" t="str">
            <v>Conformant</v>
          </cell>
        </row>
        <row r="4258">
          <cell r="B4258" t="str">
            <v>JST France SAS_2023</v>
          </cell>
          <cell r="C4258" t="str">
            <v>CID001231 - Jiangxi New Nanshan Technology Ltd.</v>
          </cell>
          <cell r="D4258" t="str">
            <v>Tin</v>
          </cell>
          <cell r="E4258" t="str">
            <v>CID001231</v>
          </cell>
          <cell r="F4258" t="str">
            <v>RMI</v>
          </cell>
          <cell r="G4258" t="str">
            <v>Jiangxi New Nanshan Technology Ltd.</v>
          </cell>
          <cell r="H4258" t="str">
            <v>CHINA</v>
          </cell>
          <cell r="I4258" t="str">
            <v>Nan Kang Industrial Park, Ganzhou, Jiangxi Province, China, 341413</v>
          </cell>
          <cell r="J4258" t="str">
            <v>Ganzhou</v>
          </cell>
          <cell r="K4258" t="str">
            <v>Jiangxi Sheng</v>
          </cell>
          <cell r="L4258" t="str">
            <v>Conformant</v>
          </cell>
        </row>
        <row r="4259">
          <cell r="B4259" t="str">
            <v>JST France SAS_2023</v>
          </cell>
          <cell r="C4259" t="str">
            <v>CID002773 - Aurubis Beerse99</v>
          </cell>
          <cell r="D4259" t="str">
            <v>Tin</v>
          </cell>
          <cell r="E4259" t="str">
            <v>CID002773</v>
          </cell>
          <cell r="F4259" t="str">
            <v>RMI</v>
          </cell>
          <cell r="G4259" t="str">
            <v>Aurubis Beerse</v>
          </cell>
          <cell r="H4259" t="str">
            <v>BELGIUM</v>
          </cell>
          <cell r="I4259"/>
          <cell r="J4259" t="str">
            <v>Beerse</v>
          </cell>
          <cell r="K4259" t="str">
            <v>Antwerpen</v>
          </cell>
          <cell r="L4259" t="str">
            <v>Conformant</v>
          </cell>
        </row>
        <row r="4260">
          <cell r="B4260" t="str">
            <v>JST France SAS_2023</v>
          </cell>
          <cell r="C4260" t="str">
            <v>CID002774 - Aurubis Berango100</v>
          </cell>
          <cell r="D4260" t="str">
            <v>Tin</v>
          </cell>
          <cell r="E4260" t="str">
            <v>CID002774</v>
          </cell>
          <cell r="F4260" t="str">
            <v>RMI</v>
          </cell>
          <cell r="G4260" t="str">
            <v>Aurubis Berango</v>
          </cell>
          <cell r="H4260" t="str">
            <v>SPAIN</v>
          </cell>
          <cell r="I4260"/>
          <cell r="J4260" t="str">
            <v>Berango</v>
          </cell>
          <cell r="K4260" t="str">
            <v>Bizkaia</v>
          </cell>
          <cell r="L4260" t="str">
            <v>Conformant</v>
          </cell>
        </row>
        <row r="4261">
          <cell r="B4261" t="str">
            <v>JST France SAS_2023</v>
          </cell>
          <cell r="C4261" t="str">
            <v>CID003205 - PT Bangka Serumpun</v>
          </cell>
          <cell r="D4261" t="str">
            <v>Tin</v>
          </cell>
          <cell r="E4261" t="str">
            <v>CID003205</v>
          </cell>
          <cell r="F4261" t="str">
            <v>RMI</v>
          </cell>
          <cell r="G4261" t="str">
            <v>PT Bangka Serumpun</v>
          </cell>
          <cell r="H4261" t="str">
            <v>INDONESIA</v>
          </cell>
          <cell r="I4261"/>
          <cell r="J4261" t="str">
            <v>Pangkalpinang</v>
          </cell>
          <cell r="K4261" t="str">
            <v>Kepulauan Bangka Belitung</v>
          </cell>
          <cell r="L4261" t="str">
            <v>Conformant</v>
          </cell>
        </row>
        <row r="4262">
          <cell r="B4262" t="str">
            <v>JST France SAS_2023</v>
          </cell>
          <cell r="C4262" t="str">
            <v>CID003325 - Tin Technology &amp; Refining</v>
          </cell>
          <cell r="D4262" t="str">
            <v>Tin</v>
          </cell>
          <cell r="E4262" t="str">
            <v>CID003325</v>
          </cell>
          <cell r="F4262" t="str">
            <v>RMI</v>
          </cell>
          <cell r="G4262" t="str">
            <v>Tin Technology &amp; Refining</v>
          </cell>
          <cell r="H4262" t="str">
            <v>UNITED STATES OF AMERICA</v>
          </cell>
          <cell r="I4262"/>
          <cell r="J4262" t="str">
            <v>West Chester</v>
          </cell>
          <cell r="K4262" t="str">
            <v>Pennsylvania</v>
          </cell>
          <cell r="L4262" t="str">
            <v>Conformant</v>
          </cell>
        </row>
        <row r="4263">
          <cell r="B4263" t="str">
            <v>JST France SAS_2023</v>
          </cell>
          <cell r="C4263" t="str">
            <v>CID001406 - PT Babel Surya Alam Lestari</v>
          </cell>
          <cell r="D4263" t="str">
            <v>Tin</v>
          </cell>
          <cell r="E4263" t="str">
            <v>CID001406</v>
          </cell>
          <cell r="F4263" t="str">
            <v>RMI</v>
          </cell>
          <cell r="G4263" t="str">
            <v>PT Babel Surya Alam Lestari</v>
          </cell>
          <cell r="H4263" t="str">
            <v>INDONESIA</v>
          </cell>
          <cell r="I4263"/>
          <cell r="J4263" t="str">
            <v>Badau</v>
          </cell>
          <cell r="K4263" t="str">
            <v>Kepulauan Bangka Belitung</v>
          </cell>
          <cell r="L4263" t="str">
            <v>Conformant</v>
          </cell>
        </row>
        <row r="4264">
          <cell r="B4264" t="str">
            <v>JST France SAS_2023</v>
          </cell>
          <cell r="C4264" t="str">
            <v>CID003381 - PT Rajawali Rimba Perkasa</v>
          </cell>
          <cell r="D4264" t="str">
            <v>Tin</v>
          </cell>
          <cell r="E4264" t="str">
            <v>CID003381</v>
          </cell>
          <cell r="F4264" t="str">
            <v>RMI</v>
          </cell>
          <cell r="G4264" t="str">
            <v>PT Rajawali Rimba Perkasa</v>
          </cell>
          <cell r="H4264" t="str">
            <v>INDONESIA</v>
          </cell>
          <cell r="I4264"/>
          <cell r="J4264" t="str">
            <v>Tukak Sadai</v>
          </cell>
          <cell r="K4264" t="str">
            <v>Bangka Belitung</v>
          </cell>
          <cell r="L4264" t="str">
            <v>Conformant</v>
          </cell>
        </row>
        <row r="4265">
          <cell r="B4265" t="str">
            <v>JST France SAS_2023</v>
          </cell>
          <cell r="C4265" t="str">
            <v>CID002834 - Thai Nguyen Mining and Metallurgy Co., Ltd.</v>
          </cell>
          <cell r="D4265" t="str">
            <v>Tin</v>
          </cell>
          <cell r="E4265" t="str">
            <v>CID002834</v>
          </cell>
          <cell r="F4265" t="str">
            <v>RMI</v>
          </cell>
          <cell r="G4265" t="str">
            <v>Thai Nguyen Mining and Metallurgy Co., Ltd.</v>
          </cell>
          <cell r="H4265" t="str">
            <v>VIET NAM</v>
          </cell>
          <cell r="I4265"/>
          <cell r="J4265" t="str">
            <v>Thai Nguyen</v>
          </cell>
          <cell r="K4265" t="str">
            <v>Thái Nguyên</v>
          </cell>
          <cell r="L4265" t="str">
            <v>Removed</v>
          </cell>
        </row>
        <row r="4266">
          <cell r="B4266" t="str">
            <v>JST France SAS_2023</v>
          </cell>
          <cell r="C4266" t="str">
            <v>CID001191 - Mitsubishi Materials Corporation</v>
          </cell>
          <cell r="D4266" t="str">
            <v>Tin</v>
          </cell>
          <cell r="E4266" t="str">
            <v>CID001191</v>
          </cell>
          <cell r="F4266" t="str">
            <v>RMI</v>
          </cell>
          <cell r="G4266" t="str">
            <v>Mitsubishi Materials Corporation</v>
          </cell>
          <cell r="H4266" t="str">
            <v>JAPAN</v>
          </cell>
          <cell r="I4266"/>
          <cell r="J4266" t="str">
            <v>Tokyo</v>
          </cell>
          <cell r="K4266" t="str">
            <v>Tokyo</v>
          </cell>
          <cell r="L4266" t="str">
            <v>Conformant</v>
          </cell>
        </row>
        <row r="4267">
          <cell r="B4267" t="str">
            <v>KABELWERKE VILLINGEN GMBH_2023</v>
          </cell>
          <cell r="C4267" t="str">
            <v>CID000468 - Fenix Metals</v>
          </cell>
          <cell r="D4267" t="str">
            <v>Tin</v>
          </cell>
          <cell r="E4267" t="str">
            <v>CID000468</v>
          </cell>
          <cell r="F4267" t="str">
            <v>RMI</v>
          </cell>
          <cell r="G4267" t="str">
            <v>Fenix Metals</v>
          </cell>
          <cell r="H4267" t="str">
            <v>POLAND</v>
          </cell>
          <cell r="I4267"/>
          <cell r="J4267" t="str">
            <v>Chmielów</v>
          </cell>
          <cell r="K4267" t="str">
            <v>Podkarpackie</v>
          </cell>
          <cell r="L4267" t="str">
            <v>Conformant</v>
          </cell>
        </row>
        <row r="4268">
          <cell r="B4268" t="str">
            <v>KABELWERKE VILLINGEN GMBH_2023</v>
          </cell>
          <cell r="C4268" t="str">
            <v>CID001314 - O.M. Manufacturing (Thailand) Co., Ltd.</v>
          </cell>
          <cell r="D4268" t="str">
            <v>Tin</v>
          </cell>
          <cell r="E4268" t="str">
            <v>CID001314</v>
          </cell>
          <cell r="F4268" t="str">
            <v>RMI</v>
          </cell>
          <cell r="G4268" t="str">
            <v>O.M. Manufacturing (Thailand) Co., Ltd.</v>
          </cell>
          <cell r="H4268" t="str">
            <v>THAILAND</v>
          </cell>
          <cell r="I4268"/>
          <cell r="J4268" t="str">
            <v>Sriracha</v>
          </cell>
          <cell r="K4268" t="str">
            <v>Chon Buri</v>
          </cell>
          <cell r="L4268" t="str">
            <v>Conformant</v>
          </cell>
        </row>
        <row r="4269">
          <cell r="B4269" t="str">
            <v>KABELWERKE VILLINGEN GMBH_2023</v>
          </cell>
          <cell r="C4269" t="str">
            <v>CID002835 - PT Menara Cipta Mulia</v>
          </cell>
          <cell r="D4269" t="str">
            <v>Tin</v>
          </cell>
          <cell r="E4269" t="str">
            <v>CID002835</v>
          </cell>
          <cell r="F4269" t="str">
            <v>RMI</v>
          </cell>
          <cell r="G4269" t="str">
            <v>PT Menara Cipta Mulia</v>
          </cell>
          <cell r="H4269" t="str">
            <v>INDONESIA</v>
          </cell>
          <cell r="I4269"/>
          <cell r="J4269" t="str">
            <v>Mentawak</v>
          </cell>
          <cell r="K4269" t="str">
            <v>Kepulauan Bangka Belitung</v>
          </cell>
          <cell r="L4269" t="str">
            <v>Conformant</v>
          </cell>
        </row>
        <row r="4270">
          <cell r="B4270" t="str">
            <v>KABELWERKE VILLINGEN GMBH_2023</v>
          </cell>
          <cell r="C4270" t="str">
            <v>CID001477 - PT Timah Tbk Kundur</v>
          </cell>
          <cell r="D4270" t="str">
            <v>Tin</v>
          </cell>
          <cell r="E4270" t="str">
            <v>CID001477</v>
          </cell>
          <cell r="F4270" t="str">
            <v>RMI</v>
          </cell>
          <cell r="G4270" t="str">
            <v>PT Timah Tbk Kundur</v>
          </cell>
          <cell r="H4270" t="str">
            <v>INDONESIA</v>
          </cell>
          <cell r="I4270" t="str">
            <v>Unknown.</v>
          </cell>
          <cell r="J4270" t="str">
            <v>Kundur</v>
          </cell>
          <cell r="K4270" t="str">
            <v>Riau</v>
          </cell>
          <cell r="L4270" t="str">
            <v>Conformant</v>
          </cell>
        </row>
        <row r="4271">
          <cell r="B4271" t="str">
            <v>KABELWERKE VILLINGEN GMBH_2023</v>
          </cell>
          <cell r="C4271" t="str">
            <v>CID001482 - PT Timah Tbk Mentok</v>
          </cell>
          <cell r="D4271" t="str">
            <v>Tin</v>
          </cell>
          <cell r="E4271" t="str">
            <v>CID001482</v>
          </cell>
          <cell r="F4271" t="str">
            <v>RMI</v>
          </cell>
          <cell r="G4271" t="str">
            <v>PT Timah Tbk Mentok</v>
          </cell>
          <cell r="H4271" t="str">
            <v>INDONESIA</v>
          </cell>
          <cell r="I4271" t="str">
            <v>Unknown.</v>
          </cell>
          <cell r="J4271" t="str">
            <v>Mentok</v>
          </cell>
          <cell r="K4271" t="str">
            <v>Kepulauan Bangka Belitung</v>
          </cell>
          <cell r="L4271" t="str">
            <v>Conformant</v>
          </cell>
        </row>
        <row r="4272">
          <cell r="B4272" t="str">
            <v>KABELWERKE VILLINGEN GMBH_2023</v>
          </cell>
          <cell r="C4272" t="str">
            <v>CID001898 - Thaisarco</v>
          </cell>
          <cell r="D4272" t="str">
            <v>Tin</v>
          </cell>
          <cell r="E4272" t="str">
            <v>CID001898</v>
          </cell>
          <cell r="F4272" t="str">
            <v>RMI</v>
          </cell>
          <cell r="G4272" t="str">
            <v>Thaisarco</v>
          </cell>
          <cell r="H4272" t="str">
            <v>THAILAND</v>
          </cell>
          <cell r="I4272" t="str">
            <v>80 Moo 8, Sakdidej Road</v>
          </cell>
          <cell r="J4272" t="str">
            <v>Amphur Muang</v>
          </cell>
          <cell r="K4272" t="str">
            <v>Phuket</v>
          </cell>
          <cell r="L4272" t="str">
            <v>Conformant</v>
          </cell>
        </row>
        <row r="4273">
          <cell r="B4273" t="str">
            <v>KABELWERKE VILLINGEN GMBH_2023</v>
          </cell>
          <cell r="C4273" t="str">
            <v>CID002180 - Tin Smelting Branch of Yunnan Tin Co., Ltd.</v>
          </cell>
          <cell r="D4273" t="str">
            <v>Tin</v>
          </cell>
          <cell r="E4273" t="str">
            <v>CID002180</v>
          </cell>
          <cell r="F4273" t="str">
            <v>RMI</v>
          </cell>
          <cell r="G4273" t="str">
            <v>Tin Smelting Branch of Yunnan Tin Co., Ltd.</v>
          </cell>
          <cell r="H4273" t="str">
            <v>CHINA</v>
          </cell>
          <cell r="I4273" t="str">
            <v>Unknown.</v>
          </cell>
          <cell r="J4273" t="str">
            <v>Gejiu</v>
          </cell>
          <cell r="K4273" t="str">
            <v>Yunnan Sheng</v>
          </cell>
          <cell r="L4273" t="str">
            <v>Conformant</v>
          </cell>
        </row>
        <row r="4274">
          <cell r="B4274" t="str">
            <v>KABELWERKE VILLINGEN GMBH_2023</v>
          </cell>
          <cell r="C4274" t="str">
            <v>CID003205 - PT Bangka Serumpun</v>
          </cell>
          <cell r="D4274" t="str">
            <v>Tin</v>
          </cell>
          <cell r="E4274" t="str">
            <v>CID003205</v>
          </cell>
          <cell r="F4274" t="str">
            <v>RMI</v>
          </cell>
          <cell r="G4274" t="str">
            <v>PT Bangka Serumpun</v>
          </cell>
          <cell r="H4274" t="str">
            <v>INDONESIA</v>
          </cell>
          <cell r="I4274"/>
          <cell r="J4274" t="str">
            <v>Pangkalpinang</v>
          </cell>
          <cell r="K4274" t="str">
            <v>Kepulauan Bangka Belitung</v>
          </cell>
          <cell r="L4274" t="str">
            <v>Conformant</v>
          </cell>
        </row>
        <row r="4275">
          <cell r="B4275" t="str">
            <v>KCE Electronics_2023</v>
          </cell>
          <cell r="C4275" t="str">
            <v>CID001173 - Mineracao Taboca S.A.</v>
          </cell>
          <cell r="D4275" t="str">
            <v>Tin</v>
          </cell>
          <cell r="E4275" t="str">
            <v>CID001173</v>
          </cell>
          <cell r="F4275" t="str">
            <v>RMI</v>
          </cell>
          <cell r="G4275" t="str">
            <v>Mineracao Taboca S.A.</v>
          </cell>
          <cell r="H4275" t="str">
            <v>BRAZIL</v>
          </cell>
          <cell r="I4275" t="str">
            <v>Nondisclosure</v>
          </cell>
          <cell r="J4275" t="str">
            <v>Bairro Guarapiranga</v>
          </cell>
          <cell r="K4275" t="str">
            <v>Pirapora do Bom Jesus City</v>
          </cell>
          <cell r="L4275" t="str">
            <v>Conformant</v>
          </cell>
        </row>
        <row r="4276">
          <cell r="B4276" t="str">
            <v>KCE Electronics_2023</v>
          </cell>
          <cell r="C4276" t="str">
            <v>CID000019 - Aida Chemical Industries Co., Ltd.</v>
          </cell>
          <cell r="D4276" t="str">
            <v>Gold</v>
          </cell>
          <cell r="E4276" t="str">
            <v>CID000019</v>
          </cell>
          <cell r="F4276" t="str">
            <v>RMI</v>
          </cell>
          <cell r="G4276" t="str">
            <v>Aida Chemical Industries Co., Ltd.</v>
          </cell>
          <cell r="H4276" t="str">
            <v>JAPAN</v>
          </cell>
          <cell r="I4276" t="str">
            <v>6-15-13 Minami-cho</v>
          </cell>
          <cell r="J4276" t="str">
            <v>Fuchu</v>
          </cell>
          <cell r="K4276" t="str">
            <v>Tokyo</v>
          </cell>
          <cell r="L4276" t="str">
            <v>Conformant</v>
          </cell>
        </row>
        <row r="4277">
          <cell r="B4277" t="str">
            <v>KCE Electronics_2023</v>
          </cell>
          <cell r="C4277" t="str">
            <v>CID000035 - Agosi AG</v>
          </cell>
          <cell r="D4277" t="str">
            <v>Gold</v>
          </cell>
          <cell r="E4277" t="str">
            <v>CID000035</v>
          </cell>
          <cell r="F4277" t="str">
            <v>RMI</v>
          </cell>
          <cell r="G4277" t="str">
            <v>Agosi AG</v>
          </cell>
          <cell r="H4277" t="str">
            <v>GERMANY</v>
          </cell>
          <cell r="I4277"/>
          <cell r="J4277" t="str">
            <v>Pforzheim</v>
          </cell>
          <cell r="K4277" t="str">
            <v>Baden-Württemberg</v>
          </cell>
          <cell r="L4277" t="str">
            <v>Conformant</v>
          </cell>
        </row>
        <row r="4278">
          <cell r="B4278" t="str">
            <v>KCE Electronics_2023</v>
          </cell>
          <cell r="C4278" t="str">
            <v>CID000058 - AngloGold Ashanti Corrego do Sitio Mineracao</v>
          </cell>
          <cell r="D4278" t="str">
            <v>Gold</v>
          </cell>
          <cell r="E4278" t="str">
            <v>CID000058</v>
          </cell>
          <cell r="F4278" t="str">
            <v>RMI</v>
          </cell>
          <cell r="G4278" t="str">
            <v>AngloGold Ashanti Corrego do Sitio Mineracao</v>
          </cell>
          <cell r="H4278" t="str">
            <v>BRAZIL</v>
          </cell>
          <cell r="I4278"/>
          <cell r="J4278" t="str">
            <v>Nova Lima</v>
          </cell>
          <cell r="K4278" t="str">
            <v>Minas Gerais</v>
          </cell>
          <cell r="L4278" t="str">
            <v>Conformant</v>
          </cell>
        </row>
        <row r="4279">
          <cell r="B4279" t="str">
            <v>KCE Electronics_2023</v>
          </cell>
          <cell r="C4279" t="str">
            <v>CID000077 - Argor-Heraeus S.A.</v>
          </cell>
          <cell r="D4279" t="str">
            <v>Gold</v>
          </cell>
          <cell r="E4279" t="str">
            <v>CID000077</v>
          </cell>
          <cell r="F4279" t="str">
            <v>RMI</v>
          </cell>
          <cell r="G4279" t="str">
            <v>Argor-Heraeus S.A.</v>
          </cell>
          <cell r="H4279" t="str">
            <v>SWITZERLAND</v>
          </cell>
          <cell r="I4279" t="str">
            <v>CH-6850 Mendrisio , Switzerland</v>
          </cell>
          <cell r="J4279" t="str">
            <v>Mendrisio</v>
          </cell>
          <cell r="K4279" t="str">
            <v>Ticino</v>
          </cell>
          <cell r="L4279" t="str">
            <v>Conformant</v>
          </cell>
        </row>
        <row r="4280">
          <cell r="B4280" t="str">
            <v>KCE Electronics_2023</v>
          </cell>
          <cell r="C4280" t="str">
            <v>CID000082 - Asahi Pretec Corp.20</v>
          </cell>
          <cell r="D4280" t="str">
            <v>Gold</v>
          </cell>
          <cell r="E4280" t="str">
            <v>CID000082</v>
          </cell>
          <cell r="F4280" t="str">
            <v>RMI</v>
          </cell>
          <cell r="G4280" t="str">
            <v>Asahi Pretec Corp.</v>
          </cell>
          <cell r="H4280" t="str">
            <v>JAPAN</v>
          </cell>
          <cell r="I4280"/>
          <cell r="J4280" t="str">
            <v>Kobe</v>
          </cell>
          <cell r="K4280" t="str">
            <v>Hyogo</v>
          </cell>
          <cell r="L4280" t="str">
            <v>Conformant</v>
          </cell>
        </row>
        <row r="4281">
          <cell r="B4281" t="str">
            <v>KCE Electronics_2023</v>
          </cell>
          <cell r="C4281" t="str">
            <v>CID000924 - Asahi Refining Canada Ltd.</v>
          </cell>
          <cell r="D4281" t="str">
            <v>Gold</v>
          </cell>
          <cell r="E4281" t="str">
            <v>CID000924</v>
          </cell>
          <cell r="F4281" t="str">
            <v>RMI</v>
          </cell>
          <cell r="G4281" t="str">
            <v>Asahi Refining Canada Ltd.</v>
          </cell>
          <cell r="H4281" t="str">
            <v>CANADA</v>
          </cell>
          <cell r="I4281"/>
          <cell r="J4281" t="str">
            <v>Brampton</v>
          </cell>
          <cell r="K4281" t="str">
            <v>Ontario</v>
          </cell>
          <cell r="L4281" t="str">
            <v>Conformant</v>
          </cell>
        </row>
        <row r="4282">
          <cell r="B4282" t="str">
            <v>KCE Electronics_2023</v>
          </cell>
          <cell r="C4282" t="str">
            <v>CID000920 - Asahi Refining USA Inc.</v>
          </cell>
          <cell r="D4282" t="str">
            <v>Gold</v>
          </cell>
          <cell r="E4282" t="str">
            <v>CID000920</v>
          </cell>
          <cell r="F4282" t="str">
            <v>RMI</v>
          </cell>
          <cell r="G4282" t="str">
            <v>Asahi Refining USA Inc.</v>
          </cell>
          <cell r="H4282" t="str">
            <v>UNITED STATES OF AMERICA</v>
          </cell>
          <cell r="I4282"/>
          <cell r="J4282" t="str">
            <v>Salt Lake City</v>
          </cell>
          <cell r="K4282" t="str">
            <v>Utah</v>
          </cell>
          <cell r="L4282" t="str">
            <v>Conformant</v>
          </cell>
        </row>
        <row r="4283">
          <cell r="B4283" t="str">
            <v>KCE Electronics_2023</v>
          </cell>
          <cell r="C4283" t="str">
            <v>CID000113 - Aurubis AG</v>
          </cell>
          <cell r="D4283" t="str">
            <v>Gold</v>
          </cell>
          <cell r="E4283" t="str">
            <v>CID000113</v>
          </cell>
          <cell r="F4283" t="str">
            <v>RMI</v>
          </cell>
          <cell r="G4283" t="str">
            <v>Aurubis AG</v>
          </cell>
          <cell r="H4283" t="str">
            <v>GERMANY</v>
          </cell>
          <cell r="I4283"/>
          <cell r="J4283" t="str">
            <v>Hamburg</v>
          </cell>
          <cell r="K4283" t="str">
            <v>Hamburg</v>
          </cell>
          <cell r="L4283" t="str">
            <v>Conformant</v>
          </cell>
        </row>
        <row r="4284">
          <cell r="B4284" t="str">
            <v>KCE Electronics_2023</v>
          </cell>
          <cell r="C4284" t="str">
            <v>CID000157 - Boliden AB</v>
          </cell>
          <cell r="D4284" t="str">
            <v>Gold</v>
          </cell>
          <cell r="E4284" t="str">
            <v>CID000157</v>
          </cell>
          <cell r="F4284" t="str">
            <v>RMI</v>
          </cell>
          <cell r="G4284" t="str">
            <v>Boliden AB</v>
          </cell>
          <cell r="H4284" t="str">
            <v>SWEDEN</v>
          </cell>
          <cell r="I4284"/>
          <cell r="J4284" t="str">
            <v>Skelleftehamn</v>
          </cell>
          <cell r="K4284" t="str">
            <v>Västerbottens län [SE-24]</v>
          </cell>
          <cell r="L4284" t="str">
            <v>Conformant</v>
          </cell>
        </row>
        <row r="4285">
          <cell r="B4285" t="str">
            <v>KCE Electronics_2023</v>
          </cell>
          <cell r="C4285" t="str">
            <v>CID000176 - C. Hafner GmbH + Co. KG</v>
          </cell>
          <cell r="D4285" t="str">
            <v>Gold</v>
          </cell>
          <cell r="E4285" t="str">
            <v>CID000176</v>
          </cell>
          <cell r="F4285" t="str">
            <v>RMI</v>
          </cell>
          <cell r="G4285" t="str">
            <v>C. Hafner GmbH + Co. KG</v>
          </cell>
          <cell r="H4285" t="str">
            <v>GERMANY</v>
          </cell>
          <cell r="I4285"/>
          <cell r="J4285" t="str">
            <v>Pforzheim</v>
          </cell>
          <cell r="K4285" t="str">
            <v>Baden-Württemberg</v>
          </cell>
          <cell r="L4285" t="str">
            <v>Conformant</v>
          </cell>
        </row>
        <row r="4286">
          <cell r="B4286" t="str">
            <v>KCE Electronics_2023</v>
          </cell>
          <cell r="C4286" t="str">
            <v>CID000233 - Chimet S.p.A.</v>
          </cell>
          <cell r="D4286" t="str">
            <v>Gold</v>
          </cell>
          <cell r="E4286" t="str">
            <v>CID000233</v>
          </cell>
          <cell r="F4286" t="str">
            <v>RMI</v>
          </cell>
          <cell r="G4286" t="str">
            <v>Chimet S.p.A.</v>
          </cell>
          <cell r="H4286" t="str">
            <v>ITALY</v>
          </cell>
          <cell r="I4286"/>
          <cell r="J4286" t="str">
            <v>Arezzo</v>
          </cell>
          <cell r="K4286" t="str">
            <v>Toscana</v>
          </cell>
          <cell r="L4286" t="str">
            <v>Conformant</v>
          </cell>
        </row>
        <row r="4287">
          <cell r="B4287" t="str">
            <v>KCE Electronics_2023</v>
          </cell>
          <cell r="C4287" t="str">
            <v>CID000401 - Dowa</v>
          </cell>
          <cell r="D4287" t="str">
            <v>Gold</v>
          </cell>
          <cell r="E4287" t="str">
            <v>CID000401</v>
          </cell>
          <cell r="F4287" t="str">
            <v>RMI</v>
          </cell>
          <cell r="G4287" t="str">
            <v>Dowa</v>
          </cell>
          <cell r="H4287" t="str">
            <v>JAPAN</v>
          </cell>
          <cell r="I4287"/>
          <cell r="J4287" t="str">
            <v>Kosaka</v>
          </cell>
          <cell r="K4287" t="str">
            <v>Akita</v>
          </cell>
          <cell r="L4287" t="str">
            <v>Conformant</v>
          </cell>
        </row>
        <row r="4288">
          <cell r="B4288" t="str">
            <v>KCE Electronics_2023</v>
          </cell>
          <cell r="C4288" t="str">
            <v>CID000425 - Eco-System Recycling Co., Ltd. East Plant</v>
          </cell>
          <cell r="D4288" t="str">
            <v>Gold</v>
          </cell>
          <cell r="E4288" t="str">
            <v>CID000425</v>
          </cell>
          <cell r="F4288" t="str">
            <v>RMI</v>
          </cell>
          <cell r="G4288" t="str">
            <v>Eco-System Recycling Co., Ltd. East Plant</v>
          </cell>
          <cell r="H4288" t="str">
            <v>JAPAN</v>
          </cell>
          <cell r="I4288"/>
          <cell r="J4288" t="str">
            <v>Honjo</v>
          </cell>
          <cell r="K4288" t="str">
            <v>Saitama</v>
          </cell>
          <cell r="L4288" t="str">
            <v>Conformant</v>
          </cell>
        </row>
        <row r="4289">
          <cell r="B4289" t="str">
            <v>KCE Electronics_2023</v>
          </cell>
          <cell r="C4289" t="str">
            <v>CID000694 - Heimerle + Meule GmbH</v>
          </cell>
          <cell r="D4289" t="str">
            <v>Gold</v>
          </cell>
          <cell r="E4289" t="str">
            <v>CID000694</v>
          </cell>
          <cell r="F4289" t="str">
            <v>RMI</v>
          </cell>
          <cell r="G4289" t="str">
            <v>Heimerle + Meule GmbH</v>
          </cell>
          <cell r="H4289" t="str">
            <v>GERMANY</v>
          </cell>
          <cell r="I4289"/>
          <cell r="J4289" t="str">
            <v>Pforzheim</v>
          </cell>
          <cell r="K4289" t="str">
            <v>Baden-Württemberg</v>
          </cell>
          <cell r="L4289" t="str">
            <v>Conformant</v>
          </cell>
        </row>
        <row r="4290">
          <cell r="B4290" t="str">
            <v>KCE Electronics_2023</v>
          </cell>
          <cell r="C4290" t="str">
            <v>CID000707 - Heraeus Metals Hong Kong Ltd.</v>
          </cell>
          <cell r="D4290" t="str">
            <v>Gold</v>
          </cell>
          <cell r="E4290" t="str">
            <v>CID000707</v>
          </cell>
          <cell r="F4290" t="str">
            <v>RMI</v>
          </cell>
          <cell r="G4290" t="str">
            <v>Heraeus Metals Hong Kong Ltd.</v>
          </cell>
          <cell r="H4290" t="str">
            <v>CHINA</v>
          </cell>
          <cell r="I4290"/>
          <cell r="J4290" t="str">
            <v>Fanling</v>
          </cell>
          <cell r="K4290" t="str">
            <v>Hong Kong SAR</v>
          </cell>
          <cell r="L4290" t="str">
            <v>Conformant</v>
          </cell>
        </row>
        <row r="4291">
          <cell r="B4291" t="str">
            <v>KCE Electronics_2023</v>
          </cell>
          <cell r="C4291" t="str">
            <v>CID000711 - Heraeus Germany GmbH Co. KG</v>
          </cell>
          <cell r="D4291" t="str">
            <v>Gold</v>
          </cell>
          <cell r="E4291" t="str">
            <v>CID000711</v>
          </cell>
          <cell r="F4291" t="str">
            <v>RMI</v>
          </cell>
          <cell r="G4291" t="str">
            <v>Heraeus Germany GmbH Co. KG</v>
          </cell>
          <cell r="H4291" t="str">
            <v>GERMANY</v>
          </cell>
          <cell r="I4291"/>
          <cell r="J4291" t="str">
            <v>Hanau</v>
          </cell>
          <cell r="K4291" t="str">
            <v>Hessen</v>
          </cell>
          <cell r="L4291" t="str">
            <v>Conformant</v>
          </cell>
        </row>
        <row r="4292">
          <cell r="B4292" t="str">
            <v>KCE Electronics_2023</v>
          </cell>
          <cell r="C4292" t="str">
            <v>CID000807 - Ishifuku Metal Industry Co., Ltd.</v>
          </cell>
          <cell r="D4292" t="str">
            <v>Gold</v>
          </cell>
          <cell r="E4292" t="str">
            <v>CID000807</v>
          </cell>
          <cell r="F4292" t="str">
            <v>RMI</v>
          </cell>
          <cell r="G4292" t="str">
            <v>Ishifuku Metal Industry Co., Ltd.</v>
          </cell>
          <cell r="H4292" t="str">
            <v>JAPAN</v>
          </cell>
          <cell r="I4292"/>
          <cell r="J4292" t="str">
            <v>Soka</v>
          </cell>
          <cell r="K4292" t="str">
            <v>Saitama</v>
          </cell>
          <cell r="L4292" t="str">
            <v>Conformant</v>
          </cell>
        </row>
        <row r="4293">
          <cell r="B4293" t="str">
            <v>KCE Electronics_2023</v>
          </cell>
          <cell r="C4293" t="str">
            <v>CID000814 - Istanbul Gold Refinery</v>
          </cell>
          <cell r="D4293" t="str">
            <v>Gold</v>
          </cell>
          <cell r="E4293" t="str">
            <v>CID000814</v>
          </cell>
          <cell r="F4293" t="str">
            <v>RMI</v>
          </cell>
          <cell r="G4293" t="str">
            <v>Istanbul Gold Refinery</v>
          </cell>
          <cell r="H4293" t="str">
            <v>TURKEY</v>
          </cell>
          <cell r="I4293"/>
          <cell r="J4293" t="str">
            <v>Kuyumcukent</v>
          </cell>
          <cell r="K4293" t="str">
            <v>İstanbul</v>
          </cell>
          <cell r="L4293" t="str">
            <v>Conformant</v>
          </cell>
        </row>
        <row r="4294">
          <cell r="B4294" t="str">
            <v>KCE Electronics_2023</v>
          </cell>
          <cell r="C4294" t="str">
            <v>CID000937 - JX Nippon Mining &amp; Metals Co., Ltd.</v>
          </cell>
          <cell r="D4294" t="str">
            <v>Gold</v>
          </cell>
          <cell r="E4294" t="str">
            <v>CID000937</v>
          </cell>
          <cell r="F4294" t="str">
            <v>RMI</v>
          </cell>
          <cell r="G4294" t="str">
            <v>JX Nippon Mining &amp; Metals Co., Ltd.</v>
          </cell>
          <cell r="H4294" t="str">
            <v>JAPAN</v>
          </cell>
          <cell r="I4294"/>
          <cell r="J4294" t="str">
            <v>Ōita</v>
          </cell>
          <cell r="K4294" t="str">
            <v>Ôita</v>
          </cell>
          <cell r="L4294" t="str">
            <v>Conformant</v>
          </cell>
        </row>
        <row r="4295">
          <cell r="B4295" t="str">
            <v>KCE Electronics_2023</v>
          </cell>
          <cell r="C4295" t="str">
            <v>CID000969 - Kennecott Utah Copper LLC</v>
          </cell>
          <cell r="D4295" t="str">
            <v>Gold</v>
          </cell>
          <cell r="E4295" t="str">
            <v>CID000969</v>
          </cell>
          <cell r="F4295" t="str">
            <v>RMI</v>
          </cell>
          <cell r="G4295" t="str">
            <v>Kennecott Utah Copper LLC</v>
          </cell>
          <cell r="H4295" t="str">
            <v>UNITED STATES OF AMERICA</v>
          </cell>
          <cell r="I4295"/>
          <cell r="J4295" t="str">
            <v>Magna</v>
          </cell>
          <cell r="K4295" t="str">
            <v>Utah</v>
          </cell>
          <cell r="L4295" t="str">
            <v>Conformant</v>
          </cell>
        </row>
        <row r="4296">
          <cell r="B4296" t="str">
            <v>KCE Electronics_2023</v>
          </cell>
          <cell r="C4296" t="str">
            <v>CID000981 - Kojima Chemicals Co., Ltd.</v>
          </cell>
          <cell r="D4296" t="str">
            <v>Gold</v>
          </cell>
          <cell r="E4296" t="str">
            <v>CID000981</v>
          </cell>
          <cell r="F4296" t="str">
            <v>RMI</v>
          </cell>
          <cell r="G4296" t="str">
            <v>Kojima Chemicals Co., Ltd.</v>
          </cell>
          <cell r="H4296" t="str">
            <v>JAPAN</v>
          </cell>
          <cell r="I4296"/>
          <cell r="J4296" t="str">
            <v>Sayama</v>
          </cell>
          <cell r="K4296" t="str">
            <v>Saitama</v>
          </cell>
          <cell r="L4296" t="str">
            <v>Conformant</v>
          </cell>
        </row>
        <row r="4297">
          <cell r="B4297" t="str">
            <v>KCE Electronics_2023</v>
          </cell>
          <cell r="C4297" t="str">
            <v>CID001078 - LS-NIKKO Copper Inc.</v>
          </cell>
          <cell r="D4297" t="str">
            <v>Gold</v>
          </cell>
          <cell r="E4297" t="str">
            <v>CID001078</v>
          </cell>
          <cell r="F4297" t="str">
            <v>RMI</v>
          </cell>
          <cell r="G4297" t="str">
            <v>LS-NIKKO Copper Inc.</v>
          </cell>
          <cell r="H4297" t="str">
            <v>KOREA, REPUBLIC OF</v>
          </cell>
          <cell r="I4297"/>
          <cell r="J4297" t="str">
            <v>Onsan-eup</v>
          </cell>
          <cell r="K4297" t="str">
            <v>Ulsan-gwangyeoksi</v>
          </cell>
          <cell r="L4297" t="str">
            <v>Conformant</v>
          </cell>
        </row>
        <row r="4298">
          <cell r="B4298" t="str">
            <v>KCE Electronics_2023</v>
          </cell>
          <cell r="C4298" t="str">
            <v>CID001119 - Matsuda Sangyo Co., Ltd.</v>
          </cell>
          <cell r="D4298" t="str">
            <v>Gold</v>
          </cell>
          <cell r="E4298" t="str">
            <v>CID001119</v>
          </cell>
          <cell r="F4298" t="str">
            <v>RMI</v>
          </cell>
          <cell r="G4298" t="str">
            <v>Matsuda Sangyo Co., Ltd.</v>
          </cell>
          <cell r="H4298" t="str">
            <v>JAPAN</v>
          </cell>
          <cell r="I4298"/>
          <cell r="J4298" t="str">
            <v>Iruma</v>
          </cell>
          <cell r="K4298" t="str">
            <v>Saitama</v>
          </cell>
          <cell r="L4298" t="str">
            <v>Conformant</v>
          </cell>
        </row>
        <row r="4299">
          <cell r="B4299" t="str">
            <v>KCE Electronics_2023</v>
          </cell>
          <cell r="C4299" t="str">
            <v>CID001149 - Metalor Technologies (Hong Kong) Ltd.</v>
          </cell>
          <cell r="D4299" t="str">
            <v>Gold</v>
          </cell>
          <cell r="E4299" t="str">
            <v>CID001149</v>
          </cell>
          <cell r="F4299" t="str">
            <v>RMI</v>
          </cell>
          <cell r="G4299" t="str">
            <v>Metalor Technologies (Hong Kong) Ltd.</v>
          </cell>
          <cell r="H4299" t="str">
            <v>CHINA</v>
          </cell>
          <cell r="I4299" t="str">
            <v>Unknown.</v>
          </cell>
          <cell r="J4299" t="str">
            <v>Kwai Chung</v>
          </cell>
          <cell r="K4299" t="str">
            <v>Hong Kong SAR</v>
          </cell>
          <cell r="L4299" t="str">
            <v>Conformant</v>
          </cell>
        </row>
        <row r="4300">
          <cell r="B4300" t="str">
            <v>KCE Electronics_2023</v>
          </cell>
          <cell r="C4300" t="str">
            <v>CID001152 - Metalor Technologies (Singapore) Pte., Ltd.</v>
          </cell>
          <cell r="D4300" t="str">
            <v>Gold</v>
          </cell>
          <cell r="E4300" t="str">
            <v>CID001152</v>
          </cell>
          <cell r="F4300" t="str">
            <v>RMI</v>
          </cell>
          <cell r="G4300" t="str">
            <v>Metalor Technologies (Singapore) Pte., Ltd.</v>
          </cell>
          <cell r="H4300" t="str">
            <v>SINGAPORE</v>
          </cell>
          <cell r="I4300"/>
          <cell r="J4300" t="str">
            <v>Singapore</v>
          </cell>
          <cell r="K4300" t="str">
            <v>South West</v>
          </cell>
          <cell r="L4300" t="str">
            <v>Conformant</v>
          </cell>
        </row>
        <row r="4301">
          <cell r="B4301" t="str">
            <v>KCE Electronics_2023</v>
          </cell>
          <cell r="C4301" t="str">
            <v>CID001147 - Metalor Technologies (Suzhou) Ltd.</v>
          </cell>
          <cell r="D4301" t="str">
            <v>Gold</v>
          </cell>
          <cell r="E4301" t="str">
            <v>CID001147</v>
          </cell>
          <cell r="F4301" t="str">
            <v>RMI</v>
          </cell>
          <cell r="G4301" t="str">
            <v>Metalor Technologies (Suzhou) Ltd.</v>
          </cell>
          <cell r="H4301" t="str">
            <v>CHINA</v>
          </cell>
          <cell r="I4301"/>
          <cell r="J4301" t="str">
            <v>Suzhou Industrial Park</v>
          </cell>
          <cell r="K4301" t="str">
            <v>Jiangsu Sheng</v>
          </cell>
          <cell r="L4301" t="str">
            <v>Conformant</v>
          </cell>
        </row>
        <row r="4302">
          <cell r="B4302" t="str">
            <v>KCE Electronics_2023</v>
          </cell>
          <cell r="C4302" t="str">
            <v>CID001153 - Metalor Technologies S.A.</v>
          </cell>
          <cell r="D4302" t="str">
            <v>Gold</v>
          </cell>
          <cell r="E4302" t="str">
            <v>CID001153</v>
          </cell>
          <cell r="F4302" t="str">
            <v>RMI</v>
          </cell>
          <cell r="G4302" t="str">
            <v>Metalor Technologies S.A.</v>
          </cell>
          <cell r="H4302" t="str">
            <v>SWITZERLAND</v>
          </cell>
          <cell r="I4302"/>
          <cell r="J4302" t="str">
            <v>Marin</v>
          </cell>
          <cell r="K4302" t="str">
            <v>Neuchâtel</v>
          </cell>
          <cell r="L4302" t="str">
            <v>Conformant</v>
          </cell>
        </row>
        <row r="4303">
          <cell r="B4303" t="str">
            <v>KCE Electronics_2023</v>
          </cell>
          <cell r="C4303" t="str">
            <v>CID001157 - Metalor USA Refining Corporation</v>
          </cell>
          <cell r="D4303" t="str">
            <v>Gold</v>
          </cell>
          <cell r="E4303" t="str">
            <v>CID001157</v>
          </cell>
          <cell r="F4303" t="str">
            <v>RMI</v>
          </cell>
          <cell r="G4303" t="str">
            <v>Metalor USA Refining Corporation</v>
          </cell>
          <cell r="H4303" t="str">
            <v>UNITED STATES OF AMERICA</v>
          </cell>
          <cell r="I4303"/>
          <cell r="J4303" t="str">
            <v>North Attleboro</v>
          </cell>
          <cell r="K4303" t="str">
            <v>Massachusetts</v>
          </cell>
          <cell r="L4303" t="str">
            <v>Conformant</v>
          </cell>
        </row>
        <row r="4304">
          <cell r="B4304" t="str">
            <v>KCE Electronics_2023</v>
          </cell>
          <cell r="C4304" t="str">
            <v>CID001161 - Metalurgica Met-Mex Penoles S.A. De C.V.65</v>
          </cell>
          <cell r="D4304" t="str">
            <v>Gold</v>
          </cell>
          <cell r="E4304" t="str">
            <v>CID001161</v>
          </cell>
          <cell r="F4304" t="str">
            <v>RMI</v>
          </cell>
          <cell r="G4304" t="str">
            <v>Metalurgica Met-Mex Penoles S.A. De C.V.</v>
          </cell>
          <cell r="H4304" t="str">
            <v>MEXICO</v>
          </cell>
          <cell r="I4304"/>
          <cell r="J4304" t="str">
            <v>Torreon</v>
          </cell>
          <cell r="K4304" t="str">
            <v>Coahuila de Zaragoza</v>
          </cell>
          <cell r="L4304" t="str">
            <v>Conformant</v>
          </cell>
        </row>
        <row r="4305">
          <cell r="B4305" t="str">
            <v>KCE Electronics_2023</v>
          </cell>
          <cell r="C4305" t="str">
            <v>CID001188 - Mitsubishi Materials Corporation</v>
          </cell>
          <cell r="D4305" t="str">
            <v>Gold</v>
          </cell>
          <cell r="E4305" t="str">
            <v>CID001188</v>
          </cell>
          <cell r="F4305" t="str">
            <v>RMI</v>
          </cell>
          <cell r="G4305" t="str">
            <v>Mitsubishi Materials Corporation</v>
          </cell>
          <cell r="H4305" t="str">
            <v>JAPAN</v>
          </cell>
          <cell r="I4305"/>
          <cell r="J4305" t="str">
            <v>Tokyo</v>
          </cell>
          <cell r="K4305" t="str">
            <v>Tokyo</v>
          </cell>
          <cell r="L4305" t="str">
            <v>Conformant</v>
          </cell>
        </row>
        <row r="4306">
          <cell r="B4306" t="str">
            <v>KCE Electronics_2023</v>
          </cell>
          <cell r="C4306" t="str">
            <v>CID001193 - Mitsui Mining and Smelting Co., Ltd.</v>
          </cell>
          <cell r="D4306" t="str">
            <v>Gold</v>
          </cell>
          <cell r="E4306" t="str">
            <v>CID001193</v>
          </cell>
          <cell r="F4306" t="str">
            <v>RMI</v>
          </cell>
          <cell r="G4306" t="str">
            <v>Mitsui Mining and Smelting Co., Ltd.</v>
          </cell>
          <cell r="H4306" t="str">
            <v>JAPAN</v>
          </cell>
          <cell r="I4306"/>
          <cell r="J4306" t="str">
            <v>Takehara</v>
          </cell>
          <cell r="K4306" t="str">
            <v>Hiroshima</v>
          </cell>
          <cell r="L4306" t="str">
            <v>Conformant</v>
          </cell>
        </row>
        <row r="4307">
          <cell r="B4307" t="str">
            <v>KCE Electronics_2023</v>
          </cell>
          <cell r="C4307" t="str">
            <v>CID001259 - Nihon Material Co., Ltd.</v>
          </cell>
          <cell r="D4307" t="str">
            <v>Gold</v>
          </cell>
          <cell r="E4307" t="str">
            <v>CID001259</v>
          </cell>
          <cell r="F4307" t="str">
            <v>RMI</v>
          </cell>
          <cell r="G4307" t="str">
            <v>Nihon Material Co., Ltd.</v>
          </cell>
          <cell r="H4307" t="str">
            <v>JAPAN</v>
          </cell>
          <cell r="I4307"/>
          <cell r="J4307" t="str">
            <v>Noda</v>
          </cell>
          <cell r="K4307" t="str">
            <v>Chiba</v>
          </cell>
          <cell r="L4307" t="str">
            <v>Conformant</v>
          </cell>
        </row>
        <row r="4308">
          <cell r="B4308" t="str">
            <v>KCE Electronics_2023</v>
          </cell>
          <cell r="C4308" t="str">
            <v>CID002779 - Ogussa Osterreichische Gold- und Silber-Scheideanstalt GmbH</v>
          </cell>
          <cell r="D4308" t="str">
            <v>Gold</v>
          </cell>
          <cell r="E4308" t="str">
            <v>CID002779</v>
          </cell>
          <cell r="F4308" t="str">
            <v>RMI</v>
          </cell>
          <cell r="G4308" t="str">
            <v>Ogussa Osterreichische Gold- und Silber-Scheideanstalt GmbH</v>
          </cell>
          <cell r="H4308" t="str">
            <v>AUSTRIA</v>
          </cell>
          <cell r="I4308"/>
          <cell r="J4308" t="str">
            <v>Vienna</v>
          </cell>
          <cell r="K4308" t="str">
            <v>Wien</v>
          </cell>
          <cell r="L4308" t="str">
            <v>Conformant</v>
          </cell>
        </row>
        <row r="4309">
          <cell r="B4309" t="str">
            <v>KCE Electronics_2023</v>
          </cell>
          <cell r="C4309" t="str">
            <v>CID001352 - MKS PAMP SA97</v>
          </cell>
          <cell r="D4309" t="str">
            <v>Gold</v>
          </cell>
          <cell r="E4309" t="str">
            <v>CID001352</v>
          </cell>
          <cell r="F4309" t="str">
            <v>RMI</v>
          </cell>
          <cell r="G4309" t="str">
            <v>MKS PAMP SA</v>
          </cell>
          <cell r="H4309" t="str">
            <v>SWITZERLAND</v>
          </cell>
          <cell r="I4309"/>
          <cell r="J4309" t="str">
            <v>Geneva</v>
          </cell>
          <cell r="K4309" t="str">
            <v>Genève</v>
          </cell>
          <cell r="L4309" t="str">
            <v>Conformant</v>
          </cell>
        </row>
        <row r="4310">
          <cell r="B4310" t="str">
            <v>KCE Electronics_2023</v>
          </cell>
          <cell r="C4310" t="str">
            <v>CID001534 - Royal Canadian Mint</v>
          </cell>
          <cell r="D4310" t="str">
            <v>Gold</v>
          </cell>
          <cell r="E4310" t="str">
            <v>CID001534</v>
          </cell>
          <cell r="F4310" t="str">
            <v>RMI</v>
          </cell>
          <cell r="G4310" t="str">
            <v>Royal Canadian Mint</v>
          </cell>
          <cell r="H4310" t="str">
            <v>CANADA</v>
          </cell>
          <cell r="I4310"/>
          <cell r="J4310" t="str">
            <v>Ottawa</v>
          </cell>
          <cell r="K4310" t="str">
            <v>Ontario</v>
          </cell>
          <cell r="L4310" t="str">
            <v>Conformant</v>
          </cell>
        </row>
        <row r="4311">
          <cell r="B4311" t="str">
            <v>KCE Electronics_2023</v>
          </cell>
          <cell r="C4311" t="str">
            <v>CID001622 - Shandong Zhaojin Gold &amp; Silver Refinery Co., Ltd.</v>
          </cell>
          <cell r="D4311" t="str">
            <v>Gold</v>
          </cell>
          <cell r="E4311" t="str">
            <v>CID001622</v>
          </cell>
          <cell r="F4311" t="str">
            <v>RMI</v>
          </cell>
          <cell r="G4311" t="str">
            <v>Shandong Zhaojin Gold &amp; Silver Refinery Co., Ltd.</v>
          </cell>
          <cell r="H4311" t="str">
            <v>CHINA</v>
          </cell>
          <cell r="I4311"/>
          <cell r="J4311" t="str">
            <v>Zhaoyuan</v>
          </cell>
          <cell r="K4311" t="str">
            <v>Shandong Sheng</v>
          </cell>
          <cell r="L4311" t="str">
            <v>Conformant</v>
          </cell>
        </row>
        <row r="4312">
          <cell r="B4312" t="str">
            <v>KCE Electronics_2023</v>
          </cell>
          <cell r="C4312" t="str">
            <v>CID001761 - Solar Applied Materials Technology Corp.</v>
          </cell>
          <cell r="D4312" t="str">
            <v>Gold</v>
          </cell>
          <cell r="E4312" t="str">
            <v>CID001761</v>
          </cell>
          <cell r="F4312" t="str">
            <v>RMI</v>
          </cell>
          <cell r="G4312" t="str">
            <v>Solar Applied Materials Technology Corp.</v>
          </cell>
          <cell r="H4312" t="str">
            <v>TAIWAN, PROVINCE OF CHINA</v>
          </cell>
          <cell r="I4312"/>
          <cell r="J4312" t="str">
            <v>Tainan City</v>
          </cell>
          <cell r="K4312" t="str">
            <v>Tainan</v>
          </cell>
          <cell r="L4312" t="str">
            <v>Conformant</v>
          </cell>
        </row>
        <row r="4313">
          <cell r="B4313" t="str">
            <v>KCE Electronics_2023</v>
          </cell>
          <cell r="C4313" t="str">
            <v>CID001798 - Sumitomo Metal Mining Co., Ltd.88</v>
          </cell>
          <cell r="D4313" t="str">
            <v>Gold</v>
          </cell>
          <cell r="E4313" t="str">
            <v>CID001798</v>
          </cell>
          <cell r="F4313" t="str">
            <v>RMI</v>
          </cell>
          <cell r="G4313" t="str">
            <v>Sumitomo Metal Mining Co., Ltd.</v>
          </cell>
          <cell r="H4313" t="str">
            <v>JAPAN</v>
          </cell>
          <cell r="I4313"/>
          <cell r="J4313" t="str">
            <v>Saijo</v>
          </cell>
          <cell r="K4313" t="str">
            <v>Wehime</v>
          </cell>
          <cell r="L4313" t="str">
            <v>Conformant</v>
          </cell>
        </row>
        <row r="4314">
          <cell r="B4314" t="str">
            <v>KCE Electronics_2023</v>
          </cell>
          <cell r="C4314" t="str">
            <v>CID001875 - Tanaka Kikinzoku Kogyo K.K.96</v>
          </cell>
          <cell r="D4314" t="str">
            <v>Gold</v>
          </cell>
          <cell r="E4314" t="str">
            <v>CID001875</v>
          </cell>
          <cell r="F4314" t="str">
            <v>RMI</v>
          </cell>
          <cell r="G4314" t="str">
            <v>Tanaka Kikinzoku Kogyo K.K.</v>
          </cell>
          <cell r="H4314" t="str">
            <v>JAPAN</v>
          </cell>
          <cell r="I4314" t="str">
            <v>nagatoro2-14</v>
          </cell>
          <cell r="J4314" t="str">
            <v>Hiratsuka</v>
          </cell>
          <cell r="K4314" t="str">
            <v>Kanagawa</v>
          </cell>
          <cell r="L4314" t="str">
            <v>Conformant</v>
          </cell>
        </row>
        <row r="4315">
          <cell r="B4315" t="str">
            <v>KCE Electronics_2023</v>
          </cell>
          <cell r="C4315" t="str">
            <v>CID001916 - Shandong Gold Smelting Co., Ltd.</v>
          </cell>
          <cell r="D4315" t="str">
            <v>Gold</v>
          </cell>
          <cell r="E4315" t="str">
            <v>CID001916</v>
          </cell>
          <cell r="F4315" t="str">
            <v>RMI</v>
          </cell>
          <cell r="G4315" t="str">
            <v>Shandong Gold Smelting Co., Ltd.</v>
          </cell>
          <cell r="H4315" t="str">
            <v>CHINA</v>
          </cell>
          <cell r="I4315"/>
          <cell r="J4315" t="str">
            <v>Laizhou</v>
          </cell>
          <cell r="K4315" t="str">
            <v>Shandong Sheng</v>
          </cell>
          <cell r="L4315" t="str">
            <v>Conformant</v>
          </cell>
        </row>
        <row r="4316">
          <cell r="B4316" t="str">
            <v>KCE Electronics_2023</v>
          </cell>
          <cell r="C4316" t="str">
            <v>CID001938 - Tokuriki Honten Co., Ltd.</v>
          </cell>
          <cell r="D4316" t="str">
            <v>Gold</v>
          </cell>
          <cell r="E4316" t="str">
            <v>CID001938</v>
          </cell>
          <cell r="F4316" t="str">
            <v>RMI</v>
          </cell>
          <cell r="G4316" t="str">
            <v>Tokuriki Honten Co., Ltd.</v>
          </cell>
          <cell r="H4316" t="str">
            <v>JAPAN</v>
          </cell>
          <cell r="I4316"/>
          <cell r="J4316" t="str">
            <v>Kuki</v>
          </cell>
          <cell r="K4316" t="str">
            <v>Saitama</v>
          </cell>
          <cell r="L4316" t="str">
            <v>Conformant</v>
          </cell>
        </row>
        <row r="4317">
          <cell r="B4317" t="str">
            <v>KCE Electronics_2023</v>
          </cell>
          <cell r="C4317" t="str">
            <v>CID001980 - Umicore S.A. Business Unit Precious Metals Refining104</v>
          </cell>
          <cell r="D4317" t="str">
            <v>Gold</v>
          </cell>
          <cell r="E4317" t="str">
            <v>CID001980</v>
          </cell>
          <cell r="F4317" t="str">
            <v>RMI</v>
          </cell>
          <cell r="G4317" t="str">
            <v>Umicore S.A. Business Unit Precious Metals Refining</v>
          </cell>
          <cell r="H4317" t="str">
            <v>BELGIUM</v>
          </cell>
          <cell r="I4317" t="str">
            <v>Adolf Greinerstraat 14</v>
          </cell>
          <cell r="J4317" t="str">
            <v>Hoboken</v>
          </cell>
          <cell r="K4317" t="str">
            <v>Antwerpen</v>
          </cell>
          <cell r="L4317" t="str">
            <v>Conformant</v>
          </cell>
        </row>
        <row r="4318">
          <cell r="B4318" t="str">
            <v>KCE Electronics_2023</v>
          </cell>
          <cell r="C4318" t="str">
            <v>CID001993 - United Precious Metal Refining, Inc.</v>
          </cell>
          <cell r="D4318" t="str">
            <v>Gold</v>
          </cell>
          <cell r="E4318" t="str">
            <v>CID001993</v>
          </cell>
          <cell r="F4318" t="str">
            <v>RMI</v>
          </cell>
          <cell r="G4318" t="str">
            <v>United Precious Metal Refining, Inc.</v>
          </cell>
          <cell r="H4318" t="str">
            <v>UNITED STATES OF AMERICA</v>
          </cell>
          <cell r="I4318"/>
          <cell r="J4318" t="str">
            <v>Alden</v>
          </cell>
          <cell r="K4318" t="str">
            <v>New York</v>
          </cell>
          <cell r="L4318" t="str">
            <v>Conformant</v>
          </cell>
        </row>
        <row r="4319">
          <cell r="B4319" t="str">
            <v>KCE Electronics_2023</v>
          </cell>
          <cell r="C4319" t="str">
            <v>CID002003 - Valcambi S.A.</v>
          </cell>
          <cell r="D4319" t="str">
            <v>Gold</v>
          </cell>
          <cell r="E4319" t="str">
            <v>CID002003</v>
          </cell>
          <cell r="F4319" t="str">
            <v>RMI</v>
          </cell>
          <cell r="G4319" t="str">
            <v>Valcambi S.A.</v>
          </cell>
          <cell r="H4319" t="str">
            <v>SWITZERLAND</v>
          </cell>
          <cell r="I4319"/>
          <cell r="J4319" t="str">
            <v>Balerna</v>
          </cell>
          <cell r="K4319" t="str">
            <v>Ticino</v>
          </cell>
          <cell r="L4319" t="str">
            <v>Conformant</v>
          </cell>
        </row>
        <row r="4320">
          <cell r="B4320" t="str">
            <v>KCE Electronics_2023</v>
          </cell>
          <cell r="C4320" t="str">
            <v>CID002030 - Western Australian Mint (T/a The Perth Mint)109</v>
          </cell>
          <cell r="D4320" t="str">
            <v>Gold</v>
          </cell>
          <cell r="E4320" t="str">
            <v>CID002030</v>
          </cell>
          <cell r="F4320" t="str">
            <v>RMI</v>
          </cell>
          <cell r="G4320" t="str">
            <v>Western Australian Mint (T/a The Perth Mint)</v>
          </cell>
          <cell r="H4320" t="str">
            <v>AUSTRALIA</v>
          </cell>
          <cell r="I4320" t="str">
            <v>Nondisclosure</v>
          </cell>
          <cell r="J4320" t="str">
            <v>Newburn</v>
          </cell>
          <cell r="K4320" t="str">
            <v>Western Australia</v>
          </cell>
          <cell r="L4320" t="str">
            <v>Conformant</v>
          </cell>
        </row>
        <row r="4321">
          <cell r="B4321" t="str">
            <v>KCE Electronics_2023</v>
          </cell>
          <cell r="C4321" t="str">
            <v>CID002778 - WIELAND Edelmetalle GmbH</v>
          </cell>
          <cell r="D4321" t="str">
            <v>Gold</v>
          </cell>
          <cell r="E4321" t="str">
            <v>CID002778</v>
          </cell>
          <cell r="F4321" t="str">
            <v>RMI</v>
          </cell>
          <cell r="G4321" t="str">
            <v>WIELAND Edelmetalle GmbH</v>
          </cell>
          <cell r="H4321" t="str">
            <v>GERMANY</v>
          </cell>
          <cell r="I4321"/>
          <cell r="J4321" t="str">
            <v>Pforzeim</v>
          </cell>
          <cell r="K4321" t="str">
            <v>Baden-Wurttemberg</v>
          </cell>
          <cell r="L4321" t="str">
            <v>Conformant</v>
          </cell>
        </row>
        <row r="4322">
          <cell r="B4322" t="str">
            <v>KCE Electronics_2023</v>
          </cell>
          <cell r="C4322" t="str">
            <v>CID000402 - Dowa</v>
          </cell>
          <cell r="D4322" t="str">
            <v>Tin</v>
          </cell>
          <cell r="E4322" t="str">
            <v>CID000402</v>
          </cell>
          <cell r="F4322" t="str">
            <v>RMI</v>
          </cell>
          <cell r="G4322" t="str">
            <v>Dowa</v>
          </cell>
          <cell r="H4322" t="str">
            <v>JAPAN</v>
          </cell>
          <cell r="I4322"/>
          <cell r="J4322" t="str">
            <v>Kosaka</v>
          </cell>
          <cell r="K4322" t="str">
            <v>Akita</v>
          </cell>
          <cell r="L4322" t="str">
            <v>Conformant</v>
          </cell>
        </row>
        <row r="4323">
          <cell r="B4323" t="str">
            <v>KCE Electronics_2023</v>
          </cell>
          <cell r="C4323" t="str">
            <v>CID000438 - EM Vinto</v>
          </cell>
          <cell r="D4323" t="str">
            <v>Tin</v>
          </cell>
          <cell r="E4323" t="str">
            <v>CID000438</v>
          </cell>
          <cell r="F4323" t="str">
            <v>RMI</v>
          </cell>
          <cell r="G4323" t="str">
            <v>EM Vinto</v>
          </cell>
          <cell r="H4323" t="str">
            <v>BOLIVIA (PLURINATIONAL STATE OF)</v>
          </cell>
          <cell r="I4323" t="str">
            <v>Unknown.</v>
          </cell>
          <cell r="J4323" t="str">
            <v>Oruro</v>
          </cell>
          <cell r="K4323" t="str">
            <v>Oruro</v>
          </cell>
          <cell r="L4323" t="str">
            <v>Conformant</v>
          </cell>
        </row>
        <row r="4324">
          <cell r="B4324" t="str">
            <v>KCE Electronics_2023</v>
          </cell>
          <cell r="C4324" t="str">
            <v>CID000468 - Fenix Metals</v>
          </cell>
          <cell r="D4324" t="str">
            <v>Tin</v>
          </cell>
          <cell r="E4324" t="str">
            <v>CID000468</v>
          </cell>
          <cell r="F4324" t="str">
            <v>RMI</v>
          </cell>
          <cell r="G4324" t="str">
            <v>Fenix Metals</v>
          </cell>
          <cell r="H4324" t="str">
            <v>POLAND</v>
          </cell>
          <cell r="I4324"/>
          <cell r="J4324" t="str">
            <v>Chmielów</v>
          </cell>
          <cell r="K4324" t="str">
            <v>Podkarpackie</v>
          </cell>
          <cell r="L4324" t="str">
            <v>Conformant</v>
          </cell>
        </row>
        <row r="4325">
          <cell r="B4325" t="str">
            <v>KCE Electronics_2023</v>
          </cell>
          <cell r="C4325" t="str">
            <v>CID003116 - Guangdong Hanhe Non-Ferrous Metal Co., Ltd.</v>
          </cell>
          <cell r="D4325" t="str">
            <v>Tin</v>
          </cell>
          <cell r="E4325" t="str">
            <v>CID003116</v>
          </cell>
          <cell r="F4325" t="str">
            <v>RMI</v>
          </cell>
          <cell r="G4325" t="str">
            <v>Guangdong Hanhe Non-Ferrous Metal Co., Ltd.</v>
          </cell>
          <cell r="H4325" t="str">
            <v>CHINA</v>
          </cell>
          <cell r="I4325"/>
          <cell r="J4325" t="str">
            <v>Chaozhou</v>
          </cell>
          <cell r="K4325" t="str">
            <v>Guangdong Sheng</v>
          </cell>
          <cell r="L4325" t="str">
            <v>Conformant</v>
          </cell>
        </row>
        <row r="4326">
          <cell r="B4326" t="str">
            <v>KCE Electronics_2023</v>
          </cell>
          <cell r="C4326" t="str">
            <v>CID001105 - Malaysia Smelting Corporation (MSC)</v>
          </cell>
          <cell r="D4326" t="str">
            <v>Tin</v>
          </cell>
          <cell r="E4326" t="str">
            <v>CID001105</v>
          </cell>
          <cell r="F4326" t="str">
            <v>RMI</v>
          </cell>
          <cell r="G4326" t="str">
            <v>Malaysia Smelting Corporation (MSC)</v>
          </cell>
          <cell r="H4326" t="str">
            <v>MALAYSIA</v>
          </cell>
          <cell r="I4326" t="str">
            <v>27, Jialan Pantai</v>
          </cell>
          <cell r="J4326" t="str">
            <v>Butterworth</v>
          </cell>
          <cell r="K4326" t="str">
            <v>Pulau Pinang</v>
          </cell>
          <cell r="L4326" t="str">
            <v>Conformant</v>
          </cell>
        </row>
        <row r="4327">
          <cell r="B4327" t="str">
            <v>KCE Electronics_2023</v>
          </cell>
          <cell r="C4327" t="str">
            <v>CID001182 - Minsur</v>
          </cell>
          <cell r="D4327" t="str">
            <v>Tin</v>
          </cell>
          <cell r="E4327" t="str">
            <v>CID001182</v>
          </cell>
          <cell r="F4327" t="str">
            <v>RMI</v>
          </cell>
          <cell r="G4327" t="str">
            <v>Minsur</v>
          </cell>
          <cell r="H4327" t="str">
            <v>PERU</v>
          </cell>
          <cell r="I4327" t="str">
            <v>222 Bloomingdale Road, Suite 101</v>
          </cell>
          <cell r="J4327" t="str">
            <v>Paracas</v>
          </cell>
          <cell r="K4327" t="str">
            <v>Ika</v>
          </cell>
          <cell r="L4327" t="str">
            <v>Conformant</v>
          </cell>
        </row>
        <row r="4328">
          <cell r="B4328" t="str">
            <v>KCE Electronics_2023</v>
          </cell>
          <cell r="C4328" t="str">
            <v>CID001337 - Operaciones Metalurgicas S.A.</v>
          </cell>
          <cell r="D4328" t="str">
            <v>Tin</v>
          </cell>
          <cell r="E4328" t="str">
            <v>CID001337</v>
          </cell>
          <cell r="F4328" t="str">
            <v>RMI</v>
          </cell>
          <cell r="G4328" t="str">
            <v>Operaciones Metalurgicas S.A.</v>
          </cell>
          <cell r="H4328" t="str">
            <v>BOLIVIA (PLURINATIONAL STATE OF)</v>
          </cell>
          <cell r="I4328" t="str">
            <v>Nondisclosure</v>
          </cell>
          <cell r="J4328" t="str">
            <v>Oruro</v>
          </cell>
          <cell r="K4328" t="str">
            <v>Oruro</v>
          </cell>
          <cell r="L4328" t="str">
            <v>Conformant</v>
          </cell>
        </row>
        <row r="4329">
          <cell r="B4329" t="str">
            <v>KCE Electronics_2023</v>
          </cell>
          <cell r="C4329" t="str">
            <v>CID001399 - PT Artha Cipta Langgeng</v>
          </cell>
          <cell r="D4329" t="str">
            <v>Tin</v>
          </cell>
          <cell r="E4329" t="str">
            <v>CID001399</v>
          </cell>
          <cell r="F4329" t="str">
            <v>RMI</v>
          </cell>
          <cell r="G4329" t="str">
            <v>PT Artha Cipta Langgeng</v>
          </cell>
          <cell r="H4329" t="str">
            <v>INDONESIA</v>
          </cell>
          <cell r="I4329"/>
          <cell r="J4329" t="str">
            <v>Sungailiat</v>
          </cell>
          <cell r="K4329" t="str">
            <v>Kepulauan Bangka Belitung</v>
          </cell>
          <cell r="L4329" t="str">
            <v>Conformant</v>
          </cell>
        </row>
        <row r="4330">
          <cell r="B4330" t="str">
            <v>KCE Electronics_2023</v>
          </cell>
          <cell r="C4330" t="str">
            <v>CID002835 - PT Menara Cipta Mulia</v>
          </cell>
          <cell r="D4330" t="str">
            <v>Tin</v>
          </cell>
          <cell r="E4330" t="str">
            <v>CID002835</v>
          </cell>
          <cell r="F4330" t="str">
            <v>RMI</v>
          </cell>
          <cell r="G4330" t="str">
            <v>PT Menara Cipta Mulia</v>
          </cell>
          <cell r="H4330" t="str">
            <v>INDONESIA</v>
          </cell>
          <cell r="I4330"/>
          <cell r="J4330" t="str">
            <v>Mentawak</v>
          </cell>
          <cell r="K4330" t="str">
            <v>Kepulauan Bangka Belitung</v>
          </cell>
          <cell r="L4330" t="str">
            <v>Conformant</v>
          </cell>
        </row>
        <row r="4331">
          <cell r="B4331" t="str">
            <v>KCE Electronics_2023</v>
          </cell>
          <cell r="C4331" t="str">
            <v>CID001453 - PT Mitra Stania Prima</v>
          </cell>
          <cell r="D4331" t="str">
            <v>Tin</v>
          </cell>
          <cell r="E4331" t="str">
            <v>CID001453</v>
          </cell>
          <cell r="F4331" t="str">
            <v>RMI</v>
          </cell>
          <cell r="G4331" t="str">
            <v>PT Mitra Stania Prima</v>
          </cell>
          <cell r="H4331" t="str">
            <v>INDONESIA</v>
          </cell>
          <cell r="I4331"/>
          <cell r="J4331" t="str">
            <v>Sungailiat</v>
          </cell>
          <cell r="K4331" t="str">
            <v>Kepulauan Bangka Belitung</v>
          </cell>
          <cell r="L4331" t="str">
            <v>Conformant</v>
          </cell>
        </row>
        <row r="4332">
          <cell r="B4332" t="str">
            <v>KCE Electronics_2023</v>
          </cell>
          <cell r="C4332" t="str">
            <v>CID001460 - PT Refined Bangka Tin</v>
          </cell>
          <cell r="D4332" t="str">
            <v>Tin</v>
          </cell>
          <cell r="E4332" t="str">
            <v>CID001460</v>
          </cell>
          <cell r="F4332" t="str">
            <v>RMI</v>
          </cell>
          <cell r="G4332" t="str">
            <v>PT Refined Bangka Tin</v>
          </cell>
          <cell r="H4332" t="str">
            <v>INDONESIA</v>
          </cell>
          <cell r="I4332"/>
          <cell r="J4332" t="str">
            <v>Sungailiat</v>
          </cell>
          <cell r="K4332" t="str">
            <v>Kepulauan Bangka Belitung</v>
          </cell>
          <cell r="L4332" t="str">
            <v>Conformant</v>
          </cell>
        </row>
        <row r="4333">
          <cell r="B4333" t="str">
            <v>KCE Electronics_2023</v>
          </cell>
          <cell r="C4333" t="str">
            <v>CID001463 - PT Sariwiguna Binasentosa</v>
          </cell>
          <cell r="D4333" t="str">
            <v>Tin</v>
          </cell>
          <cell r="E4333" t="str">
            <v>CID001463</v>
          </cell>
          <cell r="F4333" t="str">
            <v>RMI</v>
          </cell>
          <cell r="G4333" t="str">
            <v>PT Sariwiguna Binasentosa</v>
          </cell>
          <cell r="H4333" t="str">
            <v>INDONESIA</v>
          </cell>
          <cell r="I4333"/>
          <cell r="J4333" t="str">
            <v>Pangkal Pinang</v>
          </cell>
          <cell r="K4333" t="str">
            <v>Kepulauan Bangka Belitung</v>
          </cell>
          <cell r="L4333" t="str">
            <v>Conformant</v>
          </cell>
        </row>
        <row r="4334">
          <cell r="B4334" t="str">
            <v>KCE Electronics_2023</v>
          </cell>
          <cell r="C4334" t="str">
            <v>CID001477 - PT Timah Tbk Kundur</v>
          </cell>
          <cell r="D4334" t="str">
            <v>Tin</v>
          </cell>
          <cell r="E4334" t="str">
            <v>CID001477</v>
          </cell>
          <cell r="F4334" t="str">
            <v>RMI</v>
          </cell>
          <cell r="G4334" t="str">
            <v>PT Timah Tbk Kundur</v>
          </cell>
          <cell r="H4334" t="str">
            <v>INDONESIA</v>
          </cell>
          <cell r="I4334" t="str">
            <v>Unknown.</v>
          </cell>
          <cell r="J4334" t="str">
            <v>Kundur</v>
          </cell>
          <cell r="K4334" t="str">
            <v>Riau</v>
          </cell>
          <cell r="L4334" t="str">
            <v>Conformant</v>
          </cell>
        </row>
        <row r="4335">
          <cell r="B4335" t="str">
            <v>KCE Electronics_2023</v>
          </cell>
          <cell r="C4335" t="str">
            <v>CID001482 - PT Timah Tbk Mentok</v>
          </cell>
          <cell r="D4335" t="str">
            <v>Tin</v>
          </cell>
          <cell r="E4335" t="str">
            <v>CID001482</v>
          </cell>
          <cell r="F4335" t="str">
            <v>RMI</v>
          </cell>
          <cell r="G4335" t="str">
            <v>PT Timah Tbk Mentok</v>
          </cell>
          <cell r="H4335" t="str">
            <v>INDONESIA</v>
          </cell>
          <cell r="I4335" t="str">
            <v>Unknown.</v>
          </cell>
          <cell r="J4335" t="str">
            <v>Mentok</v>
          </cell>
          <cell r="K4335" t="str">
            <v>Kepulauan Bangka Belitung</v>
          </cell>
          <cell r="L4335" t="str">
            <v>Conformant</v>
          </cell>
        </row>
        <row r="4336">
          <cell r="B4336" t="str">
            <v>KCE Electronics_2023</v>
          </cell>
          <cell r="C4336" t="str">
            <v>CID001490 - PT Tinindo Inter Nusa</v>
          </cell>
          <cell r="D4336" t="str">
            <v>Tin</v>
          </cell>
          <cell r="E4336" t="str">
            <v>CID001490</v>
          </cell>
          <cell r="F4336" t="str">
            <v>RMI</v>
          </cell>
          <cell r="G4336" t="str">
            <v>PT Tinindo Inter Nusa</v>
          </cell>
          <cell r="H4336" t="str">
            <v>INDONESIA</v>
          </cell>
          <cell r="I4336"/>
          <cell r="J4336" t="str">
            <v>Pangkal Pinang</v>
          </cell>
          <cell r="K4336" t="str">
            <v>Kepulauan Bangka Belitung</v>
          </cell>
          <cell r="L4336" t="str">
            <v>Listed by RMI</v>
          </cell>
        </row>
        <row r="4337">
          <cell r="B4337" t="str">
            <v>KCE Electronics_2023</v>
          </cell>
          <cell r="C4337" t="str">
            <v>CID001539 - Rui Da Hung</v>
          </cell>
          <cell r="D4337" t="str">
            <v>Tin</v>
          </cell>
          <cell r="E4337" t="str">
            <v>CID001539</v>
          </cell>
          <cell r="F4337" t="str">
            <v>RMI</v>
          </cell>
          <cell r="G4337" t="str">
            <v>Rui Da Hung</v>
          </cell>
          <cell r="H4337" t="str">
            <v>TAIWAN, PROVINCE OF CHINA</v>
          </cell>
          <cell r="I4337"/>
          <cell r="J4337" t="str">
            <v>Taoyuan</v>
          </cell>
          <cell r="K4337" t="str">
            <v>Taoyuan</v>
          </cell>
          <cell r="L4337" t="str">
            <v>Conformant</v>
          </cell>
        </row>
        <row r="4338">
          <cell r="B4338" t="str">
            <v>KCE Electronics_2023</v>
          </cell>
          <cell r="C4338" t="str">
            <v>CID001898 - Thaisarco</v>
          </cell>
          <cell r="D4338" t="str">
            <v>Tin</v>
          </cell>
          <cell r="E4338" t="str">
            <v>CID001898</v>
          </cell>
          <cell r="F4338" t="str">
            <v>RMI</v>
          </cell>
          <cell r="G4338" t="str">
            <v>Thaisarco</v>
          </cell>
          <cell r="H4338" t="str">
            <v>THAILAND</v>
          </cell>
          <cell r="I4338" t="str">
            <v>80 Moo 8, Sakdidej Road</v>
          </cell>
          <cell r="J4338" t="str">
            <v>Amphur Muang</v>
          </cell>
          <cell r="K4338" t="str">
            <v>Phuket</v>
          </cell>
          <cell r="L4338" t="str">
            <v>Conformant</v>
          </cell>
        </row>
        <row r="4339">
          <cell r="B4339" t="str">
            <v>KCE Electronics_2023</v>
          </cell>
          <cell r="C4339" t="str">
            <v>CID002036 - White Solder Metalurgia e Mineracao Ltda.</v>
          </cell>
          <cell r="D4339" t="str">
            <v>Tin</v>
          </cell>
          <cell r="E4339" t="str">
            <v>CID002036</v>
          </cell>
          <cell r="F4339" t="str">
            <v>RMI</v>
          </cell>
          <cell r="G4339" t="str">
            <v>White Solder Metalurgia e Mineracao Ltda.</v>
          </cell>
          <cell r="H4339" t="str">
            <v>BRAZIL</v>
          </cell>
          <cell r="I4339" t="str">
            <v>Rodovia 421, Km 1,1 no 917 CEP 76877-073/Cx Postal: 433</v>
          </cell>
          <cell r="J4339" t="str">
            <v>Ariquemes</v>
          </cell>
          <cell r="K4339" t="str">
            <v>Rondônia</v>
          </cell>
          <cell r="L4339" t="str">
            <v>Conformant</v>
          </cell>
        </row>
        <row r="4340">
          <cell r="B4340" t="str">
            <v>KCE Electronics_2023</v>
          </cell>
          <cell r="C4340" t="str">
            <v>CID002773 - Aurubis Beerse99</v>
          </cell>
          <cell r="D4340" t="str">
            <v>Tin</v>
          </cell>
          <cell r="E4340" t="str">
            <v>CID002773</v>
          </cell>
          <cell r="F4340" t="str">
            <v>RMI</v>
          </cell>
          <cell r="G4340" t="str">
            <v>Aurubis Beerse</v>
          </cell>
          <cell r="H4340" t="str">
            <v>BELGIUM</v>
          </cell>
          <cell r="I4340"/>
          <cell r="J4340" t="str">
            <v>Beerse</v>
          </cell>
          <cell r="K4340" t="str">
            <v>Antwerpen</v>
          </cell>
          <cell r="L4340" t="str">
            <v>Conformant</v>
          </cell>
        </row>
        <row r="4341">
          <cell r="B4341" t="str">
            <v>KCE Electronics_2023</v>
          </cell>
          <cell r="C4341" t="str">
            <v>CID003325 - Tin Technology &amp; Refining</v>
          </cell>
          <cell r="D4341" t="str">
            <v>Tin</v>
          </cell>
          <cell r="E4341" t="str">
            <v>CID003325</v>
          </cell>
          <cell r="F4341" t="str">
            <v>RMI</v>
          </cell>
          <cell r="G4341" t="str">
            <v>Tin Technology &amp; Refining</v>
          </cell>
          <cell r="H4341" t="str">
            <v>UNITED STATES OF AMERICA</v>
          </cell>
          <cell r="I4341"/>
          <cell r="J4341" t="str">
            <v>West Chester</v>
          </cell>
          <cell r="K4341" t="str">
            <v>Pennsylvania</v>
          </cell>
          <cell r="L4341" t="str">
            <v>Conformant</v>
          </cell>
        </row>
        <row r="4342">
          <cell r="B4342" t="str">
            <v>KCE Electronics_2023</v>
          </cell>
          <cell r="C4342" t="str">
            <v>CID002834 - Thai Nguyen Mining and Metallurgy Co., Ltd.</v>
          </cell>
          <cell r="D4342" t="str">
            <v>Tin</v>
          </cell>
          <cell r="E4342" t="str">
            <v>CID002834</v>
          </cell>
          <cell r="F4342" t="str">
            <v>RMI</v>
          </cell>
          <cell r="G4342" t="str">
            <v>Thai Nguyen Mining and Metallurgy Co., Ltd.</v>
          </cell>
          <cell r="H4342" t="str">
            <v>VIET NAM</v>
          </cell>
          <cell r="I4342"/>
          <cell r="J4342" t="str">
            <v>Thai Nguyen</v>
          </cell>
          <cell r="K4342" t="str">
            <v>Thái Nguyên</v>
          </cell>
          <cell r="L4342" t="str">
            <v>Removed</v>
          </cell>
        </row>
        <row r="4343">
          <cell r="B4343" t="str">
            <v>KCE Electronics_2023</v>
          </cell>
          <cell r="C4343" t="str">
            <v>CID000090 - Asaka Riken Co., Ltd.</v>
          </cell>
          <cell r="D4343" t="str">
            <v>Gold</v>
          </cell>
          <cell r="E4343" t="str">
            <v>CID000090</v>
          </cell>
          <cell r="F4343" t="str">
            <v>RMI</v>
          </cell>
          <cell r="G4343" t="str">
            <v>Asaka Riken Co., Ltd.</v>
          </cell>
          <cell r="H4343" t="str">
            <v>JAPAN</v>
          </cell>
          <cell r="I4343"/>
          <cell r="J4343" t="str">
            <v>Tamura</v>
          </cell>
          <cell r="K4343" t="str">
            <v>Fukushima</v>
          </cell>
          <cell r="L4343" t="str">
            <v>Conformant</v>
          </cell>
        </row>
        <row r="4344">
          <cell r="B4344" t="str">
            <v>KCE Electronics_2023</v>
          </cell>
          <cell r="C4344" t="str">
            <v>CID001191 - Mitsubishi Materials Corporation</v>
          </cell>
          <cell r="D4344" t="str">
            <v>Tin</v>
          </cell>
          <cell r="E4344" t="str">
            <v>CID001191</v>
          </cell>
          <cell r="F4344" t="str">
            <v>RMI</v>
          </cell>
          <cell r="G4344" t="str">
            <v>Mitsubishi Materials Corporation</v>
          </cell>
          <cell r="H4344" t="str">
            <v>JAPAN</v>
          </cell>
          <cell r="I4344"/>
          <cell r="J4344" t="str">
            <v>Tokyo</v>
          </cell>
          <cell r="K4344" t="str">
            <v>Tokyo</v>
          </cell>
          <cell r="L4344" t="str">
            <v>Conformant</v>
          </cell>
        </row>
        <row r="4345">
          <cell r="B4345" t="str">
            <v>KEMET_2023</v>
          </cell>
          <cell r="C4345" t="str">
            <v>CID001173 - Mineracao Taboca S.A.</v>
          </cell>
          <cell r="D4345" t="str">
            <v>Tin</v>
          </cell>
          <cell r="E4345" t="str">
            <v>CID001173</v>
          </cell>
          <cell r="F4345" t="str">
            <v>RMI</v>
          </cell>
          <cell r="G4345" t="str">
            <v>Mineracao Taboca S.A.</v>
          </cell>
          <cell r="H4345" t="str">
            <v>BRAZIL</v>
          </cell>
          <cell r="I4345" t="str">
            <v>Nondisclosure</v>
          </cell>
          <cell r="J4345" t="str">
            <v>Bairro Guarapiranga</v>
          </cell>
          <cell r="K4345" t="str">
            <v>Pirapora do Bom Jesus City</v>
          </cell>
          <cell r="L4345" t="str">
            <v>Conformant</v>
          </cell>
        </row>
        <row r="4346">
          <cell r="B4346" t="str">
            <v>KEMET_2023</v>
          </cell>
          <cell r="C4346" t="str">
            <v>CID000924 - Asahi Refining Canada Ltd.</v>
          </cell>
          <cell r="D4346" t="str">
            <v>Gold</v>
          </cell>
          <cell r="E4346" t="str">
            <v>CID000924</v>
          </cell>
          <cell r="F4346" t="str">
            <v>RMI</v>
          </cell>
          <cell r="G4346" t="str">
            <v>Asahi Refining Canada Ltd.</v>
          </cell>
          <cell r="H4346" t="str">
            <v>CANADA</v>
          </cell>
          <cell r="I4346"/>
          <cell r="J4346" t="str">
            <v>Brampton</v>
          </cell>
          <cell r="K4346" t="str">
            <v>Ontario</v>
          </cell>
          <cell r="L4346" t="str">
            <v>Conformant</v>
          </cell>
        </row>
        <row r="4347">
          <cell r="B4347" t="str">
            <v>KEMET_2023</v>
          </cell>
          <cell r="C4347" t="str">
            <v>CID000694 - Heimerle + Meule GmbH</v>
          </cell>
          <cell r="D4347" t="str">
            <v>Gold</v>
          </cell>
          <cell r="E4347" t="str">
            <v>CID000694</v>
          </cell>
          <cell r="F4347" t="str">
            <v>RMI</v>
          </cell>
          <cell r="G4347" t="str">
            <v>Heimerle + Meule GmbH</v>
          </cell>
          <cell r="H4347" t="str">
            <v>GERMANY</v>
          </cell>
          <cell r="I4347"/>
          <cell r="J4347" t="str">
            <v>Pforzheim</v>
          </cell>
          <cell r="K4347" t="str">
            <v>Baden-Württemberg</v>
          </cell>
          <cell r="L4347" t="str">
            <v>Conformant</v>
          </cell>
        </row>
        <row r="4348">
          <cell r="B4348" t="str">
            <v>KEMET_2023</v>
          </cell>
          <cell r="C4348" t="str">
            <v>CID000707 - Heraeus Metals Hong Kong Ltd.</v>
          </cell>
          <cell r="D4348" t="str">
            <v>Gold</v>
          </cell>
          <cell r="E4348" t="str">
            <v>CID000707</v>
          </cell>
          <cell r="F4348" t="str">
            <v>RMI</v>
          </cell>
          <cell r="G4348" t="str">
            <v>Heraeus Metals Hong Kong Ltd.</v>
          </cell>
          <cell r="H4348" t="str">
            <v>CHINA</v>
          </cell>
          <cell r="I4348"/>
          <cell r="J4348" t="str">
            <v>Fanling</v>
          </cell>
          <cell r="K4348" t="str">
            <v>Hong Kong SAR</v>
          </cell>
          <cell r="L4348" t="str">
            <v>Conformant</v>
          </cell>
        </row>
        <row r="4349">
          <cell r="B4349" t="str">
            <v>KEMET_2023</v>
          </cell>
          <cell r="C4349" t="str">
            <v>CID000969 - Kennecott Utah Copper LLC</v>
          </cell>
          <cell r="D4349" t="str">
            <v>Gold</v>
          </cell>
          <cell r="E4349" t="str">
            <v>CID000969</v>
          </cell>
          <cell r="F4349" t="str">
            <v>RMI</v>
          </cell>
          <cell r="G4349" t="str">
            <v>Kennecott Utah Copper LLC</v>
          </cell>
          <cell r="H4349" t="str">
            <v>UNITED STATES OF AMERICA</v>
          </cell>
          <cell r="I4349"/>
          <cell r="J4349" t="str">
            <v>Magna</v>
          </cell>
          <cell r="K4349" t="str">
            <v>Utah</v>
          </cell>
          <cell r="L4349" t="str">
            <v>Conformant</v>
          </cell>
        </row>
        <row r="4350">
          <cell r="B4350" t="str">
            <v>KEMET_2023</v>
          </cell>
          <cell r="C4350" t="str">
            <v>CID001153 - Metalor Technologies S.A.</v>
          </cell>
          <cell r="D4350" t="str">
            <v>Gold</v>
          </cell>
          <cell r="E4350" t="str">
            <v>CID001153</v>
          </cell>
          <cell r="F4350" t="str">
            <v>RMI</v>
          </cell>
          <cell r="G4350" t="str">
            <v>Metalor Technologies S.A.</v>
          </cell>
          <cell r="H4350" t="str">
            <v>SWITZERLAND</v>
          </cell>
          <cell r="I4350"/>
          <cell r="J4350" t="str">
            <v>Marin</v>
          </cell>
          <cell r="K4350" t="str">
            <v>Neuchâtel</v>
          </cell>
          <cell r="L4350" t="str">
            <v>Conformant</v>
          </cell>
        </row>
        <row r="4351">
          <cell r="B4351" t="str">
            <v>KEMET_2023</v>
          </cell>
          <cell r="C4351" t="str">
            <v>CID001157 - Metalor USA Refining Corporation</v>
          </cell>
          <cell r="D4351" t="str">
            <v>Gold</v>
          </cell>
          <cell r="E4351" t="str">
            <v>CID001157</v>
          </cell>
          <cell r="F4351" t="str">
            <v>RMI</v>
          </cell>
          <cell r="G4351" t="str">
            <v>Metalor USA Refining Corporation</v>
          </cell>
          <cell r="H4351" t="str">
            <v>UNITED STATES OF AMERICA</v>
          </cell>
          <cell r="I4351"/>
          <cell r="J4351" t="str">
            <v>North Attleboro</v>
          </cell>
          <cell r="K4351" t="str">
            <v>Massachusetts</v>
          </cell>
          <cell r="L4351" t="str">
            <v>Conformant</v>
          </cell>
        </row>
        <row r="4352">
          <cell r="B4352" t="str">
            <v>KEMET_2023</v>
          </cell>
          <cell r="C4352" t="str">
            <v>CID001161 - Metalurgica Met-Mex Penoles S.A. De C.V.65</v>
          </cell>
          <cell r="D4352" t="str">
            <v>Gold</v>
          </cell>
          <cell r="E4352" t="str">
            <v>CID001161</v>
          </cell>
          <cell r="F4352" t="str">
            <v>RMI</v>
          </cell>
          <cell r="G4352" t="str">
            <v>Metalurgica Met-Mex Penoles S.A. De C.V.</v>
          </cell>
          <cell r="H4352" t="str">
            <v>MEXICO</v>
          </cell>
          <cell r="I4352"/>
          <cell r="J4352" t="str">
            <v>Torreon</v>
          </cell>
          <cell r="K4352" t="str">
            <v>Coahuila de Zaragoza</v>
          </cell>
          <cell r="L4352" t="str">
            <v>Conformant</v>
          </cell>
        </row>
        <row r="4353">
          <cell r="B4353" t="str">
            <v>KEMET_2023</v>
          </cell>
          <cell r="C4353" t="str">
            <v>CID001534 - Royal Canadian Mint</v>
          </cell>
          <cell r="D4353" t="str">
            <v>Gold</v>
          </cell>
          <cell r="E4353" t="str">
            <v>CID001534</v>
          </cell>
          <cell r="F4353" t="str">
            <v>RMI</v>
          </cell>
          <cell r="G4353" t="str">
            <v>Royal Canadian Mint</v>
          </cell>
          <cell r="H4353" t="str">
            <v>CANADA</v>
          </cell>
          <cell r="I4353"/>
          <cell r="J4353" t="str">
            <v>Ottawa</v>
          </cell>
          <cell r="K4353" t="str">
            <v>Ontario</v>
          </cell>
          <cell r="L4353" t="str">
            <v>Conformant</v>
          </cell>
        </row>
        <row r="4354">
          <cell r="B4354" t="str">
            <v>KEMET_2023</v>
          </cell>
          <cell r="C4354" t="str">
            <v>CID001980 - Umicore S.A. Business Unit Precious Metals Refining104</v>
          </cell>
          <cell r="D4354" t="str">
            <v>Gold</v>
          </cell>
          <cell r="E4354" t="str">
            <v>CID001980</v>
          </cell>
          <cell r="F4354" t="str">
            <v>RMI</v>
          </cell>
          <cell r="G4354" t="str">
            <v>Umicore S.A. Business Unit Precious Metals Refining</v>
          </cell>
          <cell r="H4354" t="str">
            <v>BELGIUM</v>
          </cell>
          <cell r="I4354" t="str">
            <v>Adolf Greinerstraat 14</v>
          </cell>
          <cell r="J4354" t="str">
            <v>Hoboken</v>
          </cell>
          <cell r="K4354" t="str">
            <v>Antwerpen</v>
          </cell>
          <cell r="L4354" t="str">
            <v>Conformant</v>
          </cell>
        </row>
        <row r="4355">
          <cell r="B4355" t="str">
            <v>KEMET_2023</v>
          </cell>
          <cell r="C4355" t="str">
            <v>CID000292 - Alpha117</v>
          </cell>
          <cell r="D4355" t="str">
            <v>Tin</v>
          </cell>
          <cell r="E4355" t="str">
            <v>CID000292</v>
          </cell>
          <cell r="F4355" t="str">
            <v>RMI</v>
          </cell>
          <cell r="G4355" t="str">
            <v>Alpha</v>
          </cell>
          <cell r="H4355" t="str">
            <v>UNITED STATES OF AMERICA</v>
          </cell>
          <cell r="I4355"/>
          <cell r="J4355" t="str">
            <v>Altoona</v>
          </cell>
          <cell r="K4355" t="str">
            <v>Pennsylvania</v>
          </cell>
          <cell r="L4355" t="str">
            <v>Conformant</v>
          </cell>
        </row>
        <row r="4356">
          <cell r="B4356" t="str">
            <v>KEMET_2023</v>
          </cell>
          <cell r="C4356" t="str">
            <v>CID000228 - Chenzhou Yunxiang Mining and Metallurgy Co., Ltd.124</v>
          </cell>
          <cell r="D4356" t="str">
            <v>Tin</v>
          </cell>
          <cell r="E4356" t="str">
            <v>CID000228</v>
          </cell>
          <cell r="F4356" t="str">
            <v>RMI</v>
          </cell>
          <cell r="G4356" t="str">
            <v>Chenzhou Yunxiang Mining and Metallurgy Co., Ltd.</v>
          </cell>
          <cell r="H4356" t="str">
            <v>CHINA</v>
          </cell>
          <cell r="I4356"/>
          <cell r="J4356" t="str">
            <v>Chenzhou</v>
          </cell>
          <cell r="K4356" t="str">
            <v>Hunan Sheng</v>
          </cell>
          <cell r="L4356" t="str">
            <v>Conformant</v>
          </cell>
        </row>
        <row r="4357">
          <cell r="B4357" t="str">
            <v>KEMET_2023</v>
          </cell>
          <cell r="C4357" t="str">
            <v>CID001070 - China Tin Group Co., Ltd.125</v>
          </cell>
          <cell r="D4357" t="str">
            <v>Tin</v>
          </cell>
          <cell r="E4357" t="str">
            <v>CID001070</v>
          </cell>
          <cell r="F4357" t="str">
            <v>RMI</v>
          </cell>
          <cell r="G4357" t="str">
            <v>China Tin Group Co., Ltd.</v>
          </cell>
          <cell r="H4357" t="str">
            <v>CHINA</v>
          </cell>
          <cell r="I4357"/>
          <cell r="J4357" t="str">
            <v>Laibin</v>
          </cell>
          <cell r="K4357" t="str">
            <v>Guangxi Zhuangzu Zizhiqu</v>
          </cell>
          <cell r="L4357" t="str">
            <v>Conformant</v>
          </cell>
        </row>
        <row r="4358">
          <cell r="B4358" t="str">
            <v>KEMET_2023</v>
          </cell>
          <cell r="C4358" t="str">
            <v>CID000402 - Dowa</v>
          </cell>
          <cell r="D4358" t="str">
            <v>Tin</v>
          </cell>
          <cell r="E4358" t="str">
            <v>CID000402</v>
          </cell>
          <cell r="F4358" t="str">
            <v>RMI</v>
          </cell>
          <cell r="G4358" t="str">
            <v>Dowa</v>
          </cell>
          <cell r="H4358" t="str">
            <v>JAPAN</v>
          </cell>
          <cell r="I4358"/>
          <cell r="J4358" t="str">
            <v>Kosaka</v>
          </cell>
          <cell r="K4358" t="str">
            <v>Akita</v>
          </cell>
          <cell r="L4358" t="str">
            <v>Conformant</v>
          </cell>
        </row>
        <row r="4359">
          <cell r="B4359" t="str">
            <v>KEMET_2023</v>
          </cell>
          <cell r="C4359" t="str">
            <v>CID000438 - EM Vinto</v>
          </cell>
          <cell r="D4359" t="str">
            <v>Tin</v>
          </cell>
          <cell r="E4359" t="str">
            <v>CID000438</v>
          </cell>
          <cell r="F4359" t="str">
            <v>RMI</v>
          </cell>
          <cell r="G4359" t="str">
            <v>EM Vinto</v>
          </cell>
          <cell r="H4359" t="str">
            <v>BOLIVIA (PLURINATIONAL STATE OF)</v>
          </cell>
          <cell r="I4359" t="str">
            <v>Unknown.</v>
          </cell>
          <cell r="J4359" t="str">
            <v>Oruro</v>
          </cell>
          <cell r="K4359" t="str">
            <v>Oruro</v>
          </cell>
          <cell r="L4359" t="str">
            <v>Conformant</v>
          </cell>
        </row>
        <row r="4360">
          <cell r="B4360" t="str">
            <v>KEMET_2023</v>
          </cell>
          <cell r="C4360" t="str">
            <v>CID000468 - Fenix Metals</v>
          </cell>
          <cell r="D4360" t="str">
            <v>Tin</v>
          </cell>
          <cell r="E4360" t="str">
            <v>CID000468</v>
          </cell>
          <cell r="F4360" t="str">
            <v>RMI</v>
          </cell>
          <cell r="G4360" t="str">
            <v>Fenix Metals</v>
          </cell>
          <cell r="H4360" t="str">
            <v>POLAND</v>
          </cell>
          <cell r="I4360"/>
          <cell r="J4360" t="str">
            <v>Chmielów</v>
          </cell>
          <cell r="K4360" t="str">
            <v>Podkarpackie</v>
          </cell>
          <cell r="L4360" t="str">
            <v>Conformant</v>
          </cell>
        </row>
        <row r="4361">
          <cell r="B4361" t="str">
            <v>KEMET_2023</v>
          </cell>
          <cell r="C4361" t="str">
            <v>CID000538 - Gejiu Non-Ferrous Metal Processing Co., Ltd.</v>
          </cell>
          <cell r="D4361" t="str">
            <v>Tin</v>
          </cell>
          <cell r="E4361" t="str">
            <v>CID000538</v>
          </cell>
          <cell r="F4361" t="str">
            <v>RMI</v>
          </cell>
          <cell r="G4361" t="str">
            <v>Gejiu Non-Ferrous Metal Processing Co., Ltd.</v>
          </cell>
          <cell r="H4361" t="str">
            <v>CHINA</v>
          </cell>
          <cell r="I4361" t="str">
            <v>Jijie</v>
          </cell>
          <cell r="J4361" t="str">
            <v>Gejiu</v>
          </cell>
          <cell r="K4361" t="str">
            <v>Yunnan Sheng</v>
          </cell>
          <cell r="L4361" t="str">
            <v>Conformant</v>
          </cell>
        </row>
        <row r="4362">
          <cell r="B4362" t="str">
            <v>KEMET_2023</v>
          </cell>
          <cell r="C4362" t="str">
            <v>CID000555 - Gejiu Zili Mining And Metallurgy Co., Ltd.146</v>
          </cell>
          <cell r="D4362" t="str">
            <v>Tin</v>
          </cell>
          <cell r="E4362" t="str">
            <v>CID000555</v>
          </cell>
          <cell r="F4362" t="str">
            <v>RMI</v>
          </cell>
          <cell r="G4362" t="str">
            <v>Gejiu Zili Mining And Metallurgy Co., Ltd.</v>
          </cell>
          <cell r="H4362" t="str">
            <v>CHINA</v>
          </cell>
          <cell r="I4362"/>
          <cell r="J4362" t="str">
            <v>Gejiu</v>
          </cell>
          <cell r="K4362" t="str">
            <v>Yunnan Sheng</v>
          </cell>
          <cell r="L4362" t="str">
            <v>Listed by RMI</v>
          </cell>
        </row>
        <row r="4363">
          <cell r="B4363" t="str">
            <v>KEMET_2023</v>
          </cell>
          <cell r="C4363" t="str">
            <v>CID003116 - Guangdong Hanhe Non-Ferrous Metal Co., Ltd.</v>
          </cell>
          <cell r="D4363" t="str">
            <v>Tin</v>
          </cell>
          <cell r="E4363" t="str">
            <v>CID003116</v>
          </cell>
          <cell r="F4363" t="str">
            <v>RMI</v>
          </cell>
          <cell r="G4363" t="str">
            <v>Guangdong Hanhe Non-Ferrous Metal Co., Ltd.</v>
          </cell>
          <cell r="H4363" t="str">
            <v>CHINA</v>
          </cell>
          <cell r="I4363"/>
          <cell r="J4363" t="str">
            <v>Chaozhou</v>
          </cell>
          <cell r="K4363" t="str">
            <v>Guangdong Sheng</v>
          </cell>
          <cell r="L4363" t="str">
            <v>Conformant</v>
          </cell>
        </row>
        <row r="4364">
          <cell r="B4364" t="str">
            <v>KEMET_2023</v>
          </cell>
          <cell r="C4364" t="str">
            <v>CID001105 - Malaysia Smelting Corporation (MSC)</v>
          </cell>
          <cell r="D4364" t="str">
            <v>Tin</v>
          </cell>
          <cell r="E4364" t="str">
            <v>CID001105</v>
          </cell>
          <cell r="F4364" t="str">
            <v>RMI</v>
          </cell>
          <cell r="G4364" t="str">
            <v>Malaysia Smelting Corporation (MSC)</v>
          </cell>
          <cell r="H4364" t="str">
            <v>MALAYSIA</v>
          </cell>
          <cell r="I4364" t="str">
            <v>27, Jialan Pantai</v>
          </cell>
          <cell r="J4364" t="str">
            <v>Butterworth</v>
          </cell>
          <cell r="K4364" t="str">
            <v>Pulau Pinang</v>
          </cell>
          <cell r="L4364" t="str">
            <v>Conformant</v>
          </cell>
        </row>
        <row r="4365">
          <cell r="B4365" t="str">
            <v>KEMET_2023</v>
          </cell>
          <cell r="C4365" t="str">
            <v>CID001142 - Metallic Resources, Inc.</v>
          </cell>
          <cell r="D4365" t="str">
            <v>Tin</v>
          </cell>
          <cell r="E4365" t="str">
            <v>CID001142</v>
          </cell>
          <cell r="F4365" t="str">
            <v>RMI</v>
          </cell>
          <cell r="G4365" t="str">
            <v>Metallic Resources, Inc.</v>
          </cell>
          <cell r="H4365" t="str">
            <v>UNITED STATES OF AMERICA</v>
          </cell>
          <cell r="I4365"/>
          <cell r="J4365" t="str">
            <v>Twinsburg</v>
          </cell>
          <cell r="K4365" t="str">
            <v>Ohio</v>
          </cell>
          <cell r="L4365" t="str">
            <v>Conformant</v>
          </cell>
        </row>
        <row r="4366">
          <cell r="B4366" t="str">
            <v>KEMET_2023</v>
          </cell>
          <cell r="C4366" t="str">
            <v>CID001182 - Minsur</v>
          </cell>
          <cell r="D4366" t="str">
            <v>Tin</v>
          </cell>
          <cell r="E4366" t="str">
            <v>CID001182</v>
          </cell>
          <cell r="F4366" t="str">
            <v>RMI</v>
          </cell>
          <cell r="G4366" t="str">
            <v>Minsur</v>
          </cell>
          <cell r="H4366" t="str">
            <v>PERU</v>
          </cell>
          <cell r="I4366" t="str">
            <v>222 Bloomingdale Road, Suite 101</v>
          </cell>
          <cell r="J4366" t="str">
            <v>Paracas</v>
          </cell>
          <cell r="K4366" t="str">
            <v>Ika</v>
          </cell>
          <cell r="L4366" t="str">
            <v>Conformant</v>
          </cell>
        </row>
        <row r="4367">
          <cell r="B4367" t="str">
            <v>KEMET_2023</v>
          </cell>
          <cell r="C4367" t="str">
            <v>CID001314 - O.M. Manufacturing (Thailand) Co., Ltd.</v>
          </cell>
          <cell r="D4367" t="str">
            <v>Tin</v>
          </cell>
          <cell r="E4367" t="str">
            <v>CID001314</v>
          </cell>
          <cell r="F4367" t="str">
            <v>RMI</v>
          </cell>
          <cell r="G4367" t="str">
            <v>O.M. Manufacturing (Thailand) Co., Ltd.</v>
          </cell>
          <cell r="H4367" t="str">
            <v>THAILAND</v>
          </cell>
          <cell r="I4367"/>
          <cell r="J4367" t="str">
            <v>Sriracha</v>
          </cell>
          <cell r="K4367" t="str">
            <v>Chon Buri</v>
          </cell>
          <cell r="L4367" t="str">
            <v>Conformant</v>
          </cell>
        </row>
        <row r="4368">
          <cell r="B4368" t="str">
            <v>KEMET_2023</v>
          </cell>
          <cell r="C4368" t="str">
            <v>CID001337 - Operaciones Metalurgicas S.A.</v>
          </cell>
          <cell r="D4368" t="str">
            <v>Tin</v>
          </cell>
          <cell r="E4368" t="str">
            <v>CID001337</v>
          </cell>
          <cell r="F4368" t="str">
            <v>RMI</v>
          </cell>
          <cell r="G4368" t="str">
            <v>Operaciones Metalurgicas S.A.</v>
          </cell>
          <cell r="H4368" t="str">
            <v>BOLIVIA (PLURINATIONAL STATE OF)</v>
          </cell>
          <cell r="I4368" t="str">
            <v>Nondisclosure</v>
          </cell>
          <cell r="J4368" t="str">
            <v>Oruro</v>
          </cell>
          <cell r="K4368" t="str">
            <v>Oruro</v>
          </cell>
          <cell r="L4368" t="str">
            <v>Conformant</v>
          </cell>
        </row>
        <row r="4369">
          <cell r="B4369" t="str">
            <v>KEMET_2023</v>
          </cell>
          <cell r="C4369" t="str">
            <v>CID001399 - PT Artha Cipta Langgeng</v>
          </cell>
          <cell r="D4369" t="str">
            <v>Tin</v>
          </cell>
          <cell r="E4369" t="str">
            <v>CID001399</v>
          </cell>
          <cell r="F4369" t="str">
            <v>RMI</v>
          </cell>
          <cell r="G4369" t="str">
            <v>PT Artha Cipta Langgeng</v>
          </cell>
          <cell r="H4369" t="str">
            <v>INDONESIA</v>
          </cell>
          <cell r="I4369"/>
          <cell r="J4369" t="str">
            <v>Sungailiat</v>
          </cell>
          <cell r="K4369" t="str">
            <v>Kepulauan Bangka Belitung</v>
          </cell>
          <cell r="L4369" t="str">
            <v>Conformant</v>
          </cell>
        </row>
        <row r="4370">
          <cell r="B4370" t="str">
            <v>KEMET_2023</v>
          </cell>
          <cell r="C4370" t="str">
            <v>CID002503 - PT ATD Makmur Mandiri Jaya</v>
          </cell>
          <cell r="D4370" t="str">
            <v>Tin</v>
          </cell>
          <cell r="E4370" t="str">
            <v>CID002503</v>
          </cell>
          <cell r="F4370" t="str">
            <v>RMI</v>
          </cell>
          <cell r="G4370" t="str">
            <v>PT ATD Makmur Mandiri Jaya</v>
          </cell>
          <cell r="H4370" t="str">
            <v>INDONESIA</v>
          </cell>
          <cell r="I4370"/>
          <cell r="J4370" t="str">
            <v>Sungailiat</v>
          </cell>
          <cell r="K4370" t="str">
            <v>Kepulauan Bangka Belitung</v>
          </cell>
          <cell r="L4370" t="str">
            <v>Conformant</v>
          </cell>
        </row>
        <row r="4371">
          <cell r="B4371" t="str">
            <v>KEMET_2023</v>
          </cell>
          <cell r="C4371" t="str">
            <v>CID001402 - PT Babel Inti Perkasa</v>
          </cell>
          <cell r="D4371" t="str">
            <v>Tin</v>
          </cell>
          <cell r="E4371" t="str">
            <v>CID001402</v>
          </cell>
          <cell r="F4371" t="str">
            <v>RMI</v>
          </cell>
          <cell r="G4371" t="str">
            <v>PT Babel Inti Perkasa</v>
          </cell>
          <cell r="H4371" t="str">
            <v>INDONESIA</v>
          </cell>
          <cell r="I4371"/>
          <cell r="J4371" t="str">
            <v>Lintang</v>
          </cell>
          <cell r="K4371" t="str">
            <v>Kepulauan Bangka Belitung</v>
          </cell>
          <cell r="L4371" t="str">
            <v>Conformant</v>
          </cell>
        </row>
        <row r="4372">
          <cell r="B4372" t="str">
            <v>KEMET_2023</v>
          </cell>
          <cell r="C4372" t="str">
            <v>CID001428 - PT Bukit Timah156</v>
          </cell>
          <cell r="D4372" t="str">
            <v>Tin</v>
          </cell>
          <cell r="E4372" t="str">
            <v>CID001428</v>
          </cell>
          <cell r="F4372" t="str">
            <v>RMI</v>
          </cell>
          <cell r="G4372" t="str">
            <v>PT Bukit Timah</v>
          </cell>
          <cell r="H4372" t="str">
            <v>INDONESIA</v>
          </cell>
          <cell r="I4372" t="str">
            <v>Nondisclosure</v>
          </cell>
          <cell r="J4372" t="str">
            <v>Pangkal Pinang</v>
          </cell>
          <cell r="K4372" t="str">
            <v>Kepulauan Bangka Belitung</v>
          </cell>
          <cell r="L4372" t="str">
            <v>Conformant</v>
          </cell>
        </row>
        <row r="4373">
          <cell r="B4373" t="str">
            <v>KEMET_2023</v>
          </cell>
          <cell r="C4373" t="str">
            <v>CID002696 - PT Cipta Persada Mulia</v>
          </cell>
          <cell r="D4373" t="str">
            <v>Tin</v>
          </cell>
          <cell r="E4373" t="str">
            <v>CID002696</v>
          </cell>
          <cell r="F4373" t="str">
            <v>RMI</v>
          </cell>
          <cell r="G4373" t="str">
            <v>PT Cipta Persada Mulia</v>
          </cell>
          <cell r="H4373" t="str">
            <v>INDONESIA</v>
          </cell>
          <cell r="I4373"/>
          <cell r="J4373" t="str">
            <v>Batam</v>
          </cell>
          <cell r="K4373" t="str">
            <v>Kepulauan Riau</v>
          </cell>
          <cell r="L4373" t="str">
            <v>Conformant</v>
          </cell>
        </row>
        <row r="4374">
          <cell r="B4374" t="str">
            <v>KEMET_2023</v>
          </cell>
          <cell r="C4374" t="str">
            <v>CID002835 - PT Menara Cipta Mulia</v>
          </cell>
          <cell r="D4374" t="str">
            <v>Tin</v>
          </cell>
          <cell r="E4374" t="str">
            <v>CID002835</v>
          </cell>
          <cell r="F4374" t="str">
            <v>RMI</v>
          </cell>
          <cell r="G4374" t="str">
            <v>PT Menara Cipta Mulia</v>
          </cell>
          <cell r="H4374" t="str">
            <v>INDONESIA</v>
          </cell>
          <cell r="I4374"/>
          <cell r="J4374" t="str">
            <v>Mentawak</v>
          </cell>
          <cell r="K4374" t="str">
            <v>Kepulauan Bangka Belitung</v>
          </cell>
          <cell r="L4374" t="str">
            <v>Conformant</v>
          </cell>
        </row>
        <row r="4375">
          <cell r="B4375" t="str">
            <v>KEMET_2023</v>
          </cell>
          <cell r="C4375" t="str">
            <v>CID001453 - PT Mitra Stania Prima</v>
          </cell>
          <cell r="D4375" t="str">
            <v>Tin</v>
          </cell>
          <cell r="E4375" t="str">
            <v>CID001453</v>
          </cell>
          <cell r="F4375" t="str">
            <v>RMI</v>
          </cell>
          <cell r="G4375" t="str">
            <v>PT Mitra Stania Prima</v>
          </cell>
          <cell r="H4375" t="str">
            <v>INDONESIA</v>
          </cell>
          <cell r="I4375"/>
          <cell r="J4375" t="str">
            <v>Sungailiat</v>
          </cell>
          <cell r="K4375" t="str">
            <v>Kepulauan Bangka Belitung</v>
          </cell>
          <cell r="L4375" t="str">
            <v>Conformant</v>
          </cell>
        </row>
        <row r="4376">
          <cell r="B4376" t="str">
            <v>KEMET_2023</v>
          </cell>
          <cell r="C4376" t="str">
            <v>CID001458 - PT Prima Timah Utama</v>
          </cell>
          <cell r="D4376" t="str">
            <v>Tin</v>
          </cell>
          <cell r="E4376" t="str">
            <v>CID001458</v>
          </cell>
          <cell r="F4376" t="str">
            <v>RMI</v>
          </cell>
          <cell r="G4376" t="str">
            <v>PT Prima Timah Utama</v>
          </cell>
          <cell r="H4376" t="str">
            <v>INDONESIA</v>
          </cell>
          <cell r="I4376"/>
          <cell r="J4376" t="str">
            <v>Pangkal Pinang</v>
          </cell>
          <cell r="K4376" t="str">
            <v>Kepulauan Bangka Belitung</v>
          </cell>
          <cell r="L4376" t="str">
            <v>Conformant</v>
          </cell>
        </row>
        <row r="4377">
          <cell r="B4377" t="str">
            <v>KEMET_2023</v>
          </cell>
          <cell r="C4377" t="str">
            <v>CID001460 - PT Refined Bangka Tin</v>
          </cell>
          <cell r="D4377" t="str">
            <v>Tin</v>
          </cell>
          <cell r="E4377" t="str">
            <v>CID001460</v>
          </cell>
          <cell r="F4377" t="str">
            <v>RMI</v>
          </cell>
          <cell r="G4377" t="str">
            <v>PT Refined Bangka Tin</v>
          </cell>
          <cell r="H4377" t="str">
            <v>INDONESIA</v>
          </cell>
          <cell r="I4377"/>
          <cell r="J4377" t="str">
            <v>Sungailiat</v>
          </cell>
          <cell r="K4377" t="str">
            <v>Kepulauan Bangka Belitung</v>
          </cell>
          <cell r="L4377" t="str">
            <v>Conformant</v>
          </cell>
        </row>
        <row r="4378">
          <cell r="B4378" t="str">
            <v>KEMET_2023</v>
          </cell>
          <cell r="C4378" t="str">
            <v>CID001463 - PT Sariwiguna Binasentosa</v>
          </cell>
          <cell r="D4378" t="str">
            <v>Tin</v>
          </cell>
          <cell r="E4378" t="str">
            <v>CID001463</v>
          </cell>
          <cell r="F4378" t="str">
            <v>RMI</v>
          </cell>
          <cell r="G4378" t="str">
            <v>PT Sariwiguna Binasentosa</v>
          </cell>
          <cell r="H4378" t="str">
            <v>INDONESIA</v>
          </cell>
          <cell r="I4378"/>
          <cell r="J4378" t="str">
            <v>Pangkal Pinang</v>
          </cell>
          <cell r="K4378" t="str">
            <v>Kepulauan Bangka Belitung</v>
          </cell>
          <cell r="L4378" t="str">
            <v>Conformant</v>
          </cell>
        </row>
        <row r="4379">
          <cell r="B4379" t="str">
            <v>KEMET_2023</v>
          </cell>
          <cell r="C4379" t="str">
            <v>CID001468 - PT Stanindo Inti Perkasa</v>
          </cell>
          <cell r="D4379" t="str">
            <v>Tin</v>
          </cell>
          <cell r="E4379" t="str">
            <v>CID001468</v>
          </cell>
          <cell r="F4379" t="str">
            <v>RMI</v>
          </cell>
          <cell r="G4379" t="str">
            <v>PT Stanindo Inti Perkasa</v>
          </cell>
          <cell r="H4379" t="str">
            <v>INDONESIA</v>
          </cell>
          <cell r="I4379"/>
          <cell r="J4379" t="str">
            <v>Pangkal Pinang</v>
          </cell>
          <cell r="K4379" t="str">
            <v>Kepulauan Bangka Belitung</v>
          </cell>
          <cell r="L4379" t="str">
            <v>Conformant</v>
          </cell>
        </row>
        <row r="4380">
          <cell r="B4380" t="str">
            <v>KEMET_2023</v>
          </cell>
          <cell r="C4380" t="str">
            <v>CID001477 - PT Timah Tbk Kundur</v>
          </cell>
          <cell r="D4380" t="str">
            <v>Tin</v>
          </cell>
          <cell r="E4380" t="str">
            <v>CID001477</v>
          </cell>
          <cell r="F4380" t="str">
            <v>RMI</v>
          </cell>
          <cell r="G4380" t="str">
            <v>PT Timah Tbk Kundur</v>
          </cell>
          <cell r="H4380" t="str">
            <v>INDONESIA</v>
          </cell>
          <cell r="I4380" t="str">
            <v>Unknown.</v>
          </cell>
          <cell r="J4380" t="str">
            <v>Kundur</v>
          </cell>
          <cell r="K4380" t="str">
            <v>Riau</v>
          </cell>
          <cell r="L4380" t="str">
            <v>Conformant</v>
          </cell>
        </row>
        <row r="4381">
          <cell r="B4381" t="str">
            <v>KEMET_2023</v>
          </cell>
          <cell r="C4381" t="str">
            <v>CID001482 - PT Timah Tbk Mentok</v>
          </cell>
          <cell r="D4381" t="str">
            <v>Tin</v>
          </cell>
          <cell r="E4381" t="str">
            <v>CID001482</v>
          </cell>
          <cell r="F4381" t="str">
            <v>RMI</v>
          </cell>
          <cell r="G4381" t="str">
            <v>PT Timah Tbk Mentok</v>
          </cell>
          <cell r="H4381" t="str">
            <v>INDONESIA</v>
          </cell>
          <cell r="I4381" t="str">
            <v>Unknown.</v>
          </cell>
          <cell r="J4381" t="str">
            <v>Mentok</v>
          </cell>
          <cell r="K4381" t="str">
            <v>Kepulauan Bangka Belitung</v>
          </cell>
          <cell r="L4381" t="str">
            <v>Conformant</v>
          </cell>
        </row>
        <row r="4382">
          <cell r="B4382" t="str">
            <v>KEMET_2023</v>
          </cell>
          <cell r="C4382" t="str">
            <v>CID001490 - PT Tinindo Inter Nusa</v>
          </cell>
          <cell r="D4382" t="str">
            <v>Tin</v>
          </cell>
          <cell r="E4382" t="str">
            <v>CID001490</v>
          </cell>
          <cell r="F4382" t="str">
            <v>RMI</v>
          </cell>
          <cell r="G4382" t="str">
            <v>PT Tinindo Inter Nusa</v>
          </cell>
          <cell r="H4382" t="str">
            <v>INDONESIA</v>
          </cell>
          <cell r="I4382"/>
          <cell r="J4382" t="str">
            <v>Pangkal Pinang</v>
          </cell>
          <cell r="K4382" t="str">
            <v>Kepulauan Bangka Belitung</v>
          </cell>
          <cell r="L4382" t="str">
            <v>Listed by RMI</v>
          </cell>
        </row>
        <row r="4383">
          <cell r="B4383" t="str">
            <v>KEMET_2023</v>
          </cell>
          <cell r="C4383" t="str">
            <v>CID001539 - Rui Da Hung</v>
          </cell>
          <cell r="D4383" t="str">
            <v>Tin</v>
          </cell>
          <cell r="E4383" t="str">
            <v>CID001539</v>
          </cell>
          <cell r="F4383" t="str">
            <v>RMI</v>
          </cell>
          <cell r="G4383" t="str">
            <v>Rui Da Hung</v>
          </cell>
          <cell r="H4383" t="str">
            <v>TAIWAN, PROVINCE OF CHINA</v>
          </cell>
          <cell r="I4383"/>
          <cell r="J4383" t="str">
            <v>Taoyuan</v>
          </cell>
          <cell r="K4383" t="str">
            <v>Taoyuan</v>
          </cell>
          <cell r="L4383" t="str">
            <v>Conformant</v>
          </cell>
        </row>
        <row r="4384">
          <cell r="B4384" t="str">
            <v>KEMET_2023</v>
          </cell>
          <cell r="C4384" t="str">
            <v>CID001898 - Thaisarco</v>
          </cell>
          <cell r="D4384" t="str">
            <v>Tin</v>
          </cell>
          <cell r="E4384" t="str">
            <v>CID001898</v>
          </cell>
          <cell r="F4384" t="str">
            <v>RMI</v>
          </cell>
          <cell r="G4384" t="str">
            <v>Thaisarco</v>
          </cell>
          <cell r="H4384" t="str">
            <v>THAILAND</v>
          </cell>
          <cell r="I4384" t="str">
            <v>80 Moo 8, Sakdidej Road</v>
          </cell>
          <cell r="J4384" t="str">
            <v>Amphur Muang</v>
          </cell>
          <cell r="K4384" t="str">
            <v>Phuket</v>
          </cell>
          <cell r="L4384" t="str">
            <v>Conformant</v>
          </cell>
        </row>
        <row r="4385">
          <cell r="B4385" t="str">
            <v>KEMET_2023</v>
          </cell>
          <cell r="C4385" t="str">
            <v>CID002036 - White Solder Metalurgia e Mineracao Ltda.</v>
          </cell>
          <cell r="D4385" t="str">
            <v>Tin</v>
          </cell>
          <cell r="E4385" t="str">
            <v>CID002036</v>
          </cell>
          <cell r="F4385" t="str">
            <v>RMI</v>
          </cell>
          <cell r="G4385" t="str">
            <v>White Solder Metalurgia e Mineracao Ltda.</v>
          </cell>
          <cell r="H4385" t="str">
            <v>BRAZIL</v>
          </cell>
          <cell r="I4385" t="str">
            <v>Rodovia 421, Km 1,1 no 917 CEP 76877-073/Cx Postal: 433</v>
          </cell>
          <cell r="J4385" t="str">
            <v>Ariquemes</v>
          </cell>
          <cell r="K4385" t="str">
            <v>Rondônia</v>
          </cell>
          <cell r="L4385" t="str">
            <v>Conformant</v>
          </cell>
        </row>
        <row r="4386">
          <cell r="B4386" t="str">
            <v>KEMET_2023</v>
          </cell>
          <cell r="C4386" t="str">
            <v>CID002158 - Yunnan Chengfeng Non-ferrous Metals Co., Ltd.165</v>
          </cell>
          <cell r="D4386" t="str">
            <v>Tin</v>
          </cell>
          <cell r="E4386" t="str">
            <v>CID002158</v>
          </cell>
          <cell r="F4386" t="str">
            <v>RMI</v>
          </cell>
          <cell r="G4386" t="str">
            <v>Yunnan Chengfeng Non-ferrous Metals Co., Ltd.</v>
          </cell>
          <cell r="H4386" t="str">
            <v>CHINA</v>
          </cell>
          <cell r="I4386" t="str">
            <v>Unknown.</v>
          </cell>
          <cell r="J4386" t="str">
            <v>Gejiu</v>
          </cell>
          <cell r="K4386" t="str">
            <v>Yunnan Sheng</v>
          </cell>
          <cell r="L4386" t="str">
            <v>Conformant</v>
          </cell>
        </row>
        <row r="4387">
          <cell r="B4387" t="str">
            <v>KEMET_2023</v>
          </cell>
          <cell r="C4387" t="str">
            <v>CID002180 - Tin Smelting Branch of Yunnan Tin Co., Ltd.</v>
          </cell>
          <cell r="D4387" t="str">
            <v>Tin</v>
          </cell>
          <cell r="E4387" t="str">
            <v>CID002180</v>
          </cell>
          <cell r="F4387" t="str">
            <v>RMI</v>
          </cell>
          <cell r="G4387" t="str">
            <v>Tin Smelting Branch of Yunnan Tin Co., Ltd.</v>
          </cell>
          <cell r="H4387" t="str">
            <v>CHINA</v>
          </cell>
          <cell r="I4387" t="str">
            <v>Unknown.</v>
          </cell>
          <cell r="J4387" t="str">
            <v>Gejiu</v>
          </cell>
          <cell r="K4387" t="str">
            <v>Yunnan Sheng</v>
          </cell>
          <cell r="L4387" t="str">
            <v>Conformant</v>
          </cell>
        </row>
        <row r="4388">
          <cell r="B4388" t="str">
            <v>KEMET_2023</v>
          </cell>
          <cell r="C4388" t="str">
            <v>CID000258 - Chongyi Zhangyuan Tungsten Co., Ltd.</v>
          </cell>
          <cell r="D4388" t="str">
            <v>Tungsten</v>
          </cell>
          <cell r="E4388" t="str">
            <v>CID000258</v>
          </cell>
          <cell r="F4388" t="str">
            <v>RMI</v>
          </cell>
          <cell r="G4388" t="str">
            <v>Chongyi Zhangyuan Tungsten Co., Ltd.</v>
          </cell>
          <cell r="H4388" t="str">
            <v>CHINA</v>
          </cell>
          <cell r="I4388"/>
          <cell r="J4388" t="str">
            <v>Ganzhou</v>
          </cell>
          <cell r="K4388" t="str">
            <v>Jiangxi Sheng</v>
          </cell>
          <cell r="L4388" t="str">
            <v>Conformant</v>
          </cell>
        </row>
        <row r="4389">
          <cell r="B4389" t="str">
            <v>KEMET_2023</v>
          </cell>
          <cell r="C4389" t="str">
            <v>CID000875 - Ganzhou Huaxing Tungsten Products Co., Ltd.177</v>
          </cell>
          <cell r="D4389" t="str">
            <v>Tungsten</v>
          </cell>
          <cell r="E4389" t="str">
            <v>CID000875</v>
          </cell>
          <cell r="F4389" t="str">
            <v>RMI</v>
          </cell>
          <cell r="G4389" t="str">
            <v>Ganzhou Huaxing Tungsten Products Co., Ltd.</v>
          </cell>
          <cell r="H4389" t="str">
            <v>CHINA</v>
          </cell>
          <cell r="I4389"/>
          <cell r="J4389" t="str">
            <v>Ganzhou</v>
          </cell>
          <cell r="K4389" t="str">
            <v>Jiangxi Sheng</v>
          </cell>
          <cell r="L4389" t="str">
            <v>Conformant</v>
          </cell>
        </row>
        <row r="4390">
          <cell r="B4390" t="str">
            <v>KEMET_2023</v>
          </cell>
          <cell r="C4390" t="str">
            <v>CID000825 - Japan New Metals Co., Ltd.</v>
          </cell>
          <cell r="D4390" t="str">
            <v>Tungsten</v>
          </cell>
          <cell r="E4390" t="str">
            <v>CID000825</v>
          </cell>
          <cell r="F4390" t="str">
            <v>RMI</v>
          </cell>
          <cell r="G4390" t="str">
            <v>Japan New Metals Co., Ltd.</v>
          </cell>
          <cell r="H4390" t="str">
            <v>JAPAN</v>
          </cell>
          <cell r="I4390"/>
          <cell r="J4390" t="str">
            <v>Akita City</v>
          </cell>
          <cell r="K4390" t="str">
            <v>Akita</v>
          </cell>
          <cell r="L4390" t="str">
            <v>Conformant</v>
          </cell>
        </row>
        <row r="4391">
          <cell r="B4391" t="str">
            <v>KEMET_2023</v>
          </cell>
          <cell r="C4391" t="str">
            <v>CID002320 - Xiamen Tungsten (H.C.) Co., Ltd.188</v>
          </cell>
          <cell r="D4391" t="str">
            <v>Tungsten</v>
          </cell>
          <cell r="E4391" t="str">
            <v>CID002320</v>
          </cell>
          <cell r="F4391" t="str">
            <v>RMI</v>
          </cell>
          <cell r="G4391" t="str">
            <v>Xiamen Tungsten (H.C.) Co., Ltd.</v>
          </cell>
          <cell r="H4391" t="str">
            <v>CHINA</v>
          </cell>
          <cell r="I4391"/>
          <cell r="J4391"/>
          <cell r="K4391"/>
          <cell r="L4391" t="str">
            <v>Conformant</v>
          </cell>
        </row>
        <row r="4392">
          <cell r="B4392" t="str">
            <v>KEMET_2023</v>
          </cell>
          <cell r="C4392" t="str">
            <v>CID002082 - Xiamen Tungsten Co., Ltd.</v>
          </cell>
          <cell r="D4392" t="str">
            <v>Tungsten</v>
          </cell>
          <cell r="E4392" t="str">
            <v>CID002082</v>
          </cell>
          <cell r="F4392" t="str">
            <v>RMI</v>
          </cell>
          <cell r="G4392" t="str">
            <v>Xiamen Tungsten Co., Ltd.</v>
          </cell>
          <cell r="H4392" t="str">
            <v>CHINA</v>
          </cell>
          <cell r="I4392"/>
          <cell r="J4392"/>
          <cell r="K4392"/>
          <cell r="L4392" t="str">
            <v>Conformant</v>
          </cell>
        </row>
        <row r="4393">
          <cell r="B4393" t="str">
            <v>KEMET_2023</v>
          </cell>
          <cell r="C4393" t="str">
            <v>CID001231 - Jiangxi New Nanshan Technology Ltd.</v>
          </cell>
          <cell r="D4393" t="str">
            <v>Tin</v>
          </cell>
          <cell r="E4393" t="str">
            <v>CID001231</v>
          </cell>
          <cell r="F4393" t="str">
            <v>RMI</v>
          </cell>
          <cell r="G4393" t="str">
            <v>Jiangxi New Nanshan Technology Ltd.</v>
          </cell>
          <cell r="H4393" t="str">
            <v>CHINA</v>
          </cell>
          <cell r="I4393" t="str">
            <v>Nan Kang Industrial Park, Ganzhou, Jiangxi Province, China, 341413</v>
          </cell>
          <cell r="J4393" t="str">
            <v>Ganzhou</v>
          </cell>
          <cell r="K4393" t="str">
            <v>Jiangxi Sheng</v>
          </cell>
          <cell r="L4393" t="str">
            <v>Conformant</v>
          </cell>
        </row>
        <row r="4394">
          <cell r="B4394" t="str">
            <v>KEMET_2023</v>
          </cell>
          <cell r="C4394" t="str">
            <v>CID002773 - Aurubis Beerse99</v>
          </cell>
          <cell r="D4394" t="str">
            <v>Tin</v>
          </cell>
          <cell r="E4394" t="str">
            <v>CID002773</v>
          </cell>
          <cell r="F4394" t="str">
            <v>RMI</v>
          </cell>
          <cell r="G4394" t="str">
            <v>Aurubis Beerse</v>
          </cell>
          <cell r="H4394" t="str">
            <v>BELGIUM</v>
          </cell>
          <cell r="I4394"/>
          <cell r="J4394" t="str">
            <v>Beerse</v>
          </cell>
          <cell r="K4394" t="str">
            <v>Antwerpen</v>
          </cell>
          <cell r="L4394" t="str">
            <v>Conformant</v>
          </cell>
        </row>
        <row r="4395">
          <cell r="B4395" t="str">
            <v>KEMET_2023</v>
          </cell>
          <cell r="C4395" t="str">
            <v>CID003190 - Chifeng Dajingzi Tin Industry Co., Ltd.</v>
          </cell>
          <cell r="D4395" t="str">
            <v>Tin</v>
          </cell>
          <cell r="E4395" t="str">
            <v>CID003190</v>
          </cell>
          <cell r="F4395" t="str">
            <v>RMI</v>
          </cell>
          <cell r="G4395" t="str">
            <v>Chifeng Dajingzi Tin Industry Co., Ltd.</v>
          </cell>
          <cell r="H4395" t="str">
            <v>CHINA</v>
          </cell>
          <cell r="I4395"/>
          <cell r="J4395" t="str">
            <v>Chifeng</v>
          </cell>
          <cell r="K4395" t="str">
            <v>Nei Mongol Zizhiqu</v>
          </cell>
          <cell r="L4395" t="str">
            <v>Conformant</v>
          </cell>
        </row>
        <row r="4396">
          <cell r="B4396" t="str">
            <v>KEMET_2023</v>
          </cell>
          <cell r="C4396" t="str">
            <v>CID003205 - PT Bangka Serumpun</v>
          </cell>
          <cell r="D4396" t="str">
            <v>Tin</v>
          </cell>
          <cell r="E4396" t="str">
            <v>CID003205</v>
          </cell>
          <cell r="F4396" t="str">
            <v>RMI</v>
          </cell>
          <cell r="G4396" t="str">
            <v>PT Bangka Serumpun</v>
          </cell>
          <cell r="H4396" t="str">
            <v>INDONESIA</v>
          </cell>
          <cell r="I4396"/>
          <cell r="J4396" t="str">
            <v>Pangkalpinang</v>
          </cell>
          <cell r="K4396" t="str">
            <v>Kepulauan Bangka Belitung</v>
          </cell>
          <cell r="L4396" t="str">
            <v>Conformant</v>
          </cell>
        </row>
        <row r="4397">
          <cell r="B4397" t="str">
            <v>KEMET_2023</v>
          </cell>
          <cell r="C4397" t="str">
            <v>CID003325 - Tin Technology &amp; Refining</v>
          </cell>
          <cell r="D4397" t="str">
            <v>Tin</v>
          </cell>
          <cell r="E4397" t="str">
            <v>CID003325</v>
          </cell>
          <cell r="F4397" t="str">
            <v>RMI</v>
          </cell>
          <cell r="G4397" t="str">
            <v>Tin Technology &amp; Refining</v>
          </cell>
          <cell r="H4397" t="str">
            <v>UNITED STATES OF AMERICA</v>
          </cell>
          <cell r="I4397"/>
          <cell r="J4397" t="str">
            <v>West Chester</v>
          </cell>
          <cell r="K4397" t="str">
            <v>Pennsylvania</v>
          </cell>
          <cell r="L4397" t="str">
            <v>Conformant</v>
          </cell>
        </row>
        <row r="4398">
          <cell r="B4398" t="str">
            <v>KEMET_2023</v>
          </cell>
          <cell r="C4398" t="str">
            <v>CID001406 - PT Babel Surya Alam Lestari</v>
          </cell>
          <cell r="D4398" t="str">
            <v>Tin</v>
          </cell>
          <cell r="E4398" t="str">
            <v>CID001406</v>
          </cell>
          <cell r="F4398" t="str">
            <v>RMI</v>
          </cell>
          <cell r="G4398" t="str">
            <v>PT Babel Surya Alam Lestari</v>
          </cell>
          <cell r="H4398" t="str">
            <v>INDONESIA</v>
          </cell>
          <cell r="I4398"/>
          <cell r="J4398" t="str">
            <v>Badau</v>
          </cell>
          <cell r="K4398" t="str">
            <v>Kepulauan Bangka Belitung</v>
          </cell>
          <cell r="L4398" t="str">
            <v>Conformant</v>
          </cell>
        </row>
        <row r="4399">
          <cell r="B4399" t="str">
            <v>KEMET_2023</v>
          </cell>
          <cell r="C4399" t="str">
            <v>CID003381 - PT Rajawali Rimba Perkasa</v>
          </cell>
          <cell r="D4399" t="str">
            <v>Tin</v>
          </cell>
          <cell r="E4399" t="str">
            <v>CID003381</v>
          </cell>
          <cell r="F4399" t="str">
            <v>RMI</v>
          </cell>
          <cell r="G4399" t="str">
            <v>PT Rajawali Rimba Perkasa</v>
          </cell>
          <cell r="H4399" t="str">
            <v>INDONESIA</v>
          </cell>
          <cell r="I4399"/>
          <cell r="J4399" t="str">
            <v>Tukak Sadai</v>
          </cell>
          <cell r="K4399" t="str">
            <v>Bangka Belitung</v>
          </cell>
          <cell r="L4399" t="str">
            <v>Conformant</v>
          </cell>
        </row>
        <row r="4400">
          <cell r="B4400" t="str">
            <v>KEMET_2023</v>
          </cell>
          <cell r="C4400" t="str">
            <v>CID003387 - Luna Smelter, Ltd.</v>
          </cell>
          <cell r="D4400" t="str">
            <v>Tin</v>
          </cell>
          <cell r="E4400" t="str">
            <v>CID003387</v>
          </cell>
          <cell r="F4400" t="str">
            <v>RMI</v>
          </cell>
          <cell r="G4400" t="str">
            <v>Luna Smelter, Ltd.</v>
          </cell>
          <cell r="H4400" t="str">
            <v>RWANDA</v>
          </cell>
          <cell r="I4400"/>
          <cell r="J4400" t="str">
            <v>Kigali</v>
          </cell>
          <cell r="K4400" t="str">
            <v>City of Kigali</v>
          </cell>
          <cell r="L4400" t="str">
            <v>Conformant</v>
          </cell>
        </row>
        <row r="4401">
          <cell r="B4401" t="str">
            <v>KEMET_2023</v>
          </cell>
          <cell r="C4401" t="str">
            <v>CID001191 - Mitsubishi Materials Corporation</v>
          </cell>
          <cell r="D4401" t="str">
            <v>Tin</v>
          </cell>
          <cell r="E4401" t="str">
            <v>CID001191</v>
          </cell>
          <cell r="F4401" t="str">
            <v>RMI</v>
          </cell>
          <cell r="G4401" t="str">
            <v>Mitsubishi Materials Corporation</v>
          </cell>
          <cell r="H4401" t="str">
            <v>JAPAN</v>
          </cell>
          <cell r="I4401"/>
          <cell r="J4401" t="str">
            <v>Tokyo</v>
          </cell>
          <cell r="K4401" t="str">
            <v>Tokyo</v>
          </cell>
          <cell r="L4401" t="str">
            <v>Conformant</v>
          </cell>
        </row>
        <row r="4402">
          <cell r="B4402" t="str">
            <v>KINGBRIGHT_2023</v>
          </cell>
          <cell r="C4402" t="str">
            <v>CID001173 - Mineracao Taboca S.A.</v>
          </cell>
          <cell r="D4402" t="str">
            <v>Tin</v>
          </cell>
          <cell r="E4402" t="str">
            <v>CID001173</v>
          </cell>
          <cell r="F4402" t="str">
            <v>RMI</v>
          </cell>
          <cell r="G4402" t="str">
            <v>Mineracao Taboca S.A.</v>
          </cell>
          <cell r="H4402" t="str">
            <v>BRAZIL</v>
          </cell>
          <cell r="I4402" t="str">
            <v>Nondisclosure</v>
          </cell>
          <cell r="J4402" t="str">
            <v>Bairro Guarapiranga</v>
          </cell>
          <cell r="K4402" t="str">
            <v>Pirapora do Bom Jesus City</v>
          </cell>
          <cell r="L4402" t="str">
            <v>Conformant</v>
          </cell>
        </row>
        <row r="4403">
          <cell r="B4403" t="str">
            <v>KINGBRIGHT_2023</v>
          </cell>
          <cell r="C4403" t="str">
            <v>CID000015 - Advanced Chemical Company</v>
          </cell>
          <cell r="D4403" t="str">
            <v>Gold</v>
          </cell>
          <cell r="E4403" t="str">
            <v>CID000015</v>
          </cell>
          <cell r="F4403" t="str">
            <v>RMI</v>
          </cell>
          <cell r="G4403" t="str">
            <v>Advanced Chemical Company</v>
          </cell>
          <cell r="H4403" t="str">
            <v>UNITED STATES OF AMERICA</v>
          </cell>
          <cell r="I4403"/>
          <cell r="J4403" t="str">
            <v>Warwick</v>
          </cell>
          <cell r="K4403" t="str">
            <v>Rhode Island</v>
          </cell>
          <cell r="L4403" t="str">
            <v>Conformant</v>
          </cell>
        </row>
        <row r="4404">
          <cell r="B4404" t="str">
            <v>KINGBRIGHT_2023</v>
          </cell>
          <cell r="C4404" t="str">
            <v>CID000077 - Argor-Heraeus S.A.</v>
          </cell>
          <cell r="D4404" t="str">
            <v>Gold</v>
          </cell>
          <cell r="E4404" t="str">
            <v>CID000077</v>
          </cell>
          <cell r="F4404" t="str">
            <v>RMI</v>
          </cell>
          <cell r="G4404" t="str">
            <v>Argor-Heraeus S.A.</v>
          </cell>
          <cell r="H4404" t="str">
            <v>SWITZERLAND</v>
          </cell>
          <cell r="I4404" t="str">
            <v>CH-6850 Mendrisio , Switzerland</v>
          </cell>
          <cell r="J4404" t="str">
            <v>Mendrisio</v>
          </cell>
          <cell r="K4404" t="str">
            <v>Ticino</v>
          </cell>
          <cell r="L4404" t="str">
            <v>Conformant</v>
          </cell>
        </row>
        <row r="4405">
          <cell r="B4405" t="str">
            <v>KINGBRIGHT_2023</v>
          </cell>
          <cell r="C4405" t="str">
            <v>CID000920 - Asahi Refining USA Inc.</v>
          </cell>
          <cell r="D4405" t="str">
            <v>Gold</v>
          </cell>
          <cell r="E4405" t="str">
            <v>CID000920</v>
          </cell>
          <cell r="F4405" t="str">
            <v>RMI</v>
          </cell>
          <cell r="G4405" t="str">
            <v>Asahi Refining USA Inc.</v>
          </cell>
          <cell r="H4405" t="str">
            <v>UNITED STATES OF AMERICA</v>
          </cell>
          <cell r="I4405"/>
          <cell r="J4405" t="str">
            <v>Salt Lake City</v>
          </cell>
          <cell r="K4405" t="str">
            <v>Utah</v>
          </cell>
          <cell r="L4405" t="str">
            <v>Conformant</v>
          </cell>
        </row>
        <row r="4406">
          <cell r="B4406" t="str">
            <v>KINGBRIGHT_2023</v>
          </cell>
          <cell r="C4406" t="str">
            <v>CID000707 - Heraeus Metals Hong Kong Ltd.</v>
          </cell>
          <cell r="D4406" t="str">
            <v>Gold</v>
          </cell>
          <cell r="E4406" t="str">
            <v>CID000707</v>
          </cell>
          <cell r="F4406" t="str">
            <v>RMI</v>
          </cell>
          <cell r="G4406" t="str">
            <v>Heraeus Metals Hong Kong Ltd.</v>
          </cell>
          <cell r="H4406" t="str">
            <v>CHINA</v>
          </cell>
          <cell r="I4406"/>
          <cell r="J4406" t="str">
            <v>Fanling</v>
          </cell>
          <cell r="K4406" t="str">
            <v>Hong Kong SAR</v>
          </cell>
          <cell r="L4406" t="str">
            <v>Conformant</v>
          </cell>
        </row>
        <row r="4407">
          <cell r="B4407" t="str">
            <v>KINGBRIGHT_2023</v>
          </cell>
          <cell r="C4407" t="str">
            <v>CID001149 - Metalor Technologies (Hong Kong) Ltd.</v>
          </cell>
          <cell r="D4407" t="str">
            <v>Gold</v>
          </cell>
          <cell r="E4407" t="str">
            <v>CID001149</v>
          </cell>
          <cell r="F4407" t="str">
            <v>RMI</v>
          </cell>
          <cell r="G4407" t="str">
            <v>Metalor Technologies (Hong Kong) Ltd.</v>
          </cell>
          <cell r="H4407" t="str">
            <v>CHINA</v>
          </cell>
          <cell r="I4407" t="str">
            <v>Unknown.</v>
          </cell>
          <cell r="J4407" t="str">
            <v>Kwai Chung</v>
          </cell>
          <cell r="K4407" t="str">
            <v>Hong Kong SAR</v>
          </cell>
          <cell r="L4407" t="str">
            <v>Conformant</v>
          </cell>
        </row>
        <row r="4408">
          <cell r="B4408" t="str">
            <v>KINGBRIGHT_2023</v>
          </cell>
          <cell r="C4408" t="str">
            <v>CID001153 - Metalor Technologies S.A.</v>
          </cell>
          <cell r="D4408" t="str">
            <v>Gold</v>
          </cell>
          <cell r="E4408" t="str">
            <v>CID001153</v>
          </cell>
          <cell r="F4408" t="str">
            <v>RMI</v>
          </cell>
          <cell r="G4408" t="str">
            <v>Metalor Technologies S.A.</v>
          </cell>
          <cell r="H4408" t="str">
            <v>SWITZERLAND</v>
          </cell>
          <cell r="I4408"/>
          <cell r="J4408" t="str">
            <v>Marin</v>
          </cell>
          <cell r="K4408" t="str">
            <v>Neuchâtel</v>
          </cell>
          <cell r="L4408" t="str">
            <v>Conformant</v>
          </cell>
        </row>
        <row r="4409">
          <cell r="B4409" t="str">
            <v>KINGBRIGHT_2023</v>
          </cell>
          <cell r="C4409" t="str">
            <v>CID001188 - Mitsubishi Materials Corporation</v>
          </cell>
          <cell r="D4409" t="str">
            <v>Gold</v>
          </cell>
          <cell r="E4409" t="str">
            <v>CID001188</v>
          </cell>
          <cell r="F4409" t="str">
            <v>RMI</v>
          </cell>
          <cell r="G4409" t="str">
            <v>Mitsubishi Materials Corporation</v>
          </cell>
          <cell r="H4409" t="str">
            <v>JAPAN</v>
          </cell>
          <cell r="I4409"/>
          <cell r="J4409" t="str">
            <v>Tokyo</v>
          </cell>
          <cell r="K4409" t="str">
            <v>Tokyo</v>
          </cell>
          <cell r="L4409" t="str">
            <v>Conformant</v>
          </cell>
        </row>
        <row r="4410">
          <cell r="B4410" t="str">
            <v>KINGBRIGHT_2023</v>
          </cell>
          <cell r="C4410" t="str">
            <v>CID001193 - Mitsui Mining and Smelting Co., Ltd.</v>
          </cell>
          <cell r="D4410" t="str">
            <v>Gold</v>
          </cell>
          <cell r="E4410" t="str">
            <v>CID001193</v>
          </cell>
          <cell r="F4410" t="str">
            <v>RMI</v>
          </cell>
          <cell r="G4410" t="str">
            <v>Mitsui Mining and Smelting Co., Ltd.</v>
          </cell>
          <cell r="H4410" t="str">
            <v>JAPAN</v>
          </cell>
          <cell r="I4410"/>
          <cell r="J4410" t="str">
            <v>Takehara</v>
          </cell>
          <cell r="K4410" t="str">
            <v>Hiroshima</v>
          </cell>
          <cell r="L4410" t="str">
            <v>Conformant</v>
          </cell>
        </row>
        <row r="4411">
          <cell r="B4411" t="str">
            <v>KINGBRIGHT_2023</v>
          </cell>
          <cell r="C4411" t="str">
            <v>CID001352 - MKS PAMP SA97</v>
          </cell>
          <cell r="D4411" t="str">
            <v>Gold</v>
          </cell>
          <cell r="E4411" t="str">
            <v>CID001352</v>
          </cell>
          <cell r="F4411" t="str">
            <v>RMI</v>
          </cell>
          <cell r="G4411" t="str">
            <v>MKS PAMP SA</v>
          </cell>
          <cell r="H4411" t="str">
            <v>SWITZERLAND</v>
          </cell>
          <cell r="I4411"/>
          <cell r="J4411" t="str">
            <v>Geneva</v>
          </cell>
          <cell r="K4411" t="str">
            <v>Genève</v>
          </cell>
          <cell r="L4411" t="str">
            <v>Conformant</v>
          </cell>
        </row>
        <row r="4412">
          <cell r="B4412" t="str">
            <v>KINGBRIGHT_2023</v>
          </cell>
          <cell r="C4412" t="str">
            <v>CID001761 - Solar Applied Materials Technology Corp.</v>
          </cell>
          <cell r="D4412" t="str">
            <v>Gold</v>
          </cell>
          <cell r="E4412" t="str">
            <v>CID001761</v>
          </cell>
          <cell r="F4412" t="str">
            <v>RMI</v>
          </cell>
          <cell r="G4412" t="str">
            <v>Solar Applied Materials Technology Corp.</v>
          </cell>
          <cell r="H4412" t="str">
            <v>TAIWAN, PROVINCE OF CHINA</v>
          </cell>
          <cell r="I4412"/>
          <cell r="J4412" t="str">
            <v>Tainan City</v>
          </cell>
          <cell r="K4412" t="str">
            <v>Tainan</v>
          </cell>
          <cell r="L4412" t="str">
            <v>Conformant</v>
          </cell>
        </row>
        <row r="4413">
          <cell r="B4413" t="str">
            <v>KINGBRIGHT_2023</v>
          </cell>
          <cell r="C4413" t="str">
            <v>CID001875 - Tanaka Kikinzoku Kogyo K.K.96</v>
          </cell>
          <cell r="D4413" t="str">
            <v>Gold</v>
          </cell>
          <cell r="E4413" t="str">
            <v>CID001875</v>
          </cell>
          <cell r="F4413" t="str">
            <v>RMI</v>
          </cell>
          <cell r="G4413" t="str">
            <v>Tanaka Kikinzoku Kogyo K.K.</v>
          </cell>
          <cell r="H4413" t="str">
            <v>JAPAN</v>
          </cell>
          <cell r="I4413" t="str">
            <v>nagatoro2-14</v>
          </cell>
          <cell r="J4413" t="str">
            <v>Hiratsuka</v>
          </cell>
          <cell r="K4413" t="str">
            <v>Kanagawa</v>
          </cell>
          <cell r="L4413" t="str">
            <v>Conformant</v>
          </cell>
        </row>
        <row r="4414">
          <cell r="B4414" t="str">
            <v>KINGBRIGHT_2023</v>
          </cell>
          <cell r="C4414" t="str">
            <v>CID001938 - Tokuriki Honten Co., Ltd.</v>
          </cell>
          <cell r="D4414" t="str">
            <v>Gold</v>
          </cell>
          <cell r="E4414" t="str">
            <v>CID001938</v>
          </cell>
          <cell r="F4414" t="str">
            <v>RMI</v>
          </cell>
          <cell r="G4414" t="str">
            <v>Tokuriki Honten Co., Ltd.</v>
          </cell>
          <cell r="H4414" t="str">
            <v>JAPAN</v>
          </cell>
          <cell r="I4414"/>
          <cell r="J4414" t="str">
            <v>Kuki</v>
          </cell>
          <cell r="K4414" t="str">
            <v>Saitama</v>
          </cell>
          <cell r="L4414" t="str">
            <v>Conformant</v>
          </cell>
        </row>
        <row r="4415">
          <cell r="B4415" t="str">
            <v>KINGBRIGHT_2023</v>
          </cell>
          <cell r="C4415" t="str">
            <v>CID000292 - Alpha117</v>
          </cell>
          <cell r="D4415" t="str">
            <v>Tin</v>
          </cell>
          <cell r="E4415" t="str">
            <v>CID000292</v>
          </cell>
          <cell r="F4415" t="str">
            <v>RMI</v>
          </cell>
          <cell r="G4415" t="str">
            <v>Alpha</v>
          </cell>
          <cell r="H4415" t="str">
            <v>UNITED STATES OF AMERICA</v>
          </cell>
          <cell r="I4415"/>
          <cell r="J4415" t="str">
            <v>Altoona</v>
          </cell>
          <cell r="K4415" t="str">
            <v>Pennsylvania</v>
          </cell>
          <cell r="L4415" t="str">
            <v>Conformant</v>
          </cell>
        </row>
        <row r="4416">
          <cell r="B4416" t="str">
            <v>KINGBRIGHT_2023</v>
          </cell>
          <cell r="C4416" t="str">
            <v>CID000402 - Dowa</v>
          </cell>
          <cell r="D4416" t="str">
            <v>Tin</v>
          </cell>
          <cell r="E4416" t="str">
            <v>CID000402</v>
          </cell>
          <cell r="F4416" t="str">
            <v>RMI</v>
          </cell>
          <cell r="G4416" t="str">
            <v>Dowa</v>
          </cell>
          <cell r="H4416" t="str">
            <v>JAPAN</v>
          </cell>
          <cell r="I4416"/>
          <cell r="J4416" t="str">
            <v>Kosaka</v>
          </cell>
          <cell r="K4416" t="str">
            <v>Akita</v>
          </cell>
          <cell r="L4416" t="str">
            <v>Conformant</v>
          </cell>
        </row>
        <row r="4417">
          <cell r="B4417" t="str">
            <v>KINGBRIGHT_2023</v>
          </cell>
          <cell r="C4417" t="str">
            <v>CID001182 - Minsur</v>
          </cell>
          <cell r="D4417" t="str">
            <v>Tin</v>
          </cell>
          <cell r="E4417" t="str">
            <v>CID001182</v>
          </cell>
          <cell r="F4417" t="str">
            <v>RMI</v>
          </cell>
          <cell r="G4417" t="str">
            <v>Minsur</v>
          </cell>
          <cell r="H4417" t="str">
            <v>PERU</v>
          </cell>
          <cell r="I4417" t="str">
            <v>222 Bloomingdale Road, Suite 101</v>
          </cell>
          <cell r="J4417" t="str">
            <v>Paracas</v>
          </cell>
          <cell r="K4417" t="str">
            <v>Ika</v>
          </cell>
          <cell r="L4417" t="str">
            <v>Conformant</v>
          </cell>
        </row>
        <row r="4418">
          <cell r="B4418" t="str">
            <v>KINGBRIGHT_2023</v>
          </cell>
          <cell r="C4418" t="str">
            <v>CID001477 - PT Timah Tbk Kundur</v>
          </cell>
          <cell r="D4418" t="str">
            <v>Tin</v>
          </cell>
          <cell r="E4418" t="str">
            <v>CID001477</v>
          </cell>
          <cell r="F4418" t="str">
            <v>RMI</v>
          </cell>
          <cell r="G4418" t="str">
            <v>PT Timah Tbk Kundur</v>
          </cell>
          <cell r="H4418" t="str">
            <v>INDONESIA</v>
          </cell>
          <cell r="I4418" t="str">
            <v>Unknown.</v>
          </cell>
          <cell r="J4418" t="str">
            <v>Kundur</v>
          </cell>
          <cell r="K4418" t="str">
            <v>Riau</v>
          </cell>
          <cell r="L4418" t="str">
            <v>Conformant</v>
          </cell>
        </row>
        <row r="4419">
          <cell r="B4419" t="str">
            <v>KINGBRIGHT_2023</v>
          </cell>
          <cell r="C4419" t="str">
            <v>CID001482 - PT Timah Tbk Mentok</v>
          </cell>
          <cell r="D4419" t="str">
            <v>Tin</v>
          </cell>
          <cell r="E4419" t="str">
            <v>CID001482</v>
          </cell>
          <cell r="F4419" t="str">
            <v>RMI</v>
          </cell>
          <cell r="G4419" t="str">
            <v>PT Timah Tbk Mentok</v>
          </cell>
          <cell r="H4419" t="str">
            <v>INDONESIA</v>
          </cell>
          <cell r="I4419" t="str">
            <v>Unknown.</v>
          </cell>
          <cell r="J4419" t="str">
            <v>Mentok</v>
          </cell>
          <cell r="K4419" t="str">
            <v>Kepulauan Bangka Belitung</v>
          </cell>
          <cell r="L4419" t="str">
            <v>Conformant</v>
          </cell>
        </row>
        <row r="4420">
          <cell r="B4420" t="str">
            <v>KINGBRIGHT_2023</v>
          </cell>
          <cell r="C4420" t="str">
            <v>CID001539 - Rui Da Hung</v>
          </cell>
          <cell r="D4420" t="str">
            <v>Tin</v>
          </cell>
          <cell r="E4420" t="str">
            <v>CID001539</v>
          </cell>
          <cell r="F4420" t="str">
            <v>RMI</v>
          </cell>
          <cell r="G4420" t="str">
            <v>Rui Da Hung</v>
          </cell>
          <cell r="H4420" t="str">
            <v>TAIWAN, PROVINCE OF CHINA</v>
          </cell>
          <cell r="I4420"/>
          <cell r="J4420" t="str">
            <v>Taoyuan</v>
          </cell>
          <cell r="K4420" t="str">
            <v>Taoyuan</v>
          </cell>
          <cell r="L4420" t="str">
            <v>Conformant</v>
          </cell>
        </row>
        <row r="4421">
          <cell r="B4421" t="str">
            <v>KINGBRIGHT_2023</v>
          </cell>
          <cell r="C4421" t="str">
            <v>CID001231 - Jiangxi New Nanshan Technology Ltd.</v>
          </cell>
          <cell r="D4421" t="str">
            <v>Tin</v>
          </cell>
          <cell r="E4421" t="str">
            <v>CID001231</v>
          </cell>
          <cell r="F4421" t="str">
            <v>RMI</v>
          </cell>
          <cell r="G4421" t="str">
            <v>Jiangxi New Nanshan Technology Ltd.</v>
          </cell>
          <cell r="H4421" t="str">
            <v>CHINA</v>
          </cell>
          <cell r="I4421" t="str">
            <v>Nan Kang Industrial Park, Ganzhou, Jiangxi Province, China, 341413</v>
          </cell>
          <cell r="J4421" t="str">
            <v>Ganzhou</v>
          </cell>
          <cell r="K4421" t="str">
            <v>Jiangxi Sheng</v>
          </cell>
          <cell r="L4421" t="str">
            <v>Conformant</v>
          </cell>
        </row>
        <row r="4422">
          <cell r="B4422" t="str">
            <v>KINGBRIGHT_2023</v>
          </cell>
          <cell r="C4422" t="str">
            <v>CID002773 - Aurubis Beerse99</v>
          </cell>
          <cell r="D4422" t="str">
            <v>Tin</v>
          </cell>
          <cell r="E4422" t="str">
            <v>CID002773</v>
          </cell>
          <cell r="F4422" t="str">
            <v>RMI</v>
          </cell>
          <cell r="G4422" t="str">
            <v>Aurubis Beerse</v>
          </cell>
          <cell r="H4422" t="str">
            <v>BELGIUM</v>
          </cell>
          <cell r="I4422"/>
          <cell r="J4422" t="str">
            <v>Beerse</v>
          </cell>
          <cell r="K4422" t="str">
            <v>Antwerpen</v>
          </cell>
          <cell r="L4422" t="str">
            <v>Conformant</v>
          </cell>
        </row>
        <row r="4423">
          <cell r="B4423" t="str">
            <v>KINGBRIGHT_2023</v>
          </cell>
          <cell r="C4423" t="str">
            <v>CID001191 - Mitsubishi Materials Corporation</v>
          </cell>
          <cell r="D4423" t="str">
            <v>Tin</v>
          </cell>
          <cell r="E4423" t="str">
            <v>CID001191</v>
          </cell>
          <cell r="F4423" t="str">
            <v>RMI</v>
          </cell>
          <cell r="G4423" t="str">
            <v>Mitsubishi Materials Corporation</v>
          </cell>
          <cell r="H4423" t="str">
            <v>JAPAN</v>
          </cell>
          <cell r="I4423"/>
          <cell r="J4423" t="str">
            <v>Tokyo</v>
          </cell>
          <cell r="K4423" t="str">
            <v>Tokyo</v>
          </cell>
          <cell r="L4423" t="str">
            <v>Conformant</v>
          </cell>
        </row>
        <row r="4424">
          <cell r="B4424" t="str">
            <v>KOA EUROPE GMBH_2023</v>
          </cell>
          <cell r="C4424" t="str">
            <v>CID001173 - Mineracao Taboca S.A.</v>
          </cell>
          <cell r="D4424" t="str">
            <v>Tin</v>
          </cell>
          <cell r="E4424" t="str">
            <v>CID001173</v>
          </cell>
          <cell r="F4424" t="str">
            <v>RMI</v>
          </cell>
          <cell r="G4424" t="str">
            <v>Mineracao Taboca S.A.</v>
          </cell>
          <cell r="H4424" t="str">
            <v>BRAZIL</v>
          </cell>
          <cell r="I4424" t="str">
            <v>Nondisclosure</v>
          </cell>
          <cell r="J4424" t="str">
            <v>Bairro Guarapiranga</v>
          </cell>
          <cell r="K4424" t="str">
            <v>Pirapora do Bom Jesus City</v>
          </cell>
          <cell r="L4424" t="str">
            <v>Conformant</v>
          </cell>
        </row>
        <row r="4425">
          <cell r="B4425" t="str">
            <v>KOA EUROPE GMBH_2023</v>
          </cell>
          <cell r="C4425" t="str">
            <v>CID000035 - Agosi AG</v>
          </cell>
          <cell r="D4425" t="str">
            <v>Gold</v>
          </cell>
          <cell r="E4425" t="str">
            <v>CID000035</v>
          </cell>
          <cell r="F4425" t="str">
            <v>RMI</v>
          </cell>
          <cell r="G4425" t="str">
            <v>Agosi AG</v>
          </cell>
          <cell r="H4425" t="str">
            <v>GERMANY</v>
          </cell>
          <cell r="I4425"/>
          <cell r="J4425" t="str">
            <v>Pforzheim</v>
          </cell>
          <cell r="K4425" t="str">
            <v>Baden-Württemberg</v>
          </cell>
          <cell r="L4425" t="str">
            <v>Conformant</v>
          </cell>
        </row>
        <row r="4426">
          <cell r="B4426" t="str">
            <v>KOA EUROPE GMBH_2023</v>
          </cell>
          <cell r="C4426" t="str">
            <v>CID000077 - Argor-Heraeus S.A.</v>
          </cell>
          <cell r="D4426" t="str">
            <v>Gold</v>
          </cell>
          <cell r="E4426" t="str">
            <v>CID000077</v>
          </cell>
          <cell r="F4426" t="str">
            <v>RMI</v>
          </cell>
          <cell r="G4426" t="str">
            <v>Argor-Heraeus S.A.</v>
          </cell>
          <cell r="H4426" t="str">
            <v>SWITZERLAND</v>
          </cell>
          <cell r="I4426" t="str">
            <v>CH-6850 Mendrisio , Switzerland</v>
          </cell>
          <cell r="J4426" t="str">
            <v>Mendrisio</v>
          </cell>
          <cell r="K4426" t="str">
            <v>Ticino</v>
          </cell>
          <cell r="L4426" t="str">
            <v>Conformant</v>
          </cell>
        </row>
        <row r="4427">
          <cell r="B4427" t="str">
            <v>KOA EUROPE GMBH_2023</v>
          </cell>
          <cell r="C4427" t="str">
            <v>CID000707 - Heraeus Metals Hong Kong Ltd.</v>
          </cell>
          <cell r="D4427" t="str">
            <v>Gold</v>
          </cell>
          <cell r="E4427" t="str">
            <v>CID000707</v>
          </cell>
          <cell r="F4427" t="str">
            <v>RMI</v>
          </cell>
          <cell r="G4427" t="str">
            <v>Heraeus Metals Hong Kong Ltd.</v>
          </cell>
          <cell r="H4427" t="str">
            <v>CHINA</v>
          </cell>
          <cell r="I4427"/>
          <cell r="J4427" t="str">
            <v>Fanling</v>
          </cell>
          <cell r="K4427" t="str">
            <v>Hong Kong SAR</v>
          </cell>
          <cell r="L4427" t="str">
            <v>Conformant</v>
          </cell>
        </row>
        <row r="4428">
          <cell r="B4428" t="str">
            <v>KOA EUROPE GMBH_2023</v>
          </cell>
          <cell r="C4428" t="str">
            <v>CID001078 - LS-NIKKO Copper Inc.</v>
          </cell>
          <cell r="D4428" t="str">
            <v>Gold</v>
          </cell>
          <cell r="E4428" t="str">
            <v>CID001078</v>
          </cell>
          <cell r="F4428" t="str">
            <v>RMI</v>
          </cell>
          <cell r="G4428" t="str">
            <v>LS-NIKKO Copper Inc.</v>
          </cell>
          <cell r="H4428" t="str">
            <v>KOREA, REPUBLIC OF</v>
          </cell>
          <cell r="I4428"/>
          <cell r="J4428" t="str">
            <v>Onsan-eup</v>
          </cell>
          <cell r="K4428" t="str">
            <v>Ulsan-gwangyeoksi</v>
          </cell>
          <cell r="L4428" t="str">
            <v>Conformant</v>
          </cell>
        </row>
        <row r="4429">
          <cell r="B4429" t="str">
            <v>KOA EUROPE GMBH_2023</v>
          </cell>
          <cell r="C4429" t="str">
            <v>CID001119 - Matsuda Sangyo Co., Ltd.</v>
          </cell>
          <cell r="D4429" t="str">
            <v>Gold</v>
          </cell>
          <cell r="E4429" t="str">
            <v>CID001119</v>
          </cell>
          <cell r="F4429" t="str">
            <v>RMI</v>
          </cell>
          <cell r="G4429" t="str">
            <v>Matsuda Sangyo Co., Ltd.</v>
          </cell>
          <cell r="H4429" t="str">
            <v>JAPAN</v>
          </cell>
          <cell r="I4429"/>
          <cell r="J4429" t="str">
            <v>Iruma</v>
          </cell>
          <cell r="K4429" t="str">
            <v>Saitama</v>
          </cell>
          <cell r="L4429" t="str">
            <v>Conformant</v>
          </cell>
        </row>
        <row r="4430">
          <cell r="B4430" t="str">
            <v>KOA EUROPE GMBH_2023</v>
          </cell>
          <cell r="C4430" t="str">
            <v>CID001152 - Metalor Technologies (Singapore) Pte., Ltd.</v>
          </cell>
          <cell r="D4430" t="str">
            <v>Gold</v>
          </cell>
          <cell r="E4430" t="str">
            <v>CID001152</v>
          </cell>
          <cell r="F4430" t="str">
            <v>RMI</v>
          </cell>
          <cell r="G4430" t="str">
            <v>Metalor Technologies (Singapore) Pte., Ltd.</v>
          </cell>
          <cell r="H4430" t="str">
            <v>SINGAPORE</v>
          </cell>
          <cell r="I4430"/>
          <cell r="J4430" t="str">
            <v>Singapore</v>
          </cell>
          <cell r="K4430" t="str">
            <v>South West</v>
          </cell>
          <cell r="L4430" t="str">
            <v>Conformant</v>
          </cell>
        </row>
        <row r="4431">
          <cell r="B4431" t="str">
            <v>KOA EUROPE GMBH_2023</v>
          </cell>
          <cell r="C4431" t="str">
            <v>CID001153 - Metalor Technologies S.A.</v>
          </cell>
          <cell r="D4431" t="str">
            <v>Gold</v>
          </cell>
          <cell r="E4431" t="str">
            <v>CID001153</v>
          </cell>
          <cell r="F4431" t="str">
            <v>RMI</v>
          </cell>
          <cell r="G4431" t="str">
            <v>Metalor Technologies S.A.</v>
          </cell>
          <cell r="H4431" t="str">
            <v>SWITZERLAND</v>
          </cell>
          <cell r="I4431"/>
          <cell r="J4431" t="str">
            <v>Marin</v>
          </cell>
          <cell r="K4431" t="str">
            <v>Neuchâtel</v>
          </cell>
          <cell r="L4431" t="str">
            <v>Conformant</v>
          </cell>
        </row>
        <row r="4432">
          <cell r="B4432" t="str">
            <v>KOA EUROPE GMBH_2023</v>
          </cell>
          <cell r="C4432" t="str">
            <v>CID001188 - Mitsubishi Materials Corporation</v>
          </cell>
          <cell r="D4432" t="str">
            <v>Gold</v>
          </cell>
          <cell r="E4432" t="str">
            <v>CID001188</v>
          </cell>
          <cell r="F4432" t="str">
            <v>RMI</v>
          </cell>
          <cell r="G4432" t="str">
            <v>Mitsubishi Materials Corporation</v>
          </cell>
          <cell r="H4432" t="str">
            <v>JAPAN</v>
          </cell>
          <cell r="I4432"/>
          <cell r="J4432" t="str">
            <v>Tokyo</v>
          </cell>
          <cell r="K4432" t="str">
            <v>Tokyo</v>
          </cell>
          <cell r="L4432" t="str">
            <v>Conformant</v>
          </cell>
        </row>
        <row r="4433">
          <cell r="B4433" t="str">
            <v>KOA EUROPE GMBH_2023</v>
          </cell>
          <cell r="C4433" t="str">
            <v>CID001798 - Sumitomo Metal Mining Co., Ltd.88</v>
          </cell>
          <cell r="D4433" t="str">
            <v>Gold</v>
          </cell>
          <cell r="E4433" t="str">
            <v>CID001798</v>
          </cell>
          <cell r="F4433" t="str">
            <v>RMI</v>
          </cell>
          <cell r="G4433" t="str">
            <v>Sumitomo Metal Mining Co., Ltd.</v>
          </cell>
          <cell r="H4433" t="str">
            <v>JAPAN</v>
          </cell>
          <cell r="I4433"/>
          <cell r="J4433" t="str">
            <v>Saijo</v>
          </cell>
          <cell r="K4433" t="str">
            <v>Wehime</v>
          </cell>
          <cell r="L4433" t="str">
            <v>Conformant</v>
          </cell>
        </row>
        <row r="4434">
          <cell r="B4434" t="str">
            <v>KOA EUROPE GMBH_2023</v>
          </cell>
          <cell r="C4434" t="str">
            <v>CID001875 - Tanaka Kikinzoku Kogyo K.K.96</v>
          </cell>
          <cell r="D4434" t="str">
            <v>Gold</v>
          </cell>
          <cell r="E4434" t="str">
            <v>CID001875</v>
          </cell>
          <cell r="F4434" t="str">
            <v>RMI</v>
          </cell>
          <cell r="G4434" t="str">
            <v>Tanaka Kikinzoku Kogyo K.K.</v>
          </cell>
          <cell r="H4434" t="str">
            <v>JAPAN</v>
          </cell>
          <cell r="I4434" t="str">
            <v>nagatoro2-14</v>
          </cell>
          <cell r="J4434" t="str">
            <v>Hiratsuka</v>
          </cell>
          <cell r="K4434" t="str">
            <v>Kanagawa</v>
          </cell>
          <cell r="L4434" t="str">
            <v>Conformant</v>
          </cell>
        </row>
        <row r="4435">
          <cell r="B4435" t="str">
            <v>KOA EUROPE GMBH_2023</v>
          </cell>
          <cell r="C4435" t="str">
            <v>CID000292 - Alpha117</v>
          </cell>
          <cell r="D4435" t="str">
            <v>Tin</v>
          </cell>
          <cell r="E4435" t="str">
            <v>CID000292</v>
          </cell>
          <cell r="F4435" t="str">
            <v>RMI</v>
          </cell>
          <cell r="G4435" t="str">
            <v>Alpha</v>
          </cell>
          <cell r="H4435" t="str">
            <v>UNITED STATES OF AMERICA</v>
          </cell>
          <cell r="I4435"/>
          <cell r="J4435" t="str">
            <v>Altoona</v>
          </cell>
          <cell r="K4435" t="str">
            <v>Pennsylvania</v>
          </cell>
          <cell r="L4435" t="str">
            <v>Conformant</v>
          </cell>
        </row>
        <row r="4436">
          <cell r="B4436" t="str">
            <v>KOA EUROPE GMBH_2023</v>
          </cell>
          <cell r="C4436" t="str">
            <v>CID001070 - China Tin Group Co., Ltd.125</v>
          </cell>
          <cell r="D4436" t="str">
            <v>Tin</v>
          </cell>
          <cell r="E4436" t="str">
            <v>CID001070</v>
          </cell>
          <cell r="F4436" t="str">
            <v>RMI</v>
          </cell>
          <cell r="G4436" t="str">
            <v>China Tin Group Co., Ltd.</v>
          </cell>
          <cell r="H4436" t="str">
            <v>CHINA</v>
          </cell>
          <cell r="I4436"/>
          <cell r="J4436" t="str">
            <v>Laibin</v>
          </cell>
          <cell r="K4436" t="str">
            <v>Guangxi Zhuangzu Zizhiqu</v>
          </cell>
          <cell r="L4436" t="str">
            <v>Conformant</v>
          </cell>
        </row>
        <row r="4437">
          <cell r="B4437" t="str">
            <v>KOA EUROPE GMBH_2023</v>
          </cell>
          <cell r="C4437" t="str">
            <v>CID000402 - Dowa</v>
          </cell>
          <cell r="D4437" t="str">
            <v>Tin</v>
          </cell>
          <cell r="E4437" t="str">
            <v>CID000402</v>
          </cell>
          <cell r="F4437" t="str">
            <v>RMI</v>
          </cell>
          <cell r="G4437" t="str">
            <v>Dowa</v>
          </cell>
          <cell r="H4437" t="str">
            <v>JAPAN</v>
          </cell>
          <cell r="I4437"/>
          <cell r="J4437" t="str">
            <v>Kosaka</v>
          </cell>
          <cell r="K4437" t="str">
            <v>Akita</v>
          </cell>
          <cell r="L4437" t="str">
            <v>Conformant</v>
          </cell>
        </row>
        <row r="4438">
          <cell r="B4438" t="str">
            <v>KOA EUROPE GMBH_2023</v>
          </cell>
          <cell r="C4438" t="str">
            <v>CID000438 - EM Vinto</v>
          </cell>
          <cell r="D4438" t="str">
            <v>Tin</v>
          </cell>
          <cell r="E4438" t="str">
            <v>CID000438</v>
          </cell>
          <cell r="F4438" t="str">
            <v>RMI</v>
          </cell>
          <cell r="G4438" t="str">
            <v>EM Vinto</v>
          </cell>
          <cell r="H4438" t="str">
            <v>BOLIVIA (PLURINATIONAL STATE OF)</v>
          </cell>
          <cell r="I4438" t="str">
            <v>Unknown.</v>
          </cell>
          <cell r="J4438" t="str">
            <v>Oruro</v>
          </cell>
          <cell r="K4438" t="str">
            <v>Oruro</v>
          </cell>
          <cell r="L4438" t="str">
            <v>Conformant</v>
          </cell>
        </row>
        <row r="4439">
          <cell r="B4439" t="str">
            <v>KOA EUROPE GMBH_2023</v>
          </cell>
          <cell r="C4439" t="str">
            <v>CID000468 - Fenix Metals</v>
          </cell>
          <cell r="D4439" t="str">
            <v>Tin</v>
          </cell>
          <cell r="E4439" t="str">
            <v>CID000468</v>
          </cell>
          <cell r="F4439" t="str">
            <v>RMI</v>
          </cell>
          <cell r="G4439" t="str">
            <v>Fenix Metals</v>
          </cell>
          <cell r="H4439" t="str">
            <v>POLAND</v>
          </cell>
          <cell r="I4439"/>
          <cell r="J4439" t="str">
            <v>Chmielów</v>
          </cell>
          <cell r="K4439" t="str">
            <v>Podkarpackie</v>
          </cell>
          <cell r="L4439" t="str">
            <v>Conformant</v>
          </cell>
        </row>
        <row r="4440">
          <cell r="B4440" t="str">
            <v>KOA EUROPE GMBH_2023</v>
          </cell>
          <cell r="C4440" t="str">
            <v>CID003116 - Guangdong Hanhe Non-Ferrous Metal Co., Ltd.</v>
          </cell>
          <cell r="D4440" t="str">
            <v>Tin</v>
          </cell>
          <cell r="E4440" t="str">
            <v>CID003116</v>
          </cell>
          <cell r="F4440" t="str">
            <v>RMI</v>
          </cell>
          <cell r="G4440" t="str">
            <v>Guangdong Hanhe Non-Ferrous Metal Co., Ltd.</v>
          </cell>
          <cell r="H4440" t="str">
            <v>CHINA</v>
          </cell>
          <cell r="I4440"/>
          <cell r="J4440" t="str">
            <v>Chaozhou</v>
          </cell>
          <cell r="K4440" t="str">
            <v>Guangdong Sheng</v>
          </cell>
          <cell r="L4440" t="str">
            <v>Conformant</v>
          </cell>
        </row>
        <row r="4441">
          <cell r="B4441" t="str">
            <v>KOA EUROPE GMBH_2023</v>
          </cell>
          <cell r="C4441" t="str">
            <v>CID001105 - Malaysia Smelting Corporation (MSC)</v>
          </cell>
          <cell r="D4441" t="str">
            <v>Tin</v>
          </cell>
          <cell r="E4441" t="str">
            <v>CID001105</v>
          </cell>
          <cell r="F4441" t="str">
            <v>RMI</v>
          </cell>
          <cell r="G4441" t="str">
            <v>Malaysia Smelting Corporation (MSC)</v>
          </cell>
          <cell r="H4441" t="str">
            <v>MALAYSIA</v>
          </cell>
          <cell r="I4441" t="str">
            <v>27, Jialan Pantai</v>
          </cell>
          <cell r="J4441" t="str">
            <v>Butterworth</v>
          </cell>
          <cell r="K4441" t="str">
            <v>Pulau Pinang</v>
          </cell>
          <cell r="L4441" t="str">
            <v>Conformant</v>
          </cell>
        </row>
        <row r="4442">
          <cell r="B4442" t="str">
            <v>KOA EUROPE GMBH_2023</v>
          </cell>
          <cell r="C4442" t="str">
            <v>CID001142 - Metallic Resources, Inc.</v>
          </cell>
          <cell r="D4442" t="str">
            <v>Tin</v>
          </cell>
          <cell r="E4442" t="str">
            <v>CID001142</v>
          </cell>
          <cell r="F4442" t="str">
            <v>RMI</v>
          </cell>
          <cell r="G4442" t="str">
            <v>Metallic Resources, Inc.</v>
          </cell>
          <cell r="H4442" t="str">
            <v>UNITED STATES OF AMERICA</v>
          </cell>
          <cell r="I4442"/>
          <cell r="J4442" t="str">
            <v>Twinsburg</v>
          </cell>
          <cell r="K4442" t="str">
            <v>Ohio</v>
          </cell>
          <cell r="L4442" t="str">
            <v>Conformant</v>
          </cell>
        </row>
        <row r="4443">
          <cell r="B4443" t="str">
            <v>KOA EUROPE GMBH_2023</v>
          </cell>
          <cell r="C4443" t="str">
            <v>CID001182 - Minsur</v>
          </cell>
          <cell r="D4443" t="str">
            <v>Tin</v>
          </cell>
          <cell r="E4443" t="str">
            <v>CID001182</v>
          </cell>
          <cell r="F4443" t="str">
            <v>RMI</v>
          </cell>
          <cell r="G4443" t="str">
            <v>Minsur</v>
          </cell>
          <cell r="H4443" t="str">
            <v>PERU</v>
          </cell>
          <cell r="I4443" t="str">
            <v>222 Bloomingdale Road, Suite 101</v>
          </cell>
          <cell r="J4443" t="str">
            <v>Paracas</v>
          </cell>
          <cell r="K4443" t="str">
            <v>Ika</v>
          </cell>
          <cell r="L4443" t="str">
            <v>Conformant</v>
          </cell>
        </row>
        <row r="4444">
          <cell r="B4444" t="str">
            <v>KOA EUROPE GMBH_2023</v>
          </cell>
          <cell r="C4444" t="str">
            <v>CID002517 - O.M. Manufacturing Philippines, Inc.</v>
          </cell>
          <cell r="D4444" t="str">
            <v>Tin</v>
          </cell>
          <cell r="E4444" t="str">
            <v>CID002517</v>
          </cell>
          <cell r="F4444" t="str">
            <v>RMI</v>
          </cell>
          <cell r="G4444" t="str">
            <v>O.M. Manufacturing Philippines, Inc.</v>
          </cell>
          <cell r="H4444" t="str">
            <v>PHILIPPINES</v>
          </cell>
          <cell r="I4444"/>
          <cell r="J4444" t="str">
            <v>Rosario</v>
          </cell>
          <cell r="K4444" t="str">
            <v>Cavite</v>
          </cell>
          <cell r="L4444" t="str">
            <v>Conformant</v>
          </cell>
        </row>
        <row r="4445">
          <cell r="B4445" t="str">
            <v>KOA EUROPE GMBH_2023</v>
          </cell>
          <cell r="C4445" t="str">
            <v>CID001337 - Operaciones Metalurgicas S.A.</v>
          </cell>
          <cell r="D4445" t="str">
            <v>Tin</v>
          </cell>
          <cell r="E4445" t="str">
            <v>CID001337</v>
          </cell>
          <cell r="F4445" t="str">
            <v>RMI</v>
          </cell>
          <cell r="G4445" t="str">
            <v>Operaciones Metalurgicas S.A.</v>
          </cell>
          <cell r="H4445" t="str">
            <v>BOLIVIA (PLURINATIONAL STATE OF)</v>
          </cell>
          <cell r="I4445" t="str">
            <v>Nondisclosure</v>
          </cell>
          <cell r="J4445" t="str">
            <v>Oruro</v>
          </cell>
          <cell r="K4445" t="str">
            <v>Oruro</v>
          </cell>
          <cell r="L4445" t="str">
            <v>Conformant</v>
          </cell>
        </row>
        <row r="4446">
          <cell r="B4446" t="str">
            <v>KOA EUROPE GMBH_2023</v>
          </cell>
          <cell r="C4446" t="str">
            <v>CID001453 - PT Mitra Stania Prima</v>
          </cell>
          <cell r="D4446" t="str">
            <v>Tin</v>
          </cell>
          <cell r="E4446" t="str">
            <v>CID001453</v>
          </cell>
          <cell r="F4446" t="str">
            <v>RMI</v>
          </cell>
          <cell r="G4446" t="str">
            <v>PT Mitra Stania Prima</v>
          </cell>
          <cell r="H4446" t="str">
            <v>INDONESIA</v>
          </cell>
          <cell r="I4446"/>
          <cell r="J4446" t="str">
            <v>Sungailiat</v>
          </cell>
          <cell r="K4446" t="str">
            <v>Kepulauan Bangka Belitung</v>
          </cell>
          <cell r="L4446" t="str">
            <v>Conformant</v>
          </cell>
        </row>
        <row r="4447">
          <cell r="B4447" t="str">
            <v>KOA EUROPE GMBH_2023</v>
          </cell>
          <cell r="C4447" t="str">
            <v>CID001460 - PT Refined Bangka Tin</v>
          </cell>
          <cell r="D4447" t="str">
            <v>Tin</v>
          </cell>
          <cell r="E4447" t="str">
            <v>CID001460</v>
          </cell>
          <cell r="F4447" t="str">
            <v>RMI</v>
          </cell>
          <cell r="G4447" t="str">
            <v>PT Refined Bangka Tin</v>
          </cell>
          <cell r="H4447" t="str">
            <v>INDONESIA</v>
          </cell>
          <cell r="I4447"/>
          <cell r="J4447" t="str">
            <v>Sungailiat</v>
          </cell>
          <cell r="K4447" t="str">
            <v>Kepulauan Bangka Belitung</v>
          </cell>
          <cell r="L4447" t="str">
            <v>Conformant</v>
          </cell>
        </row>
        <row r="4448">
          <cell r="B4448" t="str">
            <v>KOA EUROPE GMBH_2023</v>
          </cell>
          <cell r="C4448" t="str">
            <v>CID001477 - PT Timah Tbk Kundur</v>
          </cell>
          <cell r="D4448" t="str">
            <v>Tin</v>
          </cell>
          <cell r="E4448" t="str">
            <v>CID001477</v>
          </cell>
          <cell r="F4448" t="str">
            <v>RMI</v>
          </cell>
          <cell r="G4448" t="str">
            <v>PT Timah Tbk Kundur</v>
          </cell>
          <cell r="H4448" t="str">
            <v>INDONESIA</v>
          </cell>
          <cell r="I4448" t="str">
            <v>Unknown.</v>
          </cell>
          <cell r="J4448" t="str">
            <v>Kundur</v>
          </cell>
          <cell r="K4448" t="str">
            <v>Riau</v>
          </cell>
          <cell r="L4448" t="str">
            <v>Conformant</v>
          </cell>
        </row>
        <row r="4449">
          <cell r="B4449" t="str">
            <v>KOA EUROPE GMBH_2023</v>
          </cell>
          <cell r="C4449" t="str">
            <v>CID001482 - PT Timah Tbk Mentok</v>
          </cell>
          <cell r="D4449" t="str">
            <v>Tin</v>
          </cell>
          <cell r="E4449" t="str">
            <v>CID001482</v>
          </cell>
          <cell r="F4449" t="str">
            <v>RMI</v>
          </cell>
          <cell r="G4449" t="str">
            <v>PT Timah Tbk Mentok</v>
          </cell>
          <cell r="H4449" t="str">
            <v>INDONESIA</v>
          </cell>
          <cell r="I4449" t="str">
            <v>Unknown.</v>
          </cell>
          <cell r="J4449" t="str">
            <v>Mentok</v>
          </cell>
          <cell r="K4449" t="str">
            <v>Kepulauan Bangka Belitung</v>
          </cell>
          <cell r="L4449" t="str">
            <v>Conformant</v>
          </cell>
        </row>
        <row r="4450">
          <cell r="B4450" t="str">
            <v>KOA EUROPE GMBH_2023</v>
          </cell>
          <cell r="C4450" t="str">
            <v>CID001539 - Rui Da Hung</v>
          </cell>
          <cell r="D4450" t="str">
            <v>Tin</v>
          </cell>
          <cell r="E4450" t="str">
            <v>CID001539</v>
          </cell>
          <cell r="F4450" t="str">
            <v>RMI</v>
          </cell>
          <cell r="G4450" t="str">
            <v>Rui Da Hung</v>
          </cell>
          <cell r="H4450" t="str">
            <v>TAIWAN, PROVINCE OF CHINA</v>
          </cell>
          <cell r="I4450"/>
          <cell r="J4450" t="str">
            <v>Taoyuan</v>
          </cell>
          <cell r="K4450" t="str">
            <v>Taoyuan</v>
          </cell>
          <cell r="L4450" t="str">
            <v>Conformant</v>
          </cell>
        </row>
        <row r="4451">
          <cell r="B4451" t="str">
            <v>KOA EUROPE GMBH_2023</v>
          </cell>
          <cell r="C4451" t="str">
            <v>CID001898 - Thaisarco</v>
          </cell>
          <cell r="D4451" t="str">
            <v>Tin</v>
          </cell>
          <cell r="E4451" t="str">
            <v>CID001898</v>
          </cell>
          <cell r="F4451" t="str">
            <v>RMI</v>
          </cell>
          <cell r="G4451" t="str">
            <v>Thaisarco</v>
          </cell>
          <cell r="H4451" t="str">
            <v>THAILAND</v>
          </cell>
          <cell r="I4451" t="str">
            <v>80 Moo 8, Sakdidej Road</v>
          </cell>
          <cell r="J4451" t="str">
            <v>Amphur Muang</v>
          </cell>
          <cell r="K4451" t="str">
            <v>Phuket</v>
          </cell>
          <cell r="L4451" t="str">
            <v>Conformant</v>
          </cell>
        </row>
        <row r="4452">
          <cell r="B4452" t="str">
            <v>KOA EUROPE GMBH_2023</v>
          </cell>
          <cell r="C4452" t="str">
            <v>CID002036 - White Solder Metalurgia e Mineracao Ltda.</v>
          </cell>
          <cell r="D4452" t="str">
            <v>Tin</v>
          </cell>
          <cell r="E4452" t="str">
            <v>CID002036</v>
          </cell>
          <cell r="F4452" t="str">
            <v>RMI</v>
          </cell>
          <cell r="G4452" t="str">
            <v>White Solder Metalurgia e Mineracao Ltda.</v>
          </cell>
          <cell r="H4452" t="str">
            <v>BRAZIL</v>
          </cell>
          <cell r="I4452" t="str">
            <v>Rodovia 421, Km 1,1 no 917 CEP 76877-073/Cx Postal: 433</v>
          </cell>
          <cell r="J4452" t="str">
            <v>Ariquemes</v>
          </cell>
          <cell r="K4452" t="str">
            <v>Rondônia</v>
          </cell>
          <cell r="L4452" t="str">
            <v>Conformant</v>
          </cell>
        </row>
        <row r="4453">
          <cell r="B4453" t="str">
            <v>KOA EUROPE GMBH_2023</v>
          </cell>
          <cell r="C4453" t="str">
            <v>CID002158 - Yunnan Chengfeng Non-ferrous Metals Co., Ltd.165</v>
          </cell>
          <cell r="D4453" t="str">
            <v>Tin</v>
          </cell>
          <cell r="E4453" t="str">
            <v>CID002158</v>
          </cell>
          <cell r="F4453" t="str">
            <v>RMI</v>
          </cell>
          <cell r="G4453" t="str">
            <v>Yunnan Chengfeng Non-ferrous Metals Co., Ltd.</v>
          </cell>
          <cell r="H4453" t="str">
            <v>CHINA</v>
          </cell>
          <cell r="I4453" t="str">
            <v>Unknown.</v>
          </cell>
          <cell r="J4453" t="str">
            <v>Gejiu</v>
          </cell>
          <cell r="K4453" t="str">
            <v>Yunnan Sheng</v>
          </cell>
          <cell r="L4453" t="str">
            <v>Conformant</v>
          </cell>
        </row>
        <row r="4454">
          <cell r="B4454" t="str">
            <v>KOA EUROPE GMBH_2023</v>
          </cell>
          <cell r="C4454" t="str">
            <v>CID002320 - Xiamen Tungsten (H.C.) Co., Ltd.188</v>
          </cell>
          <cell r="D4454" t="str">
            <v>Tungsten</v>
          </cell>
          <cell r="E4454" t="str">
            <v>CID002320</v>
          </cell>
          <cell r="F4454" t="str">
            <v>RMI</v>
          </cell>
          <cell r="G4454" t="str">
            <v>Xiamen Tungsten (H.C.) Co., Ltd.</v>
          </cell>
          <cell r="H4454" t="str">
            <v>CHINA</v>
          </cell>
          <cell r="I4454"/>
          <cell r="J4454"/>
          <cell r="K4454"/>
          <cell r="L4454" t="str">
            <v>Conformant</v>
          </cell>
        </row>
        <row r="4455">
          <cell r="B4455" t="str">
            <v>KOA EUROPE GMBH_2023</v>
          </cell>
          <cell r="C4455" t="str">
            <v>CID001231 - Jiangxi New Nanshan Technology Ltd.</v>
          </cell>
          <cell r="D4455" t="str">
            <v>Tin</v>
          </cell>
          <cell r="E4455" t="str">
            <v>CID001231</v>
          </cell>
          <cell r="F4455" t="str">
            <v>RMI</v>
          </cell>
          <cell r="G4455" t="str">
            <v>Jiangxi New Nanshan Technology Ltd.</v>
          </cell>
          <cell r="H4455" t="str">
            <v>CHINA</v>
          </cell>
          <cell r="I4455" t="str">
            <v>Nan Kang Industrial Park, Ganzhou, Jiangxi Province, China, 341413</v>
          </cell>
          <cell r="J4455" t="str">
            <v>Ganzhou</v>
          </cell>
          <cell r="K4455" t="str">
            <v>Jiangxi Sheng</v>
          </cell>
          <cell r="L4455" t="str">
            <v>Conformant</v>
          </cell>
        </row>
        <row r="4456">
          <cell r="B4456" t="str">
            <v>KOA EUROPE GMBH_2023</v>
          </cell>
          <cell r="C4456" t="str">
            <v>CID002773 - Aurubis Beerse99</v>
          </cell>
          <cell r="D4456" t="str">
            <v>Tin</v>
          </cell>
          <cell r="E4456" t="str">
            <v>CID002773</v>
          </cell>
          <cell r="F4456" t="str">
            <v>RMI</v>
          </cell>
          <cell r="G4456" t="str">
            <v>Aurubis Beerse</v>
          </cell>
          <cell r="H4456" t="str">
            <v>BELGIUM</v>
          </cell>
          <cell r="I4456"/>
          <cell r="J4456" t="str">
            <v>Beerse</v>
          </cell>
          <cell r="K4456" t="str">
            <v>Antwerpen</v>
          </cell>
          <cell r="L4456" t="str">
            <v>Conformant</v>
          </cell>
        </row>
        <row r="4457">
          <cell r="B4457" t="str">
            <v>KOA EUROPE GMBH_2023</v>
          </cell>
          <cell r="C4457" t="str">
            <v>CID002774 - Aurubis Berango100</v>
          </cell>
          <cell r="D4457" t="str">
            <v>Tin</v>
          </cell>
          <cell r="E4457" t="str">
            <v>CID002774</v>
          </cell>
          <cell r="F4457" t="str">
            <v>RMI</v>
          </cell>
          <cell r="G4457" t="str">
            <v>Aurubis Berango</v>
          </cell>
          <cell r="H4457" t="str">
            <v>SPAIN</v>
          </cell>
          <cell r="I4457"/>
          <cell r="J4457" t="str">
            <v>Berango</v>
          </cell>
          <cell r="K4457" t="str">
            <v>Bizkaia</v>
          </cell>
          <cell r="L4457" t="str">
            <v>Conformant</v>
          </cell>
        </row>
        <row r="4458">
          <cell r="B4458" t="str">
            <v>KOA EUROPE GMBH_2023</v>
          </cell>
          <cell r="C4458" t="str">
            <v>CID003325 - Tin Technology &amp; Refining</v>
          </cell>
          <cell r="D4458" t="str">
            <v>Tin</v>
          </cell>
          <cell r="E4458" t="str">
            <v>CID003325</v>
          </cell>
          <cell r="F4458" t="str">
            <v>RMI</v>
          </cell>
          <cell r="G4458" t="str">
            <v>Tin Technology &amp; Refining</v>
          </cell>
          <cell r="H4458" t="str">
            <v>UNITED STATES OF AMERICA</v>
          </cell>
          <cell r="I4458"/>
          <cell r="J4458" t="str">
            <v>West Chester</v>
          </cell>
          <cell r="K4458" t="str">
            <v>Pennsylvania</v>
          </cell>
          <cell r="L4458" t="str">
            <v>Conformant</v>
          </cell>
        </row>
        <row r="4459">
          <cell r="B4459" t="str">
            <v>KOA EUROPE GMBH_2023</v>
          </cell>
          <cell r="C4459" t="str">
            <v>CID001191 - Mitsubishi Materials Corporation</v>
          </cell>
          <cell r="D4459" t="str">
            <v>Tin</v>
          </cell>
          <cell r="E4459" t="str">
            <v>CID001191</v>
          </cell>
          <cell r="F4459" t="str">
            <v>RMI</v>
          </cell>
          <cell r="G4459" t="str">
            <v>Mitsubishi Materials Corporation</v>
          </cell>
          <cell r="H4459" t="str">
            <v>JAPAN</v>
          </cell>
          <cell r="I4459"/>
          <cell r="J4459" t="str">
            <v>Tokyo</v>
          </cell>
          <cell r="K4459" t="str">
            <v>Tokyo</v>
          </cell>
          <cell r="L4459" t="str">
            <v>Conformant</v>
          </cell>
        </row>
        <row r="4460">
          <cell r="B4460" t="str">
            <v>KONTEK_2023</v>
          </cell>
          <cell r="C4460" t="str">
            <v>CID001173 - Mineracao Taboca S.A.</v>
          </cell>
          <cell r="D4460" t="str">
            <v>Tin</v>
          </cell>
          <cell r="E4460" t="str">
            <v>CID001173</v>
          </cell>
          <cell r="F4460" t="str">
            <v>RMI</v>
          </cell>
          <cell r="G4460" t="str">
            <v>Mineracao Taboca S.A.</v>
          </cell>
          <cell r="H4460" t="str">
            <v>BRAZIL</v>
          </cell>
          <cell r="I4460" t="str">
            <v>Nondisclosure</v>
          </cell>
          <cell r="J4460" t="str">
            <v>Bairro Guarapiranga</v>
          </cell>
          <cell r="K4460" t="str">
            <v>Pirapora do Bom Jesus City</v>
          </cell>
          <cell r="L4460" t="str">
            <v>Conformant</v>
          </cell>
        </row>
        <row r="4461">
          <cell r="B4461" t="str">
            <v>KONTEK_2023</v>
          </cell>
          <cell r="C4461" t="str">
            <v>CID000035 - Agosi AG</v>
          </cell>
          <cell r="D4461" t="str">
            <v>Gold</v>
          </cell>
          <cell r="E4461" t="str">
            <v>CID000035</v>
          </cell>
          <cell r="F4461" t="str">
            <v>RMI</v>
          </cell>
          <cell r="G4461" t="str">
            <v>Agosi AG</v>
          </cell>
          <cell r="H4461" t="str">
            <v>GERMANY</v>
          </cell>
          <cell r="I4461"/>
          <cell r="J4461" t="str">
            <v>Pforzheim</v>
          </cell>
          <cell r="K4461" t="str">
            <v>Baden-Württemberg</v>
          </cell>
          <cell r="L4461" t="str">
            <v>Conformant</v>
          </cell>
        </row>
        <row r="4462">
          <cell r="B4462" t="str">
            <v>KONTEK_2023</v>
          </cell>
          <cell r="C4462" t="str">
            <v>CID000058 - AngloGold Ashanti Corrego do Sitio Mineracao</v>
          </cell>
          <cell r="D4462" t="str">
            <v>Gold</v>
          </cell>
          <cell r="E4462" t="str">
            <v>CID000058</v>
          </cell>
          <cell r="F4462" t="str">
            <v>RMI</v>
          </cell>
          <cell r="G4462" t="str">
            <v>AngloGold Ashanti Corrego do Sitio Mineracao</v>
          </cell>
          <cell r="H4462" t="str">
            <v>BRAZIL</v>
          </cell>
          <cell r="I4462"/>
          <cell r="J4462" t="str">
            <v>Nova Lima</v>
          </cell>
          <cell r="K4462" t="str">
            <v>Minas Gerais</v>
          </cell>
          <cell r="L4462" t="str">
            <v>Conformant</v>
          </cell>
        </row>
        <row r="4463">
          <cell r="B4463" t="str">
            <v>KONTEK_2023</v>
          </cell>
          <cell r="C4463" t="str">
            <v>CID000077 - Argor-Heraeus S.A.</v>
          </cell>
          <cell r="D4463" t="str">
            <v>Gold</v>
          </cell>
          <cell r="E4463" t="str">
            <v>CID000077</v>
          </cell>
          <cell r="F4463" t="str">
            <v>RMI</v>
          </cell>
          <cell r="G4463" t="str">
            <v>Argor-Heraeus S.A.</v>
          </cell>
          <cell r="H4463" t="str">
            <v>SWITZERLAND</v>
          </cell>
          <cell r="I4463" t="str">
            <v>CH-6850 Mendrisio , Switzerland</v>
          </cell>
          <cell r="J4463" t="str">
            <v>Mendrisio</v>
          </cell>
          <cell r="K4463" t="str">
            <v>Ticino</v>
          </cell>
          <cell r="L4463" t="str">
            <v>Conformant</v>
          </cell>
        </row>
        <row r="4464">
          <cell r="B4464" t="str">
            <v>KONTEK_2023</v>
          </cell>
          <cell r="C4464" t="str">
            <v>CID000082 - Asahi Pretec Corp.20</v>
          </cell>
          <cell r="D4464" t="str">
            <v>Gold</v>
          </cell>
          <cell r="E4464" t="str">
            <v>CID000082</v>
          </cell>
          <cell r="F4464" t="str">
            <v>RMI</v>
          </cell>
          <cell r="G4464" t="str">
            <v>Asahi Pretec Corp.</v>
          </cell>
          <cell r="H4464" t="str">
            <v>JAPAN</v>
          </cell>
          <cell r="I4464"/>
          <cell r="J4464" t="str">
            <v>Kobe</v>
          </cell>
          <cell r="K4464" t="str">
            <v>Hyogo</v>
          </cell>
          <cell r="L4464" t="str">
            <v>Conformant</v>
          </cell>
        </row>
        <row r="4465">
          <cell r="B4465" t="str">
            <v>KONTEK_2023</v>
          </cell>
          <cell r="C4465" t="str">
            <v>CID000924 - Asahi Refining Canada Ltd.</v>
          </cell>
          <cell r="D4465" t="str">
            <v>Gold</v>
          </cell>
          <cell r="E4465" t="str">
            <v>CID000924</v>
          </cell>
          <cell r="F4465" t="str">
            <v>RMI</v>
          </cell>
          <cell r="G4465" t="str">
            <v>Asahi Refining Canada Ltd.</v>
          </cell>
          <cell r="H4465" t="str">
            <v>CANADA</v>
          </cell>
          <cell r="I4465"/>
          <cell r="J4465" t="str">
            <v>Brampton</v>
          </cell>
          <cell r="K4465" t="str">
            <v>Ontario</v>
          </cell>
          <cell r="L4465" t="str">
            <v>Conformant</v>
          </cell>
        </row>
        <row r="4466">
          <cell r="B4466" t="str">
            <v>KONTEK_2023</v>
          </cell>
          <cell r="C4466" t="str">
            <v>CID000920 - Asahi Refining USA Inc.</v>
          </cell>
          <cell r="D4466" t="str">
            <v>Gold</v>
          </cell>
          <cell r="E4466" t="str">
            <v>CID000920</v>
          </cell>
          <cell r="F4466" t="str">
            <v>RMI</v>
          </cell>
          <cell r="G4466" t="str">
            <v>Asahi Refining USA Inc.</v>
          </cell>
          <cell r="H4466" t="str">
            <v>UNITED STATES OF AMERICA</v>
          </cell>
          <cell r="I4466"/>
          <cell r="J4466" t="str">
            <v>Salt Lake City</v>
          </cell>
          <cell r="K4466" t="str">
            <v>Utah</v>
          </cell>
          <cell r="L4466" t="str">
            <v>Conformant</v>
          </cell>
        </row>
        <row r="4467">
          <cell r="B4467" t="str">
            <v>KONTEK_2023</v>
          </cell>
          <cell r="C4467" t="str">
            <v>CID000113 - Aurubis AG</v>
          </cell>
          <cell r="D4467" t="str">
            <v>Gold</v>
          </cell>
          <cell r="E4467" t="str">
            <v>CID000113</v>
          </cell>
          <cell r="F4467" t="str">
            <v>RMI</v>
          </cell>
          <cell r="G4467" t="str">
            <v>Aurubis AG</v>
          </cell>
          <cell r="H4467" t="str">
            <v>GERMANY</v>
          </cell>
          <cell r="I4467"/>
          <cell r="J4467" t="str">
            <v>Hamburg</v>
          </cell>
          <cell r="K4467" t="str">
            <v>Hamburg</v>
          </cell>
          <cell r="L4467" t="str">
            <v>Conformant</v>
          </cell>
        </row>
        <row r="4468">
          <cell r="B4468" t="str">
            <v>KONTEK_2023</v>
          </cell>
          <cell r="C4468" t="str">
            <v>CID000157 - Boliden AB</v>
          </cell>
          <cell r="D4468" t="str">
            <v>Gold</v>
          </cell>
          <cell r="E4468" t="str">
            <v>CID000157</v>
          </cell>
          <cell r="F4468" t="str">
            <v>RMI</v>
          </cell>
          <cell r="G4468" t="str">
            <v>Boliden AB</v>
          </cell>
          <cell r="H4468" t="str">
            <v>SWEDEN</v>
          </cell>
          <cell r="I4468"/>
          <cell r="J4468" t="str">
            <v>Skelleftehamn</v>
          </cell>
          <cell r="K4468" t="str">
            <v>Västerbottens län [SE-24]</v>
          </cell>
          <cell r="L4468" t="str">
            <v>Conformant</v>
          </cell>
        </row>
        <row r="4469">
          <cell r="B4469" t="str">
            <v>KONTEK_2023</v>
          </cell>
          <cell r="C4469" t="str">
            <v>CID000176 - C. Hafner GmbH + Co. KG</v>
          </cell>
          <cell r="D4469" t="str">
            <v>Gold</v>
          </cell>
          <cell r="E4469" t="str">
            <v>CID000176</v>
          </cell>
          <cell r="F4469" t="str">
            <v>RMI</v>
          </cell>
          <cell r="G4469" t="str">
            <v>C. Hafner GmbH + Co. KG</v>
          </cell>
          <cell r="H4469" t="str">
            <v>GERMANY</v>
          </cell>
          <cell r="I4469"/>
          <cell r="J4469" t="str">
            <v>Pforzheim</v>
          </cell>
          <cell r="K4469" t="str">
            <v>Baden-Württemberg</v>
          </cell>
          <cell r="L4469" t="str">
            <v>Conformant</v>
          </cell>
        </row>
        <row r="4470">
          <cell r="B4470" t="str">
            <v>KONTEK_2023</v>
          </cell>
          <cell r="C4470" t="str">
            <v>CID000233 - Chimet S.p.A.</v>
          </cell>
          <cell r="D4470" t="str">
            <v>Gold</v>
          </cell>
          <cell r="E4470" t="str">
            <v>CID000233</v>
          </cell>
          <cell r="F4470" t="str">
            <v>RMI</v>
          </cell>
          <cell r="G4470" t="str">
            <v>Chimet S.p.A.</v>
          </cell>
          <cell r="H4470" t="str">
            <v>ITALY</v>
          </cell>
          <cell r="I4470"/>
          <cell r="J4470" t="str">
            <v>Arezzo</v>
          </cell>
          <cell r="K4470" t="str">
            <v>Toscana</v>
          </cell>
          <cell r="L4470" t="str">
            <v>Conformant</v>
          </cell>
        </row>
        <row r="4471">
          <cell r="B4471" t="str">
            <v>KONTEK_2023</v>
          </cell>
          <cell r="C4471" t="str">
            <v>CID000401 - Dowa</v>
          </cell>
          <cell r="D4471" t="str">
            <v>Gold</v>
          </cell>
          <cell r="E4471" t="str">
            <v>CID000401</v>
          </cell>
          <cell r="F4471" t="str">
            <v>RMI</v>
          </cell>
          <cell r="G4471" t="str">
            <v>Dowa</v>
          </cell>
          <cell r="H4471" t="str">
            <v>JAPAN</v>
          </cell>
          <cell r="I4471"/>
          <cell r="J4471" t="str">
            <v>Kosaka</v>
          </cell>
          <cell r="K4471" t="str">
            <v>Akita</v>
          </cell>
          <cell r="L4471" t="str">
            <v>Conformant</v>
          </cell>
        </row>
        <row r="4472">
          <cell r="B4472" t="str">
            <v>KONTEK_2023</v>
          </cell>
          <cell r="C4472" t="str">
            <v>CID000694 - Heimerle + Meule GmbH</v>
          </cell>
          <cell r="D4472" t="str">
            <v>Gold</v>
          </cell>
          <cell r="E4472" t="str">
            <v>CID000694</v>
          </cell>
          <cell r="F4472" t="str">
            <v>RMI</v>
          </cell>
          <cell r="G4472" t="str">
            <v>Heimerle + Meule GmbH</v>
          </cell>
          <cell r="H4472" t="str">
            <v>GERMANY</v>
          </cell>
          <cell r="I4472"/>
          <cell r="J4472" t="str">
            <v>Pforzheim</v>
          </cell>
          <cell r="K4472" t="str">
            <v>Baden-Württemberg</v>
          </cell>
          <cell r="L4472" t="str">
            <v>Conformant</v>
          </cell>
        </row>
        <row r="4473">
          <cell r="B4473" t="str">
            <v>KONTEK_2023</v>
          </cell>
          <cell r="C4473" t="str">
            <v>CID000707 - Heraeus Metals Hong Kong Ltd.</v>
          </cell>
          <cell r="D4473" t="str">
            <v>Gold</v>
          </cell>
          <cell r="E4473" t="str">
            <v>CID000707</v>
          </cell>
          <cell r="F4473" t="str">
            <v>RMI</v>
          </cell>
          <cell r="G4473" t="str">
            <v>Heraeus Metals Hong Kong Ltd.</v>
          </cell>
          <cell r="H4473" t="str">
            <v>CHINA</v>
          </cell>
          <cell r="I4473"/>
          <cell r="J4473" t="str">
            <v>Fanling</v>
          </cell>
          <cell r="K4473" t="str">
            <v>Hong Kong SAR</v>
          </cell>
          <cell r="L4473" t="str">
            <v>Conformant</v>
          </cell>
        </row>
        <row r="4474">
          <cell r="B4474" t="str">
            <v>KONTEK_2023</v>
          </cell>
          <cell r="C4474" t="str">
            <v>CID000807 - Ishifuku Metal Industry Co., Ltd.</v>
          </cell>
          <cell r="D4474" t="str">
            <v>Gold</v>
          </cell>
          <cell r="E4474" t="str">
            <v>CID000807</v>
          </cell>
          <cell r="F4474" t="str">
            <v>RMI</v>
          </cell>
          <cell r="G4474" t="str">
            <v>Ishifuku Metal Industry Co., Ltd.</v>
          </cell>
          <cell r="H4474" t="str">
            <v>JAPAN</v>
          </cell>
          <cell r="I4474"/>
          <cell r="J4474" t="str">
            <v>Soka</v>
          </cell>
          <cell r="K4474" t="str">
            <v>Saitama</v>
          </cell>
          <cell r="L4474" t="str">
            <v>Conformant</v>
          </cell>
        </row>
        <row r="4475">
          <cell r="B4475" t="str">
            <v>KONTEK_2023</v>
          </cell>
          <cell r="C4475" t="str">
            <v>CID000814 - Istanbul Gold Refinery</v>
          </cell>
          <cell r="D4475" t="str">
            <v>Gold</v>
          </cell>
          <cell r="E4475" t="str">
            <v>CID000814</v>
          </cell>
          <cell r="F4475" t="str">
            <v>RMI</v>
          </cell>
          <cell r="G4475" t="str">
            <v>Istanbul Gold Refinery</v>
          </cell>
          <cell r="H4475" t="str">
            <v>TURKEY</v>
          </cell>
          <cell r="I4475"/>
          <cell r="J4475" t="str">
            <v>Kuyumcukent</v>
          </cell>
          <cell r="K4475" t="str">
            <v>İstanbul</v>
          </cell>
          <cell r="L4475" t="str">
            <v>Conformant</v>
          </cell>
        </row>
        <row r="4476">
          <cell r="B4476" t="str">
            <v>KONTEK_2023</v>
          </cell>
          <cell r="C4476" t="str">
            <v>CID000937 - JX Nippon Mining &amp; Metals Co., Ltd.</v>
          </cell>
          <cell r="D4476" t="str">
            <v>Gold</v>
          </cell>
          <cell r="E4476" t="str">
            <v>CID000937</v>
          </cell>
          <cell r="F4476" t="str">
            <v>RMI</v>
          </cell>
          <cell r="G4476" t="str">
            <v>JX Nippon Mining &amp; Metals Co., Ltd.</v>
          </cell>
          <cell r="H4476" t="str">
            <v>JAPAN</v>
          </cell>
          <cell r="I4476"/>
          <cell r="J4476" t="str">
            <v>Ōita</v>
          </cell>
          <cell r="K4476" t="str">
            <v>Ôita</v>
          </cell>
          <cell r="L4476" t="str">
            <v>Conformant</v>
          </cell>
        </row>
        <row r="4477">
          <cell r="B4477" t="str">
            <v>KONTEK_2023</v>
          </cell>
          <cell r="C4477" t="str">
            <v>CID000969 - Kennecott Utah Copper LLC</v>
          </cell>
          <cell r="D4477" t="str">
            <v>Gold</v>
          </cell>
          <cell r="E4477" t="str">
            <v>CID000969</v>
          </cell>
          <cell r="F4477" t="str">
            <v>RMI</v>
          </cell>
          <cell r="G4477" t="str">
            <v>Kennecott Utah Copper LLC</v>
          </cell>
          <cell r="H4477" t="str">
            <v>UNITED STATES OF AMERICA</v>
          </cell>
          <cell r="I4477"/>
          <cell r="J4477" t="str">
            <v>Magna</v>
          </cell>
          <cell r="K4477" t="str">
            <v>Utah</v>
          </cell>
          <cell r="L4477" t="str">
            <v>Conformant</v>
          </cell>
        </row>
        <row r="4478">
          <cell r="B4478" t="str">
            <v>KONTEK_2023</v>
          </cell>
          <cell r="C4478" t="str">
            <v>CID000981 - Kojima Chemicals Co., Ltd.</v>
          </cell>
          <cell r="D4478" t="str">
            <v>Gold</v>
          </cell>
          <cell r="E4478" t="str">
            <v>CID000981</v>
          </cell>
          <cell r="F4478" t="str">
            <v>RMI</v>
          </cell>
          <cell r="G4478" t="str">
            <v>Kojima Chemicals Co., Ltd.</v>
          </cell>
          <cell r="H4478" t="str">
            <v>JAPAN</v>
          </cell>
          <cell r="I4478"/>
          <cell r="J4478" t="str">
            <v>Sayama</v>
          </cell>
          <cell r="K4478" t="str">
            <v>Saitama</v>
          </cell>
          <cell r="L4478" t="str">
            <v>Conformant</v>
          </cell>
        </row>
        <row r="4479">
          <cell r="B4479" t="str">
            <v>KONTEK_2023</v>
          </cell>
          <cell r="C4479" t="str">
            <v>CID001119 - Matsuda Sangyo Co., Ltd.</v>
          </cell>
          <cell r="D4479" t="str">
            <v>Gold</v>
          </cell>
          <cell r="E4479" t="str">
            <v>CID001119</v>
          </cell>
          <cell r="F4479" t="str">
            <v>RMI</v>
          </cell>
          <cell r="G4479" t="str">
            <v>Matsuda Sangyo Co., Ltd.</v>
          </cell>
          <cell r="H4479" t="str">
            <v>JAPAN</v>
          </cell>
          <cell r="I4479"/>
          <cell r="J4479" t="str">
            <v>Iruma</v>
          </cell>
          <cell r="K4479" t="str">
            <v>Saitama</v>
          </cell>
          <cell r="L4479" t="str">
            <v>Conformant</v>
          </cell>
        </row>
        <row r="4480">
          <cell r="B4480" t="str">
            <v>KONTEK_2023</v>
          </cell>
          <cell r="C4480" t="str">
            <v>CID001149 - Metalor Technologies (Hong Kong) Ltd.</v>
          </cell>
          <cell r="D4480" t="str">
            <v>Gold</v>
          </cell>
          <cell r="E4480" t="str">
            <v>CID001149</v>
          </cell>
          <cell r="F4480" t="str">
            <v>RMI</v>
          </cell>
          <cell r="G4480" t="str">
            <v>Metalor Technologies (Hong Kong) Ltd.</v>
          </cell>
          <cell r="H4480" t="str">
            <v>CHINA</v>
          </cell>
          <cell r="I4480" t="str">
            <v>Unknown.</v>
          </cell>
          <cell r="J4480" t="str">
            <v>Kwai Chung</v>
          </cell>
          <cell r="K4480" t="str">
            <v>Hong Kong SAR</v>
          </cell>
          <cell r="L4480" t="str">
            <v>Conformant</v>
          </cell>
        </row>
        <row r="4481">
          <cell r="B4481" t="str">
            <v>KONTEK_2023</v>
          </cell>
          <cell r="C4481" t="str">
            <v>CID001152 - Metalor Technologies (Singapore) Pte., Ltd.</v>
          </cell>
          <cell r="D4481" t="str">
            <v>Gold</v>
          </cell>
          <cell r="E4481" t="str">
            <v>CID001152</v>
          </cell>
          <cell r="F4481" t="str">
            <v>RMI</v>
          </cell>
          <cell r="G4481" t="str">
            <v>Metalor Technologies (Singapore) Pte., Ltd.</v>
          </cell>
          <cell r="H4481" t="str">
            <v>SINGAPORE</v>
          </cell>
          <cell r="I4481"/>
          <cell r="J4481" t="str">
            <v>Singapore</v>
          </cell>
          <cell r="K4481" t="str">
            <v>South West</v>
          </cell>
          <cell r="L4481" t="str">
            <v>Conformant</v>
          </cell>
        </row>
        <row r="4482">
          <cell r="B4482" t="str">
            <v>KONTEK_2023</v>
          </cell>
          <cell r="C4482" t="str">
            <v>CID001147 - Metalor Technologies (Suzhou) Ltd.</v>
          </cell>
          <cell r="D4482" t="str">
            <v>Gold</v>
          </cell>
          <cell r="E4482" t="str">
            <v>CID001147</v>
          </cell>
          <cell r="F4482" t="str">
            <v>RMI</v>
          </cell>
          <cell r="G4482" t="str">
            <v>Metalor Technologies (Suzhou) Ltd.</v>
          </cell>
          <cell r="H4482" t="str">
            <v>CHINA</v>
          </cell>
          <cell r="I4482"/>
          <cell r="J4482" t="str">
            <v>Suzhou Industrial Park</v>
          </cell>
          <cell r="K4482" t="str">
            <v>Jiangsu Sheng</v>
          </cell>
          <cell r="L4482" t="str">
            <v>Conformant</v>
          </cell>
        </row>
        <row r="4483">
          <cell r="B4483" t="str">
            <v>KONTEK_2023</v>
          </cell>
          <cell r="C4483" t="str">
            <v>CID001153 - Metalor Technologies S.A.</v>
          </cell>
          <cell r="D4483" t="str">
            <v>Gold</v>
          </cell>
          <cell r="E4483" t="str">
            <v>CID001153</v>
          </cell>
          <cell r="F4483" t="str">
            <v>RMI</v>
          </cell>
          <cell r="G4483" t="str">
            <v>Metalor Technologies S.A.</v>
          </cell>
          <cell r="H4483" t="str">
            <v>SWITZERLAND</v>
          </cell>
          <cell r="I4483"/>
          <cell r="J4483" t="str">
            <v>Marin</v>
          </cell>
          <cell r="K4483" t="str">
            <v>Neuchâtel</v>
          </cell>
          <cell r="L4483" t="str">
            <v>Conformant</v>
          </cell>
        </row>
        <row r="4484">
          <cell r="B4484" t="str">
            <v>KONTEK_2023</v>
          </cell>
          <cell r="C4484" t="str">
            <v>CID001157 - Metalor USA Refining Corporation</v>
          </cell>
          <cell r="D4484" t="str">
            <v>Gold</v>
          </cell>
          <cell r="E4484" t="str">
            <v>CID001157</v>
          </cell>
          <cell r="F4484" t="str">
            <v>RMI</v>
          </cell>
          <cell r="G4484" t="str">
            <v>Metalor USA Refining Corporation</v>
          </cell>
          <cell r="H4484" t="str">
            <v>UNITED STATES OF AMERICA</v>
          </cell>
          <cell r="I4484"/>
          <cell r="J4484" t="str">
            <v>North Attleboro</v>
          </cell>
          <cell r="K4484" t="str">
            <v>Massachusetts</v>
          </cell>
          <cell r="L4484" t="str">
            <v>Conformant</v>
          </cell>
        </row>
        <row r="4485">
          <cell r="B4485" t="str">
            <v>KONTEK_2023</v>
          </cell>
          <cell r="C4485" t="str">
            <v>CID001188 - Mitsubishi Materials Corporation</v>
          </cell>
          <cell r="D4485" t="str">
            <v>Gold</v>
          </cell>
          <cell r="E4485" t="str">
            <v>CID001188</v>
          </cell>
          <cell r="F4485" t="str">
            <v>RMI</v>
          </cell>
          <cell r="G4485" t="str">
            <v>Mitsubishi Materials Corporation</v>
          </cell>
          <cell r="H4485" t="str">
            <v>JAPAN</v>
          </cell>
          <cell r="I4485"/>
          <cell r="J4485" t="str">
            <v>Tokyo</v>
          </cell>
          <cell r="K4485" t="str">
            <v>Tokyo</v>
          </cell>
          <cell r="L4485" t="str">
            <v>Conformant</v>
          </cell>
        </row>
        <row r="4486">
          <cell r="B4486" t="str">
            <v>KONTEK_2023</v>
          </cell>
          <cell r="C4486" t="str">
            <v>CID001193 - Mitsui Mining and Smelting Co., Ltd.</v>
          </cell>
          <cell r="D4486" t="str">
            <v>Gold</v>
          </cell>
          <cell r="E4486" t="str">
            <v>CID001193</v>
          </cell>
          <cell r="F4486" t="str">
            <v>RMI</v>
          </cell>
          <cell r="G4486" t="str">
            <v>Mitsui Mining and Smelting Co., Ltd.</v>
          </cell>
          <cell r="H4486" t="str">
            <v>JAPAN</v>
          </cell>
          <cell r="I4486"/>
          <cell r="J4486" t="str">
            <v>Takehara</v>
          </cell>
          <cell r="K4486" t="str">
            <v>Hiroshima</v>
          </cell>
          <cell r="L4486" t="str">
            <v>Conformant</v>
          </cell>
        </row>
        <row r="4487">
          <cell r="B4487" t="str">
            <v>KONTEK_2023</v>
          </cell>
          <cell r="C4487" t="str">
            <v>CID001259 - Nihon Material Co., Ltd.</v>
          </cell>
          <cell r="D4487" t="str">
            <v>Gold</v>
          </cell>
          <cell r="E4487" t="str">
            <v>CID001259</v>
          </cell>
          <cell r="F4487" t="str">
            <v>RMI</v>
          </cell>
          <cell r="G4487" t="str">
            <v>Nihon Material Co., Ltd.</v>
          </cell>
          <cell r="H4487" t="str">
            <v>JAPAN</v>
          </cell>
          <cell r="I4487"/>
          <cell r="J4487" t="str">
            <v>Noda</v>
          </cell>
          <cell r="K4487" t="str">
            <v>Chiba</v>
          </cell>
          <cell r="L4487" t="str">
            <v>Conformant</v>
          </cell>
        </row>
        <row r="4488">
          <cell r="B4488" t="str">
            <v>KONTEK_2023</v>
          </cell>
          <cell r="C4488" t="str">
            <v>CID002779 - Ogussa Osterreichische Gold- und Silber-Scheideanstalt GmbH</v>
          </cell>
          <cell r="D4488" t="str">
            <v>Gold</v>
          </cell>
          <cell r="E4488" t="str">
            <v>CID002779</v>
          </cell>
          <cell r="F4488" t="str">
            <v>RMI</v>
          </cell>
          <cell r="G4488" t="str">
            <v>Ogussa Osterreichische Gold- und Silber-Scheideanstalt GmbH</v>
          </cell>
          <cell r="H4488" t="str">
            <v>AUSTRIA</v>
          </cell>
          <cell r="I4488"/>
          <cell r="J4488" t="str">
            <v>Vienna</v>
          </cell>
          <cell r="K4488" t="str">
            <v>Wien</v>
          </cell>
          <cell r="L4488" t="str">
            <v>Conformant</v>
          </cell>
        </row>
        <row r="4489">
          <cell r="B4489" t="str">
            <v>KONTEK_2023</v>
          </cell>
          <cell r="C4489" t="str">
            <v>CID001352 - MKS PAMP SA97</v>
          </cell>
          <cell r="D4489" t="str">
            <v>Gold</v>
          </cell>
          <cell r="E4489" t="str">
            <v>CID001352</v>
          </cell>
          <cell r="F4489" t="str">
            <v>RMI</v>
          </cell>
          <cell r="G4489" t="str">
            <v>MKS PAMP SA</v>
          </cell>
          <cell r="H4489" t="str">
            <v>SWITZERLAND</v>
          </cell>
          <cell r="I4489"/>
          <cell r="J4489" t="str">
            <v>Geneva</v>
          </cell>
          <cell r="K4489" t="str">
            <v>Genève</v>
          </cell>
          <cell r="L4489" t="str">
            <v>Conformant</v>
          </cell>
        </row>
        <row r="4490">
          <cell r="B4490" t="str">
            <v>KONTEK_2023</v>
          </cell>
          <cell r="C4490" t="str">
            <v>CID001534 - Royal Canadian Mint</v>
          </cell>
          <cell r="D4490" t="str">
            <v>Gold</v>
          </cell>
          <cell r="E4490" t="str">
            <v>CID001534</v>
          </cell>
          <cell r="F4490" t="str">
            <v>RMI</v>
          </cell>
          <cell r="G4490" t="str">
            <v>Royal Canadian Mint</v>
          </cell>
          <cell r="H4490" t="str">
            <v>CANADA</v>
          </cell>
          <cell r="I4490"/>
          <cell r="J4490" t="str">
            <v>Ottawa</v>
          </cell>
          <cell r="K4490" t="str">
            <v>Ontario</v>
          </cell>
          <cell r="L4490" t="str">
            <v>Conformant</v>
          </cell>
        </row>
        <row r="4491">
          <cell r="B4491" t="str">
            <v>KONTEK_2023</v>
          </cell>
          <cell r="C4491" t="str">
            <v>CID001622 - Shandong Zhaojin Gold &amp; Silver Refinery Co., Ltd.</v>
          </cell>
          <cell r="D4491" t="str">
            <v>Gold</v>
          </cell>
          <cell r="E4491" t="str">
            <v>CID001622</v>
          </cell>
          <cell r="F4491" t="str">
            <v>RMI</v>
          </cell>
          <cell r="G4491" t="str">
            <v>Shandong Zhaojin Gold &amp; Silver Refinery Co., Ltd.</v>
          </cell>
          <cell r="H4491" t="str">
            <v>CHINA</v>
          </cell>
          <cell r="I4491"/>
          <cell r="J4491" t="str">
            <v>Zhaoyuan</v>
          </cell>
          <cell r="K4491" t="str">
            <v>Shandong Sheng</v>
          </cell>
          <cell r="L4491" t="str">
            <v>Conformant</v>
          </cell>
        </row>
        <row r="4492">
          <cell r="B4492" t="str">
            <v>KONTEK_2023</v>
          </cell>
          <cell r="C4492" t="str">
            <v>CID001761 - Solar Applied Materials Technology Corp.</v>
          </cell>
          <cell r="D4492" t="str">
            <v>Gold</v>
          </cell>
          <cell r="E4492" t="str">
            <v>CID001761</v>
          </cell>
          <cell r="F4492" t="str">
            <v>RMI</v>
          </cell>
          <cell r="G4492" t="str">
            <v>Solar Applied Materials Technology Corp.</v>
          </cell>
          <cell r="H4492" t="str">
            <v>TAIWAN, PROVINCE OF CHINA</v>
          </cell>
          <cell r="I4492"/>
          <cell r="J4492" t="str">
            <v>Tainan City</v>
          </cell>
          <cell r="K4492" t="str">
            <v>Tainan</v>
          </cell>
          <cell r="L4492" t="str">
            <v>Conformant</v>
          </cell>
        </row>
        <row r="4493">
          <cell r="B4493" t="str">
            <v>KONTEK_2023</v>
          </cell>
          <cell r="C4493" t="str">
            <v>CID001798 - Sumitomo Metal Mining Co., Ltd.88</v>
          </cell>
          <cell r="D4493" t="str">
            <v>Gold</v>
          </cell>
          <cell r="E4493" t="str">
            <v>CID001798</v>
          </cell>
          <cell r="F4493" t="str">
            <v>RMI</v>
          </cell>
          <cell r="G4493" t="str">
            <v>Sumitomo Metal Mining Co., Ltd.</v>
          </cell>
          <cell r="H4493" t="str">
            <v>JAPAN</v>
          </cell>
          <cell r="I4493"/>
          <cell r="J4493" t="str">
            <v>Saijo</v>
          </cell>
          <cell r="K4493" t="str">
            <v>Wehime</v>
          </cell>
          <cell r="L4493" t="str">
            <v>Conformant</v>
          </cell>
        </row>
        <row r="4494">
          <cell r="B4494" t="str">
            <v>KONTEK_2023</v>
          </cell>
          <cell r="C4494" t="str">
            <v>CID001875 - Tanaka Kikinzoku Kogyo K.K.96</v>
          </cell>
          <cell r="D4494" t="str">
            <v>Gold</v>
          </cell>
          <cell r="E4494" t="str">
            <v>CID001875</v>
          </cell>
          <cell r="F4494" t="str">
            <v>RMI</v>
          </cell>
          <cell r="G4494" t="str">
            <v>Tanaka Kikinzoku Kogyo K.K.</v>
          </cell>
          <cell r="H4494" t="str">
            <v>JAPAN</v>
          </cell>
          <cell r="I4494" t="str">
            <v>nagatoro2-14</v>
          </cell>
          <cell r="J4494" t="str">
            <v>Hiratsuka</v>
          </cell>
          <cell r="K4494" t="str">
            <v>Kanagawa</v>
          </cell>
          <cell r="L4494" t="str">
            <v>Conformant</v>
          </cell>
        </row>
        <row r="4495">
          <cell r="B4495" t="str">
            <v>KONTEK_2023</v>
          </cell>
          <cell r="C4495" t="str">
            <v>CID001916 - Shandong Gold Smelting Co., Ltd.</v>
          </cell>
          <cell r="D4495" t="str">
            <v>Gold</v>
          </cell>
          <cell r="E4495" t="str">
            <v>CID001916</v>
          </cell>
          <cell r="F4495" t="str">
            <v>RMI</v>
          </cell>
          <cell r="G4495" t="str">
            <v>Shandong Gold Smelting Co., Ltd.</v>
          </cell>
          <cell r="H4495" t="str">
            <v>CHINA</v>
          </cell>
          <cell r="I4495"/>
          <cell r="J4495" t="str">
            <v>Laizhou</v>
          </cell>
          <cell r="K4495" t="str">
            <v>Shandong Sheng</v>
          </cell>
          <cell r="L4495" t="str">
            <v>Conformant</v>
          </cell>
        </row>
        <row r="4496">
          <cell r="B4496" t="str">
            <v>KONTEK_2023</v>
          </cell>
          <cell r="C4496" t="str">
            <v>CID001938 - Tokuriki Honten Co., Ltd.</v>
          </cell>
          <cell r="D4496" t="str">
            <v>Gold</v>
          </cell>
          <cell r="E4496" t="str">
            <v>CID001938</v>
          </cell>
          <cell r="F4496" t="str">
            <v>RMI</v>
          </cell>
          <cell r="G4496" t="str">
            <v>Tokuriki Honten Co., Ltd.</v>
          </cell>
          <cell r="H4496" t="str">
            <v>JAPAN</v>
          </cell>
          <cell r="I4496"/>
          <cell r="J4496" t="str">
            <v>Kuki</v>
          </cell>
          <cell r="K4496" t="str">
            <v>Saitama</v>
          </cell>
          <cell r="L4496" t="str">
            <v>Conformant</v>
          </cell>
        </row>
        <row r="4497">
          <cell r="B4497" t="str">
            <v>KONTEK_2023</v>
          </cell>
          <cell r="C4497" t="str">
            <v>CID001980 - Umicore S.A. Business Unit Precious Metals Refining104</v>
          </cell>
          <cell r="D4497" t="str">
            <v>Gold</v>
          </cell>
          <cell r="E4497" t="str">
            <v>CID001980</v>
          </cell>
          <cell r="F4497" t="str">
            <v>RMI</v>
          </cell>
          <cell r="G4497" t="str">
            <v>Umicore S.A. Business Unit Precious Metals Refining</v>
          </cell>
          <cell r="H4497" t="str">
            <v>BELGIUM</v>
          </cell>
          <cell r="I4497" t="str">
            <v>Adolf Greinerstraat 14</v>
          </cell>
          <cell r="J4497" t="str">
            <v>Hoboken</v>
          </cell>
          <cell r="K4497" t="str">
            <v>Antwerpen</v>
          </cell>
          <cell r="L4497" t="str">
            <v>Conformant</v>
          </cell>
        </row>
        <row r="4498">
          <cell r="B4498" t="str">
            <v>KONTEK_2023</v>
          </cell>
          <cell r="C4498" t="str">
            <v>CID001993 - United Precious Metal Refining, Inc.</v>
          </cell>
          <cell r="D4498" t="str">
            <v>Gold</v>
          </cell>
          <cell r="E4498" t="str">
            <v>CID001993</v>
          </cell>
          <cell r="F4498" t="str">
            <v>RMI</v>
          </cell>
          <cell r="G4498" t="str">
            <v>United Precious Metal Refining, Inc.</v>
          </cell>
          <cell r="H4498" t="str">
            <v>UNITED STATES OF AMERICA</v>
          </cell>
          <cell r="I4498"/>
          <cell r="J4498" t="str">
            <v>Alden</v>
          </cell>
          <cell r="K4498" t="str">
            <v>New York</v>
          </cell>
          <cell r="L4498" t="str">
            <v>Conformant</v>
          </cell>
        </row>
        <row r="4499">
          <cell r="B4499" t="str">
            <v>KONTEK_2023</v>
          </cell>
          <cell r="C4499" t="str">
            <v>CID002224 - Zhongyuan Gold Smelter of Zhongjin Gold Corporation116</v>
          </cell>
          <cell r="D4499" t="str">
            <v>Gold</v>
          </cell>
          <cell r="E4499" t="str">
            <v>CID002224</v>
          </cell>
          <cell r="F4499" t="str">
            <v>RMI</v>
          </cell>
          <cell r="G4499" t="str">
            <v>Zhongyuan Gold Smelter of Zhongjin Gold Corporation</v>
          </cell>
          <cell r="H4499" t="str">
            <v>CHINA</v>
          </cell>
          <cell r="I4499"/>
          <cell r="J4499" t="str">
            <v>Sanmenxia</v>
          </cell>
          <cell r="K4499" t="str">
            <v>Henan Sheng</v>
          </cell>
          <cell r="L4499" t="str">
            <v>Conformant</v>
          </cell>
        </row>
        <row r="4500">
          <cell r="B4500" t="str">
            <v>KONTEK_2023</v>
          </cell>
          <cell r="C4500" t="str">
            <v>CID000292 - Alpha117</v>
          </cell>
          <cell r="D4500" t="str">
            <v>Tin</v>
          </cell>
          <cell r="E4500" t="str">
            <v>CID000292</v>
          </cell>
          <cell r="F4500" t="str">
            <v>RMI</v>
          </cell>
          <cell r="G4500" t="str">
            <v>Alpha</v>
          </cell>
          <cell r="H4500" t="str">
            <v>UNITED STATES OF AMERICA</v>
          </cell>
          <cell r="I4500"/>
          <cell r="J4500" t="str">
            <v>Altoona</v>
          </cell>
          <cell r="K4500" t="str">
            <v>Pennsylvania</v>
          </cell>
          <cell r="L4500" t="str">
            <v>Conformant</v>
          </cell>
        </row>
        <row r="4501">
          <cell r="B4501" t="str">
            <v>KONTEK_2023</v>
          </cell>
          <cell r="C4501" t="str">
            <v>CID001070 - China Tin Group Co., Ltd.125</v>
          </cell>
          <cell r="D4501" t="str">
            <v>Tin</v>
          </cell>
          <cell r="E4501" t="str">
            <v>CID001070</v>
          </cell>
          <cell r="F4501" t="str">
            <v>RMI</v>
          </cell>
          <cell r="G4501" t="str">
            <v>China Tin Group Co., Ltd.</v>
          </cell>
          <cell r="H4501" t="str">
            <v>CHINA</v>
          </cell>
          <cell r="I4501"/>
          <cell r="J4501" t="str">
            <v>Laibin</v>
          </cell>
          <cell r="K4501" t="str">
            <v>Guangxi Zhuangzu Zizhiqu</v>
          </cell>
          <cell r="L4501" t="str">
            <v>Conformant</v>
          </cell>
        </row>
        <row r="4502">
          <cell r="B4502" t="str">
            <v>KONTEK_2023</v>
          </cell>
          <cell r="C4502" t="str">
            <v>CID000402 - Dowa</v>
          </cell>
          <cell r="D4502" t="str">
            <v>Tin</v>
          </cell>
          <cell r="E4502" t="str">
            <v>CID000402</v>
          </cell>
          <cell r="F4502" t="str">
            <v>RMI</v>
          </cell>
          <cell r="G4502" t="str">
            <v>Dowa</v>
          </cell>
          <cell r="H4502" t="str">
            <v>JAPAN</v>
          </cell>
          <cell r="I4502"/>
          <cell r="J4502" t="str">
            <v>Kosaka</v>
          </cell>
          <cell r="K4502" t="str">
            <v>Akita</v>
          </cell>
          <cell r="L4502" t="str">
            <v>Conformant</v>
          </cell>
        </row>
        <row r="4503">
          <cell r="B4503" t="str">
            <v>KONTEK_2023</v>
          </cell>
          <cell r="C4503" t="str">
            <v>CID000438 - EM Vinto</v>
          </cell>
          <cell r="D4503" t="str">
            <v>Tin</v>
          </cell>
          <cell r="E4503" t="str">
            <v>CID000438</v>
          </cell>
          <cell r="F4503" t="str">
            <v>RMI</v>
          </cell>
          <cell r="G4503" t="str">
            <v>EM Vinto</v>
          </cell>
          <cell r="H4503" t="str">
            <v>BOLIVIA (PLURINATIONAL STATE OF)</v>
          </cell>
          <cell r="I4503" t="str">
            <v>Unknown.</v>
          </cell>
          <cell r="J4503" t="str">
            <v>Oruro</v>
          </cell>
          <cell r="K4503" t="str">
            <v>Oruro</v>
          </cell>
          <cell r="L4503" t="str">
            <v>Conformant</v>
          </cell>
        </row>
        <row r="4504">
          <cell r="B4504" t="str">
            <v>KONTEK_2023</v>
          </cell>
          <cell r="C4504" t="str">
            <v>CID000468 - Fenix Metals</v>
          </cell>
          <cell r="D4504" t="str">
            <v>Tin</v>
          </cell>
          <cell r="E4504" t="str">
            <v>CID000468</v>
          </cell>
          <cell r="F4504" t="str">
            <v>RMI</v>
          </cell>
          <cell r="G4504" t="str">
            <v>Fenix Metals</v>
          </cell>
          <cell r="H4504" t="str">
            <v>POLAND</v>
          </cell>
          <cell r="I4504"/>
          <cell r="J4504" t="str">
            <v>Chmielów</v>
          </cell>
          <cell r="K4504" t="str">
            <v>Podkarpackie</v>
          </cell>
          <cell r="L4504" t="str">
            <v>Conformant</v>
          </cell>
        </row>
        <row r="4505">
          <cell r="B4505" t="str">
            <v>KONTEK_2023</v>
          </cell>
          <cell r="C4505" t="str">
            <v>CID000538 - Gejiu Non-Ferrous Metal Processing Co., Ltd.</v>
          </cell>
          <cell r="D4505" t="str">
            <v>Tin</v>
          </cell>
          <cell r="E4505" t="str">
            <v>CID000538</v>
          </cell>
          <cell r="F4505" t="str">
            <v>RMI</v>
          </cell>
          <cell r="G4505" t="str">
            <v>Gejiu Non-Ferrous Metal Processing Co., Ltd.</v>
          </cell>
          <cell r="H4505" t="str">
            <v>CHINA</v>
          </cell>
          <cell r="I4505" t="str">
            <v>Jijie</v>
          </cell>
          <cell r="J4505" t="str">
            <v>Gejiu</v>
          </cell>
          <cell r="K4505" t="str">
            <v>Yunnan Sheng</v>
          </cell>
          <cell r="L4505" t="str">
            <v>Conformant</v>
          </cell>
        </row>
        <row r="4506">
          <cell r="B4506" t="str">
            <v>KONTEK_2023</v>
          </cell>
          <cell r="C4506" t="str">
            <v>CID003116 - Guangdong Hanhe Non-Ferrous Metal Co., Ltd.</v>
          </cell>
          <cell r="D4506" t="str">
            <v>Tin</v>
          </cell>
          <cell r="E4506" t="str">
            <v>CID003116</v>
          </cell>
          <cell r="F4506" t="str">
            <v>RMI</v>
          </cell>
          <cell r="G4506" t="str">
            <v>Guangdong Hanhe Non-Ferrous Metal Co., Ltd.</v>
          </cell>
          <cell r="H4506" t="str">
            <v>CHINA</v>
          </cell>
          <cell r="I4506"/>
          <cell r="J4506" t="str">
            <v>Chaozhou</v>
          </cell>
          <cell r="K4506" t="str">
            <v>Guangdong Sheng</v>
          </cell>
          <cell r="L4506" t="str">
            <v>Conformant</v>
          </cell>
        </row>
        <row r="4507">
          <cell r="B4507" t="str">
            <v>KONTEK_2023</v>
          </cell>
          <cell r="C4507" t="str">
            <v>CID001105 - Malaysia Smelting Corporation (MSC)</v>
          </cell>
          <cell r="D4507" t="str">
            <v>Tin</v>
          </cell>
          <cell r="E4507" t="str">
            <v>CID001105</v>
          </cell>
          <cell r="F4507" t="str">
            <v>RMI</v>
          </cell>
          <cell r="G4507" t="str">
            <v>Malaysia Smelting Corporation (MSC)</v>
          </cell>
          <cell r="H4507" t="str">
            <v>MALAYSIA</v>
          </cell>
          <cell r="I4507" t="str">
            <v>27, Jialan Pantai</v>
          </cell>
          <cell r="J4507" t="str">
            <v>Butterworth</v>
          </cell>
          <cell r="K4507" t="str">
            <v>Pulau Pinang</v>
          </cell>
          <cell r="L4507" t="str">
            <v>Conformant</v>
          </cell>
        </row>
        <row r="4508">
          <cell r="B4508" t="str">
            <v>KONTEK_2023</v>
          </cell>
          <cell r="C4508" t="str">
            <v>CID001182 - Minsur</v>
          </cell>
          <cell r="D4508" t="str">
            <v>Tin</v>
          </cell>
          <cell r="E4508" t="str">
            <v>CID001182</v>
          </cell>
          <cell r="F4508" t="str">
            <v>RMI</v>
          </cell>
          <cell r="G4508" t="str">
            <v>Minsur</v>
          </cell>
          <cell r="H4508" t="str">
            <v>PERU</v>
          </cell>
          <cell r="I4508" t="str">
            <v>222 Bloomingdale Road, Suite 101</v>
          </cell>
          <cell r="J4508" t="str">
            <v>Paracas</v>
          </cell>
          <cell r="K4508" t="str">
            <v>Ika</v>
          </cell>
          <cell r="L4508" t="str">
            <v>Conformant</v>
          </cell>
        </row>
        <row r="4509">
          <cell r="B4509" t="str">
            <v>KONTEK_2023</v>
          </cell>
          <cell r="C4509" t="str">
            <v>CID001337 - Operaciones Metalurgicas S.A.</v>
          </cell>
          <cell r="D4509" t="str">
            <v>Tin</v>
          </cell>
          <cell r="E4509" t="str">
            <v>CID001337</v>
          </cell>
          <cell r="F4509" t="str">
            <v>RMI</v>
          </cell>
          <cell r="G4509" t="str">
            <v>Operaciones Metalurgicas S.A.</v>
          </cell>
          <cell r="H4509" t="str">
            <v>BOLIVIA (PLURINATIONAL STATE OF)</v>
          </cell>
          <cell r="I4509" t="str">
            <v>Nondisclosure</v>
          </cell>
          <cell r="J4509" t="str">
            <v>Oruro</v>
          </cell>
          <cell r="K4509" t="str">
            <v>Oruro</v>
          </cell>
          <cell r="L4509" t="str">
            <v>Conformant</v>
          </cell>
        </row>
        <row r="4510">
          <cell r="B4510" t="str">
            <v>KONTEK_2023</v>
          </cell>
          <cell r="C4510" t="str">
            <v>CID001453 - PT Mitra Stania Prima</v>
          </cell>
          <cell r="D4510" t="str">
            <v>Tin</v>
          </cell>
          <cell r="E4510" t="str">
            <v>CID001453</v>
          </cell>
          <cell r="F4510" t="str">
            <v>RMI</v>
          </cell>
          <cell r="G4510" t="str">
            <v>PT Mitra Stania Prima</v>
          </cell>
          <cell r="H4510" t="str">
            <v>INDONESIA</v>
          </cell>
          <cell r="I4510"/>
          <cell r="J4510" t="str">
            <v>Sungailiat</v>
          </cell>
          <cell r="K4510" t="str">
            <v>Kepulauan Bangka Belitung</v>
          </cell>
          <cell r="L4510" t="str">
            <v>Conformant</v>
          </cell>
        </row>
        <row r="4511">
          <cell r="B4511" t="str">
            <v>KONTEK_2023</v>
          </cell>
          <cell r="C4511" t="str">
            <v>CID001460 - PT Refined Bangka Tin</v>
          </cell>
          <cell r="D4511" t="str">
            <v>Tin</v>
          </cell>
          <cell r="E4511" t="str">
            <v>CID001460</v>
          </cell>
          <cell r="F4511" t="str">
            <v>RMI</v>
          </cell>
          <cell r="G4511" t="str">
            <v>PT Refined Bangka Tin</v>
          </cell>
          <cell r="H4511" t="str">
            <v>INDONESIA</v>
          </cell>
          <cell r="I4511"/>
          <cell r="J4511" t="str">
            <v>Sungailiat</v>
          </cell>
          <cell r="K4511" t="str">
            <v>Kepulauan Bangka Belitung</v>
          </cell>
          <cell r="L4511" t="str">
            <v>Conformant</v>
          </cell>
        </row>
        <row r="4512">
          <cell r="B4512" t="str">
            <v>KONTEK_2023</v>
          </cell>
          <cell r="C4512" t="str">
            <v>CID001477 - PT Timah Tbk Kundur</v>
          </cell>
          <cell r="D4512" t="str">
            <v>Tin</v>
          </cell>
          <cell r="E4512" t="str">
            <v>CID001477</v>
          </cell>
          <cell r="F4512" t="str">
            <v>RMI</v>
          </cell>
          <cell r="G4512" t="str">
            <v>PT Timah Tbk Kundur</v>
          </cell>
          <cell r="H4512" t="str">
            <v>INDONESIA</v>
          </cell>
          <cell r="I4512" t="str">
            <v>Unknown.</v>
          </cell>
          <cell r="J4512" t="str">
            <v>Kundur</v>
          </cell>
          <cell r="K4512" t="str">
            <v>Riau</v>
          </cell>
          <cell r="L4512" t="str">
            <v>Conformant</v>
          </cell>
        </row>
        <row r="4513">
          <cell r="B4513" t="str">
            <v>KONTEK_2023</v>
          </cell>
          <cell r="C4513" t="str">
            <v>CID001482 - PT Timah Tbk Mentok</v>
          </cell>
          <cell r="D4513" t="str">
            <v>Tin</v>
          </cell>
          <cell r="E4513" t="str">
            <v>CID001482</v>
          </cell>
          <cell r="F4513" t="str">
            <v>RMI</v>
          </cell>
          <cell r="G4513" t="str">
            <v>PT Timah Tbk Mentok</v>
          </cell>
          <cell r="H4513" t="str">
            <v>INDONESIA</v>
          </cell>
          <cell r="I4513" t="str">
            <v>Unknown.</v>
          </cell>
          <cell r="J4513" t="str">
            <v>Mentok</v>
          </cell>
          <cell r="K4513" t="str">
            <v>Kepulauan Bangka Belitung</v>
          </cell>
          <cell r="L4513" t="str">
            <v>Conformant</v>
          </cell>
        </row>
        <row r="4514">
          <cell r="B4514" t="str">
            <v>KONTEK_2023</v>
          </cell>
          <cell r="C4514" t="str">
            <v>CID001539 - Rui Da Hung</v>
          </cell>
          <cell r="D4514" t="str">
            <v>Tin</v>
          </cell>
          <cell r="E4514" t="str">
            <v>CID001539</v>
          </cell>
          <cell r="F4514" t="str">
            <v>RMI</v>
          </cell>
          <cell r="G4514" t="str">
            <v>Rui Da Hung</v>
          </cell>
          <cell r="H4514" t="str">
            <v>TAIWAN, PROVINCE OF CHINA</v>
          </cell>
          <cell r="I4514"/>
          <cell r="J4514" t="str">
            <v>Taoyuan</v>
          </cell>
          <cell r="K4514" t="str">
            <v>Taoyuan</v>
          </cell>
          <cell r="L4514" t="str">
            <v>Conformant</v>
          </cell>
        </row>
        <row r="4515">
          <cell r="B4515" t="str">
            <v>KONTEK_2023</v>
          </cell>
          <cell r="C4515" t="str">
            <v>CID001898 - Thaisarco</v>
          </cell>
          <cell r="D4515" t="str">
            <v>Tin</v>
          </cell>
          <cell r="E4515" t="str">
            <v>CID001898</v>
          </cell>
          <cell r="F4515" t="str">
            <v>RMI</v>
          </cell>
          <cell r="G4515" t="str">
            <v>Thaisarco</v>
          </cell>
          <cell r="H4515" t="str">
            <v>THAILAND</v>
          </cell>
          <cell r="I4515" t="str">
            <v>80 Moo 8, Sakdidej Road</v>
          </cell>
          <cell r="J4515" t="str">
            <v>Amphur Muang</v>
          </cell>
          <cell r="K4515" t="str">
            <v>Phuket</v>
          </cell>
          <cell r="L4515" t="str">
            <v>Conformant</v>
          </cell>
        </row>
        <row r="4516">
          <cell r="B4516" t="str">
            <v>KONTEK_2023</v>
          </cell>
          <cell r="C4516" t="str">
            <v>CID002036 - White Solder Metalurgia e Mineracao Ltda.</v>
          </cell>
          <cell r="D4516" t="str">
            <v>Tin</v>
          </cell>
          <cell r="E4516" t="str">
            <v>CID002036</v>
          </cell>
          <cell r="F4516" t="str">
            <v>RMI</v>
          </cell>
          <cell r="G4516" t="str">
            <v>White Solder Metalurgia e Mineracao Ltda.</v>
          </cell>
          <cell r="H4516" t="str">
            <v>BRAZIL</v>
          </cell>
          <cell r="I4516" t="str">
            <v>Rodovia 421, Km 1,1 no 917 CEP 76877-073/Cx Postal: 433</v>
          </cell>
          <cell r="J4516" t="str">
            <v>Ariquemes</v>
          </cell>
          <cell r="K4516" t="str">
            <v>Rondônia</v>
          </cell>
          <cell r="L4516" t="str">
            <v>Conformant</v>
          </cell>
        </row>
        <row r="4517">
          <cell r="B4517" t="str">
            <v>KONTEK_2023</v>
          </cell>
          <cell r="C4517" t="str">
            <v>CID002158 - Yunnan Chengfeng Non-ferrous Metals Co., Ltd.165</v>
          </cell>
          <cell r="D4517" t="str">
            <v>Tin</v>
          </cell>
          <cell r="E4517" t="str">
            <v>CID002158</v>
          </cell>
          <cell r="F4517" t="str">
            <v>RMI</v>
          </cell>
          <cell r="G4517" t="str">
            <v>Yunnan Chengfeng Non-ferrous Metals Co., Ltd.</v>
          </cell>
          <cell r="H4517" t="str">
            <v>CHINA</v>
          </cell>
          <cell r="I4517" t="str">
            <v>Unknown.</v>
          </cell>
          <cell r="J4517" t="str">
            <v>Gejiu</v>
          </cell>
          <cell r="K4517" t="str">
            <v>Yunnan Sheng</v>
          </cell>
          <cell r="L4517" t="str">
            <v>Conformant</v>
          </cell>
        </row>
        <row r="4518">
          <cell r="B4518" t="str">
            <v>KONTEK_2023</v>
          </cell>
          <cell r="C4518" t="str">
            <v>CID002773 - Aurubis Beerse99</v>
          </cell>
          <cell r="D4518" t="str">
            <v>Tin</v>
          </cell>
          <cell r="E4518" t="str">
            <v>CID002773</v>
          </cell>
          <cell r="F4518" t="str">
            <v>RMI</v>
          </cell>
          <cell r="G4518" t="str">
            <v>Aurubis Beerse</v>
          </cell>
          <cell r="H4518" t="str">
            <v>BELGIUM</v>
          </cell>
          <cell r="I4518"/>
          <cell r="J4518" t="str">
            <v>Beerse</v>
          </cell>
          <cell r="K4518" t="str">
            <v>Antwerpen</v>
          </cell>
          <cell r="L4518" t="str">
            <v>Conformant</v>
          </cell>
        </row>
        <row r="4519">
          <cell r="B4519" t="str">
            <v>KONTEK_2023</v>
          </cell>
          <cell r="C4519" t="str">
            <v>CID003205 - PT Bangka Serumpun</v>
          </cell>
          <cell r="D4519" t="str">
            <v>Tin</v>
          </cell>
          <cell r="E4519" t="str">
            <v>CID003205</v>
          </cell>
          <cell r="F4519" t="str">
            <v>RMI</v>
          </cell>
          <cell r="G4519" t="str">
            <v>PT Bangka Serumpun</v>
          </cell>
          <cell r="H4519" t="str">
            <v>INDONESIA</v>
          </cell>
          <cell r="I4519"/>
          <cell r="J4519" t="str">
            <v>Pangkalpinang</v>
          </cell>
          <cell r="K4519" t="str">
            <v>Kepulauan Bangka Belitung</v>
          </cell>
          <cell r="L4519" t="str">
            <v>Conformant</v>
          </cell>
        </row>
        <row r="4520">
          <cell r="B4520" t="str">
            <v>KONTEK_2023</v>
          </cell>
          <cell r="C4520" t="str">
            <v>CID003325 - Tin Technology &amp; Refining</v>
          </cell>
          <cell r="D4520" t="str">
            <v>Tin</v>
          </cell>
          <cell r="E4520" t="str">
            <v>CID003325</v>
          </cell>
          <cell r="F4520" t="str">
            <v>RMI</v>
          </cell>
          <cell r="G4520" t="str">
            <v>Tin Technology &amp; Refining</v>
          </cell>
          <cell r="H4520" t="str">
            <v>UNITED STATES OF AMERICA</v>
          </cell>
          <cell r="I4520"/>
          <cell r="J4520" t="str">
            <v>West Chester</v>
          </cell>
          <cell r="K4520" t="str">
            <v>Pennsylvania</v>
          </cell>
          <cell r="L4520" t="str">
            <v>Conformant</v>
          </cell>
        </row>
        <row r="4521">
          <cell r="B4521" t="str">
            <v>KONTEK_2023</v>
          </cell>
          <cell r="C4521" t="str">
            <v>CID001191 - Mitsubishi Materials Corporation</v>
          </cell>
          <cell r="D4521" t="str">
            <v>Tin</v>
          </cell>
          <cell r="E4521" t="str">
            <v>CID001191</v>
          </cell>
          <cell r="F4521" t="str">
            <v>RMI</v>
          </cell>
          <cell r="G4521" t="str">
            <v>Mitsubishi Materials Corporation</v>
          </cell>
          <cell r="H4521" t="str">
            <v>JAPAN</v>
          </cell>
          <cell r="I4521"/>
          <cell r="J4521" t="str">
            <v>Tokyo</v>
          </cell>
          <cell r="K4521" t="str">
            <v>Tokyo</v>
          </cell>
          <cell r="L4521" t="str">
            <v>Conformant</v>
          </cell>
        </row>
        <row r="4522">
          <cell r="B4522" t="str">
            <v>KRAMSKI GMBH_2023</v>
          </cell>
          <cell r="C4522" t="str">
            <v>CID001173 - Mineracao Taboca S.A.</v>
          </cell>
          <cell r="D4522" t="str">
            <v>Tin</v>
          </cell>
          <cell r="E4522" t="str">
            <v>CID001173</v>
          </cell>
          <cell r="F4522" t="str">
            <v>RMI</v>
          </cell>
          <cell r="G4522" t="str">
            <v>Mineracao Taboca S.A.</v>
          </cell>
          <cell r="H4522" t="str">
            <v>BRAZIL</v>
          </cell>
          <cell r="I4522" t="str">
            <v>Nondisclosure</v>
          </cell>
          <cell r="J4522" t="str">
            <v>Bairro Guarapiranga</v>
          </cell>
          <cell r="K4522" t="str">
            <v>Pirapora do Bom Jesus City</v>
          </cell>
          <cell r="L4522" t="str">
            <v>Conformant</v>
          </cell>
        </row>
        <row r="4523">
          <cell r="B4523" t="str">
            <v>KRAMSKI GMBH_2023</v>
          </cell>
          <cell r="C4523" t="str">
            <v>CID000035 - Agosi AG</v>
          </cell>
          <cell r="D4523" t="str">
            <v>Gold</v>
          </cell>
          <cell r="E4523" t="str">
            <v>CID000035</v>
          </cell>
          <cell r="F4523" t="str">
            <v>RMI</v>
          </cell>
          <cell r="G4523" t="str">
            <v>Agosi AG</v>
          </cell>
          <cell r="H4523" t="str">
            <v>GERMANY</v>
          </cell>
          <cell r="I4523"/>
          <cell r="J4523" t="str">
            <v>Pforzheim</v>
          </cell>
          <cell r="K4523" t="str">
            <v>Baden-Württemberg</v>
          </cell>
          <cell r="L4523" t="str">
            <v>Conformant</v>
          </cell>
        </row>
        <row r="4524">
          <cell r="B4524" t="str">
            <v>KRAMSKI GMBH_2023</v>
          </cell>
          <cell r="C4524" t="str">
            <v>CID000077 - Argor-Heraeus S.A.</v>
          </cell>
          <cell r="D4524" t="str">
            <v>Gold</v>
          </cell>
          <cell r="E4524" t="str">
            <v>CID000077</v>
          </cell>
          <cell r="F4524" t="str">
            <v>RMI</v>
          </cell>
          <cell r="G4524" t="str">
            <v>Argor-Heraeus S.A.</v>
          </cell>
          <cell r="H4524" t="str">
            <v>SWITZERLAND</v>
          </cell>
          <cell r="I4524" t="str">
            <v>CH-6850 Mendrisio , Switzerland</v>
          </cell>
          <cell r="J4524" t="str">
            <v>Mendrisio</v>
          </cell>
          <cell r="K4524" t="str">
            <v>Ticino</v>
          </cell>
          <cell r="L4524" t="str">
            <v>Conformant</v>
          </cell>
        </row>
        <row r="4525">
          <cell r="B4525" t="str">
            <v>KRAMSKI GMBH_2023</v>
          </cell>
          <cell r="C4525" t="str">
            <v>CID000924 - Asahi Refining Canada Ltd.</v>
          </cell>
          <cell r="D4525" t="str">
            <v>Gold</v>
          </cell>
          <cell r="E4525" t="str">
            <v>CID000924</v>
          </cell>
          <cell r="F4525" t="str">
            <v>RMI</v>
          </cell>
          <cell r="G4525" t="str">
            <v>Asahi Refining Canada Ltd.</v>
          </cell>
          <cell r="H4525" t="str">
            <v>CANADA</v>
          </cell>
          <cell r="I4525"/>
          <cell r="J4525" t="str">
            <v>Brampton</v>
          </cell>
          <cell r="K4525" t="str">
            <v>Ontario</v>
          </cell>
          <cell r="L4525" t="str">
            <v>Conformant</v>
          </cell>
        </row>
        <row r="4526">
          <cell r="B4526" t="str">
            <v>KRAMSKI GMBH_2023</v>
          </cell>
          <cell r="C4526" t="str">
            <v>CID000113 - Aurubis AG</v>
          </cell>
          <cell r="D4526" t="str">
            <v>Gold</v>
          </cell>
          <cell r="E4526" t="str">
            <v>CID000113</v>
          </cell>
          <cell r="F4526" t="str">
            <v>RMI</v>
          </cell>
          <cell r="G4526" t="str">
            <v>Aurubis AG</v>
          </cell>
          <cell r="H4526" t="str">
            <v>GERMANY</v>
          </cell>
          <cell r="I4526"/>
          <cell r="J4526" t="str">
            <v>Hamburg</v>
          </cell>
          <cell r="K4526" t="str">
            <v>Hamburg</v>
          </cell>
          <cell r="L4526" t="str">
            <v>Conformant</v>
          </cell>
        </row>
        <row r="4527">
          <cell r="B4527" t="str">
            <v>KRAMSKI GMBH_2023</v>
          </cell>
          <cell r="C4527" t="str">
            <v>CID000176 - C. Hafner GmbH + Co. KG</v>
          </cell>
          <cell r="D4527" t="str">
            <v>Gold</v>
          </cell>
          <cell r="E4527" t="str">
            <v>CID000176</v>
          </cell>
          <cell r="F4527" t="str">
            <v>RMI</v>
          </cell>
          <cell r="G4527" t="str">
            <v>C. Hafner GmbH + Co. KG</v>
          </cell>
          <cell r="H4527" t="str">
            <v>GERMANY</v>
          </cell>
          <cell r="I4527"/>
          <cell r="J4527" t="str">
            <v>Pforzheim</v>
          </cell>
          <cell r="K4527" t="str">
            <v>Baden-Württemberg</v>
          </cell>
          <cell r="L4527" t="str">
            <v>Conformant</v>
          </cell>
        </row>
        <row r="4528">
          <cell r="B4528" t="str">
            <v>KRAMSKI GMBH_2023</v>
          </cell>
          <cell r="C4528" t="str">
            <v>CID000233 - Chimet S.p.A.</v>
          </cell>
          <cell r="D4528" t="str">
            <v>Gold</v>
          </cell>
          <cell r="E4528" t="str">
            <v>CID000233</v>
          </cell>
          <cell r="F4528" t="str">
            <v>RMI</v>
          </cell>
          <cell r="G4528" t="str">
            <v>Chimet S.p.A.</v>
          </cell>
          <cell r="H4528" t="str">
            <v>ITALY</v>
          </cell>
          <cell r="I4528"/>
          <cell r="J4528" t="str">
            <v>Arezzo</v>
          </cell>
          <cell r="K4528" t="str">
            <v>Toscana</v>
          </cell>
          <cell r="L4528" t="str">
            <v>Conformant</v>
          </cell>
        </row>
        <row r="4529">
          <cell r="B4529" t="str">
            <v>KRAMSKI GMBH_2023</v>
          </cell>
          <cell r="C4529" t="str">
            <v>CID000694 - Heimerle + Meule GmbH</v>
          </cell>
          <cell r="D4529" t="str">
            <v>Gold</v>
          </cell>
          <cell r="E4529" t="str">
            <v>CID000694</v>
          </cell>
          <cell r="F4529" t="str">
            <v>RMI</v>
          </cell>
          <cell r="G4529" t="str">
            <v>Heimerle + Meule GmbH</v>
          </cell>
          <cell r="H4529" t="str">
            <v>GERMANY</v>
          </cell>
          <cell r="I4529"/>
          <cell r="J4529" t="str">
            <v>Pforzheim</v>
          </cell>
          <cell r="K4529" t="str">
            <v>Baden-Württemberg</v>
          </cell>
          <cell r="L4529" t="str">
            <v>Conformant</v>
          </cell>
        </row>
        <row r="4530">
          <cell r="B4530" t="str">
            <v>KRAMSKI GMBH_2023</v>
          </cell>
          <cell r="C4530" t="str">
            <v>CID000711 - Heraeus Germany GmbH Co. KG</v>
          </cell>
          <cell r="D4530" t="str">
            <v>Gold</v>
          </cell>
          <cell r="E4530" t="str">
            <v>CID000711</v>
          </cell>
          <cell r="F4530" t="str">
            <v>RMI</v>
          </cell>
          <cell r="G4530" t="str">
            <v>Heraeus Germany GmbH Co. KG</v>
          </cell>
          <cell r="H4530" t="str">
            <v>GERMANY</v>
          </cell>
          <cell r="I4530"/>
          <cell r="J4530" t="str">
            <v>Hanau</v>
          </cell>
          <cell r="K4530" t="str">
            <v>Hessen</v>
          </cell>
          <cell r="L4530" t="str">
            <v>Conformant</v>
          </cell>
        </row>
        <row r="4531">
          <cell r="B4531" t="str">
            <v>KRAMSKI GMBH_2023</v>
          </cell>
          <cell r="C4531" t="str">
            <v>CID000937 - JX Nippon Mining &amp; Metals Co., Ltd.</v>
          </cell>
          <cell r="D4531" t="str">
            <v>Gold</v>
          </cell>
          <cell r="E4531" t="str">
            <v>CID000937</v>
          </cell>
          <cell r="F4531" t="str">
            <v>RMI</v>
          </cell>
          <cell r="G4531" t="str">
            <v>JX Nippon Mining &amp; Metals Co., Ltd.</v>
          </cell>
          <cell r="H4531" t="str">
            <v>JAPAN</v>
          </cell>
          <cell r="I4531"/>
          <cell r="J4531" t="str">
            <v>Ōita</v>
          </cell>
          <cell r="K4531" t="str">
            <v>Ôita</v>
          </cell>
          <cell r="L4531" t="str">
            <v>Conformant</v>
          </cell>
        </row>
        <row r="4532">
          <cell r="B4532" t="str">
            <v>KRAMSKI GMBH_2023</v>
          </cell>
          <cell r="C4532" t="str">
            <v>CID002511 - KGHM Polska Miedz Spolka Akcyjna</v>
          </cell>
          <cell r="D4532" t="str">
            <v>Gold</v>
          </cell>
          <cell r="E4532" t="str">
            <v>CID002511</v>
          </cell>
          <cell r="F4532" t="str">
            <v>RMI</v>
          </cell>
          <cell r="G4532" t="str">
            <v>KGHM Polska Miedz Spolka Akcyjna</v>
          </cell>
          <cell r="H4532" t="str">
            <v>POLAND</v>
          </cell>
          <cell r="I4532"/>
          <cell r="J4532" t="str">
            <v>Lubin</v>
          </cell>
          <cell r="K4532" t="str">
            <v>Dolnośląskie</v>
          </cell>
          <cell r="L4532" t="str">
            <v>Conformant</v>
          </cell>
        </row>
        <row r="4533">
          <cell r="B4533" t="str">
            <v>KRAMSKI GMBH_2023</v>
          </cell>
          <cell r="C4533" t="str">
            <v>CID001149 - Metalor Technologies (Hong Kong) Ltd.</v>
          </cell>
          <cell r="D4533" t="str">
            <v>Gold</v>
          </cell>
          <cell r="E4533" t="str">
            <v>CID001149</v>
          </cell>
          <cell r="F4533" t="str">
            <v>RMI</v>
          </cell>
          <cell r="G4533" t="str">
            <v>Metalor Technologies (Hong Kong) Ltd.</v>
          </cell>
          <cell r="H4533" t="str">
            <v>CHINA</v>
          </cell>
          <cell r="I4533" t="str">
            <v>Unknown.</v>
          </cell>
          <cell r="J4533" t="str">
            <v>Kwai Chung</v>
          </cell>
          <cell r="K4533" t="str">
            <v>Hong Kong SAR</v>
          </cell>
          <cell r="L4533" t="str">
            <v>Conformant</v>
          </cell>
        </row>
        <row r="4534">
          <cell r="B4534" t="str">
            <v>KRAMSKI GMBH_2023</v>
          </cell>
          <cell r="C4534" t="str">
            <v>CID001152 - Metalor Technologies (Singapore) Pte., Ltd.</v>
          </cell>
          <cell r="D4534" t="str">
            <v>Gold</v>
          </cell>
          <cell r="E4534" t="str">
            <v>CID001152</v>
          </cell>
          <cell r="F4534" t="str">
            <v>RMI</v>
          </cell>
          <cell r="G4534" t="str">
            <v>Metalor Technologies (Singapore) Pte., Ltd.</v>
          </cell>
          <cell r="H4534" t="str">
            <v>SINGAPORE</v>
          </cell>
          <cell r="I4534"/>
          <cell r="J4534" t="str">
            <v>Singapore</v>
          </cell>
          <cell r="K4534" t="str">
            <v>South West</v>
          </cell>
          <cell r="L4534" t="str">
            <v>Conformant</v>
          </cell>
        </row>
        <row r="4535">
          <cell r="B4535" t="str">
            <v>KRAMSKI GMBH_2023</v>
          </cell>
          <cell r="C4535" t="str">
            <v>CID001147 - Metalor Technologies (Suzhou) Ltd.</v>
          </cell>
          <cell r="D4535" t="str">
            <v>Gold</v>
          </cell>
          <cell r="E4535" t="str">
            <v>CID001147</v>
          </cell>
          <cell r="F4535" t="str">
            <v>RMI</v>
          </cell>
          <cell r="G4535" t="str">
            <v>Metalor Technologies (Suzhou) Ltd.</v>
          </cell>
          <cell r="H4535" t="str">
            <v>CHINA</v>
          </cell>
          <cell r="I4535"/>
          <cell r="J4535" t="str">
            <v>Suzhou Industrial Park</v>
          </cell>
          <cell r="K4535" t="str">
            <v>Jiangsu Sheng</v>
          </cell>
          <cell r="L4535" t="str">
            <v>Conformant</v>
          </cell>
        </row>
        <row r="4536">
          <cell r="B4536" t="str">
            <v>KRAMSKI GMBH_2023</v>
          </cell>
          <cell r="C4536" t="str">
            <v>CID001153 - Metalor Technologies S.A.</v>
          </cell>
          <cell r="D4536" t="str">
            <v>Gold</v>
          </cell>
          <cell r="E4536" t="str">
            <v>CID001153</v>
          </cell>
          <cell r="F4536" t="str">
            <v>RMI</v>
          </cell>
          <cell r="G4536" t="str">
            <v>Metalor Technologies S.A.</v>
          </cell>
          <cell r="H4536" t="str">
            <v>SWITZERLAND</v>
          </cell>
          <cell r="I4536"/>
          <cell r="J4536" t="str">
            <v>Marin</v>
          </cell>
          <cell r="K4536" t="str">
            <v>Neuchâtel</v>
          </cell>
          <cell r="L4536" t="str">
            <v>Conformant</v>
          </cell>
        </row>
        <row r="4537">
          <cell r="B4537" t="str">
            <v>KRAMSKI GMBH_2023</v>
          </cell>
          <cell r="C4537" t="str">
            <v>CID001157 - Metalor USA Refining Corporation</v>
          </cell>
          <cell r="D4537" t="str">
            <v>Gold</v>
          </cell>
          <cell r="E4537" t="str">
            <v>CID001157</v>
          </cell>
          <cell r="F4537" t="str">
            <v>RMI</v>
          </cell>
          <cell r="G4537" t="str">
            <v>Metalor USA Refining Corporation</v>
          </cell>
          <cell r="H4537" t="str">
            <v>UNITED STATES OF AMERICA</v>
          </cell>
          <cell r="I4537"/>
          <cell r="J4537" t="str">
            <v>North Attleboro</v>
          </cell>
          <cell r="K4537" t="str">
            <v>Massachusetts</v>
          </cell>
          <cell r="L4537" t="str">
            <v>Conformant</v>
          </cell>
        </row>
        <row r="4538">
          <cell r="B4538" t="str">
            <v>KRAMSKI GMBH_2023</v>
          </cell>
          <cell r="C4538" t="str">
            <v>CID001236 - Navoi Mining and Metallurgical Combinat</v>
          </cell>
          <cell r="D4538" t="str">
            <v>Gold</v>
          </cell>
          <cell r="E4538" t="str">
            <v>CID001236</v>
          </cell>
          <cell r="F4538" t="str">
            <v>RMI</v>
          </cell>
          <cell r="G4538" t="str">
            <v>Navoi Mining and Metallurgical Combinat</v>
          </cell>
          <cell r="H4538" t="str">
            <v>UZBEKISTAN</v>
          </cell>
          <cell r="I4538"/>
          <cell r="J4538" t="str">
            <v>Navoi</v>
          </cell>
          <cell r="K4538" t="str">
            <v>Navoiy</v>
          </cell>
          <cell r="L4538" t="str">
            <v>Conformant</v>
          </cell>
        </row>
        <row r="4539">
          <cell r="B4539" t="str">
            <v>KRAMSKI GMBH_2023</v>
          </cell>
          <cell r="C4539" t="str">
            <v>CID002779 - Ogussa Osterreichische Gold- und Silber-Scheideanstalt GmbH</v>
          </cell>
          <cell r="D4539" t="str">
            <v>Gold</v>
          </cell>
          <cell r="E4539" t="str">
            <v>CID002779</v>
          </cell>
          <cell r="F4539" t="str">
            <v>RMI</v>
          </cell>
          <cell r="G4539" t="str">
            <v>Ogussa Osterreichische Gold- und Silber-Scheideanstalt GmbH</v>
          </cell>
          <cell r="H4539" t="str">
            <v>AUSTRIA</v>
          </cell>
          <cell r="I4539"/>
          <cell r="J4539" t="str">
            <v>Vienna</v>
          </cell>
          <cell r="K4539" t="str">
            <v>Wien</v>
          </cell>
          <cell r="L4539" t="str">
            <v>Conformant</v>
          </cell>
        </row>
        <row r="4540">
          <cell r="B4540" t="str">
            <v>KRAMSKI GMBH_2023</v>
          </cell>
          <cell r="C4540" t="str">
            <v>CID001352 - MKS PAMP SA97</v>
          </cell>
          <cell r="D4540" t="str">
            <v>Gold</v>
          </cell>
          <cell r="E4540" t="str">
            <v>CID001352</v>
          </cell>
          <cell r="F4540" t="str">
            <v>RMI</v>
          </cell>
          <cell r="G4540" t="str">
            <v>MKS PAMP SA</v>
          </cell>
          <cell r="H4540" t="str">
            <v>SWITZERLAND</v>
          </cell>
          <cell r="I4540"/>
          <cell r="J4540" t="str">
            <v>Geneva</v>
          </cell>
          <cell r="K4540" t="str">
            <v>Genève</v>
          </cell>
          <cell r="L4540" t="str">
            <v>Conformant</v>
          </cell>
        </row>
        <row r="4541">
          <cell r="B4541" t="str">
            <v>KRAMSKI GMBH_2023</v>
          </cell>
          <cell r="C4541" t="str">
            <v>CID001875 - Tanaka Kikinzoku Kogyo K.K.96</v>
          </cell>
          <cell r="D4541" t="str">
            <v>Gold</v>
          </cell>
          <cell r="E4541" t="str">
            <v>CID001875</v>
          </cell>
          <cell r="F4541" t="str">
            <v>RMI</v>
          </cell>
          <cell r="G4541" t="str">
            <v>Tanaka Kikinzoku Kogyo K.K.</v>
          </cell>
          <cell r="H4541" t="str">
            <v>JAPAN</v>
          </cell>
          <cell r="I4541" t="str">
            <v>nagatoro2-14</v>
          </cell>
          <cell r="J4541" t="str">
            <v>Hiratsuka</v>
          </cell>
          <cell r="K4541" t="str">
            <v>Kanagawa</v>
          </cell>
          <cell r="L4541" t="str">
            <v>Conformant</v>
          </cell>
        </row>
        <row r="4542">
          <cell r="B4542" t="str">
            <v>KRAMSKI GMBH_2023</v>
          </cell>
          <cell r="C4542" t="str">
            <v>CID001980 - Umicore S.A. Business Unit Precious Metals Refining104</v>
          </cell>
          <cell r="D4542" t="str">
            <v>Gold</v>
          </cell>
          <cell r="E4542" t="str">
            <v>CID001980</v>
          </cell>
          <cell r="F4542" t="str">
            <v>RMI</v>
          </cell>
          <cell r="G4542" t="str">
            <v>Umicore S.A. Business Unit Precious Metals Refining</v>
          </cell>
          <cell r="H4542" t="str">
            <v>BELGIUM</v>
          </cell>
          <cell r="I4542" t="str">
            <v>Adolf Greinerstraat 14</v>
          </cell>
          <cell r="J4542" t="str">
            <v>Hoboken</v>
          </cell>
          <cell r="K4542" t="str">
            <v>Antwerpen</v>
          </cell>
          <cell r="L4542" t="str">
            <v>Conformant</v>
          </cell>
        </row>
        <row r="4543">
          <cell r="B4543" t="str">
            <v>KRAMSKI GMBH_2023</v>
          </cell>
          <cell r="C4543" t="str">
            <v>CID002778 - WIELAND Edelmetalle GmbH</v>
          </cell>
          <cell r="D4543" t="str">
            <v>Gold</v>
          </cell>
          <cell r="E4543" t="str">
            <v>CID002778</v>
          </cell>
          <cell r="F4543" t="str">
            <v>RMI</v>
          </cell>
          <cell r="G4543" t="str">
            <v>WIELAND Edelmetalle GmbH</v>
          </cell>
          <cell r="H4543" t="str">
            <v>GERMANY</v>
          </cell>
          <cell r="I4543"/>
          <cell r="J4543" t="str">
            <v>Pforzeim</v>
          </cell>
          <cell r="K4543" t="str">
            <v>Baden-Wurttemberg</v>
          </cell>
          <cell r="L4543" t="str">
            <v>Conformant</v>
          </cell>
        </row>
        <row r="4544">
          <cell r="B4544" t="str">
            <v>KRAMSKI GMBH_2023</v>
          </cell>
          <cell r="C4544" t="str">
            <v>CID000292 - Alpha117</v>
          </cell>
          <cell r="D4544" t="str">
            <v>Tin</v>
          </cell>
          <cell r="E4544" t="str">
            <v>CID000292</v>
          </cell>
          <cell r="F4544" t="str">
            <v>RMI</v>
          </cell>
          <cell r="G4544" t="str">
            <v>Alpha</v>
          </cell>
          <cell r="H4544" t="str">
            <v>UNITED STATES OF AMERICA</v>
          </cell>
          <cell r="I4544"/>
          <cell r="J4544" t="str">
            <v>Altoona</v>
          </cell>
          <cell r="K4544" t="str">
            <v>Pennsylvania</v>
          </cell>
          <cell r="L4544" t="str">
            <v>Conformant</v>
          </cell>
        </row>
        <row r="4545">
          <cell r="B4545" t="str">
            <v>KRAMSKI GMBH_2023</v>
          </cell>
          <cell r="C4545" t="str">
            <v>CID001070 - China Tin Group Co., Ltd.125</v>
          </cell>
          <cell r="D4545" t="str">
            <v>Tin</v>
          </cell>
          <cell r="E4545" t="str">
            <v>CID001070</v>
          </cell>
          <cell r="F4545" t="str">
            <v>RMI</v>
          </cell>
          <cell r="G4545" t="str">
            <v>China Tin Group Co., Ltd.</v>
          </cell>
          <cell r="H4545" t="str">
            <v>CHINA</v>
          </cell>
          <cell r="I4545"/>
          <cell r="J4545" t="str">
            <v>Laibin</v>
          </cell>
          <cell r="K4545" t="str">
            <v>Guangxi Zhuangzu Zizhiqu</v>
          </cell>
          <cell r="L4545" t="str">
            <v>Conformant</v>
          </cell>
        </row>
        <row r="4546">
          <cell r="B4546" t="str">
            <v>KRAMSKI GMBH_2023</v>
          </cell>
          <cell r="C4546" t="str">
            <v>CID002593 - PT Rajehan Ariq</v>
          </cell>
          <cell r="D4546" t="str">
            <v>Tin</v>
          </cell>
          <cell r="E4546" t="str">
            <v>CID002593</v>
          </cell>
          <cell r="F4546" t="str">
            <v>RMI</v>
          </cell>
          <cell r="G4546" t="str">
            <v>PT Rajehan Ariq</v>
          </cell>
          <cell r="H4546" t="str">
            <v>INDONESIA</v>
          </cell>
          <cell r="I4546"/>
          <cell r="J4546" t="str">
            <v>Pangkal Pinang</v>
          </cell>
          <cell r="K4546" t="str">
            <v>Kepulauan Bangka Belitung</v>
          </cell>
          <cell r="L4546" t="str">
            <v>Conformant</v>
          </cell>
        </row>
        <row r="4547">
          <cell r="B4547" t="str">
            <v>KRAMSKI GMBH_2023</v>
          </cell>
          <cell r="C4547" t="str">
            <v>CID002455 - CV Venus Inti Perkasa</v>
          </cell>
          <cell r="D4547" t="str">
            <v>Tin</v>
          </cell>
          <cell r="E4547" t="str">
            <v>CID002455</v>
          </cell>
          <cell r="F4547" t="str">
            <v>RMI</v>
          </cell>
          <cell r="G4547" t="str">
            <v>CV Venus Inti Perkasa</v>
          </cell>
          <cell r="H4547" t="str">
            <v>INDONESIA</v>
          </cell>
          <cell r="I4547"/>
          <cell r="J4547" t="str">
            <v>Pangkal Pinang</v>
          </cell>
          <cell r="K4547" t="str">
            <v>Kepulauan Bangka Belitung</v>
          </cell>
          <cell r="L4547" t="str">
            <v>Conformant</v>
          </cell>
        </row>
        <row r="4548">
          <cell r="B4548" t="str">
            <v>KRAMSKI GMBH_2023</v>
          </cell>
          <cell r="C4548" t="str">
            <v>CID000438 - EM Vinto</v>
          </cell>
          <cell r="D4548" t="str">
            <v>Tin</v>
          </cell>
          <cell r="E4548" t="str">
            <v>CID000438</v>
          </cell>
          <cell r="F4548" t="str">
            <v>RMI</v>
          </cell>
          <cell r="G4548" t="str">
            <v>EM Vinto</v>
          </cell>
          <cell r="H4548" t="str">
            <v>BOLIVIA (PLURINATIONAL STATE OF)</v>
          </cell>
          <cell r="I4548" t="str">
            <v>Unknown.</v>
          </cell>
          <cell r="J4548" t="str">
            <v>Oruro</v>
          </cell>
          <cell r="K4548" t="str">
            <v>Oruro</v>
          </cell>
          <cell r="L4548" t="str">
            <v>Conformant</v>
          </cell>
        </row>
        <row r="4549">
          <cell r="B4549" t="str">
            <v>KRAMSKI GMBH_2023</v>
          </cell>
          <cell r="C4549" t="str">
            <v>CID000468 - Fenix Metals</v>
          </cell>
          <cell r="D4549" t="str">
            <v>Tin</v>
          </cell>
          <cell r="E4549" t="str">
            <v>CID000468</v>
          </cell>
          <cell r="F4549" t="str">
            <v>RMI</v>
          </cell>
          <cell r="G4549" t="str">
            <v>Fenix Metals</v>
          </cell>
          <cell r="H4549" t="str">
            <v>POLAND</v>
          </cell>
          <cell r="I4549"/>
          <cell r="J4549" t="str">
            <v>Chmielów</v>
          </cell>
          <cell r="K4549" t="str">
            <v>Podkarpackie</v>
          </cell>
          <cell r="L4549" t="str">
            <v>Conformant</v>
          </cell>
        </row>
        <row r="4550">
          <cell r="B4550" t="str">
            <v>KRAMSKI GMBH_2023</v>
          </cell>
          <cell r="C4550" t="str">
            <v>CID000538 - Gejiu Non-Ferrous Metal Processing Co., Ltd.</v>
          </cell>
          <cell r="D4550" t="str">
            <v>Tin</v>
          </cell>
          <cell r="E4550" t="str">
            <v>CID000538</v>
          </cell>
          <cell r="F4550" t="str">
            <v>RMI</v>
          </cell>
          <cell r="G4550" t="str">
            <v>Gejiu Non-Ferrous Metal Processing Co., Ltd.</v>
          </cell>
          <cell r="H4550" t="str">
            <v>CHINA</v>
          </cell>
          <cell r="I4550" t="str">
            <v>Jijie</v>
          </cell>
          <cell r="J4550" t="str">
            <v>Gejiu</v>
          </cell>
          <cell r="K4550" t="str">
            <v>Yunnan Sheng</v>
          </cell>
          <cell r="L4550" t="str">
            <v>Conformant</v>
          </cell>
        </row>
        <row r="4551">
          <cell r="B4551" t="str">
            <v>KRAMSKI GMBH_2023</v>
          </cell>
          <cell r="C4551" t="str">
            <v>CID003116 - Guangdong Hanhe Non-Ferrous Metal Co., Ltd.</v>
          </cell>
          <cell r="D4551" t="str">
            <v>Tin</v>
          </cell>
          <cell r="E4551" t="str">
            <v>CID003116</v>
          </cell>
          <cell r="F4551" t="str">
            <v>RMI</v>
          </cell>
          <cell r="G4551" t="str">
            <v>Guangdong Hanhe Non-Ferrous Metal Co., Ltd.</v>
          </cell>
          <cell r="H4551" t="str">
            <v>CHINA</v>
          </cell>
          <cell r="I4551"/>
          <cell r="J4551" t="str">
            <v>Chaozhou</v>
          </cell>
          <cell r="K4551" t="str">
            <v>Guangdong Sheng</v>
          </cell>
          <cell r="L4551" t="str">
            <v>Conformant</v>
          </cell>
        </row>
        <row r="4552">
          <cell r="B4552" t="str">
            <v>KRAMSKI GMBH_2023</v>
          </cell>
          <cell r="C4552" t="str">
            <v>CID001105 - Malaysia Smelting Corporation (MSC)</v>
          </cell>
          <cell r="D4552" t="str">
            <v>Tin</v>
          </cell>
          <cell r="E4552" t="str">
            <v>CID001105</v>
          </cell>
          <cell r="F4552" t="str">
            <v>RMI</v>
          </cell>
          <cell r="G4552" t="str">
            <v>Malaysia Smelting Corporation (MSC)</v>
          </cell>
          <cell r="H4552" t="str">
            <v>MALAYSIA</v>
          </cell>
          <cell r="I4552" t="str">
            <v>27, Jialan Pantai</v>
          </cell>
          <cell r="J4552" t="str">
            <v>Butterworth</v>
          </cell>
          <cell r="K4552" t="str">
            <v>Pulau Pinang</v>
          </cell>
          <cell r="L4552" t="str">
            <v>Conformant</v>
          </cell>
        </row>
        <row r="4553">
          <cell r="B4553" t="str">
            <v>KRAMSKI GMBH_2023</v>
          </cell>
          <cell r="C4553" t="str">
            <v>CID001182 - Minsur</v>
          </cell>
          <cell r="D4553" t="str">
            <v>Tin</v>
          </cell>
          <cell r="E4553" t="str">
            <v>CID001182</v>
          </cell>
          <cell r="F4553" t="str">
            <v>RMI</v>
          </cell>
          <cell r="G4553" t="str">
            <v>Minsur</v>
          </cell>
          <cell r="H4553" t="str">
            <v>PERU</v>
          </cell>
          <cell r="I4553" t="str">
            <v>222 Bloomingdale Road, Suite 101</v>
          </cell>
          <cell r="J4553" t="str">
            <v>Paracas</v>
          </cell>
          <cell r="K4553" t="str">
            <v>Ika</v>
          </cell>
          <cell r="L4553" t="str">
            <v>Conformant</v>
          </cell>
        </row>
        <row r="4554">
          <cell r="B4554" t="str">
            <v>KRAMSKI GMBH_2023</v>
          </cell>
          <cell r="C4554" t="str">
            <v>CID001337 - Operaciones Metalurgicas S.A.</v>
          </cell>
          <cell r="D4554" t="str">
            <v>Tin</v>
          </cell>
          <cell r="E4554" t="str">
            <v>CID001337</v>
          </cell>
          <cell r="F4554" t="str">
            <v>RMI</v>
          </cell>
          <cell r="G4554" t="str">
            <v>Operaciones Metalurgicas S.A.</v>
          </cell>
          <cell r="H4554" t="str">
            <v>BOLIVIA (PLURINATIONAL STATE OF)</v>
          </cell>
          <cell r="I4554" t="str">
            <v>Nondisclosure</v>
          </cell>
          <cell r="J4554" t="str">
            <v>Oruro</v>
          </cell>
          <cell r="K4554" t="str">
            <v>Oruro</v>
          </cell>
          <cell r="L4554" t="str">
            <v>Conformant</v>
          </cell>
        </row>
        <row r="4555">
          <cell r="B4555" t="str">
            <v>KRAMSKI GMBH_2023</v>
          </cell>
          <cell r="C4555" t="str">
            <v>CID000309 - PT Aries Kencana Sejahtera155</v>
          </cell>
          <cell r="D4555" t="str">
            <v>Tin</v>
          </cell>
          <cell r="E4555" t="str">
            <v>CID000309</v>
          </cell>
          <cell r="F4555" t="str">
            <v>RMI</v>
          </cell>
          <cell r="G4555" t="str">
            <v>PT Aries Kencana Sejahtera</v>
          </cell>
          <cell r="H4555" t="str">
            <v>INDONESIA</v>
          </cell>
          <cell r="I4555"/>
          <cell r="J4555" t="str">
            <v>Pemali</v>
          </cell>
          <cell r="K4555" t="str">
            <v>Kepulauan Bangka Belitung</v>
          </cell>
          <cell r="L4555" t="str">
            <v>Conformant</v>
          </cell>
        </row>
        <row r="4556">
          <cell r="B4556" t="str">
            <v>KRAMSKI GMBH_2023</v>
          </cell>
          <cell r="C4556" t="str">
            <v>CID001399 - PT Artha Cipta Langgeng</v>
          </cell>
          <cell r="D4556" t="str">
            <v>Tin</v>
          </cell>
          <cell r="E4556" t="str">
            <v>CID001399</v>
          </cell>
          <cell r="F4556" t="str">
            <v>RMI</v>
          </cell>
          <cell r="G4556" t="str">
            <v>PT Artha Cipta Langgeng</v>
          </cell>
          <cell r="H4556" t="str">
            <v>INDONESIA</v>
          </cell>
          <cell r="I4556"/>
          <cell r="J4556" t="str">
            <v>Sungailiat</v>
          </cell>
          <cell r="K4556" t="str">
            <v>Kepulauan Bangka Belitung</v>
          </cell>
          <cell r="L4556" t="str">
            <v>Conformant</v>
          </cell>
        </row>
        <row r="4557">
          <cell r="B4557" t="str">
            <v>KRAMSKI GMBH_2023</v>
          </cell>
          <cell r="C4557" t="str">
            <v>CID002503 - PT ATD Makmur Mandiri Jaya</v>
          </cell>
          <cell r="D4557" t="str">
            <v>Tin</v>
          </cell>
          <cell r="E4557" t="str">
            <v>CID002503</v>
          </cell>
          <cell r="F4557" t="str">
            <v>RMI</v>
          </cell>
          <cell r="G4557" t="str">
            <v>PT ATD Makmur Mandiri Jaya</v>
          </cell>
          <cell r="H4557" t="str">
            <v>INDONESIA</v>
          </cell>
          <cell r="I4557"/>
          <cell r="J4557" t="str">
            <v>Sungailiat</v>
          </cell>
          <cell r="K4557" t="str">
            <v>Kepulauan Bangka Belitung</v>
          </cell>
          <cell r="L4557" t="str">
            <v>Conformant</v>
          </cell>
        </row>
        <row r="4558">
          <cell r="B4558" t="str">
            <v>KRAMSKI GMBH_2023</v>
          </cell>
          <cell r="C4558" t="str">
            <v>CID001402 - PT Babel Inti Perkasa</v>
          </cell>
          <cell r="D4558" t="str">
            <v>Tin</v>
          </cell>
          <cell r="E4558" t="str">
            <v>CID001402</v>
          </cell>
          <cell r="F4558" t="str">
            <v>RMI</v>
          </cell>
          <cell r="G4558" t="str">
            <v>PT Babel Inti Perkasa</v>
          </cell>
          <cell r="H4558" t="str">
            <v>INDONESIA</v>
          </cell>
          <cell r="I4558"/>
          <cell r="J4558" t="str">
            <v>Lintang</v>
          </cell>
          <cell r="K4558" t="str">
            <v>Kepulauan Bangka Belitung</v>
          </cell>
          <cell r="L4558" t="str">
            <v>Conformant</v>
          </cell>
        </row>
        <row r="4559">
          <cell r="B4559" t="str">
            <v>KRAMSKI GMBH_2023</v>
          </cell>
          <cell r="C4559" t="str">
            <v>CID002835 - PT Menara Cipta Mulia</v>
          </cell>
          <cell r="D4559" t="str">
            <v>Tin</v>
          </cell>
          <cell r="E4559" t="str">
            <v>CID002835</v>
          </cell>
          <cell r="F4559" t="str">
            <v>RMI</v>
          </cell>
          <cell r="G4559" t="str">
            <v>PT Menara Cipta Mulia</v>
          </cell>
          <cell r="H4559" t="str">
            <v>INDONESIA</v>
          </cell>
          <cell r="I4559"/>
          <cell r="J4559" t="str">
            <v>Mentawak</v>
          </cell>
          <cell r="K4559" t="str">
            <v>Kepulauan Bangka Belitung</v>
          </cell>
          <cell r="L4559" t="str">
            <v>Conformant</v>
          </cell>
        </row>
        <row r="4560">
          <cell r="B4560" t="str">
            <v>KRAMSKI GMBH_2023</v>
          </cell>
          <cell r="C4560" t="str">
            <v>CID001453 - PT Mitra Stania Prima</v>
          </cell>
          <cell r="D4560" t="str">
            <v>Tin</v>
          </cell>
          <cell r="E4560" t="str">
            <v>CID001453</v>
          </cell>
          <cell r="F4560" t="str">
            <v>RMI</v>
          </cell>
          <cell r="G4560" t="str">
            <v>PT Mitra Stania Prima</v>
          </cell>
          <cell r="H4560" t="str">
            <v>INDONESIA</v>
          </cell>
          <cell r="I4560"/>
          <cell r="J4560" t="str">
            <v>Sungailiat</v>
          </cell>
          <cell r="K4560" t="str">
            <v>Kepulauan Bangka Belitung</v>
          </cell>
          <cell r="L4560" t="str">
            <v>Conformant</v>
          </cell>
        </row>
        <row r="4561">
          <cell r="B4561" t="str">
            <v>KRAMSKI GMBH_2023</v>
          </cell>
          <cell r="C4561" t="str">
            <v>CID001458 - PT Prima Timah Utama</v>
          </cell>
          <cell r="D4561" t="str">
            <v>Tin</v>
          </cell>
          <cell r="E4561" t="str">
            <v>CID001458</v>
          </cell>
          <cell r="F4561" t="str">
            <v>RMI</v>
          </cell>
          <cell r="G4561" t="str">
            <v>PT Prima Timah Utama</v>
          </cell>
          <cell r="H4561" t="str">
            <v>INDONESIA</v>
          </cell>
          <cell r="I4561"/>
          <cell r="J4561" t="str">
            <v>Pangkal Pinang</v>
          </cell>
          <cell r="K4561" t="str">
            <v>Kepulauan Bangka Belitung</v>
          </cell>
          <cell r="L4561" t="str">
            <v>Conformant</v>
          </cell>
        </row>
        <row r="4562">
          <cell r="B4562" t="str">
            <v>KRAMSKI GMBH_2023</v>
          </cell>
          <cell r="C4562" t="str">
            <v>CID001460 - PT Refined Bangka Tin</v>
          </cell>
          <cell r="D4562" t="str">
            <v>Tin</v>
          </cell>
          <cell r="E4562" t="str">
            <v>CID001460</v>
          </cell>
          <cell r="F4562" t="str">
            <v>RMI</v>
          </cell>
          <cell r="G4562" t="str">
            <v>PT Refined Bangka Tin</v>
          </cell>
          <cell r="H4562" t="str">
            <v>INDONESIA</v>
          </cell>
          <cell r="I4562"/>
          <cell r="J4562" t="str">
            <v>Sungailiat</v>
          </cell>
          <cell r="K4562" t="str">
            <v>Kepulauan Bangka Belitung</v>
          </cell>
          <cell r="L4562" t="str">
            <v>Conformant</v>
          </cell>
        </row>
        <row r="4563">
          <cell r="B4563" t="str">
            <v>KRAMSKI GMBH_2023</v>
          </cell>
          <cell r="C4563" t="str">
            <v>CID001463 - PT Sariwiguna Binasentosa</v>
          </cell>
          <cell r="D4563" t="str">
            <v>Tin</v>
          </cell>
          <cell r="E4563" t="str">
            <v>CID001463</v>
          </cell>
          <cell r="F4563" t="str">
            <v>RMI</v>
          </cell>
          <cell r="G4563" t="str">
            <v>PT Sariwiguna Binasentosa</v>
          </cell>
          <cell r="H4563" t="str">
            <v>INDONESIA</v>
          </cell>
          <cell r="I4563"/>
          <cell r="J4563" t="str">
            <v>Pangkal Pinang</v>
          </cell>
          <cell r="K4563" t="str">
            <v>Kepulauan Bangka Belitung</v>
          </cell>
          <cell r="L4563" t="str">
            <v>Conformant</v>
          </cell>
        </row>
        <row r="4564">
          <cell r="B4564" t="str">
            <v>KRAMSKI GMBH_2023</v>
          </cell>
          <cell r="C4564" t="str">
            <v>CID001468 - PT Stanindo Inti Perkasa</v>
          </cell>
          <cell r="D4564" t="str">
            <v>Tin</v>
          </cell>
          <cell r="E4564" t="str">
            <v>CID001468</v>
          </cell>
          <cell r="F4564" t="str">
            <v>RMI</v>
          </cell>
          <cell r="G4564" t="str">
            <v>PT Stanindo Inti Perkasa</v>
          </cell>
          <cell r="H4564" t="str">
            <v>INDONESIA</v>
          </cell>
          <cell r="I4564"/>
          <cell r="J4564" t="str">
            <v>Pangkal Pinang</v>
          </cell>
          <cell r="K4564" t="str">
            <v>Kepulauan Bangka Belitung</v>
          </cell>
          <cell r="L4564" t="str">
            <v>Conformant</v>
          </cell>
        </row>
        <row r="4565">
          <cell r="B4565" t="str">
            <v>KRAMSKI GMBH_2023</v>
          </cell>
          <cell r="C4565" t="str">
            <v>CID002816 - PT Sukses Inti Makmur</v>
          </cell>
          <cell r="D4565" t="str">
            <v>Tin</v>
          </cell>
          <cell r="E4565" t="str">
            <v>CID002816</v>
          </cell>
          <cell r="F4565" t="str">
            <v>RMI</v>
          </cell>
          <cell r="G4565" t="str">
            <v>PT Sukses Inti Makmur</v>
          </cell>
          <cell r="H4565" t="str">
            <v>INDONESIA</v>
          </cell>
          <cell r="I4565"/>
          <cell r="J4565" t="str">
            <v>Belitung</v>
          </cell>
          <cell r="K4565" t="str">
            <v>Kepulauan Bangka Belitung</v>
          </cell>
          <cell r="L4565" t="str">
            <v>Conformant</v>
          </cell>
        </row>
        <row r="4566">
          <cell r="B4566" t="str">
            <v>KRAMSKI GMBH_2023</v>
          </cell>
          <cell r="C4566" t="str">
            <v>CID001477 - PT Timah Tbk Kundur</v>
          </cell>
          <cell r="D4566" t="str">
            <v>Tin</v>
          </cell>
          <cell r="E4566" t="str">
            <v>CID001477</v>
          </cell>
          <cell r="F4566" t="str">
            <v>RMI</v>
          </cell>
          <cell r="G4566" t="str">
            <v>PT Timah Tbk Kundur</v>
          </cell>
          <cell r="H4566" t="str">
            <v>INDONESIA</v>
          </cell>
          <cell r="I4566" t="str">
            <v>Unknown.</v>
          </cell>
          <cell r="J4566" t="str">
            <v>Kundur</v>
          </cell>
          <cell r="K4566" t="str">
            <v>Riau</v>
          </cell>
          <cell r="L4566" t="str">
            <v>Conformant</v>
          </cell>
        </row>
        <row r="4567">
          <cell r="B4567" t="str">
            <v>KRAMSKI GMBH_2023</v>
          </cell>
          <cell r="C4567" t="str">
            <v>CID001482 - PT Timah Tbk Mentok</v>
          </cell>
          <cell r="D4567" t="str">
            <v>Tin</v>
          </cell>
          <cell r="E4567" t="str">
            <v>CID001482</v>
          </cell>
          <cell r="F4567" t="str">
            <v>RMI</v>
          </cell>
          <cell r="G4567" t="str">
            <v>PT Timah Tbk Mentok</v>
          </cell>
          <cell r="H4567" t="str">
            <v>INDONESIA</v>
          </cell>
          <cell r="I4567" t="str">
            <v>Unknown.</v>
          </cell>
          <cell r="J4567" t="str">
            <v>Mentok</v>
          </cell>
          <cell r="K4567" t="str">
            <v>Kepulauan Bangka Belitung</v>
          </cell>
          <cell r="L4567" t="str">
            <v>Conformant</v>
          </cell>
        </row>
        <row r="4568">
          <cell r="B4568" t="str">
            <v>KRAMSKI GMBH_2023</v>
          </cell>
          <cell r="C4568" t="str">
            <v>CID001490 - PT Tinindo Inter Nusa</v>
          </cell>
          <cell r="D4568" t="str">
            <v>Tin</v>
          </cell>
          <cell r="E4568" t="str">
            <v>CID001490</v>
          </cell>
          <cell r="F4568" t="str">
            <v>RMI</v>
          </cell>
          <cell r="G4568" t="str">
            <v>PT Tinindo Inter Nusa</v>
          </cell>
          <cell r="H4568" t="str">
            <v>INDONESIA</v>
          </cell>
          <cell r="I4568"/>
          <cell r="J4568" t="str">
            <v>Pangkal Pinang</v>
          </cell>
          <cell r="K4568" t="str">
            <v>Kepulauan Bangka Belitung</v>
          </cell>
          <cell r="L4568" t="str">
            <v>Listed by RMI</v>
          </cell>
        </row>
        <row r="4569">
          <cell r="B4569" t="str">
            <v>KRAMSKI GMBH_2023</v>
          </cell>
          <cell r="C4569" t="str">
            <v>CID001539 - Rui Da Hung</v>
          </cell>
          <cell r="D4569" t="str">
            <v>Tin</v>
          </cell>
          <cell r="E4569" t="str">
            <v>CID001539</v>
          </cell>
          <cell r="F4569" t="str">
            <v>RMI</v>
          </cell>
          <cell r="G4569" t="str">
            <v>Rui Da Hung</v>
          </cell>
          <cell r="H4569" t="str">
            <v>TAIWAN, PROVINCE OF CHINA</v>
          </cell>
          <cell r="I4569"/>
          <cell r="J4569" t="str">
            <v>Taoyuan</v>
          </cell>
          <cell r="K4569" t="str">
            <v>Taoyuan</v>
          </cell>
          <cell r="L4569" t="str">
            <v>Conformant</v>
          </cell>
        </row>
        <row r="4570">
          <cell r="B4570" t="str">
            <v>KRAMSKI GMBH_2023</v>
          </cell>
          <cell r="C4570" t="str">
            <v>CID001898 - Thaisarco</v>
          </cell>
          <cell r="D4570" t="str">
            <v>Tin</v>
          </cell>
          <cell r="E4570" t="str">
            <v>CID001898</v>
          </cell>
          <cell r="F4570" t="str">
            <v>RMI</v>
          </cell>
          <cell r="G4570" t="str">
            <v>Thaisarco</v>
          </cell>
          <cell r="H4570" t="str">
            <v>THAILAND</v>
          </cell>
          <cell r="I4570" t="str">
            <v>80 Moo 8, Sakdidej Road</v>
          </cell>
          <cell r="J4570" t="str">
            <v>Amphur Muang</v>
          </cell>
          <cell r="K4570" t="str">
            <v>Phuket</v>
          </cell>
          <cell r="L4570" t="str">
            <v>Conformant</v>
          </cell>
        </row>
        <row r="4571">
          <cell r="B4571" t="str">
            <v>KRAMSKI GMBH_2023</v>
          </cell>
          <cell r="C4571" t="str">
            <v>CID002036 - White Solder Metalurgia e Mineracao Ltda.</v>
          </cell>
          <cell r="D4571" t="str">
            <v>Tin</v>
          </cell>
          <cell r="E4571" t="str">
            <v>CID002036</v>
          </cell>
          <cell r="F4571" t="str">
            <v>RMI</v>
          </cell>
          <cell r="G4571" t="str">
            <v>White Solder Metalurgia e Mineracao Ltda.</v>
          </cell>
          <cell r="H4571" t="str">
            <v>BRAZIL</v>
          </cell>
          <cell r="I4571" t="str">
            <v>Rodovia 421, Km 1,1 no 917 CEP 76877-073/Cx Postal: 433</v>
          </cell>
          <cell r="J4571" t="str">
            <v>Ariquemes</v>
          </cell>
          <cell r="K4571" t="str">
            <v>Rondônia</v>
          </cell>
          <cell r="L4571" t="str">
            <v>Conformant</v>
          </cell>
        </row>
        <row r="4572">
          <cell r="B4572" t="str">
            <v>KRAMSKI GMBH_2023</v>
          </cell>
          <cell r="C4572" t="str">
            <v>CID002158 - Yunnan Chengfeng Non-ferrous Metals Co., Ltd.165</v>
          </cell>
          <cell r="D4572" t="str">
            <v>Tin</v>
          </cell>
          <cell r="E4572" t="str">
            <v>CID002158</v>
          </cell>
          <cell r="F4572" t="str">
            <v>RMI</v>
          </cell>
          <cell r="G4572" t="str">
            <v>Yunnan Chengfeng Non-ferrous Metals Co., Ltd.</v>
          </cell>
          <cell r="H4572" t="str">
            <v>CHINA</v>
          </cell>
          <cell r="I4572" t="str">
            <v>Unknown.</v>
          </cell>
          <cell r="J4572" t="str">
            <v>Gejiu</v>
          </cell>
          <cell r="K4572" t="str">
            <v>Yunnan Sheng</v>
          </cell>
          <cell r="L4572" t="str">
            <v>Conformant</v>
          </cell>
        </row>
        <row r="4573">
          <cell r="B4573" t="str">
            <v>KRAMSKI GMBH_2023</v>
          </cell>
          <cell r="C4573" t="str">
            <v>CID002180 - Tin Smelting Branch of Yunnan Tin Co., Ltd.</v>
          </cell>
          <cell r="D4573" t="str">
            <v>Tin</v>
          </cell>
          <cell r="E4573" t="str">
            <v>CID002180</v>
          </cell>
          <cell r="F4573" t="str">
            <v>RMI</v>
          </cell>
          <cell r="G4573" t="str">
            <v>Tin Smelting Branch of Yunnan Tin Co., Ltd.</v>
          </cell>
          <cell r="H4573" t="str">
            <v>CHINA</v>
          </cell>
          <cell r="I4573" t="str">
            <v>Unknown.</v>
          </cell>
          <cell r="J4573" t="str">
            <v>Gejiu</v>
          </cell>
          <cell r="K4573" t="str">
            <v>Yunnan Sheng</v>
          </cell>
          <cell r="L4573" t="str">
            <v>Conformant</v>
          </cell>
        </row>
        <row r="4574">
          <cell r="B4574" t="str">
            <v>KRAMSKI GMBH_2023</v>
          </cell>
          <cell r="C4574" t="str">
            <v>CID000362 - DODUCO Contacts and Refining GmbH</v>
          </cell>
          <cell r="D4574" t="str">
            <v>Gold</v>
          </cell>
          <cell r="E4574" t="str">
            <v>CID000362</v>
          </cell>
          <cell r="F4574" t="str">
            <v>RMI</v>
          </cell>
          <cell r="G4574" t="str">
            <v>DODUCO Contacts and Refining GmbH</v>
          </cell>
          <cell r="H4574" t="str">
            <v>GERMANY</v>
          </cell>
          <cell r="I4574"/>
          <cell r="J4574" t="str">
            <v>Pforzheim</v>
          </cell>
          <cell r="K4574" t="str">
            <v>Baden-Württemberg</v>
          </cell>
          <cell r="L4574" t="str">
            <v>Removed</v>
          </cell>
        </row>
        <row r="4575">
          <cell r="B4575" t="str">
            <v>KRAMSKI GMBH_2023</v>
          </cell>
          <cell r="C4575" t="str">
            <v>CID001486 - PT Timah Nusantara</v>
          </cell>
          <cell r="D4575" t="str">
            <v>Tin</v>
          </cell>
          <cell r="E4575" t="str">
            <v>CID001486</v>
          </cell>
          <cell r="F4575" t="str">
            <v>RMI</v>
          </cell>
          <cell r="G4575" t="str">
            <v>PT Timah Nusantara</v>
          </cell>
          <cell r="H4575" t="str">
            <v>INDONESIA</v>
          </cell>
          <cell r="I4575"/>
          <cell r="J4575" t="str">
            <v>Tempilang</v>
          </cell>
          <cell r="K4575" t="str">
            <v>Kepulauan Bangka Belitung</v>
          </cell>
          <cell r="L4575" t="str">
            <v>Active</v>
          </cell>
        </row>
        <row r="4576">
          <cell r="B4576" t="str">
            <v>KRAMSKI GMBH_2023</v>
          </cell>
          <cell r="C4576" t="str">
            <v>CID002773 - Aurubis Beerse99</v>
          </cell>
          <cell r="D4576" t="str">
            <v>Tin</v>
          </cell>
          <cell r="E4576" t="str">
            <v>CID002773</v>
          </cell>
          <cell r="F4576" t="str">
            <v>RMI</v>
          </cell>
          <cell r="G4576" t="str">
            <v>Aurubis Beerse</v>
          </cell>
          <cell r="H4576" t="str">
            <v>BELGIUM</v>
          </cell>
          <cell r="I4576"/>
          <cell r="J4576" t="str">
            <v>Beerse</v>
          </cell>
          <cell r="K4576" t="str">
            <v>Antwerpen</v>
          </cell>
          <cell r="L4576" t="str">
            <v>Conformant</v>
          </cell>
        </row>
        <row r="4577">
          <cell r="B4577" t="str">
            <v>KRAMSKI GMBH_2023</v>
          </cell>
          <cell r="C4577" t="str">
            <v>CID002774 - Aurubis Berango100</v>
          </cell>
          <cell r="D4577" t="str">
            <v>Tin</v>
          </cell>
          <cell r="E4577" t="str">
            <v>CID002774</v>
          </cell>
          <cell r="F4577" t="str">
            <v>RMI</v>
          </cell>
          <cell r="G4577" t="str">
            <v>Aurubis Berango</v>
          </cell>
          <cell r="H4577" t="str">
            <v>SPAIN</v>
          </cell>
          <cell r="I4577"/>
          <cell r="J4577" t="str">
            <v>Berango</v>
          </cell>
          <cell r="K4577" t="str">
            <v>Bizkaia</v>
          </cell>
          <cell r="L4577" t="str">
            <v>Conformant</v>
          </cell>
        </row>
        <row r="4578">
          <cell r="B4578" t="str">
            <v>KRAMSKI GMBH_2023</v>
          </cell>
          <cell r="C4578" t="str">
            <v>CID003205 - PT Bangka Serumpun</v>
          </cell>
          <cell r="D4578" t="str">
            <v>Tin</v>
          </cell>
          <cell r="E4578" t="str">
            <v>CID003205</v>
          </cell>
          <cell r="F4578" t="str">
            <v>RMI</v>
          </cell>
          <cell r="G4578" t="str">
            <v>PT Bangka Serumpun</v>
          </cell>
          <cell r="H4578" t="str">
            <v>INDONESIA</v>
          </cell>
          <cell r="I4578"/>
          <cell r="J4578" t="str">
            <v>Pangkalpinang</v>
          </cell>
          <cell r="K4578" t="str">
            <v>Kepulauan Bangka Belitung</v>
          </cell>
          <cell r="L4578" t="str">
            <v>Conformant</v>
          </cell>
        </row>
        <row r="4579">
          <cell r="B4579" t="str">
            <v>KRAMSKI GMBH_2023</v>
          </cell>
          <cell r="C4579" t="str">
            <v>CID001406 - PT Babel Surya Alam Lestari</v>
          </cell>
          <cell r="D4579" t="str">
            <v>Tin</v>
          </cell>
          <cell r="E4579" t="str">
            <v>CID001406</v>
          </cell>
          <cell r="F4579" t="str">
            <v>RMI</v>
          </cell>
          <cell r="G4579" t="str">
            <v>PT Babel Surya Alam Lestari</v>
          </cell>
          <cell r="H4579" t="str">
            <v>INDONESIA</v>
          </cell>
          <cell r="I4579"/>
          <cell r="J4579" t="str">
            <v>Badau</v>
          </cell>
          <cell r="K4579" t="str">
            <v>Kepulauan Bangka Belitung</v>
          </cell>
          <cell r="L4579" t="str">
            <v>Conformant</v>
          </cell>
        </row>
        <row r="4580">
          <cell r="B4580" t="str">
            <v>KRAMSKI GMBH_2023</v>
          </cell>
          <cell r="C4580" t="str">
            <v>CID003381 - PT Rajawali Rimba Perkasa</v>
          </cell>
          <cell r="D4580" t="str">
            <v>Tin</v>
          </cell>
          <cell r="E4580" t="str">
            <v>CID003381</v>
          </cell>
          <cell r="F4580" t="str">
            <v>RMI</v>
          </cell>
          <cell r="G4580" t="str">
            <v>PT Rajawali Rimba Perkasa</v>
          </cell>
          <cell r="H4580" t="str">
            <v>INDONESIA</v>
          </cell>
          <cell r="I4580"/>
          <cell r="J4580" t="str">
            <v>Tukak Sadai</v>
          </cell>
          <cell r="K4580" t="str">
            <v>Bangka Belitung</v>
          </cell>
          <cell r="L4580" t="str">
            <v>Conformant</v>
          </cell>
        </row>
        <row r="4581">
          <cell r="B4581" t="str">
            <v>KRAMSKI GMBH_2023</v>
          </cell>
          <cell r="C4581" t="str">
            <v>CID003387 - Luna Smelter, Ltd.</v>
          </cell>
          <cell r="D4581" t="str">
            <v>Tin</v>
          </cell>
          <cell r="E4581" t="str">
            <v>CID003387</v>
          </cell>
          <cell r="F4581" t="str">
            <v>RMI</v>
          </cell>
          <cell r="G4581" t="str">
            <v>Luna Smelter, Ltd.</v>
          </cell>
          <cell r="H4581" t="str">
            <v>RWANDA</v>
          </cell>
          <cell r="I4581"/>
          <cell r="J4581" t="str">
            <v>Kigali</v>
          </cell>
          <cell r="K4581" t="str">
            <v>City of Kigali</v>
          </cell>
          <cell r="L4581" t="str">
            <v>Conformant</v>
          </cell>
        </row>
        <row r="4582">
          <cell r="B4582" t="str">
            <v>KRAMSKI GMBH_2023</v>
          </cell>
          <cell r="C4582" t="str">
            <v>CID001191 - Mitsubishi Materials Corporation</v>
          </cell>
          <cell r="D4582" t="str">
            <v>Tin</v>
          </cell>
          <cell r="E4582" t="str">
            <v>CID001191</v>
          </cell>
          <cell r="F4582" t="str">
            <v>RMI</v>
          </cell>
          <cell r="G4582" t="str">
            <v>Mitsubishi Materials Corporation</v>
          </cell>
          <cell r="H4582" t="str">
            <v>JAPAN</v>
          </cell>
          <cell r="I4582"/>
          <cell r="J4582" t="str">
            <v>Tokyo</v>
          </cell>
          <cell r="K4582" t="str">
            <v>Tokyo</v>
          </cell>
          <cell r="L4582" t="str">
            <v>Conformant</v>
          </cell>
        </row>
        <row r="4583">
          <cell r="B4583" t="str">
            <v>KRAMSKI GMBH_2023</v>
          </cell>
          <cell r="C4583" t="str">
            <v>CID003524 - CRM Synergies</v>
          </cell>
          <cell r="D4583" t="str">
            <v>Tin</v>
          </cell>
          <cell r="E4583" t="str">
            <v>CID003524</v>
          </cell>
          <cell r="F4583" t="str">
            <v>RMI</v>
          </cell>
          <cell r="G4583" t="str">
            <v>CRM Synergies</v>
          </cell>
          <cell r="H4583" t="str">
            <v>SPAIN</v>
          </cell>
          <cell r="I4583"/>
          <cell r="J4583" t="str">
            <v>Toledo</v>
          </cell>
          <cell r="K4583" t="str">
            <v>Toledo</v>
          </cell>
          <cell r="L4583" t="str">
            <v>Conformant</v>
          </cell>
        </row>
        <row r="4584">
          <cell r="B4584" t="str">
            <v>KRAMSKI GMBH_2023</v>
          </cell>
          <cell r="C4584" t="str">
            <v>CID003449 - PT Mitra Sukses Globalindo</v>
          </cell>
          <cell r="D4584" t="str">
            <v>Tin</v>
          </cell>
          <cell r="E4584" t="str">
            <v>CID003449</v>
          </cell>
          <cell r="F4584" t="str">
            <v>RMI</v>
          </cell>
          <cell r="G4584" t="str">
            <v>PT Mitra Sukses Globalindo</v>
          </cell>
          <cell r="H4584" t="str">
            <v>INDONESIA</v>
          </cell>
          <cell r="I4584"/>
          <cell r="J4584" t="str">
            <v>Pangkalpinang</v>
          </cell>
          <cell r="K4584" t="str">
            <v>Kepulauan Bangka Belitung</v>
          </cell>
          <cell r="L4584" t="str">
            <v>Conformant</v>
          </cell>
        </row>
        <row r="4585">
          <cell r="B4585" t="str">
            <v>LITTELFUSE INC_2023</v>
          </cell>
          <cell r="C4585" t="str">
            <v>CID000211 - Changsha South Tantalum Niobium Co., Ltd.</v>
          </cell>
          <cell r="D4585" t="str">
            <v>Tantalum</v>
          </cell>
          <cell r="E4585" t="str">
            <v>CID000211</v>
          </cell>
          <cell r="F4585" t="str">
            <v>RMI</v>
          </cell>
          <cell r="G4585" t="str">
            <v>Changsha South Tantalum Niobium Co., Ltd.</v>
          </cell>
          <cell r="H4585" t="str">
            <v>CHINA</v>
          </cell>
          <cell r="I4585"/>
          <cell r="J4585" t="str">
            <v>Changsha</v>
          </cell>
          <cell r="K4585" t="str">
            <v>Hunan Sheng</v>
          </cell>
          <cell r="L4585" t="str">
            <v>Conformant</v>
          </cell>
        </row>
        <row r="4586">
          <cell r="B4586" t="str">
            <v>LITTELFUSE INC_2023</v>
          </cell>
          <cell r="C4586" t="str">
            <v>CID002504 - D Block Metals, LLC</v>
          </cell>
          <cell r="D4586" t="str">
            <v>Tantalum</v>
          </cell>
          <cell r="E4586" t="str">
            <v>CID002504</v>
          </cell>
          <cell r="F4586" t="str">
            <v>RMI</v>
          </cell>
          <cell r="G4586" t="str">
            <v>D Block Metals, LLC</v>
          </cell>
          <cell r="H4586" t="str">
            <v>UNITED STATES OF AMERICA</v>
          </cell>
          <cell r="I4586"/>
          <cell r="J4586" t="str">
            <v>Gastonia</v>
          </cell>
          <cell r="K4586" t="str">
            <v>North Carolina</v>
          </cell>
          <cell r="L4586" t="str">
            <v>Conformant</v>
          </cell>
        </row>
        <row r="4587">
          <cell r="B4587" t="str">
            <v>LITTELFUSE INC_2023</v>
          </cell>
          <cell r="C4587" t="str">
            <v>CID000460 - F&amp;X Electro-Materials Ltd.4</v>
          </cell>
          <cell r="D4587" t="str">
            <v>Tantalum</v>
          </cell>
          <cell r="E4587" t="str">
            <v>CID000460</v>
          </cell>
          <cell r="F4587" t="str">
            <v>RMI</v>
          </cell>
          <cell r="G4587" t="str">
            <v>F&amp;X Electro-Materials Ltd.</v>
          </cell>
          <cell r="H4587" t="str">
            <v>CHINA</v>
          </cell>
          <cell r="I4587"/>
          <cell r="J4587" t="str">
            <v>Jiangmen</v>
          </cell>
          <cell r="K4587" t="str">
            <v>Guangdong Sheng</v>
          </cell>
          <cell r="L4587" t="str">
            <v>Conformant</v>
          </cell>
        </row>
        <row r="4588">
          <cell r="B4588" t="str">
            <v>LITTELFUSE INC_2023</v>
          </cell>
          <cell r="C4588" t="str">
            <v>CID002505 - FIR Metals &amp; Resource Ltd.</v>
          </cell>
          <cell r="D4588" t="str">
            <v>Tantalum</v>
          </cell>
          <cell r="E4588" t="str">
            <v>CID002505</v>
          </cell>
          <cell r="F4588" t="str">
            <v>RMI</v>
          </cell>
          <cell r="G4588" t="str">
            <v>FIR Metals &amp; Resource Ltd.</v>
          </cell>
          <cell r="H4588" t="str">
            <v>CHINA</v>
          </cell>
          <cell r="I4588"/>
          <cell r="J4588" t="str">
            <v>Zhuzhou</v>
          </cell>
          <cell r="K4588" t="str">
            <v>Hunan Sheng</v>
          </cell>
          <cell r="L4588" t="str">
            <v>Conformant</v>
          </cell>
        </row>
        <row r="4589">
          <cell r="B4589" t="str">
            <v>LITTELFUSE INC_2023</v>
          </cell>
          <cell r="C4589" t="str">
            <v>CID002558 - Global Advanced Metals Aizu</v>
          </cell>
          <cell r="D4589" t="str">
            <v>Tantalum</v>
          </cell>
          <cell r="E4589" t="str">
            <v>CID002558</v>
          </cell>
          <cell r="F4589" t="str">
            <v>RMI</v>
          </cell>
          <cell r="G4589" t="str">
            <v>Global Advanced Metals Aizu</v>
          </cell>
          <cell r="H4589" t="str">
            <v>JAPAN</v>
          </cell>
          <cell r="I4589"/>
          <cell r="J4589" t="str">
            <v>Aizuwakamatsu</v>
          </cell>
          <cell r="K4589" t="str">
            <v>Fukushima</v>
          </cell>
          <cell r="L4589" t="str">
            <v>Conformant</v>
          </cell>
        </row>
        <row r="4590">
          <cell r="B4590" t="str">
            <v>LITTELFUSE INC_2023</v>
          </cell>
          <cell r="C4590" t="str">
            <v>CID002557 - Global Advanced Metals Boyertown</v>
          </cell>
          <cell r="D4590" t="str">
            <v>Tantalum</v>
          </cell>
          <cell r="E4590" t="str">
            <v>CID002557</v>
          </cell>
          <cell r="F4590" t="str">
            <v>RMI</v>
          </cell>
          <cell r="G4590" t="str">
            <v>Global Advanced Metals Boyertown</v>
          </cell>
          <cell r="H4590" t="str">
            <v>UNITED STATES OF AMERICA</v>
          </cell>
          <cell r="I4590"/>
          <cell r="J4590" t="str">
            <v>Boyertown</v>
          </cell>
          <cell r="K4590" t="str">
            <v>Pennsylvania</v>
          </cell>
          <cell r="L4590" t="str">
            <v>Conformant</v>
          </cell>
        </row>
        <row r="4591">
          <cell r="B4591" t="str">
            <v>LITTELFUSE INC_2023</v>
          </cell>
          <cell r="C4591" t="str">
            <v>CID000616 - XIMEI RESOURCES (GUANGDONG) LIMITED</v>
          </cell>
          <cell r="D4591" t="str">
            <v>Tantalum</v>
          </cell>
          <cell r="E4591" t="str">
            <v>CID000616</v>
          </cell>
          <cell r="F4591" t="str">
            <v>RMI</v>
          </cell>
          <cell r="G4591" t="str">
            <v>XIMEI RESOURCES (GUANGDONG) LIMITED</v>
          </cell>
          <cell r="H4591" t="str">
            <v>CHINA</v>
          </cell>
          <cell r="I4591"/>
          <cell r="J4591" t="str">
            <v>Yingde</v>
          </cell>
          <cell r="K4591" t="str">
            <v>Guangdong Sheng</v>
          </cell>
          <cell r="L4591" t="str">
            <v>Conformant</v>
          </cell>
        </row>
        <row r="4592">
          <cell r="B4592" t="str">
            <v>LITTELFUSE INC_2023</v>
          </cell>
          <cell r="C4592" t="str">
            <v>CID002544 - TANIOBIS Co., Ltd.</v>
          </cell>
          <cell r="D4592" t="str">
            <v>Tantalum</v>
          </cell>
          <cell r="E4592" t="str">
            <v>CID002544</v>
          </cell>
          <cell r="F4592" t="str">
            <v>RMI</v>
          </cell>
          <cell r="G4592" t="str">
            <v>TANIOBIS Co., Ltd.</v>
          </cell>
          <cell r="H4592" t="str">
            <v>THAILAND</v>
          </cell>
          <cell r="I4592"/>
          <cell r="J4592" t="str">
            <v>Map Ta Phut</v>
          </cell>
          <cell r="K4592" t="str">
            <v>Rayong</v>
          </cell>
          <cell r="L4592" t="str">
            <v>Conformant</v>
          </cell>
        </row>
        <row r="4593">
          <cell r="B4593" t="str">
            <v>LITTELFUSE INC_2023</v>
          </cell>
          <cell r="C4593" t="str">
            <v>CID002547 - QSIL Metals Hermsdorf GmbH98</v>
          </cell>
          <cell r="D4593" t="str">
            <v>Tantalum</v>
          </cell>
          <cell r="E4593" t="str">
            <v>CID002547</v>
          </cell>
          <cell r="F4593" t="str">
            <v>RMI</v>
          </cell>
          <cell r="G4593" t="str">
            <v>QSIL Metals Hermsdorf GmbH</v>
          </cell>
          <cell r="H4593" t="str">
            <v>GERMANY</v>
          </cell>
          <cell r="I4593"/>
          <cell r="J4593" t="str">
            <v>Hermsdorf</v>
          </cell>
          <cell r="K4593" t="str">
            <v>Thüringen</v>
          </cell>
          <cell r="L4593" t="str">
            <v>Removed</v>
          </cell>
        </row>
        <row r="4594">
          <cell r="B4594" t="str">
            <v>LITTELFUSE INC_2023</v>
          </cell>
          <cell r="C4594" t="str">
            <v>CID002548 - Materion Newton Inc.</v>
          </cell>
          <cell r="D4594" t="str">
            <v>Tantalum</v>
          </cell>
          <cell r="E4594" t="str">
            <v>CID002548</v>
          </cell>
          <cell r="F4594" t="str">
            <v>RMI</v>
          </cell>
          <cell r="G4594" t="str">
            <v>Materion Newton Inc.</v>
          </cell>
          <cell r="H4594" t="str">
            <v>UNITED STATES OF AMERICA</v>
          </cell>
          <cell r="I4594"/>
          <cell r="J4594" t="str">
            <v>Newton</v>
          </cell>
          <cell r="K4594" t="str">
            <v>Massachusetts</v>
          </cell>
          <cell r="L4594" t="str">
            <v>Conformant</v>
          </cell>
        </row>
        <row r="4595">
          <cell r="B4595" t="str">
            <v>LITTELFUSE INC_2023</v>
          </cell>
          <cell r="C4595" t="str">
            <v>CID002549 - TANIOBIS Japan Co., Ltd.</v>
          </cell>
          <cell r="D4595" t="str">
            <v>Tantalum</v>
          </cell>
          <cell r="E4595" t="str">
            <v>CID002549</v>
          </cell>
          <cell r="F4595" t="str">
            <v>RMI</v>
          </cell>
          <cell r="G4595" t="str">
            <v>TANIOBIS Japan Co., Ltd.</v>
          </cell>
          <cell r="H4595" t="str">
            <v>JAPAN</v>
          </cell>
          <cell r="I4595"/>
          <cell r="J4595" t="str">
            <v>Mito</v>
          </cell>
          <cell r="K4595" t="str">
            <v>Ibaraki</v>
          </cell>
          <cell r="L4595" t="str">
            <v>Conformant</v>
          </cell>
        </row>
        <row r="4596">
          <cell r="B4596" t="str">
            <v>LITTELFUSE INC_2023</v>
          </cell>
          <cell r="C4596" t="str">
            <v>CID002550 - TANIOBIS Smelting GmbH &amp; Co. KG</v>
          </cell>
          <cell r="D4596" t="str">
            <v>Tantalum</v>
          </cell>
          <cell r="E4596" t="str">
            <v>CID002550</v>
          </cell>
          <cell r="F4596" t="str">
            <v>RMI</v>
          </cell>
          <cell r="G4596" t="str">
            <v>TANIOBIS Smelting GmbH &amp; Co. KG</v>
          </cell>
          <cell r="H4596" t="str">
            <v>GERMANY</v>
          </cell>
          <cell r="I4596"/>
          <cell r="J4596" t="str">
            <v>Laufenburg</v>
          </cell>
          <cell r="K4596" t="str">
            <v>Baden-Württemberg</v>
          </cell>
          <cell r="L4596" t="str">
            <v>Conformant</v>
          </cell>
        </row>
        <row r="4597">
          <cell r="B4597" t="str">
            <v>LITTELFUSE INC_2023</v>
          </cell>
          <cell r="C4597" t="str">
            <v>CID002545 - TANIOBIS GmbH</v>
          </cell>
          <cell r="D4597" t="str">
            <v>Tantalum</v>
          </cell>
          <cell r="E4597" t="str">
            <v>CID002545</v>
          </cell>
          <cell r="F4597" t="str">
            <v>RMI</v>
          </cell>
          <cell r="G4597" t="str">
            <v>TANIOBIS GmbH</v>
          </cell>
          <cell r="H4597" t="str">
            <v>GERMANY</v>
          </cell>
          <cell r="I4597"/>
          <cell r="J4597" t="str">
            <v>Goslar</v>
          </cell>
          <cell r="K4597" t="str">
            <v>Niedersachsen</v>
          </cell>
          <cell r="L4597" t="str">
            <v>Conformant</v>
          </cell>
        </row>
        <row r="4598">
          <cell r="B4598" t="str">
            <v>LITTELFUSE INC_2023</v>
          </cell>
          <cell r="C4598" t="str">
            <v>CID002492 - Hengyang King Xing Lifeng New Materials Co., Ltd.</v>
          </cell>
          <cell r="D4598" t="str">
            <v>Tantalum</v>
          </cell>
          <cell r="E4598" t="str">
            <v>CID002492</v>
          </cell>
          <cell r="F4598" t="str">
            <v>RMI</v>
          </cell>
          <cell r="G4598" t="str">
            <v>Hengyang King Xing Lifeng New Materials Co., Ltd.</v>
          </cell>
          <cell r="H4598" t="str">
            <v>CHINA</v>
          </cell>
          <cell r="I4598"/>
          <cell r="J4598" t="str">
            <v>Hengyang</v>
          </cell>
          <cell r="K4598" t="str">
            <v>Hunan Sheng</v>
          </cell>
          <cell r="L4598" t="str">
            <v>Conformant</v>
          </cell>
        </row>
        <row r="4599">
          <cell r="B4599" t="str">
            <v>LITTELFUSE INC_2023</v>
          </cell>
          <cell r="C4599" t="str">
            <v>CID002512 - Jiangxi Dinghai Tantalum &amp; Niobium Co., Ltd.</v>
          </cell>
          <cell r="D4599" t="str">
            <v>Tantalum</v>
          </cell>
          <cell r="E4599" t="str">
            <v>CID002512</v>
          </cell>
          <cell r="F4599" t="str">
            <v>RMI</v>
          </cell>
          <cell r="G4599" t="str">
            <v>Jiangxi Dinghai Tantalum &amp; Niobium Co., Ltd.</v>
          </cell>
          <cell r="H4599" t="str">
            <v>CHINA</v>
          </cell>
          <cell r="I4599"/>
          <cell r="J4599" t="str">
            <v>Fengxin</v>
          </cell>
          <cell r="K4599" t="str">
            <v>Jiangxi Sheng</v>
          </cell>
          <cell r="L4599" t="str">
            <v>Conformant</v>
          </cell>
        </row>
        <row r="4600">
          <cell r="B4600" t="str">
            <v>LITTELFUSE INC_2023</v>
          </cell>
          <cell r="C4600" t="str">
            <v>CID002842 - Jiangxi Tuohong New Raw Material</v>
          </cell>
          <cell r="D4600" t="str">
            <v>Tantalum</v>
          </cell>
          <cell r="E4600" t="str">
            <v>CID002842</v>
          </cell>
          <cell r="F4600" t="str">
            <v>RMI</v>
          </cell>
          <cell r="G4600" t="str">
            <v>Jiangxi Tuohong New Raw Material</v>
          </cell>
          <cell r="H4600" t="str">
            <v>CHINA</v>
          </cell>
          <cell r="I4600"/>
          <cell r="J4600" t="str">
            <v>Yi Chun City</v>
          </cell>
          <cell r="K4600" t="str">
            <v>Jiangxi Sheng</v>
          </cell>
          <cell r="L4600" t="str">
            <v>Conformant</v>
          </cell>
        </row>
        <row r="4601">
          <cell r="B4601" t="str">
            <v>LITTELFUSE INC_2023</v>
          </cell>
          <cell r="C4601" t="str">
            <v>CID000914 - JiuJiang JinXin Nonferrous Metals Co., Ltd.</v>
          </cell>
          <cell r="D4601" t="str">
            <v>Tantalum</v>
          </cell>
          <cell r="E4601" t="str">
            <v>CID000914</v>
          </cell>
          <cell r="F4601" t="str">
            <v>RMI</v>
          </cell>
          <cell r="G4601" t="str">
            <v>JiuJiang JinXin Nonferrous Metals Co., Ltd.</v>
          </cell>
          <cell r="H4601" t="str">
            <v>CHINA</v>
          </cell>
          <cell r="I4601"/>
          <cell r="J4601" t="str">
            <v>Jiujiang</v>
          </cell>
          <cell r="K4601" t="str">
            <v>Jiangxi Sheng</v>
          </cell>
          <cell r="L4601" t="str">
            <v>Conformant</v>
          </cell>
        </row>
        <row r="4602">
          <cell r="B4602" t="str">
            <v>LITTELFUSE INC_2023</v>
          </cell>
          <cell r="C4602" t="str">
            <v>CID000917 - Jiujiang Tanbre Co., Ltd.</v>
          </cell>
          <cell r="D4602" t="str">
            <v>Tantalum</v>
          </cell>
          <cell r="E4602" t="str">
            <v>CID000917</v>
          </cell>
          <cell r="F4602" t="str">
            <v>RMI</v>
          </cell>
          <cell r="G4602" t="str">
            <v>Jiujiang Tanbre Co., Ltd.</v>
          </cell>
          <cell r="H4602" t="str">
            <v>CHINA</v>
          </cell>
          <cell r="I4602" t="str">
            <v>No. 62, Jiuhu Road, Jiujiang City, Jiangxi 
Province, China, P.C: 332014</v>
          </cell>
          <cell r="J4602" t="str">
            <v>Jiujiang</v>
          </cell>
          <cell r="K4602" t="str">
            <v>Jiangxi Sheng</v>
          </cell>
          <cell r="L4602" t="str">
            <v>Conformant</v>
          </cell>
        </row>
        <row r="4603">
          <cell r="B4603" t="str">
            <v>LITTELFUSE INC_2023</v>
          </cell>
          <cell r="C4603" t="str">
            <v>CID002506 - Jiujiang Zhongao Tantalum &amp; Niobium Co., Ltd.</v>
          </cell>
          <cell r="D4603" t="str">
            <v>Tantalum</v>
          </cell>
          <cell r="E4603" t="str">
            <v>CID002506</v>
          </cell>
          <cell r="F4603" t="str">
            <v>RMI</v>
          </cell>
          <cell r="G4603" t="str">
            <v>Jiujiang Zhongao Tantalum &amp; Niobium Co., Ltd.</v>
          </cell>
          <cell r="H4603" t="str">
            <v>CHINA</v>
          </cell>
          <cell r="I4603"/>
          <cell r="J4603" t="str">
            <v>Jiujiang</v>
          </cell>
          <cell r="K4603" t="str">
            <v>Jiangxi Sheng</v>
          </cell>
          <cell r="L4603" t="str">
            <v>Conformant</v>
          </cell>
        </row>
        <row r="4604">
          <cell r="B4604" t="str">
            <v>LITTELFUSE INC_2023</v>
          </cell>
          <cell r="C4604" t="str">
            <v>CID002539 - KEMET de Mexico</v>
          </cell>
          <cell r="D4604" t="str">
            <v>Tantalum</v>
          </cell>
          <cell r="E4604" t="str">
            <v>CID002539</v>
          </cell>
          <cell r="F4604" t="str">
            <v>RMI</v>
          </cell>
          <cell r="G4604" t="str">
            <v>KEMET de Mexico</v>
          </cell>
          <cell r="H4604" t="str">
            <v>MEXICO</v>
          </cell>
          <cell r="I4604"/>
          <cell r="J4604" t="str">
            <v>Matamoros</v>
          </cell>
          <cell r="K4604" t="str">
            <v>Tamaulipas</v>
          </cell>
          <cell r="L4604" t="str">
            <v>Conformant</v>
          </cell>
        </row>
        <row r="4605">
          <cell r="B4605" t="str">
            <v>LITTELFUSE INC_2023</v>
          </cell>
          <cell r="C4605" t="str">
            <v>CID001076 - AMG Brasil</v>
          </cell>
          <cell r="D4605" t="str">
            <v>Tantalum</v>
          </cell>
          <cell r="E4605" t="str">
            <v>CID001076</v>
          </cell>
          <cell r="F4605" t="str">
            <v>RMI</v>
          </cell>
          <cell r="G4605" t="str">
            <v>AMG Brasil</v>
          </cell>
          <cell r="H4605" t="str">
            <v>BRAZIL</v>
          </cell>
          <cell r="I4605"/>
          <cell r="J4605" t="str">
            <v>São João del Rei</v>
          </cell>
          <cell r="K4605" t="str">
            <v>Minas Gerais</v>
          </cell>
          <cell r="L4605" t="str">
            <v>Conformant</v>
          </cell>
        </row>
        <row r="4606">
          <cell r="B4606" t="str">
            <v>LITTELFUSE INC_2023</v>
          </cell>
          <cell r="C4606" t="str">
            <v>CID001163 - Metallurgical Products India Pvt., Ltd.7</v>
          </cell>
          <cell r="D4606" t="str">
            <v>Tantalum</v>
          </cell>
          <cell r="E4606" t="str">
            <v>CID001163</v>
          </cell>
          <cell r="F4606" t="str">
            <v>RMI</v>
          </cell>
          <cell r="G4606" t="str">
            <v>Metallurgical Products India Pvt., Ltd.</v>
          </cell>
          <cell r="H4606" t="str">
            <v>INDIA</v>
          </cell>
          <cell r="I4606"/>
          <cell r="J4606" t="str">
            <v>District Raigad</v>
          </cell>
          <cell r="K4606" t="str">
            <v>Maharashtra</v>
          </cell>
          <cell r="L4606" t="str">
            <v>Conformant</v>
          </cell>
        </row>
        <row r="4607">
          <cell r="B4607" t="str">
            <v>LITTELFUSE INC_2023</v>
          </cell>
          <cell r="C4607" t="str">
            <v>CID001173 - Mineracao Taboca S.A.</v>
          </cell>
          <cell r="D4607" t="str">
            <v>Tin</v>
          </cell>
          <cell r="E4607" t="str">
            <v>CID001173</v>
          </cell>
          <cell r="F4607" t="str">
            <v>RMI</v>
          </cell>
          <cell r="G4607" t="str">
            <v>Mineracao Taboca S.A.</v>
          </cell>
          <cell r="H4607" t="str">
            <v>BRAZIL</v>
          </cell>
          <cell r="I4607" t="str">
            <v>Nondisclosure</v>
          </cell>
          <cell r="J4607" t="str">
            <v>Bairro Guarapiranga</v>
          </cell>
          <cell r="K4607" t="str">
            <v>Pirapora do Bom Jesus City</v>
          </cell>
          <cell r="L4607" t="str">
            <v>Conformant</v>
          </cell>
        </row>
        <row r="4608">
          <cell r="B4608" t="str">
            <v>LITTELFUSE INC_2023</v>
          </cell>
          <cell r="C4608" t="str">
            <v>CID001192 - Mitsui Mining and Smelting Co., Ltd.8</v>
          </cell>
          <cell r="D4608" t="str">
            <v>Tantalum</v>
          </cell>
          <cell r="E4608" t="str">
            <v>CID001192</v>
          </cell>
          <cell r="F4608" t="str">
            <v>RMI</v>
          </cell>
          <cell r="G4608" t="str">
            <v>Mitsui Mining and Smelting Co., Ltd.</v>
          </cell>
          <cell r="H4608" t="str">
            <v>JAPAN</v>
          </cell>
          <cell r="I4608"/>
          <cell r="J4608" t="str">
            <v>Omuta</v>
          </cell>
          <cell r="K4608" t="str">
            <v>Fukuoka</v>
          </cell>
          <cell r="L4608" t="str">
            <v>Conformant</v>
          </cell>
        </row>
        <row r="4609">
          <cell r="B4609" t="str">
            <v>LITTELFUSE INC_2023</v>
          </cell>
          <cell r="C4609" t="str">
            <v>CID001277 - Ningxia Orient Tantalum Industry Co., Ltd.</v>
          </cell>
          <cell r="D4609" t="str">
            <v>Tantalum</v>
          </cell>
          <cell r="E4609" t="str">
            <v>CID001277</v>
          </cell>
          <cell r="F4609" t="str">
            <v>RMI</v>
          </cell>
          <cell r="G4609" t="str">
            <v>Ningxia Orient Tantalum Industry Co., Ltd.</v>
          </cell>
          <cell r="H4609" t="str">
            <v>CHINA</v>
          </cell>
          <cell r="I4609"/>
          <cell r="J4609" t="str">
            <v>Shizuishan City</v>
          </cell>
          <cell r="K4609" t="str">
            <v>Ningxia Huizi Zizhiqu</v>
          </cell>
          <cell r="L4609" t="str">
            <v>Conformant</v>
          </cell>
        </row>
        <row r="4610">
          <cell r="B4610" t="str">
            <v>LITTELFUSE INC_2023</v>
          </cell>
          <cell r="C4610" t="str">
            <v>CID001200 - NPM Silmet AS9</v>
          </cell>
          <cell r="D4610" t="str">
            <v>Tantalum</v>
          </cell>
          <cell r="E4610" t="str">
            <v>CID001200</v>
          </cell>
          <cell r="F4610" t="str">
            <v>RMI</v>
          </cell>
          <cell r="G4610" t="str">
            <v>NPM Silmet AS</v>
          </cell>
          <cell r="H4610" t="str">
            <v>ESTONIA</v>
          </cell>
          <cell r="I4610"/>
          <cell r="J4610" t="str">
            <v>Sillamäe</v>
          </cell>
          <cell r="K4610" t="str">
            <v>Ida-Virumaa</v>
          </cell>
          <cell r="L4610" t="str">
            <v>Conformant</v>
          </cell>
        </row>
        <row r="4611">
          <cell r="B4611" t="str">
            <v>LITTELFUSE INC_2023</v>
          </cell>
          <cell r="C4611" t="str">
            <v>CID001508 - QuantumClean</v>
          </cell>
          <cell r="D4611" t="str">
            <v>Tantalum</v>
          </cell>
          <cell r="E4611" t="str">
            <v>CID001508</v>
          </cell>
          <cell r="F4611" t="str">
            <v>RMI</v>
          </cell>
          <cell r="G4611" t="str">
            <v>QuantumClean</v>
          </cell>
          <cell r="H4611" t="str">
            <v>UNITED STATES OF AMERICA</v>
          </cell>
          <cell r="I4611"/>
          <cell r="J4611" t="str">
            <v>Carrollton</v>
          </cell>
          <cell r="K4611" t="str">
            <v>Texas</v>
          </cell>
          <cell r="L4611" t="str">
            <v>Conformant</v>
          </cell>
        </row>
        <row r="4612">
          <cell r="B4612" t="str">
            <v>LITTELFUSE INC_2023</v>
          </cell>
          <cell r="C4612" t="str">
            <v>CID002706 - Resind Industria e Comercio Ltda.</v>
          </cell>
          <cell r="D4612" t="str">
            <v>Tin</v>
          </cell>
          <cell r="E4612" t="str">
            <v>CID002706</v>
          </cell>
          <cell r="F4612" t="str">
            <v>RMI</v>
          </cell>
          <cell r="G4612" t="str">
            <v>Resind Industria e Comercio Ltda.</v>
          </cell>
          <cell r="H4612" t="str">
            <v>BRAZIL</v>
          </cell>
          <cell r="I4612"/>
          <cell r="J4612" t="str">
            <v>São João del Rei</v>
          </cell>
          <cell r="K4612" t="str">
            <v>Minas gerais</v>
          </cell>
          <cell r="L4612" t="str">
            <v>Conformant</v>
          </cell>
        </row>
        <row r="4613">
          <cell r="B4613" t="str">
            <v>LITTELFUSE INC_2023</v>
          </cell>
          <cell r="C4613" t="str">
            <v>CID001769 - Solikamsk Magnesium Works OAO14</v>
          </cell>
          <cell r="D4613" t="str">
            <v>Tantalum</v>
          </cell>
          <cell r="E4613" t="str">
            <v>CID001769</v>
          </cell>
          <cell r="F4613" t="str">
            <v>RMI</v>
          </cell>
          <cell r="G4613" t="str">
            <v>Solikamsk Magnesium Works OAO</v>
          </cell>
          <cell r="H4613" t="str">
            <v>RUSSIAN FEDERATION</v>
          </cell>
          <cell r="I4613"/>
          <cell r="J4613" t="str">
            <v>Solikamsk</v>
          </cell>
          <cell r="K4613" t="str">
            <v>Permskiy kray</v>
          </cell>
          <cell r="L4613" t="str">
            <v>Listed by RMI</v>
          </cell>
        </row>
        <row r="4614">
          <cell r="B4614" t="str">
            <v>LITTELFUSE INC_2023</v>
          </cell>
          <cell r="C4614" t="str">
            <v>CID001869 - Taki Chemical Co., Ltd.</v>
          </cell>
          <cell r="D4614" t="str">
            <v>Tantalum</v>
          </cell>
          <cell r="E4614" t="str">
            <v>CID001869</v>
          </cell>
          <cell r="F4614" t="str">
            <v>RMI</v>
          </cell>
          <cell r="G4614" t="str">
            <v>Taki Chemical Co., Ltd.</v>
          </cell>
          <cell r="H4614" t="str">
            <v>JAPAN</v>
          </cell>
          <cell r="I4614"/>
          <cell r="J4614" t="str">
            <v>Harima</v>
          </cell>
          <cell r="K4614" t="str">
            <v>Hyogo</v>
          </cell>
          <cell r="L4614" t="str">
            <v>Conformant</v>
          </cell>
        </row>
        <row r="4615">
          <cell r="B4615" t="str">
            <v>LITTELFUSE INC_2023</v>
          </cell>
          <cell r="C4615" t="str">
            <v>CID001891 - Telex Metals</v>
          </cell>
          <cell r="D4615" t="str">
            <v>Tantalum</v>
          </cell>
          <cell r="E4615" t="str">
            <v>CID001891</v>
          </cell>
          <cell r="F4615" t="str">
            <v>RMI</v>
          </cell>
          <cell r="G4615" t="str">
            <v>Telex Metals</v>
          </cell>
          <cell r="H4615" t="str">
            <v>UNITED STATES OF AMERICA</v>
          </cell>
          <cell r="I4615"/>
          <cell r="J4615" t="str">
            <v>Croydon</v>
          </cell>
          <cell r="K4615" t="str">
            <v>Pennsylvania</v>
          </cell>
          <cell r="L4615" t="str">
            <v>Conformant</v>
          </cell>
        </row>
        <row r="4616">
          <cell r="B4616" t="str">
            <v>LITTELFUSE INC_2023</v>
          </cell>
          <cell r="C4616" t="str">
            <v>CID001969 - Ulba Metallurgical Plant JSC17</v>
          </cell>
          <cell r="D4616" t="str">
            <v>Tantalum</v>
          </cell>
          <cell r="E4616" t="str">
            <v>CID001969</v>
          </cell>
          <cell r="F4616" t="str">
            <v>RMI</v>
          </cell>
          <cell r="G4616" t="str">
            <v>Ulba Metallurgical Plant JSC</v>
          </cell>
          <cell r="H4616" t="str">
            <v>KAZAKHSTAN</v>
          </cell>
          <cell r="I4616"/>
          <cell r="J4616" t="str">
            <v>Ust-Kamenogorsk</v>
          </cell>
          <cell r="K4616" t="str">
            <v>Qaraghandy oblysy</v>
          </cell>
          <cell r="L4616" t="str">
            <v>Conformant</v>
          </cell>
        </row>
        <row r="4617">
          <cell r="B4617" t="str">
            <v>LITTELFUSE INC_2023</v>
          </cell>
          <cell r="C4617" t="str">
            <v>CID002508 - XinXing HaoRong Electronic Material Co., Ltd.</v>
          </cell>
          <cell r="D4617" t="str">
            <v>Tantalum</v>
          </cell>
          <cell r="E4617" t="str">
            <v>CID002508</v>
          </cell>
          <cell r="F4617" t="str">
            <v>RMI</v>
          </cell>
          <cell r="G4617" t="str">
            <v>XinXing HaoRong Electronic Material Co., Ltd.</v>
          </cell>
          <cell r="H4617" t="str">
            <v>CHINA</v>
          </cell>
          <cell r="I4617"/>
          <cell r="J4617" t="str">
            <v>YunFu City</v>
          </cell>
          <cell r="K4617" t="str">
            <v>Guangdong Sheng</v>
          </cell>
          <cell r="L4617" t="str">
            <v>Conformant</v>
          </cell>
        </row>
        <row r="4618">
          <cell r="B4618" t="str">
            <v>LITTELFUSE INC_2023</v>
          </cell>
          <cell r="C4618" t="str">
            <v>CID002708 - Abington Reldan Metals, LLC</v>
          </cell>
          <cell r="D4618" t="str">
            <v>Gold</v>
          </cell>
          <cell r="E4618" t="str">
            <v>CID002708</v>
          </cell>
          <cell r="F4618" t="str">
            <v>RMI</v>
          </cell>
          <cell r="G4618" t="str">
            <v>Abington Reldan Metals, LLC</v>
          </cell>
          <cell r="H4618" t="str">
            <v>UNITED STATES OF AMERICA</v>
          </cell>
          <cell r="I4618"/>
          <cell r="J4618" t="str">
            <v>Fairless Hills</v>
          </cell>
          <cell r="K4618" t="str">
            <v>Pennsylvania</v>
          </cell>
          <cell r="L4618" t="str">
            <v>Conformant</v>
          </cell>
        </row>
        <row r="4619">
          <cell r="B4619" t="str">
            <v>LITTELFUSE INC_2023</v>
          </cell>
          <cell r="C4619" t="str">
            <v>CID000015 - Advanced Chemical Company</v>
          </cell>
          <cell r="D4619" t="str">
            <v>Gold</v>
          </cell>
          <cell r="E4619" t="str">
            <v>CID000015</v>
          </cell>
          <cell r="F4619" t="str">
            <v>RMI</v>
          </cell>
          <cell r="G4619" t="str">
            <v>Advanced Chemical Company</v>
          </cell>
          <cell r="H4619" t="str">
            <v>UNITED STATES OF AMERICA</v>
          </cell>
          <cell r="I4619"/>
          <cell r="J4619" t="str">
            <v>Warwick</v>
          </cell>
          <cell r="K4619" t="str">
            <v>Rhode Island</v>
          </cell>
          <cell r="L4619" t="str">
            <v>Conformant</v>
          </cell>
        </row>
        <row r="4620">
          <cell r="B4620" t="str">
            <v>LITTELFUSE INC_2023</v>
          </cell>
          <cell r="C4620" t="str">
            <v>CID000019 - Aida Chemical Industries Co., Ltd.</v>
          </cell>
          <cell r="D4620" t="str">
            <v>Gold</v>
          </cell>
          <cell r="E4620" t="str">
            <v>CID000019</v>
          </cell>
          <cell r="F4620" t="str">
            <v>RMI</v>
          </cell>
          <cell r="G4620" t="str">
            <v>Aida Chemical Industries Co., Ltd.</v>
          </cell>
          <cell r="H4620" t="str">
            <v>JAPAN</v>
          </cell>
          <cell r="I4620" t="str">
            <v>6-15-13 Minami-cho</v>
          </cell>
          <cell r="J4620" t="str">
            <v>Fuchu</v>
          </cell>
          <cell r="K4620" t="str">
            <v>Tokyo</v>
          </cell>
          <cell r="L4620" t="str">
            <v>Conformant</v>
          </cell>
        </row>
        <row r="4621">
          <cell r="B4621" t="str">
            <v>LITTELFUSE INC_2023</v>
          </cell>
          <cell r="C4621" t="str">
            <v>CID002560 - Al Etihad Gold Refinery DMCC</v>
          </cell>
          <cell r="D4621" t="str">
            <v>Gold</v>
          </cell>
          <cell r="E4621" t="str">
            <v>CID002560</v>
          </cell>
          <cell r="F4621" t="str">
            <v>RMI</v>
          </cell>
          <cell r="G4621" t="str">
            <v>Al Etihad Gold Refinery DMCC</v>
          </cell>
          <cell r="H4621" t="str">
            <v>UNITED ARAB EMIRATES</v>
          </cell>
          <cell r="I4621"/>
          <cell r="J4621" t="str">
            <v>Dubai</v>
          </cell>
          <cell r="K4621" t="str">
            <v>Dubayy</v>
          </cell>
          <cell r="L4621" t="str">
            <v>Conformant</v>
          </cell>
        </row>
        <row r="4622">
          <cell r="B4622" t="str">
            <v>LITTELFUSE INC_2023</v>
          </cell>
          <cell r="C4622" t="str">
            <v>CID000035 - Agosi AG</v>
          </cell>
          <cell r="D4622" t="str">
            <v>Gold</v>
          </cell>
          <cell r="E4622" t="str">
            <v>CID000035</v>
          </cell>
          <cell r="F4622" t="str">
            <v>RMI</v>
          </cell>
          <cell r="G4622" t="str">
            <v>Agosi AG</v>
          </cell>
          <cell r="H4622" t="str">
            <v>GERMANY</v>
          </cell>
          <cell r="I4622"/>
          <cell r="J4622" t="str">
            <v>Pforzheim</v>
          </cell>
          <cell r="K4622" t="str">
            <v>Baden-Württemberg</v>
          </cell>
          <cell r="L4622" t="str">
            <v>Conformant</v>
          </cell>
        </row>
        <row r="4623">
          <cell r="B4623" t="str">
            <v>LITTELFUSE INC_2023</v>
          </cell>
          <cell r="C4623" t="str">
            <v>CID000041 - Almalyk Mining and Metallurgical Complex (AMMC)</v>
          </cell>
          <cell r="D4623" t="str">
            <v>Gold</v>
          </cell>
          <cell r="E4623" t="str">
            <v>CID000041</v>
          </cell>
          <cell r="F4623" t="str">
            <v>RMI</v>
          </cell>
          <cell r="G4623" t="str">
            <v>Almalyk Mining and Metallurgical Complex (AMMC)</v>
          </cell>
          <cell r="H4623" t="str">
            <v>UZBEKISTAN</v>
          </cell>
          <cell r="I4623"/>
          <cell r="J4623" t="str">
            <v>Almalyk</v>
          </cell>
          <cell r="K4623" t="str">
            <v>Toshkent</v>
          </cell>
          <cell r="L4623" t="str">
            <v>Conformant</v>
          </cell>
        </row>
        <row r="4624">
          <cell r="B4624" t="str">
            <v>LITTELFUSE INC_2023</v>
          </cell>
          <cell r="C4624" t="str">
            <v>CID000058 - AngloGold Ashanti Corrego do Sitio Mineracao</v>
          </cell>
          <cell r="D4624" t="str">
            <v>Gold</v>
          </cell>
          <cell r="E4624" t="str">
            <v>CID000058</v>
          </cell>
          <cell r="F4624" t="str">
            <v>RMI</v>
          </cell>
          <cell r="G4624" t="str">
            <v>AngloGold Ashanti Corrego do Sitio Mineracao</v>
          </cell>
          <cell r="H4624" t="str">
            <v>BRAZIL</v>
          </cell>
          <cell r="I4624"/>
          <cell r="J4624" t="str">
            <v>Nova Lima</v>
          </cell>
          <cell r="K4624" t="str">
            <v>Minas Gerais</v>
          </cell>
          <cell r="L4624" t="str">
            <v>Conformant</v>
          </cell>
        </row>
        <row r="4625">
          <cell r="B4625" t="str">
            <v>LITTELFUSE INC_2023</v>
          </cell>
          <cell r="C4625" t="str">
            <v>CID000077 - Argor-Heraeus S.A.</v>
          </cell>
          <cell r="D4625" t="str">
            <v>Gold</v>
          </cell>
          <cell r="E4625" t="str">
            <v>CID000077</v>
          </cell>
          <cell r="F4625" t="str">
            <v>RMI</v>
          </cell>
          <cell r="G4625" t="str">
            <v>Argor-Heraeus S.A.</v>
          </cell>
          <cell r="H4625" t="str">
            <v>SWITZERLAND</v>
          </cell>
          <cell r="I4625" t="str">
            <v>CH-6850 Mendrisio , Switzerland</v>
          </cell>
          <cell r="J4625" t="str">
            <v>Mendrisio</v>
          </cell>
          <cell r="K4625" t="str">
            <v>Ticino</v>
          </cell>
          <cell r="L4625" t="str">
            <v>Conformant</v>
          </cell>
        </row>
        <row r="4626">
          <cell r="B4626" t="str">
            <v>LITTELFUSE INC_2023</v>
          </cell>
          <cell r="C4626" t="str">
            <v>CID000082 - Asahi Pretec Corp.20</v>
          </cell>
          <cell r="D4626" t="str">
            <v>Gold</v>
          </cell>
          <cell r="E4626" t="str">
            <v>CID000082</v>
          </cell>
          <cell r="F4626" t="str">
            <v>RMI</v>
          </cell>
          <cell r="G4626" t="str">
            <v>Asahi Pretec Corp.</v>
          </cell>
          <cell r="H4626" t="str">
            <v>JAPAN</v>
          </cell>
          <cell r="I4626"/>
          <cell r="J4626" t="str">
            <v>Kobe</v>
          </cell>
          <cell r="K4626" t="str">
            <v>Hyogo</v>
          </cell>
          <cell r="L4626" t="str">
            <v>Conformant</v>
          </cell>
        </row>
        <row r="4627">
          <cell r="B4627" t="str">
            <v>LITTELFUSE INC_2023</v>
          </cell>
          <cell r="C4627" t="str">
            <v>CID000924 - Asahi Refining Canada Ltd.</v>
          </cell>
          <cell r="D4627" t="str">
            <v>Gold</v>
          </cell>
          <cell r="E4627" t="str">
            <v>CID000924</v>
          </cell>
          <cell r="F4627" t="str">
            <v>RMI</v>
          </cell>
          <cell r="G4627" t="str">
            <v>Asahi Refining Canada Ltd.</v>
          </cell>
          <cell r="H4627" t="str">
            <v>CANADA</v>
          </cell>
          <cell r="I4627"/>
          <cell r="J4627" t="str">
            <v>Brampton</v>
          </cell>
          <cell r="K4627" t="str">
            <v>Ontario</v>
          </cell>
          <cell r="L4627" t="str">
            <v>Conformant</v>
          </cell>
        </row>
        <row r="4628">
          <cell r="B4628" t="str">
            <v>LITTELFUSE INC_2023</v>
          </cell>
          <cell r="C4628" t="str">
            <v>CID000920 - Asahi Refining USA Inc.</v>
          </cell>
          <cell r="D4628" t="str">
            <v>Gold</v>
          </cell>
          <cell r="E4628" t="str">
            <v>CID000920</v>
          </cell>
          <cell r="F4628" t="str">
            <v>RMI</v>
          </cell>
          <cell r="G4628" t="str">
            <v>Asahi Refining USA Inc.</v>
          </cell>
          <cell r="H4628" t="str">
            <v>UNITED STATES OF AMERICA</v>
          </cell>
          <cell r="I4628"/>
          <cell r="J4628" t="str">
            <v>Salt Lake City</v>
          </cell>
          <cell r="K4628" t="str">
            <v>Utah</v>
          </cell>
          <cell r="L4628" t="str">
            <v>Conformant</v>
          </cell>
        </row>
        <row r="4629">
          <cell r="B4629" t="str">
            <v>LITTELFUSE INC_2023</v>
          </cell>
          <cell r="C4629" t="str">
            <v>CID000103 - Atasay Kuyumculuk Sanayi Ve Ticaret A.S.24</v>
          </cell>
          <cell r="D4629" t="str">
            <v>Gold</v>
          </cell>
          <cell r="E4629" t="str">
            <v>CID000103</v>
          </cell>
          <cell r="F4629" t="str">
            <v>RMI</v>
          </cell>
          <cell r="G4629" t="str">
            <v>Atasay Kuyumculuk Sanayi Ve Ticaret A.S.</v>
          </cell>
          <cell r="H4629" t="str">
            <v>TURKEY</v>
          </cell>
          <cell r="I4629"/>
          <cell r="J4629" t="str">
            <v>Istanbul</v>
          </cell>
          <cell r="K4629" t="str">
            <v>İstanbul</v>
          </cell>
          <cell r="L4629" t="str">
            <v>Listed by RMI</v>
          </cell>
        </row>
        <row r="4630">
          <cell r="B4630" t="str">
            <v>LITTELFUSE INC_2023</v>
          </cell>
          <cell r="C4630" t="str">
            <v>CID002850 - AU Traders and Refiners</v>
          </cell>
          <cell r="D4630" t="str">
            <v>Gold</v>
          </cell>
          <cell r="E4630" t="str">
            <v>CID002850</v>
          </cell>
          <cell r="F4630" t="str">
            <v>RMI</v>
          </cell>
          <cell r="G4630" t="str">
            <v>AU Traders and Refiners</v>
          </cell>
          <cell r="H4630" t="str">
            <v>SOUTH AFRICA</v>
          </cell>
          <cell r="I4630"/>
          <cell r="J4630" t="str">
            <v>Johannesburg</v>
          </cell>
          <cell r="K4630" t="str">
            <v>Gauteng</v>
          </cell>
          <cell r="L4630" t="str">
            <v>Listed by RMI</v>
          </cell>
        </row>
        <row r="4631">
          <cell r="B4631" t="str">
            <v>LITTELFUSE INC_2023</v>
          </cell>
          <cell r="C4631" t="str">
            <v>CID000113 - Aurubis AG</v>
          </cell>
          <cell r="D4631" t="str">
            <v>Gold</v>
          </cell>
          <cell r="E4631" t="str">
            <v>CID000113</v>
          </cell>
          <cell r="F4631" t="str">
            <v>RMI</v>
          </cell>
          <cell r="G4631" t="str">
            <v>Aurubis AG</v>
          </cell>
          <cell r="H4631" t="str">
            <v>GERMANY</v>
          </cell>
          <cell r="I4631"/>
          <cell r="J4631" t="str">
            <v>Hamburg</v>
          </cell>
          <cell r="K4631" t="str">
            <v>Hamburg</v>
          </cell>
          <cell r="L4631" t="str">
            <v>Conformant</v>
          </cell>
        </row>
        <row r="4632">
          <cell r="B4632" t="str">
            <v>LITTELFUSE INC_2023</v>
          </cell>
          <cell r="C4632" t="str">
            <v>CID000128 - Bangko Sentral ng Pilipinas (Central Bank of the Philippines)</v>
          </cell>
          <cell r="D4632" t="str">
            <v>Gold</v>
          </cell>
          <cell r="E4632" t="str">
            <v>CID000128</v>
          </cell>
          <cell r="F4632" t="str">
            <v>RMI</v>
          </cell>
          <cell r="G4632" t="str">
            <v>Bangko Sentral ng Pilipinas (Central Bank of the Philippines)</v>
          </cell>
          <cell r="H4632" t="str">
            <v>PHILIPPINES</v>
          </cell>
          <cell r="I4632"/>
          <cell r="J4632" t="str">
            <v>Quezon City</v>
          </cell>
          <cell r="K4632" t="str">
            <v>Rizal</v>
          </cell>
          <cell r="L4632" t="str">
            <v>Conformant</v>
          </cell>
        </row>
        <row r="4633">
          <cell r="B4633" t="str">
            <v>LITTELFUSE INC_2023</v>
          </cell>
          <cell r="C4633" t="str">
            <v>CID000157 - Boliden AB</v>
          </cell>
          <cell r="D4633" t="str">
            <v>Gold</v>
          </cell>
          <cell r="E4633" t="str">
            <v>CID000157</v>
          </cell>
          <cell r="F4633" t="str">
            <v>RMI</v>
          </cell>
          <cell r="G4633" t="str">
            <v>Boliden AB</v>
          </cell>
          <cell r="H4633" t="str">
            <v>SWEDEN</v>
          </cell>
          <cell r="I4633"/>
          <cell r="J4633" t="str">
            <v>Skelleftehamn</v>
          </cell>
          <cell r="K4633" t="str">
            <v>Västerbottens län [SE-24]</v>
          </cell>
          <cell r="L4633" t="str">
            <v>Conformant</v>
          </cell>
        </row>
        <row r="4634">
          <cell r="B4634" t="str">
            <v>LITTELFUSE INC_2023</v>
          </cell>
          <cell r="C4634" t="str">
            <v>CID000176 - C. Hafner GmbH + Co. KG</v>
          </cell>
          <cell r="D4634" t="str">
            <v>Gold</v>
          </cell>
          <cell r="E4634" t="str">
            <v>CID000176</v>
          </cell>
          <cell r="F4634" t="str">
            <v>RMI</v>
          </cell>
          <cell r="G4634" t="str">
            <v>C. Hafner GmbH + Co. KG</v>
          </cell>
          <cell r="H4634" t="str">
            <v>GERMANY</v>
          </cell>
          <cell r="I4634"/>
          <cell r="J4634" t="str">
            <v>Pforzheim</v>
          </cell>
          <cell r="K4634" t="str">
            <v>Baden-Württemberg</v>
          </cell>
          <cell r="L4634" t="str">
            <v>Conformant</v>
          </cell>
        </row>
        <row r="4635">
          <cell r="B4635" t="str">
            <v>LITTELFUSE INC_2023</v>
          </cell>
          <cell r="C4635" t="str">
            <v>CID000180 - Caridad</v>
          </cell>
          <cell r="D4635" t="str">
            <v>Gold</v>
          </cell>
          <cell r="E4635" t="str">
            <v>CID000180</v>
          </cell>
          <cell r="F4635" t="str">
            <v>RMI</v>
          </cell>
          <cell r="G4635" t="str">
            <v>Caridad</v>
          </cell>
          <cell r="H4635" t="str">
            <v>MEXICO</v>
          </cell>
          <cell r="I4635"/>
          <cell r="J4635" t="str">
            <v>Nacozari</v>
          </cell>
          <cell r="K4635" t="str">
            <v>Sonora</v>
          </cell>
          <cell r="L4635" t="str">
            <v>Listed by RMI</v>
          </cell>
        </row>
        <row r="4636">
          <cell r="B4636" t="str">
            <v>LITTELFUSE INC_2023</v>
          </cell>
          <cell r="C4636" t="str">
            <v>CID000185 - CCR Refinery - Glencore Canada Corporation30</v>
          </cell>
          <cell r="D4636" t="str">
            <v>Gold</v>
          </cell>
          <cell r="E4636" t="str">
            <v>CID000185</v>
          </cell>
          <cell r="F4636" t="str">
            <v>RMI</v>
          </cell>
          <cell r="G4636" t="str">
            <v>CCR Refinery - Glencore Canada Corporation</v>
          </cell>
          <cell r="H4636" t="str">
            <v>CANADA</v>
          </cell>
          <cell r="I4636"/>
          <cell r="J4636" t="str">
            <v>Montréal</v>
          </cell>
          <cell r="K4636" t="str">
            <v>Quebec</v>
          </cell>
          <cell r="L4636" t="str">
            <v>Conformant</v>
          </cell>
        </row>
        <row r="4637">
          <cell r="B4637" t="str">
            <v>LITTELFUSE INC_2023</v>
          </cell>
          <cell r="C4637" t="str">
            <v>CID000189 - Cendres + Metaux S.A.32</v>
          </cell>
          <cell r="D4637" t="str">
            <v>Gold</v>
          </cell>
          <cell r="E4637" t="str">
            <v>CID000189</v>
          </cell>
          <cell r="F4637" t="str">
            <v>RMI</v>
          </cell>
          <cell r="G4637" t="str">
            <v>Cendres + Metaux S.A.</v>
          </cell>
          <cell r="H4637" t="str">
            <v>SWITZERLAND</v>
          </cell>
          <cell r="I4637"/>
          <cell r="J4637" t="str">
            <v>Biel-Bienne</v>
          </cell>
          <cell r="K4637" t="str">
            <v>Bern</v>
          </cell>
          <cell r="L4637" t="str">
            <v>Listed by RMI</v>
          </cell>
        </row>
        <row r="4638">
          <cell r="B4638" t="str">
            <v>LITTELFUSE INC_2023</v>
          </cell>
          <cell r="C4638" t="str">
            <v>CID000233 - Chimet S.p.A.</v>
          </cell>
          <cell r="D4638" t="str">
            <v>Gold</v>
          </cell>
          <cell r="E4638" t="str">
            <v>CID000233</v>
          </cell>
          <cell r="F4638" t="str">
            <v>RMI</v>
          </cell>
          <cell r="G4638" t="str">
            <v>Chimet S.p.A.</v>
          </cell>
          <cell r="H4638" t="str">
            <v>ITALY</v>
          </cell>
          <cell r="I4638"/>
          <cell r="J4638" t="str">
            <v>Arezzo</v>
          </cell>
          <cell r="K4638" t="str">
            <v>Toscana</v>
          </cell>
          <cell r="L4638" t="str">
            <v>Conformant</v>
          </cell>
        </row>
        <row r="4639">
          <cell r="B4639" t="str">
            <v>LITTELFUSE INC_2023</v>
          </cell>
          <cell r="C4639" t="str">
            <v>CID000264 - Chugai Mining</v>
          </cell>
          <cell r="D4639" t="str">
            <v>Gold</v>
          </cell>
          <cell r="E4639" t="str">
            <v>CID000264</v>
          </cell>
          <cell r="F4639" t="str">
            <v>RMI</v>
          </cell>
          <cell r="G4639" t="str">
            <v>Chugai Mining</v>
          </cell>
          <cell r="H4639" t="str">
            <v>JAPAN</v>
          </cell>
          <cell r="I4639"/>
          <cell r="J4639" t="str">
            <v>Chiyoda</v>
          </cell>
          <cell r="K4639" t="str">
            <v>Tokyo</v>
          </cell>
          <cell r="L4639" t="str">
            <v>Conformant</v>
          </cell>
        </row>
        <row r="4640">
          <cell r="B4640" t="str">
            <v>LITTELFUSE INC_2023</v>
          </cell>
          <cell r="C4640" t="str">
            <v>CID000343 - Daye Non-Ferrous Metals Mining Ltd.</v>
          </cell>
          <cell r="D4640" t="str">
            <v>Gold</v>
          </cell>
          <cell r="E4640" t="str">
            <v>CID000343</v>
          </cell>
          <cell r="F4640" t="str">
            <v>RMI</v>
          </cell>
          <cell r="G4640" t="str">
            <v>Daye Non-Ferrous Metals Mining Ltd.</v>
          </cell>
          <cell r="H4640" t="str">
            <v>CHINA</v>
          </cell>
          <cell r="I4640"/>
          <cell r="J4640" t="str">
            <v>Huangshi</v>
          </cell>
          <cell r="K4640" t="str">
            <v>Hubei Sheng</v>
          </cell>
          <cell r="L4640" t="str">
            <v>Listed by RMI</v>
          </cell>
        </row>
        <row r="4641">
          <cell r="B4641" t="str">
            <v>LITTELFUSE INC_2023</v>
          </cell>
          <cell r="C4641" t="str">
            <v>CID002867 - Degussa Sonne / Mond Goldhandel GmbH34</v>
          </cell>
          <cell r="D4641" t="str">
            <v>Gold</v>
          </cell>
          <cell r="E4641" t="str">
            <v>CID002867</v>
          </cell>
          <cell r="F4641" t="str">
            <v>RMI</v>
          </cell>
          <cell r="G4641" t="str">
            <v>Degussa Sonne / Mond Goldhandel GmbH</v>
          </cell>
          <cell r="H4641" t="str">
            <v>GERMANY</v>
          </cell>
          <cell r="I4641"/>
          <cell r="J4641" t="str">
            <v>Pforzheim</v>
          </cell>
          <cell r="K4641" t="str">
            <v>Baden-Württemberg</v>
          </cell>
          <cell r="L4641" t="str">
            <v>Listed by RMI</v>
          </cell>
        </row>
        <row r="4642">
          <cell r="B4642" t="str">
            <v>LITTELFUSE INC_2023</v>
          </cell>
          <cell r="C4642" t="str">
            <v>CID000401 - Dowa</v>
          </cell>
          <cell r="D4642" t="str">
            <v>Gold</v>
          </cell>
          <cell r="E4642" t="str">
            <v>CID000401</v>
          </cell>
          <cell r="F4642" t="str">
            <v>RMI</v>
          </cell>
          <cell r="G4642" t="str">
            <v>Dowa</v>
          </cell>
          <cell r="H4642" t="str">
            <v>JAPAN</v>
          </cell>
          <cell r="I4642"/>
          <cell r="J4642" t="str">
            <v>Kosaka</v>
          </cell>
          <cell r="K4642" t="str">
            <v>Akita</v>
          </cell>
          <cell r="L4642" t="str">
            <v>Conformant</v>
          </cell>
        </row>
        <row r="4643">
          <cell r="B4643" t="str">
            <v>LITTELFUSE INC_2023</v>
          </cell>
          <cell r="C4643" t="str">
            <v>CID000359 - DSC (Do Sung Corporation)38</v>
          </cell>
          <cell r="D4643" t="str">
            <v>Gold</v>
          </cell>
          <cell r="E4643" t="str">
            <v>CID000359</v>
          </cell>
          <cell r="F4643" t="str">
            <v>RMI</v>
          </cell>
          <cell r="G4643" t="str">
            <v>DSC (Do Sung Corporation)</v>
          </cell>
          <cell r="H4643" t="str">
            <v>KOREA, REPUBLIC OF</v>
          </cell>
          <cell r="I4643"/>
          <cell r="J4643" t="str">
            <v>Gimpo</v>
          </cell>
          <cell r="K4643" t="str">
            <v>Gyeonggi-do</v>
          </cell>
          <cell r="L4643" t="str">
            <v>Conformant</v>
          </cell>
        </row>
        <row r="4644">
          <cell r="B4644" t="str">
            <v>LITTELFUSE INC_2023</v>
          </cell>
          <cell r="C4644" t="str">
            <v>CID000425 - Eco-System Recycling Co., Ltd. East Plant</v>
          </cell>
          <cell r="D4644" t="str">
            <v>Gold</v>
          </cell>
          <cell r="E4644" t="str">
            <v>CID000425</v>
          </cell>
          <cell r="F4644" t="str">
            <v>RMI</v>
          </cell>
          <cell r="G4644" t="str">
            <v>Eco-System Recycling Co., Ltd. East Plant</v>
          </cell>
          <cell r="H4644" t="str">
            <v>JAPAN</v>
          </cell>
          <cell r="I4644"/>
          <cell r="J4644" t="str">
            <v>Honjo</v>
          </cell>
          <cell r="K4644" t="str">
            <v>Saitama</v>
          </cell>
          <cell r="L4644" t="str">
            <v>Conformant</v>
          </cell>
        </row>
        <row r="4645">
          <cell r="B4645" t="str">
            <v>LITTELFUSE INC_2023</v>
          </cell>
          <cell r="C4645" t="str">
            <v>CID002561 - Emirates Gold DMCC</v>
          </cell>
          <cell r="D4645" t="str">
            <v>Gold</v>
          </cell>
          <cell r="E4645" t="str">
            <v>CID002561</v>
          </cell>
          <cell r="F4645" t="str">
            <v>RMI</v>
          </cell>
          <cell r="G4645" t="str">
            <v>Emirates Gold DMCC</v>
          </cell>
          <cell r="H4645" t="str">
            <v>UNITED ARAB EMIRATES</v>
          </cell>
          <cell r="I4645"/>
          <cell r="J4645" t="str">
            <v>Dubai</v>
          </cell>
          <cell r="K4645" t="str">
            <v>Dubayy</v>
          </cell>
          <cell r="L4645" t="str">
            <v>Conformant</v>
          </cell>
        </row>
        <row r="4646">
          <cell r="B4646" t="str">
            <v>LITTELFUSE INC_2023</v>
          </cell>
          <cell r="C4646" t="str">
            <v>CID002515 - Fidelity Printers and Refiners Ltd.</v>
          </cell>
          <cell r="D4646" t="str">
            <v>Gold</v>
          </cell>
          <cell r="E4646" t="str">
            <v>CID002515</v>
          </cell>
          <cell r="F4646" t="str">
            <v>RMI</v>
          </cell>
          <cell r="G4646" t="str">
            <v>Fidelity Printers and Refiners Ltd.</v>
          </cell>
          <cell r="H4646" t="str">
            <v>ZIMBABWE</v>
          </cell>
          <cell r="I4646"/>
          <cell r="J4646" t="str">
            <v>Msasa</v>
          </cell>
          <cell r="K4646" t="str">
            <v>Harare</v>
          </cell>
          <cell r="L4646" t="str">
            <v>Listed by RMI</v>
          </cell>
        </row>
        <row r="4647">
          <cell r="B4647" t="str">
            <v>LITTELFUSE INC_2023</v>
          </cell>
          <cell r="C4647" t="str">
            <v>CID002852 - GGC Gujrat Gold Centre Pvt. Ltd.</v>
          </cell>
          <cell r="D4647" t="str">
            <v>Gold</v>
          </cell>
          <cell r="E4647" t="str">
            <v>CID002852</v>
          </cell>
          <cell r="F4647" t="str">
            <v>RMI</v>
          </cell>
          <cell r="G4647" t="str">
            <v>GGC Gujrat Gold Centre Pvt. Ltd.</v>
          </cell>
          <cell r="H4647" t="str">
            <v>INDIA</v>
          </cell>
          <cell r="I4647"/>
          <cell r="J4647" t="str">
            <v>Ahmedabad</v>
          </cell>
          <cell r="K4647" t="str">
            <v>Gujarat</v>
          </cell>
          <cell r="L4647" t="str">
            <v>Active</v>
          </cell>
        </row>
        <row r="4648">
          <cell r="B4648" t="str">
            <v>LITTELFUSE INC_2023</v>
          </cell>
          <cell r="C4648" t="str">
            <v>CID002459 - Geib Refining Corporation</v>
          </cell>
          <cell r="D4648" t="str">
            <v>Gold</v>
          </cell>
          <cell r="E4648" t="str">
            <v>CID002459</v>
          </cell>
          <cell r="F4648" t="str">
            <v>RMI</v>
          </cell>
          <cell r="G4648" t="str">
            <v>Geib Refining Corporation</v>
          </cell>
          <cell r="H4648" t="str">
            <v>UNITED STATES OF AMERICA</v>
          </cell>
          <cell r="I4648"/>
          <cell r="J4648" t="str">
            <v>Warwick</v>
          </cell>
          <cell r="K4648" t="str">
            <v>Rhode Island</v>
          </cell>
          <cell r="L4648" t="str">
            <v>Conformant</v>
          </cell>
        </row>
        <row r="4649">
          <cell r="B4649" t="str">
            <v>LITTELFUSE INC_2023</v>
          </cell>
          <cell r="C4649" t="str">
            <v>CID002243 - Gold Refinery of Zijin Mining Group Co., Ltd.42</v>
          </cell>
          <cell r="D4649" t="str">
            <v>Gold</v>
          </cell>
          <cell r="E4649" t="str">
            <v>CID002243</v>
          </cell>
          <cell r="F4649" t="str">
            <v>RMI</v>
          </cell>
          <cell r="G4649" t="str">
            <v>Gold Refinery of Zijin Mining Group Co., Ltd.</v>
          </cell>
          <cell r="H4649" t="str">
            <v>CHINA</v>
          </cell>
          <cell r="I4649"/>
          <cell r="J4649" t="str">
            <v>Shanghang</v>
          </cell>
          <cell r="K4649" t="str">
            <v>Fujian Sheng</v>
          </cell>
          <cell r="L4649" t="str">
            <v>Conformant</v>
          </cell>
        </row>
        <row r="4650">
          <cell r="B4650" t="str">
            <v>LITTELFUSE INC_2023</v>
          </cell>
          <cell r="C4650" t="str">
            <v>CID001909 - Great Wall Precious Metals Co., Ltd. of CBPM45</v>
          </cell>
          <cell r="D4650" t="str">
            <v>Gold</v>
          </cell>
          <cell r="E4650" t="str">
            <v>CID001909</v>
          </cell>
          <cell r="F4650" t="str">
            <v>RMI</v>
          </cell>
          <cell r="G4650" t="str">
            <v>Great Wall Precious Metals Co., Ltd. of CBPM</v>
          </cell>
          <cell r="H4650" t="str">
            <v>CHINA</v>
          </cell>
          <cell r="I4650"/>
          <cell r="J4650" t="str">
            <v>Chengdu</v>
          </cell>
          <cell r="K4650" t="str">
            <v>Sichuan Sheng</v>
          </cell>
          <cell r="L4650" t="str">
            <v>Listed by RMI</v>
          </cell>
        </row>
        <row r="4651">
          <cell r="B4651" t="str">
            <v>LITTELFUSE INC_2023</v>
          </cell>
          <cell r="C4651" t="str">
            <v>CID002312 - Guangdong Jinding Gold Limited47</v>
          </cell>
          <cell r="D4651" t="str">
            <v>Gold</v>
          </cell>
          <cell r="E4651" t="str">
            <v>CID002312</v>
          </cell>
          <cell r="F4651" t="str">
            <v>RMI</v>
          </cell>
          <cell r="G4651" t="str">
            <v>Guangdong Jinding Gold Limited</v>
          </cell>
          <cell r="H4651" t="str">
            <v>CHINA</v>
          </cell>
          <cell r="I4651"/>
          <cell r="J4651" t="str">
            <v>Guangzhou</v>
          </cell>
          <cell r="K4651" t="str">
            <v>Guangdong Sheng</v>
          </cell>
          <cell r="L4651" t="str">
            <v>Listed by RMI</v>
          </cell>
        </row>
        <row r="4652">
          <cell r="B4652" t="str">
            <v>LITTELFUSE INC_2023</v>
          </cell>
          <cell r="C4652" t="str">
            <v>CID000651 - Guoda Safina High-Tech Environmental Refinery Co., Ltd.</v>
          </cell>
          <cell r="D4652" t="str">
            <v>Gold</v>
          </cell>
          <cell r="E4652" t="str">
            <v>CID000651</v>
          </cell>
          <cell r="F4652" t="str">
            <v>RMI</v>
          </cell>
          <cell r="G4652" t="str">
            <v>Guoda Safina High-Tech Environmental Refinery Co., Ltd.</v>
          </cell>
          <cell r="H4652" t="str">
            <v>CHINA</v>
          </cell>
          <cell r="I4652"/>
          <cell r="J4652" t="str">
            <v>Zhaoyuan</v>
          </cell>
          <cell r="K4652" t="str">
            <v>Shandong Sheng</v>
          </cell>
          <cell r="L4652" t="str">
            <v>Listed by RMI</v>
          </cell>
        </row>
        <row r="4653">
          <cell r="B4653" t="str">
            <v>LITTELFUSE INC_2023</v>
          </cell>
          <cell r="C4653" t="str">
            <v>CID000671 - Hangzhou Fuchunjiang Smelting Co., Ltd.</v>
          </cell>
          <cell r="D4653" t="str">
            <v>Gold</v>
          </cell>
          <cell r="E4653" t="str">
            <v>CID000671</v>
          </cell>
          <cell r="F4653" t="str">
            <v>RMI</v>
          </cell>
          <cell r="G4653" t="str">
            <v>Hangzhou Fuchunjiang Smelting Co., Ltd.</v>
          </cell>
          <cell r="H4653" t="str">
            <v>CHINA</v>
          </cell>
          <cell r="I4653"/>
          <cell r="J4653" t="str">
            <v>Fuyang</v>
          </cell>
          <cell r="K4653" t="str">
            <v>Zhejiang Sheng</v>
          </cell>
          <cell r="L4653" t="str">
            <v>Listed by RMI</v>
          </cell>
        </row>
        <row r="4654">
          <cell r="B4654" t="str">
            <v>LITTELFUSE INC_2023</v>
          </cell>
          <cell r="C4654" t="str">
            <v>CID000689 - LT Metal Ltd.</v>
          </cell>
          <cell r="D4654" t="str">
            <v>Gold</v>
          </cell>
          <cell r="E4654" t="str">
            <v>CID000689</v>
          </cell>
          <cell r="F4654" t="str">
            <v>RMI</v>
          </cell>
          <cell r="G4654" t="str">
            <v>LT Metal Ltd.</v>
          </cell>
          <cell r="H4654" t="str">
            <v>KOREA, REPUBLIC OF</v>
          </cell>
          <cell r="I4654"/>
          <cell r="J4654" t="str">
            <v>Seo-gu</v>
          </cell>
          <cell r="K4654" t="str">
            <v>Incheon-gwangyeoksi</v>
          </cell>
          <cell r="L4654" t="str">
            <v>Conformant</v>
          </cell>
        </row>
        <row r="4655">
          <cell r="B4655" t="str">
            <v>LITTELFUSE INC_2023</v>
          </cell>
          <cell r="C4655" t="str">
            <v>CID000694 - Heimerle + Meule GmbH</v>
          </cell>
          <cell r="D4655" t="str">
            <v>Gold</v>
          </cell>
          <cell r="E4655" t="str">
            <v>CID000694</v>
          </cell>
          <cell r="F4655" t="str">
            <v>RMI</v>
          </cell>
          <cell r="G4655" t="str">
            <v>Heimerle + Meule GmbH</v>
          </cell>
          <cell r="H4655" t="str">
            <v>GERMANY</v>
          </cell>
          <cell r="I4655"/>
          <cell r="J4655" t="str">
            <v>Pforzheim</v>
          </cell>
          <cell r="K4655" t="str">
            <v>Baden-Württemberg</v>
          </cell>
          <cell r="L4655" t="str">
            <v>Conformant</v>
          </cell>
        </row>
        <row r="4656">
          <cell r="B4656" t="str">
            <v>LITTELFUSE INC_2023</v>
          </cell>
          <cell r="C4656" t="str">
            <v>CID000707 - Heraeus Metals Hong Kong Ltd.</v>
          </cell>
          <cell r="D4656" t="str">
            <v>Gold</v>
          </cell>
          <cell r="E4656" t="str">
            <v>CID000707</v>
          </cell>
          <cell r="F4656" t="str">
            <v>RMI</v>
          </cell>
          <cell r="G4656" t="str">
            <v>Heraeus Metals Hong Kong Ltd.</v>
          </cell>
          <cell r="H4656" t="str">
            <v>CHINA</v>
          </cell>
          <cell r="I4656"/>
          <cell r="J4656" t="str">
            <v>Fanling</v>
          </cell>
          <cell r="K4656" t="str">
            <v>Hong Kong SAR</v>
          </cell>
          <cell r="L4656" t="str">
            <v>Conformant</v>
          </cell>
        </row>
        <row r="4657">
          <cell r="B4657" t="str">
            <v>LITTELFUSE INC_2023</v>
          </cell>
          <cell r="C4657" t="str">
            <v>CID000711 - Heraeus Germany GmbH Co. KG</v>
          </cell>
          <cell r="D4657" t="str">
            <v>Gold</v>
          </cell>
          <cell r="E4657" t="str">
            <v>CID000711</v>
          </cell>
          <cell r="F4657" t="str">
            <v>RMI</v>
          </cell>
          <cell r="G4657" t="str">
            <v>Heraeus Germany GmbH Co. KG</v>
          </cell>
          <cell r="H4657" t="str">
            <v>GERMANY</v>
          </cell>
          <cell r="I4657"/>
          <cell r="J4657" t="str">
            <v>Hanau</v>
          </cell>
          <cell r="K4657" t="str">
            <v>Hessen</v>
          </cell>
          <cell r="L4657" t="str">
            <v>Conformant</v>
          </cell>
        </row>
        <row r="4658">
          <cell r="B4658" t="str">
            <v>LITTELFUSE INC_2023</v>
          </cell>
          <cell r="C4658" t="str">
            <v>CID000767 - Hunan Chenzhou Mining Co., Ltd.</v>
          </cell>
          <cell r="D4658" t="str">
            <v>Gold</v>
          </cell>
          <cell r="E4658" t="str">
            <v>CID000767</v>
          </cell>
          <cell r="F4658" t="str">
            <v>RMI</v>
          </cell>
          <cell r="G4658" t="str">
            <v>Hunan Chenzhou Mining Co., Ltd.</v>
          </cell>
          <cell r="H4658" t="str">
            <v>CHINA</v>
          </cell>
          <cell r="I4658"/>
          <cell r="J4658" t="str">
            <v>Yuanling</v>
          </cell>
          <cell r="K4658" t="str">
            <v>Hunan Sheng</v>
          </cell>
          <cell r="L4658" t="str">
            <v>Listed by RMI</v>
          </cell>
        </row>
        <row r="4659">
          <cell r="B4659" t="str">
            <v>LITTELFUSE INC_2023</v>
          </cell>
          <cell r="C4659" t="str">
            <v>CID000766 - Hunan Chenzhou Mining Co., Ltd.</v>
          </cell>
          <cell r="D4659" t="str">
            <v>Tungsten</v>
          </cell>
          <cell r="E4659" t="str">
            <v>CID000766</v>
          </cell>
          <cell r="F4659" t="str">
            <v>RMI</v>
          </cell>
          <cell r="G4659" t="str">
            <v>Hunan Chenzhou Mining Co., Ltd.</v>
          </cell>
          <cell r="H4659" t="str">
            <v>CHINA</v>
          </cell>
          <cell r="I4659"/>
          <cell r="J4659" t="str">
            <v>Yuanling</v>
          </cell>
          <cell r="K4659" t="str">
            <v>Hunan Sheng</v>
          </cell>
          <cell r="L4659" t="str">
            <v>Conformant</v>
          </cell>
        </row>
        <row r="4660">
          <cell r="B4660" t="str">
            <v>LITTELFUSE INC_2023</v>
          </cell>
          <cell r="C4660" t="str">
            <v>CID000778 - HwaSeong CJ CO., LTD.</v>
          </cell>
          <cell r="D4660" t="str">
            <v>Gold</v>
          </cell>
          <cell r="E4660" t="str">
            <v>CID000778</v>
          </cell>
          <cell r="F4660" t="str">
            <v>RMI</v>
          </cell>
          <cell r="G4660" t="str">
            <v>HwaSeong CJ CO., LTD.</v>
          </cell>
          <cell r="H4660" t="str">
            <v>KOREA, REPUBLIC OF</v>
          </cell>
          <cell r="I4660"/>
          <cell r="J4660" t="str">
            <v>Danwon</v>
          </cell>
          <cell r="K4660" t="str">
            <v>Gyeonggi-do</v>
          </cell>
          <cell r="L4660" t="str">
            <v>Listed by RMI</v>
          </cell>
        </row>
        <row r="4661">
          <cell r="B4661" t="str">
            <v>LITTELFUSE INC_2023</v>
          </cell>
          <cell r="C4661" t="str">
            <v>CID000801 - Inner Mongolia Qiankun Gold and Silver Refinery Share Co., Ltd.</v>
          </cell>
          <cell r="D4661" t="str">
            <v>Gold</v>
          </cell>
          <cell r="E4661" t="str">
            <v>CID000801</v>
          </cell>
          <cell r="F4661" t="str">
            <v>RMI</v>
          </cell>
          <cell r="G4661" t="str">
            <v>Inner Mongolia Qiankun Gold and Silver Refinery Share Co., Ltd.</v>
          </cell>
          <cell r="H4661" t="str">
            <v>CHINA</v>
          </cell>
          <cell r="I4661"/>
          <cell r="J4661" t="str">
            <v>Hohhot</v>
          </cell>
          <cell r="K4661" t="str">
            <v>Nei Mongol Zizhiqu</v>
          </cell>
          <cell r="L4661" t="str">
            <v>Conformant</v>
          </cell>
        </row>
        <row r="4662">
          <cell r="B4662" t="str">
            <v>LITTELFUSE INC_2023</v>
          </cell>
          <cell r="C4662" t="str">
            <v>CID000807 - Ishifuku Metal Industry Co., Ltd.</v>
          </cell>
          <cell r="D4662" t="str">
            <v>Gold</v>
          </cell>
          <cell r="E4662" t="str">
            <v>CID000807</v>
          </cell>
          <cell r="F4662" t="str">
            <v>RMI</v>
          </cell>
          <cell r="G4662" t="str">
            <v>Ishifuku Metal Industry Co., Ltd.</v>
          </cell>
          <cell r="H4662" t="str">
            <v>JAPAN</v>
          </cell>
          <cell r="I4662"/>
          <cell r="J4662" t="str">
            <v>Soka</v>
          </cell>
          <cell r="K4662" t="str">
            <v>Saitama</v>
          </cell>
          <cell r="L4662" t="str">
            <v>Conformant</v>
          </cell>
        </row>
        <row r="4663">
          <cell r="B4663" t="str">
            <v>LITTELFUSE INC_2023</v>
          </cell>
          <cell r="C4663" t="str">
            <v>CID000814 - Istanbul Gold Refinery</v>
          </cell>
          <cell r="D4663" t="str">
            <v>Gold</v>
          </cell>
          <cell r="E4663" t="str">
            <v>CID000814</v>
          </cell>
          <cell r="F4663" t="str">
            <v>RMI</v>
          </cell>
          <cell r="G4663" t="str">
            <v>Istanbul Gold Refinery</v>
          </cell>
          <cell r="H4663" t="str">
            <v>TURKEY</v>
          </cell>
          <cell r="I4663"/>
          <cell r="J4663" t="str">
            <v>Kuyumcukent</v>
          </cell>
          <cell r="K4663" t="str">
            <v>İstanbul</v>
          </cell>
          <cell r="L4663" t="str">
            <v>Conformant</v>
          </cell>
        </row>
        <row r="4664">
          <cell r="B4664" t="str">
            <v>LITTELFUSE INC_2023</v>
          </cell>
          <cell r="C4664" t="str">
            <v>CID002765 - Italpreziosi</v>
          </cell>
          <cell r="D4664" t="str">
            <v>Gold</v>
          </cell>
          <cell r="E4664" t="str">
            <v>CID002765</v>
          </cell>
          <cell r="F4664" t="str">
            <v>RMI</v>
          </cell>
          <cell r="G4664" t="str">
            <v>Italpreziosi</v>
          </cell>
          <cell r="H4664" t="str">
            <v>ITALY</v>
          </cell>
          <cell r="I4664"/>
          <cell r="J4664" t="str">
            <v>Arezzo</v>
          </cell>
          <cell r="K4664" t="str">
            <v>Toscana</v>
          </cell>
          <cell r="L4664" t="str">
            <v>Conformant</v>
          </cell>
        </row>
        <row r="4665">
          <cell r="B4665" t="str">
            <v>LITTELFUSE INC_2023</v>
          </cell>
          <cell r="C4665" t="str">
            <v>CID000823 - Japan Mint</v>
          </cell>
          <cell r="D4665" t="str">
            <v>Gold</v>
          </cell>
          <cell r="E4665" t="str">
            <v>CID000823</v>
          </cell>
          <cell r="F4665" t="str">
            <v>RMI</v>
          </cell>
          <cell r="G4665" t="str">
            <v>Japan Mint</v>
          </cell>
          <cell r="H4665" t="str">
            <v>JAPAN</v>
          </cell>
          <cell r="I4665"/>
          <cell r="J4665" t="str">
            <v>Osaka</v>
          </cell>
          <cell r="K4665" t="str">
            <v>Osaka</v>
          </cell>
          <cell r="L4665" t="str">
            <v>Conformant</v>
          </cell>
        </row>
        <row r="4666">
          <cell r="B4666" t="str">
            <v>LITTELFUSE INC_2023</v>
          </cell>
          <cell r="C4666" t="str">
            <v>CID000855 - Jiangxi Copper Co., Ltd.51</v>
          </cell>
          <cell r="D4666" t="str">
            <v>Gold</v>
          </cell>
          <cell r="E4666" t="str">
            <v>CID000855</v>
          </cell>
          <cell r="F4666" t="str">
            <v>RMI</v>
          </cell>
          <cell r="G4666" t="str">
            <v>Jiangxi Copper Co., Ltd.</v>
          </cell>
          <cell r="H4666" t="str">
            <v>CHINA</v>
          </cell>
          <cell r="I4666"/>
          <cell r="J4666" t="str">
            <v>Guixi City</v>
          </cell>
          <cell r="K4666" t="str">
            <v>Jiangxi Sheng</v>
          </cell>
          <cell r="L4666" t="str">
            <v>Conformant</v>
          </cell>
        </row>
        <row r="4667">
          <cell r="B4667" t="str">
            <v>LITTELFUSE INC_2023</v>
          </cell>
          <cell r="C4667" t="str">
            <v>CID000927 - JSC Ekaterinburg Non-Ferrous Metal Processing Plant</v>
          </cell>
          <cell r="D4667" t="str">
            <v>Gold</v>
          </cell>
          <cell r="E4667" t="str">
            <v>CID000927</v>
          </cell>
          <cell r="F4667" t="str">
            <v>RMI</v>
          </cell>
          <cell r="G4667" t="str">
            <v>JSC Ekaterinburg Non-Ferrous Metal Processing Plant</v>
          </cell>
          <cell r="H4667" t="str">
            <v>RUSSIAN FEDERATION</v>
          </cell>
          <cell r="I4667"/>
          <cell r="J4667" t="str">
            <v>Verkhnyaya Pyshma</v>
          </cell>
          <cell r="K4667" t="str">
            <v>Sverdlovskaya oblast'</v>
          </cell>
          <cell r="L4667" t="str">
            <v>Listed by RMI</v>
          </cell>
        </row>
        <row r="4668">
          <cell r="B4668" t="str">
            <v>LITTELFUSE INC_2023</v>
          </cell>
          <cell r="C4668" t="str">
            <v>CID000929 - JSC Uralelectromed</v>
          </cell>
          <cell r="D4668" t="str">
            <v>Gold</v>
          </cell>
          <cell r="E4668" t="str">
            <v>CID000929</v>
          </cell>
          <cell r="F4668" t="str">
            <v>RMI</v>
          </cell>
          <cell r="G4668" t="str">
            <v>JSC Uralelectromed</v>
          </cell>
          <cell r="H4668" t="str">
            <v>RUSSIAN FEDERATION</v>
          </cell>
          <cell r="I4668"/>
          <cell r="J4668" t="str">
            <v>Verkhnyaya Pyshma</v>
          </cell>
          <cell r="K4668" t="str">
            <v>Sverdlovskaya oblast'</v>
          </cell>
          <cell r="L4668" t="str">
            <v>Listed by RMI</v>
          </cell>
        </row>
        <row r="4669">
          <cell r="B4669" t="str">
            <v>LITTELFUSE INC_2023</v>
          </cell>
          <cell r="C4669" t="str">
            <v>CID000937 - JX Nippon Mining &amp; Metals Co., Ltd.</v>
          </cell>
          <cell r="D4669" t="str">
            <v>Gold</v>
          </cell>
          <cell r="E4669" t="str">
            <v>CID000937</v>
          </cell>
          <cell r="F4669" t="str">
            <v>RMI</v>
          </cell>
          <cell r="G4669" t="str">
            <v>JX Nippon Mining &amp; Metals Co., Ltd.</v>
          </cell>
          <cell r="H4669" t="str">
            <v>JAPAN</v>
          </cell>
          <cell r="I4669"/>
          <cell r="J4669" t="str">
            <v>Ōita</v>
          </cell>
          <cell r="K4669" t="str">
            <v>Ôita</v>
          </cell>
          <cell r="L4669" t="str">
            <v>Conformant</v>
          </cell>
        </row>
        <row r="4670">
          <cell r="B4670" t="str">
            <v>LITTELFUSE INC_2023</v>
          </cell>
          <cell r="C4670" t="str">
            <v>CID002563 - Kaloti Precious Metals</v>
          </cell>
          <cell r="D4670" t="str">
            <v>Gold</v>
          </cell>
          <cell r="E4670" t="str">
            <v>CID002563</v>
          </cell>
          <cell r="F4670" t="str">
            <v>RMI</v>
          </cell>
          <cell r="G4670" t="str">
            <v>Kaloti Precious Metals</v>
          </cell>
          <cell r="H4670" t="str">
            <v>UNITED ARAB EMIRATES</v>
          </cell>
          <cell r="I4670"/>
          <cell r="J4670" t="str">
            <v>Dubai</v>
          </cell>
          <cell r="K4670" t="str">
            <v>Dubayy</v>
          </cell>
          <cell r="L4670" t="str">
            <v>Listed by RMI</v>
          </cell>
        </row>
        <row r="4671">
          <cell r="B4671" t="str">
            <v>LITTELFUSE INC_2023</v>
          </cell>
          <cell r="C4671" t="str">
            <v>CID000956 - Kazakhmys Smelting LLC</v>
          </cell>
          <cell r="D4671" t="str">
            <v>Gold</v>
          </cell>
          <cell r="E4671" t="str">
            <v>CID000956</v>
          </cell>
          <cell r="F4671" t="str">
            <v>RMI</v>
          </cell>
          <cell r="G4671" t="str">
            <v>Kazakhmys Smelting LLC</v>
          </cell>
          <cell r="H4671" t="str">
            <v>KAZAKHSTAN</v>
          </cell>
          <cell r="I4671"/>
          <cell r="J4671" t="str">
            <v>Balkhash</v>
          </cell>
          <cell r="K4671" t="str">
            <v>Qaraghandy oblysy</v>
          </cell>
          <cell r="L4671" t="str">
            <v>Listed by RMI</v>
          </cell>
        </row>
        <row r="4672">
          <cell r="B4672" t="str">
            <v>LITTELFUSE INC_2023</v>
          </cell>
          <cell r="C4672" t="str">
            <v>CID000957 - Kazzinc</v>
          </cell>
          <cell r="D4672" t="str">
            <v>Gold</v>
          </cell>
          <cell r="E4672" t="str">
            <v>CID000957</v>
          </cell>
          <cell r="F4672" t="str">
            <v>RMI</v>
          </cell>
          <cell r="G4672" t="str">
            <v>Kazzinc</v>
          </cell>
          <cell r="H4672" t="str">
            <v>KAZAKHSTAN</v>
          </cell>
          <cell r="I4672"/>
          <cell r="J4672" t="str">
            <v>Ust-Kamenogorsk</v>
          </cell>
          <cell r="K4672" t="str">
            <v>Qaraghandy oblysy</v>
          </cell>
          <cell r="L4672" t="str">
            <v>Conformant</v>
          </cell>
        </row>
        <row r="4673">
          <cell r="B4673" t="str">
            <v>LITTELFUSE INC_2023</v>
          </cell>
          <cell r="C4673" t="str">
            <v>CID000969 - Kennecott Utah Copper LLC</v>
          </cell>
          <cell r="D4673" t="str">
            <v>Gold</v>
          </cell>
          <cell r="E4673" t="str">
            <v>CID000969</v>
          </cell>
          <cell r="F4673" t="str">
            <v>RMI</v>
          </cell>
          <cell r="G4673" t="str">
            <v>Kennecott Utah Copper LLC</v>
          </cell>
          <cell r="H4673" t="str">
            <v>UNITED STATES OF AMERICA</v>
          </cell>
          <cell r="I4673"/>
          <cell r="J4673" t="str">
            <v>Magna</v>
          </cell>
          <cell r="K4673" t="str">
            <v>Utah</v>
          </cell>
          <cell r="L4673" t="str">
            <v>Conformant</v>
          </cell>
        </row>
        <row r="4674">
          <cell r="B4674" t="str">
            <v>LITTELFUSE INC_2023</v>
          </cell>
          <cell r="C4674" t="str">
            <v>CID002511 - KGHM Polska Miedz Spolka Akcyjna</v>
          </cell>
          <cell r="D4674" t="str">
            <v>Gold</v>
          </cell>
          <cell r="E4674" t="str">
            <v>CID002511</v>
          </cell>
          <cell r="F4674" t="str">
            <v>RMI</v>
          </cell>
          <cell r="G4674" t="str">
            <v>KGHM Polska Miedz Spolka Akcyjna</v>
          </cell>
          <cell r="H4674" t="str">
            <v>POLAND</v>
          </cell>
          <cell r="I4674"/>
          <cell r="J4674" t="str">
            <v>Lubin</v>
          </cell>
          <cell r="K4674" t="str">
            <v>Dolnośląskie</v>
          </cell>
          <cell r="L4674" t="str">
            <v>Conformant</v>
          </cell>
        </row>
        <row r="4675">
          <cell r="B4675" t="str">
            <v>LITTELFUSE INC_2023</v>
          </cell>
          <cell r="C4675" t="str">
            <v>CID000981 - Kojima Chemicals Co., Ltd.</v>
          </cell>
          <cell r="D4675" t="str">
            <v>Gold</v>
          </cell>
          <cell r="E4675" t="str">
            <v>CID000981</v>
          </cell>
          <cell r="F4675" t="str">
            <v>RMI</v>
          </cell>
          <cell r="G4675" t="str">
            <v>Kojima Chemicals Co., Ltd.</v>
          </cell>
          <cell r="H4675" t="str">
            <v>JAPAN</v>
          </cell>
          <cell r="I4675"/>
          <cell r="J4675" t="str">
            <v>Sayama</v>
          </cell>
          <cell r="K4675" t="str">
            <v>Saitama</v>
          </cell>
          <cell r="L4675" t="str">
            <v>Conformant</v>
          </cell>
        </row>
        <row r="4676">
          <cell r="B4676" t="str">
            <v>LITTELFUSE INC_2023</v>
          </cell>
          <cell r="C4676" t="str">
            <v>CID002605 - Korea Zinc Co., Ltd.</v>
          </cell>
          <cell r="D4676" t="str">
            <v>Gold</v>
          </cell>
          <cell r="E4676" t="str">
            <v>CID002605</v>
          </cell>
          <cell r="F4676" t="str">
            <v>RMI</v>
          </cell>
          <cell r="G4676" t="str">
            <v>Korea Zinc Co., Ltd.</v>
          </cell>
          <cell r="H4676" t="str">
            <v>KOREA, REPUBLIC OF</v>
          </cell>
          <cell r="I4676"/>
          <cell r="J4676" t="str">
            <v>Gangnam</v>
          </cell>
          <cell r="K4676" t="str">
            <v>Seoul-teukbyeolsi</v>
          </cell>
          <cell r="L4676" t="str">
            <v>Conformant</v>
          </cell>
        </row>
        <row r="4677">
          <cell r="B4677" t="str">
            <v>LITTELFUSE INC_2023</v>
          </cell>
          <cell r="C4677" t="str">
            <v>CID001029 - Kyrgyzaltyn JSC</v>
          </cell>
          <cell r="D4677" t="str">
            <v>Gold</v>
          </cell>
          <cell r="E4677" t="str">
            <v>CID001029</v>
          </cell>
          <cell r="F4677" t="str">
            <v>RMI</v>
          </cell>
          <cell r="G4677" t="str">
            <v>Kyrgyzaltyn JSC</v>
          </cell>
          <cell r="H4677" t="str">
            <v>KYRGYZSTAN</v>
          </cell>
          <cell r="I4677"/>
          <cell r="J4677" t="str">
            <v>Bishkek</v>
          </cell>
          <cell r="K4677" t="str">
            <v>Chüy</v>
          </cell>
          <cell r="L4677" t="str">
            <v>Listed by RMI</v>
          </cell>
        </row>
        <row r="4678">
          <cell r="B4678" t="str">
            <v>LITTELFUSE INC_2023</v>
          </cell>
          <cell r="C4678" t="str">
            <v>CID002865 - Kyshtym Copper-Electrolytic Plant ZAO</v>
          </cell>
          <cell r="D4678" t="str">
            <v>Gold</v>
          </cell>
          <cell r="E4678" t="str">
            <v>CID002865</v>
          </cell>
          <cell r="F4678" t="str">
            <v>RMI</v>
          </cell>
          <cell r="G4678" t="str">
            <v>Kyshtym Copper-Electrolytic Plant ZAO</v>
          </cell>
          <cell r="H4678" t="str">
            <v>RUSSIAN FEDERATION</v>
          </cell>
          <cell r="I4678"/>
          <cell r="J4678" t="str">
            <v>Kyshtym</v>
          </cell>
          <cell r="K4678" t="str">
            <v>Chelyabinskaya oblast'</v>
          </cell>
          <cell r="L4678" t="str">
            <v>Removed</v>
          </cell>
        </row>
        <row r="4679">
          <cell r="B4679" t="str">
            <v>LITTELFUSE INC_2023</v>
          </cell>
          <cell r="C4679" t="str">
            <v>CID001032 - L'azurde Company For Jewelry</v>
          </cell>
          <cell r="D4679" t="str">
            <v>Gold</v>
          </cell>
          <cell r="E4679" t="str">
            <v>CID001032</v>
          </cell>
          <cell r="F4679" t="str">
            <v>RMI</v>
          </cell>
          <cell r="G4679" t="str">
            <v>L'azurde Company For Jewelry</v>
          </cell>
          <cell r="H4679" t="str">
            <v>SAUDI ARABIA</v>
          </cell>
          <cell r="I4679"/>
          <cell r="J4679" t="str">
            <v>Riyadh</v>
          </cell>
          <cell r="K4679" t="str">
            <v>Ar Riyāḑ</v>
          </cell>
          <cell r="L4679" t="str">
            <v>Listed by RMI</v>
          </cell>
        </row>
        <row r="4680">
          <cell r="B4680" t="str">
            <v>LITTELFUSE INC_2023</v>
          </cell>
          <cell r="C4680" t="str">
            <v>CID001056 - Lingbao Gold Co., Ltd.59</v>
          </cell>
          <cell r="D4680" t="str">
            <v>Gold</v>
          </cell>
          <cell r="E4680" t="str">
            <v>CID001056</v>
          </cell>
          <cell r="F4680" t="str">
            <v>RMI</v>
          </cell>
          <cell r="G4680" t="str">
            <v>Lingbao Gold Co., Ltd.</v>
          </cell>
          <cell r="H4680" t="str">
            <v>CHINA</v>
          </cell>
          <cell r="I4680"/>
          <cell r="J4680" t="str">
            <v>Lingbao</v>
          </cell>
          <cell r="K4680" t="str">
            <v>Henan Sheng</v>
          </cell>
          <cell r="L4680" t="str">
            <v>Listed by RMI</v>
          </cell>
        </row>
        <row r="4681">
          <cell r="B4681" t="str">
            <v>LITTELFUSE INC_2023</v>
          </cell>
          <cell r="C4681" t="str">
            <v>CID001058 - Lingbao Jinyuan Tonghui Refinery Co., Ltd.</v>
          </cell>
          <cell r="D4681" t="str">
            <v>Gold</v>
          </cell>
          <cell r="E4681" t="str">
            <v>CID001058</v>
          </cell>
          <cell r="F4681" t="str">
            <v>RMI</v>
          </cell>
          <cell r="G4681" t="str">
            <v>Lingbao Jinyuan Tonghui Refinery Co., Ltd.</v>
          </cell>
          <cell r="H4681" t="str">
            <v>CHINA</v>
          </cell>
          <cell r="I4681"/>
          <cell r="J4681" t="str">
            <v>Lingbao</v>
          </cell>
          <cell r="K4681" t="str">
            <v>Henan Sheng</v>
          </cell>
          <cell r="L4681" t="str">
            <v>Listed by RMI</v>
          </cell>
        </row>
        <row r="4682">
          <cell r="B4682" t="str">
            <v>LITTELFUSE INC_2023</v>
          </cell>
          <cell r="C4682" t="str">
            <v>CID002762 - L'Orfebre S.A.</v>
          </cell>
          <cell r="D4682" t="str">
            <v>Gold</v>
          </cell>
          <cell r="E4682" t="str">
            <v>CID002762</v>
          </cell>
          <cell r="F4682" t="str">
            <v>RMI</v>
          </cell>
          <cell r="G4682" t="str">
            <v>L'Orfebre S.A.</v>
          </cell>
          <cell r="H4682" t="str">
            <v>ANDORRA</v>
          </cell>
          <cell r="I4682"/>
          <cell r="J4682" t="str">
            <v>Andorra la Vella</v>
          </cell>
          <cell r="K4682" t="str">
            <v>Andorra la Vella</v>
          </cell>
          <cell r="L4682" t="str">
            <v>Conformant</v>
          </cell>
        </row>
        <row r="4683">
          <cell r="B4683" t="str">
            <v>LITTELFUSE INC_2023</v>
          </cell>
          <cell r="C4683" t="str">
            <v>CID001078 - LS-NIKKO Copper Inc.</v>
          </cell>
          <cell r="D4683" t="str">
            <v>Gold</v>
          </cell>
          <cell r="E4683" t="str">
            <v>CID001078</v>
          </cell>
          <cell r="F4683" t="str">
            <v>RMI</v>
          </cell>
          <cell r="G4683" t="str">
            <v>LS-NIKKO Copper Inc.</v>
          </cell>
          <cell r="H4683" t="str">
            <v>KOREA, REPUBLIC OF</v>
          </cell>
          <cell r="I4683"/>
          <cell r="J4683" t="str">
            <v>Onsan-eup</v>
          </cell>
          <cell r="K4683" t="str">
            <v>Ulsan-gwangyeoksi</v>
          </cell>
          <cell r="L4683" t="str">
            <v>Conformant</v>
          </cell>
        </row>
        <row r="4684">
          <cell r="B4684" t="str">
            <v>LITTELFUSE INC_2023</v>
          </cell>
          <cell r="C4684" t="str">
            <v>CID001093 - Luoyang Zijin Yinhui Gold Refinery Co., Ltd.</v>
          </cell>
          <cell r="D4684" t="str">
            <v>Gold</v>
          </cell>
          <cell r="E4684" t="str">
            <v>CID001093</v>
          </cell>
          <cell r="F4684" t="str">
            <v>RMI</v>
          </cell>
          <cell r="G4684" t="str">
            <v>Luoyang Zijin Yinhui Gold Refinery Co., Ltd.</v>
          </cell>
          <cell r="H4684" t="str">
            <v>CHINA</v>
          </cell>
          <cell r="I4684"/>
          <cell r="J4684" t="str">
            <v>Luoyang</v>
          </cell>
          <cell r="K4684" t="str">
            <v>Henan Sheng</v>
          </cell>
          <cell r="L4684" t="str">
            <v>Listed by RMI</v>
          </cell>
        </row>
        <row r="4685">
          <cell r="B4685" t="str">
            <v>LITTELFUSE INC_2023</v>
          </cell>
          <cell r="C4685" t="str">
            <v>CID002606 - Marsam Metals</v>
          </cell>
          <cell r="D4685" t="str">
            <v>Gold</v>
          </cell>
          <cell r="E4685" t="str">
            <v>CID002606</v>
          </cell>
          <cell r="F4685" t="str">
            <v>RMI</v>
          </cell>
          <cell r="G4685" t="str">
            <v>Marsam Metals</v>
          </cell>
          <cell r="H4685" t="str">
            <v>BRAZIL</v>
          </cell>
          <cell r="I4685"/>
          <cell r="J4685" t="str">
            <v>Sao Paulo</v>
          </cell>
          <cell r="K4685" t="str">
            <v>São Paulo</v>
          </cell>
          <cell r="L4685" t="str">
            <v>Listed by RMI</v>
          </cell>
        </row>
        <row r="4686">
          <cell r="B4686" t="str">
            <v>LITTELFUSE INC_2023</v>
          </cell>
          <cell r="C4686" t="str">
            <v>CID001113 - Materion</v>
          </cell>
          <cell r="D4686" t="str">
            <v>Gold</v>
          </cell>
          <cell r="E4686" t="str">
            <v>CID001113</v>
          </cell>
          <cell r="F4686" t="str">
            <v>RMI</v>
          </cell>
          <cell r="G4686" t="str">
            <v>Materion</v>
          </cell>
          <cell r="H4686" t="str">
            <v>UNITED STATES OF AMERICA</v>
          </cell>
          <cell r="I4686"/>
          <cell r="J4686" t="str">
            <v>Buffalo</v>
          </cell>
          <cell r="K4686" t="str">
            <v>New York</v>
          </cell>
          <cell r="L4686" t="str">
            <v>Conformant</v>
          </cell>
        </row>
        <row r="4687">
          <cell r="B4687" t="str">
            <v>LITTELFUSE INC_2023</v>
          </cell>
          <cell r="C4687" t="str">
            <v>CID001152 - Metalor Technologies (Singapore) Pte., Ltd.</v>
          </cell>
          <cell r="D4687" t="str">
            <v>Gold</v>
          </cell>
          <cell r="E4687" t="str">
            <v>CID001152</v>
          </cell>
          <cell r="F4687" t="str">
            <v>RMI</v>
          </cell>
          <cell r="G4687" t="str">
            <v>Metalor Technologies (Singapore) Pte., Ltd.</v>
          </cell>
          <cell r="H4687" t="str">
            <v>SINGAPORE</v>
          </cell>
          <cell r="I4687"/>
          <cell r="J4687" t="str">
            <v>Singapore</v>
          </cell>
          <cell r="K4687" t="str">
            <v>South West</v>
          </cell>
          <cell r="L4687" t="str">
            <v>Conformant</v>
          </cell>
        </row>
        <row r="4688">
          <cell r="B4688" t="str">
            <v>LITTELFUSE INC_2023</v>
          </cell>
          <cell r="C4688" t="str">
            <v>CID001147 - Metalor Technologies (Suzhou) Ltd.</v>
          </cell>
          <cell r="D4688" t="str">
            <v>Gold</v>
          </cell>
          <cell r="E4688" t="str">
            <v>CID001147</v>
          </cell>
          <cell r="F4688" t="str">
            <v>RMI</v>
          </cell>
          <cell r="G4688" t="str">
            <v>Metalor Technologies (Suzhou) Ltd.</v>
          </cell>
          <cell r="H4688" t="str">
            <v>CHINA</v>
          </cell>
          <cell r="I4688"/>
          <cell r="J4688" t="str">
            <v>Suzhou Industrial Park</v>
          </cell>
          <cell r="K4688" t="str">
            <v>Jiangsu Sheng</v>
          </cell>
          <cell r="L4688" t="str">
            <v>Conformant</v>
          </cell>
        </row>
        <row r="4689">
          <cell r="B4689" t="str">
            <v>LITTELFUSE INC_2023</v>
          </cell>
          <cell r="C4689" t="str">
            <v>CID001153 - Metalor Technologies S.A.</v>
          </cell>
          <cell r="D4689" t="str">
            <v>Gold</v>
          </cell>
          <cell r="E4689" t="str">
            <v>CID001153</v>
          </cell>
          <cell r="F4689" t="str">
            <v>RMI</v>
          </cell>
          <cell r="G4689" t="str">
            <v>Metalor Technologies S.A.</v>
          </cell>
          <cell r="H4689" t="str">
            <v>SWITZERLAND</v>
          </cell>
          <cell r="I4689"/>
          <cell r="J4689" t="str">
            <v>Marin</v>
          </cell>
          <cell r="K4689" t="str">
            <v>Neuchâtel</v>
          </cell>
          <cell r="L4689" t="str">
            <v>Conformant</v>
          </cell>
        </row>
        <row r="4690">
          <cell r="B4690" t="str">
            <v>LITTELFUSE INC_2023</v>
          </cell>
          <cell r="C4690" t="str">
            <v>CID001157 - Metalor USA Refining Corporation</v>
          </cell>
          <cell r="D4690" t="str">
            <v>Gold</v>
          </cell>
          <cell r="E4690" t="str">
            <v>CID001157</v>
          </cell>
          <cell r="F4690" t="str">
            <v>RMI</v>
          </cell>
          <cell r="G4690" t="str">
            <v>Metalor USA Refining Corporation</v>
          </cell>
          <cell r="H4690" t="str">
            <v>UNITED STATES OF AMERICA</v>
          </cell>
          <cell r="I4690"/>
          <cell r="J4690" t="str">
            <v>North Attleboro</v>
          </cell>
          <cell r="K4690" t="str">
            <v>Massachusetts</v>
          </cell>
          <cell r="L4690" t="str">
            <v>Conformant</v>
          </cell>
        </row>
        <row r="4691">
          <cell r="B4691" t="str">
            <v>LITTELFUSE INC_2023</v>
          </cell>
          <cell r="C4691" t="str">
            <v>CID001161 - Metalurgica Met-Mex Penoles S.A. De C.V.65</v>
          </cell>
          <cell r="D4691" t="str">
            <v>Gold</v>
          </cell>
          <cell r="E4691" t="str">
            <v>CID001161</v>
          </cell>
          <cell r="F4691" t="str">
            <v>RMI</v>
          </cell>
          <cell r="G4691" t="str">
            <v>Metalurgica Met-Mex Penoles S.A. De C.V.</v>
          </cell>
          <cell r="H4691" t="str">
            <v>MEXICO</v>
          </cell>
          <cell r="I4691"/>
          <cell r="J4691" t="str">
            <v>Torreon</v>
          </cell>
          <cell r="K4691" t="str">
            <v>Coahuila de Zaragoza</v>
          </cell>
          <cell r="L4691" t="str">
            <v>Conformant</v>
          </cell>
        </row>
        <row r="4692">
          <cell r="B4692" t="str">
            <v>LITTELFUSE INC_2023</v>
          </cell>
          <cell r="C4692" t="str">
            <v>CID001188 - Mitsubishi Materials Corporation</v>
          </cell>
          <cell r="D4692" t="str">
            <v>Gold</v>
          </cell>
          <cell r="E4692" t="str">
            <v>CID001188</v>
          </cell>
          <cell r="F4692" t="str">
            <v>RMI</v>
          </cell>
          <cell r="G4692" t="str">
            <v>Mitsubishi Materials Corporation</v>
          </cell>
          <cell r="H4692" t="str">
            <v>JAPAN</v>
          </cell>
          <cell r="I4692"/>
          <cell r="J4692" t="str">
            <v>Tokyo</v>
          </cell>
          <cell r="K4692" t="str">
            <v>Tokyo</v>
          </cell>
          <cell r="L4692" t="str">
            <v>Conformant</v>
          </cell>
        </row>
        <row r="4693">
          <cell r="B4693" t="str">
            <v>LITTELFUSE INC_2023</v>
          </cell>
          <cell r="C4693" t="str">
            <v>CID001193 - Mitsui Mining and Smelting Co., Ltd.</v>
          </cell>
          <cell r="D4693" t="str">
            <v>Gold</v>
          </cell>
          <cell r="E4693" t="str">
            <v>CID001193</v>
          </cell>
          <cell r="F4693" t="str">
            <v>RMI</v>
          </cell>
          <cell r="G4693" t="str">
            <v>Mitsui Mining and Smelting Co., Ltd.</v>
          </cell>
          <cell r="H4693" t="str">
            <v>JAPAN</v>
          </cell>
          <cell r="I4693"/>
          <cell r="J4693" t="str">
            <v>Takehara</v>
          </cell>
          <cell r="K4693" t="str">
            <v>Hiroshima</v>
          </cell>
          <cell r="L4693" t="str">
            <v>Conformant</v>
          </cell>
        </row>
        <row r="4694">
          <cell r="B4694" t="str">
            <v>LITTELFUSE INC_2023</v>
          </cell>
          <cell r="C4694" t="str">
            <v>CID002509 - MMTC-PAMP India Pvt., Ltd.</v>
          </cell>
          <cell r="D4694" t="str">
            <v>Gold</v>
          </cell>
          <cell r="E4694" t="str">
            <v>CID002509</v>
          </cell>
          <cell r="F4694" t="str">
            <v>RMI</v>
          </cell>
          <cell r="G4694" t="str">
            <v>MMTC-PAMP India Pvt., Ltd.</v>
          </cell>
          <cell r="H4694" t="str">
            <v>INDIA</v>
          </cell>
          <cell r="I4694"/>
          <cell r="J4694" t="str">
            <v>Mewat</v>
          </cell>
          <cell r="K4694" t="str">
            <v>Haryana</v>
          </cell>
          <cell r="L4694" t="str">
            <v>Conformant</v>
          </cell>
        </row>
        <row r="4695">
          <cell r="B4695" t="str">
            <v>LITTELFUSE INC_2023</v>
          </cell>
          <cell r="C4695" t="str">
            <v>CID002857 - Modeltech Sdn Bhd</v>
          </cell>
          <cell r="D4695" t="str">
            <v>Gold</v>
          </cell>
          <cell r="E4695" t="str">
            <v>CID002857</v>
          </cell>
          <cell r="F4695" t="str">
            <v>RMI</v>
          </cell>
          <cell r="G4695" t="str">
            <v>Modeltech Sdn Bhd</v>
          </cell>
          <cell r="H4695" t="str">
            <v>MALAYSIA</v>
          </cell>
          <cell r="I4695"/>
          <cell r="J4695" t="str">
            <v>Kawasan Perindustrian Bukit Rambai</v>
          </cell>
          <cell r="K4695" t="str">
            <v>Melaka</v>
          </cell>
          <cell r="L4695" t="str">
            <v>Listed by RMI</v>
          </cell>
        </row>
        <row r="4696">
          <cell r="B4696" t="str">
            <v>LITTELFUSE INC_2023</v>
          </cell>
          <cell r="C4696" t="str">
            <v>CID002282 - Morris and Watson</v>
          </cell>
          <cell r="D4696" t="str">
            <v>Gold</v>
          </cell>
          <cell r="E4696" t="str">
            <v>CID002282</v>
          </cell>
          <cell r="F4696" t="str">
            <v>RMI</v>
          </cell>
          <cell r="G4696" t="str">
            <v>Morris and Watson</v>
          </cell>
          <cell r="H4696" t="str">
            <v>NEW ZEALAND</v>
          </cell>
          <cell r="I4696"/>
          <cell r="J4696" t="str">
            <v>Onehunga</v>
          </cell>
          <cell r="K4696" t="str">
            <v>Auckland</v>
          </cell>
          <cell r="L4696" t="str">
            <v>Listed by RMI</v>
          </cell>
        </row>
        <row r="4697">
          <cell r="B4697" t="str">
            <v>LITTELFUSE INC_2023</v>
          </cell>
          <cell r="C4697" t="str">
            <v>CID001204 - Moscow Special Alloys Processing Plant68</v>
          </cell>
          <cell r="D4697" t="str">
            <v>Gold</v>
          </cell>
          <cell r="E4697" t="str">
            <v>CID001204</v>
          </cell>
          <cell r="F4697" t="str">
            <v>RMI</v>
          </cell>
          <cell r="G4697" t="str">
            <v>Moscow Special Alloys Processing Plant</v>
          </cell>
          <cell r="H4697" t="str">
            <v>RUSSIAN FEDERATION</v>
          </cell>
          <cell r="I4697"/>
          <cell r="J4697" t="str">
            <v>Obrucheva</v>
          </cell>
          <cell r="K4697" t="str">
            <v>Moskva</v>
          </cell>
          <cell r="L4697" t="str">
            <v>Listed by RMI</v>
          </cell>
        </row>
        <row r="4698">
          <cell r="B4698" t="str">
            <v>LITTELFUSE INC_2023</v>
          </cell>
          <cell r="C4698" t="str">
            <v>CID001220 - Nadir Metal Rafineri San. Ve Tic. A.S.</v>
          </cell>
          <cell r="D4698" t="str">
            <v>Gold</v>
          </cell>
          <cell r="E4698" t="str">
            <v>CID001220</v>
          </cell>
          <cell r="F4698" t="str">
            <v>RMI</v>
          </cell>
          <cell r="G4698" t="str">
            <v>Nadir Metal Rafineri San. Ve Tic. A.S.</v>
          </cell>
          <cell r="H4698" t="str">
            <v>TURKEY</v>
          </cell>
          <cell r="I4698"/>
          <cell r="J4698" t="str">
            <v>Bahçelievler</v>
          </cell>
          <cell r="K4698" t="str">
            <v>İstanbul</v>
          </cell>
          <cell r="L4698" t="str">
            <v>Conformant</v>
          </cell>
        </row>
        <row r="4699">
          <cell r="B4699" t="str">
            <v>LITTELFUSE INC_2023</v>
          </cell>
          <cell r="C4699" t="str">
            <v>CID001236 - Navoi Mining and Metallurgical Combinat</v>
          </cell>
          <cell r="D4699" t="str">
            <v>Gold</v>
          </cell>
          <cell r="E4699" t="str">
            <v>CID001236</v>
          </cell>
          <cell r="F4699" t="str">
            <v>RMI</v>
          </cell>
          <cell r="G4699" t="str">
            <v>Navoi Mining and Metallurgical Combinat</v>
          </cell>
          <cell r="H4699" t="str">
            <v>UZBEKISTAN</v>
          </cell>
          <cell r="I4699"/>
          <cell r="J4699" t="str">
            <v>Navoi</v>
          </cell>
          <cell r="K4699" t="str">
            <v>Navoiy</v>
          </cell>
          <cell r="L4699" t="str">
            <v>Conformant</v>
          </cell>
        </row>
        <row r="4700">
          <cell r="B4700" t="str">
            <v>LITTELFUSE INC_2023</v>
          </cell>
          <cell r="C4700" t="str">
            <v>CID001259 - Nihon Material Co., Ltd.</v>
          </cell>
          <cell r="D4700" t="str">
            <v>Gold</v>
          </cell>
          <cell r="E4700" t="str">
            <v>CID001259</v>
          </cell>
          <cell r="F4700" t="str">
            <v>RMI</v>
          </cell>
          <cell r="G4700" t="str">
            <v>Nihon Material Co., Ltd.</v>
          </cell>
          <cell r="H4700" t="str">
            <v>JAPAN</v>
          </cell>
          <cell r="I4700"/>
          <cell r="J4700" t="str">
            <v>Noda</v>
          </cell>
          <cell r="K4700" t="str">
            <v>Chiba</v>
          </cell>
          <cell r="L4700" t="str">
            <v>Conformant</v>
          </cell>
        </row>
        <row r="4701">
          <cell r="B4701" t="str">
            <v>LITTELFUSE INC_2023</v>
          </cell>
          <cell r="C4701" t="str">
            <v>CID002779 - Ogussa Osterreichische Gold- und Silber-Scheideanstalt GmbH</v>
          </cell>
          <cell r="D4701" t="str">
            <v>Gold</v>
          </cell>
          <cell r="E4701" t="str">
            <v>CID002779</v>
          </cell>
          <cell r="F4701" t="str">
            <v>RMI</v>
          </cell>
          <cell r="G4701" t="str">
            <v>Ogussa Osterreichische Gold- und Silber-Scheideanstalt GmbH</v>
          </cell>
          <cell r="H4701" t="str">
            <v>AUSTRIA</v>
          </cell>
          <cell r="I4701"/>
          <cell r="J4701" t="str">
            <v>Vienna</v>
          </cell>
          <cell r="K4701" t="str">
            <v>Wien</v>
          </cell>
          <cell r="L4701" t="str">
            <v>Conformant</v>
          </cell>
        </row>
        <row r="4702">
          <cell r="B4702" t="str">
            <v>LITTELFUSE INC_2023</v>
          </cell>
          <cell r="C4702" t="str">
            <v>CID001325 - Ohura Precious Metal Industry Co., Ltd.</v>
          </cell>
          <cell r="D4702" t="str">
            <v>Gold</v>
          </cell>
          <cell r="E4702" t="str">
            <v>CID001325</v>
          </cell>
          <cell r="F4702" t="str">
            <v>RMI</v>
          </cell>
          <cell r="G4702" t="str">
            <v>Ohura Precious Metal Industry Co., Ltd.</v>
          </cell>
          <cell r="H4702" t="str">
            <v>JAPAN</v>
          </cell>
          <cell r="I4702"/>
          <cell r="J4702" t="str">
            <v>Nara-shi</v>
          </cell>
          <cell r="K4702" t="str">
            <v>Nara</v>
          </cell>
          <cell r="L4702" t="str">
            <v>Conformant</v>
          </cell>
        </row>
        <row r="4703">
          <cell r="B4703" t="str">
            <v>LITTELFUSE INC_2023</v>
          </cell>
          <cell r="C4703" t="str">
            <v>CID001326 - OJSC "The Gulidov Krasnoyarsk Non-Ferrous Metals Plant" (OJSC Krastsvetmet)</v>
          </cell>
          <cell r="D4703" t="str">
            <v>Gold</v>
          </cell>
          <cell r="E4703" t="str">
            <v>CID001326</v>
          </cell>
          <cell r="F4703" t="str">
            <v>RMI</v>
          </cell>
          <cell r="G4703" t="str">
            <v>OJSC "The Gulidov Krasnoyarsk Non-Ferrous Metals Plant" (OJSC Krastsvetmet)</v>
          </cell>
          <cell r="H4703" t="str">
            <v>RUSSIAN FEDERATION</v>
          </cell>
          <cell r="I4703"/>
          <cell r="J4703" t="str">
            <v>Krasnoyarsk</v>
          </cell>
          <cell r="K4703" t="str">
            <v>Krasnoyarskiy kray</v>
          </cell>
          <cell r="L4703" t="str">
            <v>Listed by RMI</v>
          </cell>
        </row>
        <row r="4704">
          <cell r="B4704" t="str">
            <v>LITTELFUSE INC_2023</v>
          </cell>
          <cell r="C4704" t="str">
            <v>CID000493 - JSC Novosibirsk Refinery</v>
          </cell>
          <cell r="D4704" t="str">
            <v>Gold</v>
          </cell>
          <cell r="E4704" t="str">
            <v>CID000493</v>
          </cell>
          <cell r="F4704" t="str">
            <v>RMI</v>
          </cell>
          <cell r="G4704" t="str">
            <v>JSC Novosibirsk Refinery</v>
          </cell>
          <cell r="H4704" t="str">
            <v>RUSSIAN FEDERATION</v>
          </cell>
          <cell r="I4704"/>
          <cell r="J4704" t="str">
            <v>Novosibirsk</v>
          </cell>
          <cell r="K4704" t="str">
            <v>Novosibirskaya oblast'</v>
          </cell>
          <cell r="L4704" t="str">
            <v>Listed by RMI</v>
          </cell>
        </row>
        <row r="4705">
          <cell r="B4705" t="str">
            <v>LITTELFUSE INC_2023</v>
          </cell>
          <cell r="C4705" t="str">
            <v>CID001352 - MKS PAMP SA97</v>
          </cell>
          <cell r="D4705" t="str">
            <v>Gold</v>
          </cell>
          <cell r="E4705" t="str">
            <v>CID001352</v>
          </cell>
          <cell r="F4705" t="str">
            <v>RMI</v>
          </cell>
          <cell r="G4705" t="str">
            <v>MKS PAMP SA</v>
          </cell>
          <cell r="H4705" t="str">
            <v>SWITZERLAND</v>
          </cell>
          <cell r="I4705"/>
          <cell r="J4705" t="str">
            <v>Geneva</v>
          </cell>
          <cell r="K4705" t="str">
            <v>Genève</v>
          </cell>
          <cell r="L4705" t="str">
            <v>Conformant</v>
          </cell>
        </row>
        <row r="4706">
          <cell r="B4706" t="str">
            <v>LITTELFUSE INC_2023</v>
          </cell>
          <cell r="C4706" t="str">
            <v>CID002872 - Pease &amp; Curren</v>
          </cell>
          <cell r="D4706" t="str">
            <v>Gold</v>
          </cell>
          <cell r="E4706" t="str">
            <v>CID002872</v>
          </cell>
          <cell r="F4706" t="str">
            <v>RMI</v>
          </cell>
          <cell r="G4706" t="str">
            <v>Pease &amp; Curren</v>
          </cell>
          <cell r="H4706" t="str">
            <v>UNITED STATES OF AMERICA</v>
          </cell>
          <cell r="I4706"/>
          <cell r="J4706" t="str">
            <v>Warwick</v>
          </cell>
          <cell r="K4706" t="str">
            <v>Rhode Island</v>
          </cell>
          <cell r="L4706" t="str">
            <v>Listed by RMI</v>
          </cell>
        </row>
        <row r="4707">
          <cell r="B4707" t="str">
            <v>LITTELFUSE INC_2023</v>
          </cell>
          <cell r="C4707" t="str">
            <v>CID001362 - Penglai Penggang Gold Industry Co., Ltd.</v>
          </cell>
          <cell r="D4707" t="str">
            <v>Gold</v>
          </cell>
          <cell r="E4707" t="str">
            <v>CID001362</v>
          </cell>
          <cell r="F4707" t="str">
            <v>RMI</v>
          </cell>
          <cell r="G4707" t="str">
            <v>Penglai Penggang Gold Industry Co., Ltd.</v>
          </cell>
          <cell r="H4707" t="str">
            <v>CHINA</v>
          </cell>
          <cell r="I4707"/>
          <cell r="J4707" t="str">
            <v>Penglai</v>
          </cell>
          <cell r="K4707" t="str">
            <v>Shandong Sheng</v>
          </cell>
          <cell r="L4707" t="str">
            <v>Listed by RMI</v>
          </cell>
        </row>
        <row r="4708">
          <cell r="B4708" t="str">
            <v>LITTELFUSE INC_2023</v>
          </cell>
          <cell r="C4708" t="str">
            <v>CID002919 - Planta Recuperadora de Metales SpA</v>
          </cell>
          <cell r="D4708" t="str">
            <v>Gold</v>
          </cell>
          <cell r="E4708" t="str">
            <v>CID002919</v>
          </cell>
          <cell r="F4708" t="str">
            <v>RMI</v>
          </cell>
          <cell r="G4708" t="str">
            <v>Planta Recuperadora de Metales SpA</v>
          </cell>
          <cell r="H4708" t="str">
            <v>CHILE</v>
          </cell>
          <cell r="I4708"/>
          <cell r="J4708" t="str">
            <v>Mejillones</v>
          </cell>
          <cell r="K4708" t="str">
            <v>Antofagasta</v>
          </cell>
          <cell r="L4708" t="str">
            <v>Conformant</v>
          </cell>
        </row>
        <row r="4709">
          <cell r="B4709" t="str">
            <v>LITTELFUSE INC_2023</v>
          </cell>
          <cell r="C4709" t="str">
            <v>CID001386 - Prioksky Plant of Non-Ferrous Metals</v>
          </cell>
          <cell r="D4709" t="str">
            <v>Gold</v>
          </cell>
          <cell r="E4709" t="str">
            <v>CID001386</v>
          </cell>
          <cell r="F4709" t="str">
            <v>RMI</v>
          </cell>
          <cell r="G4709" t="str">
            <v>Prioksky Plant of Non-Ferrous Metals</v>
          </cell>
          <cell r="H4709" t="str">
            <v>RUSSIAN FEDERATION</v>
          </cell>
          <cell r="I4709"/>
          <cell r="J4709" t="str">
            <v>Kasimov</v>
          </cell>
          <cell r="K4709" t="str">
            <v>Ryazanskaya oblast'</v>
          </cell>
          <cell r="L4709" t="str">
            <v>Listed by RMI</v>
          </cell>
        </row>
        <row r="4710">
          <cell r="B4710" t="str">
            <v>LITTELFUSE INC_2023</v>
          </cell>
          <cell r="C4710" t="str">
            <v>CID001397 - PT Aneka Tambang (Persero) Tbk</v>
          </cell>
          <cell r="D4710" t="str">
            <v>Gold</v>
          </cell>
          <cell r="E4710" t="str">
            <v>CID001397</v>
          </cell>
          <cell r="F4710" t="str">
            <v>RMI</v>
          </cell>
          <cell r="G4710" t="str">
            <v>PT Aneka Tambang (Persero) Tbk</v>
          </cell>
          <cell r="H4710" t="str">
            <v>INDONESIA</v>
          </cell>
          <cell r="I4710"/>
          <cell r="J4710" t="str">
            <v>Jakarta</v>
          </cell>
          <cell r="K4710" t="str">
            <v>Jakarta Raya</v>
          </cell>
          <cell r="L4710" t="str">
            <v>Conformant</v>
          </cell>
        </row>
        <row r="4711">
          <cell r="B4711" t="str">
            <v>LITTELFUSE INC_2023</v>
          </cell>
          <cell r="C4711" t="str">
            <v>CID001498 - PX Precinox S.A.</v>
          </cell>
          <cell r="D4711" t="str">
            <v>Gold</v>
          </cell>
          <cell r="E4711" t="str">
            <v>CID001498</v>
          </cell>
          <cell r="F4711" t="str">
            <v>RMI</v>
          </cell>
          <cell r="G4711" t="str">
            <v>PX Precinox S.A.</v>
          </cell>
          <cell r="H4711" t="str">
            <v>SWITZERLAND</v>
          </cell>
          <cell r="I4711"/>
          <cell r="J4711" t="str">
            <v>La Chaux-de-Fonds</v>
          </cell>
          <cell r="K4711" t="str">
            <v>Neuchâtel</v>
          </cell>
          <cell r="L4711" t="str">
            <v>Conformant</v>
          </cell>
        </row>
        <row r="4712">
          <cell r="B4712" t="str">
            <v>LITTELFUSE INC_2023</v>
          </cell>
          <cell r="C4712" t="str">
            <v>CID001512 - Rand Refinery (Pty) Ltd.</v>
          </cell>
          <cell r="D4712" t="str">
            <v>Gold</v>
          </cell>
          <cell r="E4712" t="str">
            <v>CID001512</v>
          </cell>
          <cell r="F4712" t="str">
            <v>RMI</v>
          </cell>
          <cell r="G4712" t="str">
            <v>Rand Refinery (Pty) Ltd.</v>
          </cell>
          <cell r="H4712" t="str">
            <v>SOUTH AFRICA</v>
          </cell>
          <cell r="I4712"/>
          <cell r="J4712" t="str">
            <v>Germiston</v>
          </cell>
          <cell r="K4712" t="str">
            <v>Gauteng</v>
          </cell>
          <cell r="L4712" t="str">
            <v>Conformant</v>
          </cell>
        </row>
        <row r="4713">
          <cell r="B4713" t="str">
            <v>LITTELFUSE INC_2023</v>
          </cell>
          <cell r="C4713" t="str">
            <v>CID002582 - REMONDIS PMR B.V.</v>
          </cell>
          <cell r="D4713" t="str">
            <v>Gold</v>
          </cell>
          <cell r="E4713" t="str">
            <v>CID002582</v>
          </cell>
          <cell r="F4713" t="str">
            <v>RMI</v>
          </cell>
          <cell r="G4713" t="str">
            <v>REMONDIS PMR B.V.</v>
          </cell>
          <cell r="H4713" t="str">
            <v>NETHERLANDS</v>
          </cell>
          <cell r="I4713"/>
          <cell r="J4713" t="str">
            <v>Moerdijk</v>
          </cell>
          <cell r="K4713" t="str">
            <v>Noord-Brabant</v>
          </cell>
          <cell r="L4713" t="str">
            <v>Conformant</v>
          </cell>
        </row>
        <row r="4714">
          <cell r="B4714" t="str">
            <v>LITTELFUSE INC_2023</v>
          </cell>
          <cell r="C4714" t="str">
            <v>CID001534 - Royal Canadian Mint</v>
          </cell>
          <cell r="D4714" t="str">
            <v>Gold</v>
          </cell>
          <cell r="E4714" t="str">
            <v>CID001534</v>
          </cell>
          <cell r="F4714" t="str">
            <v>RMI</v>
          </cell>
          <cell r="G4714" t="str">
            <v>Royal Canadian Mint</v>
          </cell>
          <cell r="H4714" t="str">
            <v>CANADA</v>
          </cell>
          <cell r="I4714"/>
          <cell r="J4714" t="str">
            <v>Ottawa</v>
          </cell>
          <cell r="K4714" t="str">
            <v>Ontario</v>
          </cell>
          <cell r="L4714" t="str">
            <v>Conformant</v>
          </cell>
        </row>
        <row r="4715">
          <cell r="B4715" t="str">
            <v>LITTELFUSE INC_2023</v>
          </cell>
          <cell r="C4715" t="str">
            <v>CID002761 - SAAMP</v>
          </cell>
          <cell r="D4715" t="str">
            <v>Gold</v>
          </cell>
          <cell r="E4715" t="str">
            <v>CID002761</v>
          </cell>
          <cell r="F4715" t="str">
            <v>RMI</v>
          </cell>
          <cell r="G4715" t="str">
            <v>SAAMP</v>
          </cell>
          <cell r="H4715" t="str">
            <v>FRANCE</v>
          </cell>
          <cell r="I4715"/>
          <cell r="J4715" t="str">
            <v>Paris</v>
          </cell>
          <cell r="K4715" t="str">
            <v>Île-de-France</v>
          </cell>
          <cell r="L4715" t="str">
            <v>Conformant</v>
          </cell>
        </row>
        <row r="4716">
          <cell r="B4716" t="str">
            <v>LITTELFUSE INC_2023</v>
          </cell>
          <cell r="C4716" t="str">
            <v>CID001546 - Sabin Metal Corp.</v>
          </cell>
          <cell r="D4716" t="str">
            <v>Gold</v>
          </cell>
          <cell r="E4716" t="str">
            <v>CID001546</v>
          </cell>
          <cell r="F4716" t="str">
            <v>RMI</v>
          </cell>
          <cell r="G4716" t="str">
            <v>Sabin Metal Corp.</v>
          </cell>
          <cell r="H4716" t="str">
            <v>UNITED STATES OF AMERICA</v>
          </cell>
          <cell r="I4716"/>
          <cell r="J4716" t="str">
            <v>Williston</v>
          </cell>
          <cell r="K4716" t="str">
            <v>North Dakota</v>
          </cell>
          <cell r="L4716" t="str">
            <v>Listed by RMI</v>
          </cell>
        </row>
        <row r="4717">
          <cell r="B4717" t="str">
            <v>LITTELFUSE INC_2023</v>
          </cell>
          <cell r="C4717" t="str">
            <v>CID002973 - Safimet S.p.A</v>
          </cell>
          <cell r="D4717" t="str">
            <v>Gold</v>
          </cell>
          <cell r="E4717" t="str">
            <v>CID002973</v>
          </cell>
          <cell r="F4717" t="str">
            <v>RMI</v>
          </cell>
          <cell r="G4717" t="str">
            <v>Safimet S.p.A</v>
          </cell>
          <cell r="H4717" t="str">
            <v>ITALY</v>
          </cell>
          <cell r="I4717"/>
          <cell r="J4717" t="str">
            <v>Arezzo</v>
          </cell>
          <cell r="K4717" t="str">
            <v>Toscana</v>
          </cell>
          <cell r="L4717" t="str">
            <v>Listed by RMI</v>
          </cell>
        </row>
        <row r="4718">
          <cell r="B4718" t="str">
            <v>LITTELFUSE INC_2023</v>
          </cell>
          <cell r="C4718" t="str">
            <v>CID002290 - SAFINA A.S.</v>
          </cell>
          <cell r="D4718" t="str">
            <v>Gold</v>
          </cell>
          <cell r="E4718" t="str">
            <v>CID002290</v>
          </cell>
          <cell r="F4718" t="str">
            <v>RMI</v>
          </cell>
          <cell r="G4718" t="str">
            <v>SAFINA A.S.</v>
          </cell>
          <cell r="H4718" t="str">
            <v>CZECHIA</v>
          </cell>
          <cell r="I4718"/>
          <cell r="J4718" t="str">
            <v>Vestec</v>
          </cell>
          <cell r="K4718" t="str">
            <v>Praha-západ</v>
          </cell>
          <cell r="L4718" t="str">
            <v>Conformant</v>
          </cell>
        </row>
        <row r="4719">
          <cell r="B4719" t="str">
            <v>LITTELFUSE INC_2023</v>
          </cell>
          <cell r="C4719" t="str">
            <v>CID002853 - Sai Refinery</v>
          </cell>
          <cell r="D4719" t="str">
            <v>Gold</v>
          </cell>
          <cell r="E4719" t="str">
            <v>CID002853</v>
          </cell>
          <cell r="F4719" t="str">
            <v>RMI</v>
          </cell>
          <cell r="G4719" t="str">
            <v>Sai Refinery</v>
          </cell>
          <cell r="H4719" t="str">
            <v>INDIA</v>
          </cell>
          <cell r="I4719"/>
          <cell r="J4719" t="str">
            <v>Parwanoo</v>
          </cell>
          <cell r="K4719" t="str">
            <v>Himachal Pradesh</v>
          </cell>
          <cell r="L4719" t="str">
            <v>Listed by RMI</v>
          </cell>
        </row>
        <row r="4720">
          <cell r="B4720" t="str">
            <v>LITTELFUSE INC_2023</v>
          </cell>
          <cell r="C4720" t="str">
            <v>CID001555 - Samduck Precious Metals71</v>
          </cell>
          <cell r="D4720" t="str">
            <v>Gold</v>
          </cell>
          <cell r="E4720" t="str">
            <v>CID001555</v>
          </cell>
          <cell r="F4720" t="str">
            <v>RMI</v>
          </cell>
          <cell r="G4720" t="str">
            <v>Samduck Precious Metals</v>
          </cell>
          <cell r="H4720" t="str">
            <v>KOREA, REPUBLIC OF</v>
          </cell>
          <cell r="I4720"/>
          <cell r="J4720" t="str">
            <v>Namdong</v>
          </cell>
          <cell r="K4720" t="str">
            <v>Incheon-gwangyeoksi</v>
          </cell>
          <cell r="L4720" t="str">
            <v>Listed by RMI</v>
          </cell>
        </row>
        <row r="4721">
          <cell r="B4721" t="str">
            <v>LITTELFUSE INC_2023</v>
          </cell>
          <cell r="C4721" t="str">
            <v>CID001562 - Samwon Metals Corp.</v>
          </cell>
          <cell r="D4721" t="str">
            <v>Gold</v>
          </cell>
          <cell r="E4721" t="str">
            <v>CID001562</v>
          </cell>
          <cell r="F4721" t="str">
            <v>RMI</v>
          </cell>
          <cell r="G4721" t="str">
            <v>Samwon Metals Corp.</v>
          </cell>
          <cell r="H4721" t="str">
            <v>KOREA, REPUBLIC OF</v>
          </cell>
          <cell r="I4721"/>
          <cell r="J4721" t="str">
            <v>Changwon</v>
          </cell>
          <cell r="K4721" t="str">
            <v>Gyeongsangnam-do</v>
          </cell>
          <cell r="L4721" t="str">
            <v>Listed by RMI</v>
          </cell>
        </row>
        <row r="4722">
          <cell r="B4722" t="str">
            <v>LITTELFUSE INC_2023</v>
          </cell>
          <cell r="C4722" t="str">
            <v>CID001585 - SEMPSA Joyeria Plateria S.A.</v>
          </cell>
          <cell r="D4722" t="str">
            <v>Gold</v>
          </cell>
          <cell r="E4722" t="str">
            <v>CID001585</v>
          </cell>
          <cell r="F4722" t="str">
            <v>RMI</v>
          </cell>
          <cell r="G4722" t="str">
            <v>SEMPSA Joyeria Plateria S.A.</v>
          </cell>
          <cell r="H4722" t="str">
            <v>SPAIN</v>
          </cell>
          <cell r="I4722" t="str">
            <v>Avenida Democratia</v>
          </cell>
          <cell r="J4722" t="str">
            <v>Madrid</v>
          </cell>
          <cell r="K4722" t="str">
            <v>Comunidad de Madrid</v>
          </cell>
          <cell r="L4722" t="str">
            <v>Conformant</v>
          </cell>
        </row>
        <row r="4723">
          <cell r="B4723" t="str">
            <v>LITTELFUSE INC_2023</v>
          </cell>
          <cell r="C4723" t="str">
            <v>CID001619 - Shandong Tiancheng Biological Gold Industrial Co., Ltd.74</v>
          </cell>
          <cell r="D4723" t="str">
            <v>Gold</v>
          </cell>
          <cell r="E4723" t="str">
            <v>CID001619</v>
          </cell>
          <cell r="F4723" t="str">
            <v>RMI</v>
          </cell>
          <cell r="G4723" t="str">
            <v>Shandong Tiancheng Biological Gold Industrial Co., Ltd.</v>
          </cell>
          <cell r="H4723" t="str">
            <v>CHINA</v>
          </cell>
          <cell r="I4723"/>
          <cell r="J4723" t="str">
            <v>Laizhou</v>
          </cell>
          <cell r="K4723" t="str">
            <v>Shandong Sheng</v>
          </cell>
          <cell r="L4723" t="str">
            <v>Listed by RMI</v>
          </cell>
        </row>
        <row r="4724">
          <cell r="B4724" t="str">
            <v>LITTELFUSE INC_2023</v>
          </cell>
          <cell r="C4724" t="str">
            <v>CID001622 - Shandong Zhaojin Gold &amp; Silver Refinery Co., Ltd.</v>
          </cell>
          <cell r="D4724" t="str">
            <v>Gold</v>
          </cell>
          <cell r="E4724" t="str">
            <v>CID001622</v>
          </cell>
          <cell r="F4724" t="str">
            <v>RMI</v>
          </cell>
          <cell r="G4724" t="str">
            <v>Shandong Zhaojin Gold &amp; Silver Refinery Co., Ltd.</v>
          </cell>
          <cell r="H4724" t="str">
            <v>CHINA</v>
          </cell>
          <cell r="I4724"/>
          <cell r="J4724" t="str">
            <v>Zhaoyuan</v>
          </cell>
          <cell r="K4724" t="str">
            <v>Shandong Sheng</v>
          </cell>
          <cell r="L4724" t="str">
            <v>Conformant</v>
          </cell>
        </row>
        <row r="4725">
          <cell r="B4725" t="str">
            <v>LITTELFUSE INC_2023</v>
          </cell>
          <cell r="C4725" t="str">
            <v>CID001736 - Sichuan Tianze Precious Metals Co., Ltd.</v>
          </cell>
          <cell r="D4725" t="str">
            <v>Gold</v>
          </cell>
          <cell r="E4725" t="str">
            <v>CID001736</v>
          </cell>
          <cell r="F4725" t="str">
            <v>RMI</v>
          </cell>
          <cell r="G4725" t="str">
            <v>Sichuan Tianze Precious Metals Co., Ltd.</v>
          </cell>
          <cell r="H4725" t="str">
            <v>CHINA</v>
          </cell>
          <cell r="I4725"/>
          <cell r="J4725" t="str">
            <v>Chengdu</v>
          </cell>
          <cell r="K4725" t="str">
            <v>Sichuan Sheng</v>
          </cell>
          <cell r="L4725" t="str">
            <v>Conformant</v>
          </cell>
        </row>
        <row r="4726">
          <cell r="B4726" t="str">
            <v>LITTELFUSE INC_2023</v>
          </cell>
          <cell r="C4726" t="str">
            <v>CID002516 - Singway Technology Co., Ltd.</v>
          </cell>
          <cell r="D4726" t="str">
            <v>Gold</v>
          </cell>
          <cell r="E4726" t="str">
            <v>CID002516</v>
          </cell>
          <cell r="F4726" t="str">
            <v>RMI</v>
          </cell>
          <cell r="G4726" t="str">
            <v>Singway Technology Co., Ltd.</v>
          </cell>
          <cell r="H4726" t="str">
            <v>TAIWAN, PROVINCE OF CHINA</v>
          </cell>
          <cell r="I4726"/>
          <cell r="J4726" t="str">
            <v>Dayuan</v>
          </cell>
          <cell r="K4726" t="str">
            <v>Taoyuan</v>
          </cell>
          <cell r="L4726" t="str">
            <v>Listed by RMI</v>
          </cell>
        </row>
        <row r="4727">
          <cell r="B4727" t="str">
            <v>LITTELFUSE INC_2023</v>
          </cell>
          <cell r="C4727" t="str">
            <v>CID001756 - SOE Shyolkovsky Factory of Secondary Precious Metals</v>
          </cell>
          <cell r="D4727" t="str">
            <v>Gold</v>
          </cell>
          <cell r="E4727" t="str">
            <v>CID001756</v>
          </cell>
          <cell r="F4727" t="str">
            <v>RMI</v>
          </cell>
          <cell r="G4727" t="str">
            <v>SOE Shyolkovsky Factory of Secondary Precious Metals</v>
          </cell>
          <cell r="H4727" t="str">
            <v>RUSSIAN FEDERATION</v>
          </cell>
          <cell r="I4727"/>
          <cell r="J4727" t="str">
            <v>Shyolkovo</v>
          </cell>
          <cell r="K4727" t="str">
            <v>Moskovskaja oblast'</v>
          </cell>
          <cell r="L4727" t="str">
            <v>Listed by RMI</v>
          </cell>
        </row>
        <row r="4728">
          <cell r="B4728" t="str">
            <v>LITTELFUSE INC_2023</v>
          </cell>
          <cell r="C4728" t="str">
            <v>CID001761 - Solar Applied Materials Technology Corp.</v>
          </cell>
          <cell r="D4728" t="str">
            <v>Gold</v>
          </cell>
          <cell r="E4728" t="str">
            <v>CID001761</v>
          </cell>
          <cell r="F4728" t="str">
            <v>RMI</v>
          </cell>
          <cell r="G4728" t="str">
            <v>Solar Applied Materials Technology Corp.</v>
          </cell>
          <cell r="H4728" t="str">
            <v>TAIWAN, PROVINCE OF CHINA</v>
          </cell>
          <cell r="I4728"/>
          <cell r="J4728" t="str">
            <v>Tainan City</v>
          </cell>
          <cell r="K4728" t="str">
            <v>Tainan</v>
          </cell>
          <cell r="L4728" t="str">
            <v>Conformant</v>
          </cell>
        </row>
        <row r="4729">
          <cell r="B4729" t="str">
            <v>LITTELFUSE INC_2023</v>
          </cell>
          <cell r="C4729" t="str">
            <v>CID003153 - State Research Institute Center for Physical Sciences and Technology</v>
          </cell>
          <cell r="D4729" t="str">
            <v>Gold</v>
          </cell>
          <cell r="E4729" t="str">
            <v>CID003153</v>
          </cell>
          <cell r="F4729" t="str">
            <v>RMI</v>
          </cell>
          <cell r="G4729" t="str">
            <v>State Research Institute Center for Physical Sciences and Technology</v>
          </cell>
          <cell r="H4729" t="str">
            <v>LITHUANIA</v>
          </cell>
          <cell r="I4729"/>
          <cell r="J4729" t="str">
            <v>Vilnius</v>
          </cell>
          <cell r="K4729" t="str">
            <v>Vilnius</v>
          </cell>
          <cell r="L4729" t="str">
            <v>Listed by RMI</v>
          </cell>
        </row>
        <row r="4730">
          <cell r="B4730" t="str">
            <v>LITTELFUSE INC_2023</v>
          </cell>
          <cell r="C4730" t="str">
            <v>CID002567 - Sudan Gold Refinery</v>
          </cell>
          <cell r="D4730" t="str">
            <v>Gold</v>
          </cell>
          <cell r="E4730" t="str">
            <v>CID002567</v>
          </cell>
          <cell r="F4730" t="str">
            <v>RMI</v>
          </cell>
          <cell r="G4730" t="str">
            <v>Sudan Gold Refinery</v>
          </cell>
          <cell r="H4730" t="str">
            <v>SUDAN</v>
          </cell>
          <cell r="I4730"/>
          <cell r="J4730" t="str">
            <v>Khartoum</v>
          </cell>
          <cell r="K4730" t="str">
            <v>Khartoum</v>
          </cell>
          <cell r="L4730" t="str">
            <v>Listed by RMI</v>
          </cell>
        </row>
        <row r="4731">
          <cell r="B4731" t="str">
            <v>LITTELFUSE INC_2023</v>
          </cell>
          <cell r="C4731" t="str">
            <v>CID001798 - Sumitomo Metal Mining Co., Ltd.88</v>
          </cell>
          <cell r="D4731" t="str">
            <v>Gold</v>
          </cell>
          <cell r="E4731" t="str">
            <v>CID001798</v>
          </cell>
          <cell r="F4731" t="str">
            <v>RMI</v>
          </cell>
          <cell r="G4731" t="str">
            <v>Sumitomo Metal Mining Co., Ltd.</v>
          </cell>
          <cell r="H4731" t="str">
            <v>JAPAN</v>
          </cell>
          <cell r="I4731"/>
          <cell r="J4731" t="str">
            <v>Saijo</v>
          </cell>
          <cell r="K4731" t="str">
            <v>Wehime</v>
          </cell>
          <cell r="L4731" t="str">
            <v>Conformant</v>
          </cell>
        </row>
        <row r="4732">
          <cell r="B4732" t="str">
            <v>LITTELFUSE INC_2023</v>
          </cell>
          <cell r="C4732" t="str">
            <v>CID002580 - T.C.A S.p.A</v>
          </cell>
          <cell r="D4732" t="str">
            <v>Gold</v>
          </cell>
          <cell r="E4732" t="str">
            <v>CID002580</v>
          </cell>
          <cell r="F4732" t="str">
            <v>RMI</v>
          </cell>
          <cell r="G4732" t="str">
            <v>T.C.A S.p.A</v>
          </cell>
          <cell r="H4732" t="str">
            <v>ITALY</v>
          </cell>
          <cell r="I4732"/>
          <cell r="J4732" t="str">
            <v>Capolona</v>
          </cell>
          <cell r="K4732" t="str">
            <v>Toscana</v>
          </cell>
          <cell r="L4732" t="str">
            <v>Conformant</v>
          </cell>
        </row>
        <row r="4733">
          <cell r="B4733" t="str">
            <v>LITTELFUSE INC_2023</v>
          </cell>
          <cell r="C4733" t="str">
            <v>CID001875 - Tanaka Kikinzoku Kogyo K.K.96</v>
          </cell>
          <cell r="D4733" t="str">
            <v>Gold</v>
          </cell>
          <cell r="E4733" t="str">
            <v>CID001875</v>
          </cell>
          <cell r="F4733" t="str">
            <v>RMI</v>
          </cell>
          <cell r="G4733" t="str">
            <v>Tanaka Kikinzoku Kogyo K.K.</v>
          </cell>
          <cell r="H4733" t="str">
            <v>JAPAN</v>
          </cell>
          <cell r="I4733" t="str">
            <v>nagatoro2-14</v>
          </cell>
          <cell r="J4733" t="str">
            <v>Hiratsuka</v>
          </cell>
          <cell r="K4733" t="str">
            <v>Kanagawa</v>
          </cell>
          <cell r="L4733" t="str">
            <v>Conformant</v>
          </cell>
        </row>
        <row r="4734">
          <cell r="B4734" t="str">
            <v>LITTELFUSE INC_2023</v>
          </cell>
          <cell r="C4734" t="str">
            <v>CID001916 - Shandong Gold Smelting Co., Ltd.</v>
          </cell>
          <cell r="D4734" t="str">
            <v>Gold</v>
          </cell>
          <cell r="E4734" t="str">
            <v>CID001916</v>
          </cell>
          <cell r="F4734" t="str">
            <v>RMI</v>
          </cell>
          <cell r="G4734" t="str">
            <v>Shandong Gold Smelting Co., Ltd.</v>
          </cell>
          <cell r="H4734" t="str">
            <v>CHINA</v>
          </cell>
          <cell r="I4734"/>
          <cell r="J4734" t="str">
            <v>Laizhou</v>
          </cell>
          <cell r="K4734" t="str">
            <v>Shandong Sheng</v>
          </cell>
          <cell r="L4734" t="str">
            <v>Conformant</v>
          </cell>
        </row>
        <row r="4735">
          <cell r="B4735" t="str">
            <v>LITTELFUSE INC_2023</v>
          </cell>
          <cell r="C4735" t="str">
            <v>CID001938 - Tokuriki Honten Co., Ltd.</v>
          </cell>
          <cell r="D4735" t="str">
            <v>Gold</v>
          </cell>
          <cell r="E4735" t="str">
            <v>CID001938</v>
          </cell>
          <cell r="F4735" t="str">
            <v>RMI</v>
          </cell>
          <cell r="G4735" t="str">
            <v>Tokuriki Honten Co., Ltd.</v>
          </cell>
          <cell r="H4735" t="str">
            <v>JAPAN</v>
          </cell>
          <cell r="I4735"/>
          <cell r="J4735" t="str">
            <v>Kuki</v>
          </cell>
          <cell r="K4735" t="str">
            <v>Saitama</v>
          </cell>
          <cell r="L4735" t="str">
            <v>Conformant</v>
          </cell>
        </row>
        <row r="4736">
          <cell r="B4736" t="str">
            <v>LITTELFUSE INC_2023</v>
          </cell>
          <cell r="C4736" t="str">
            <v>CID001947 - Tongling Nonferrous Metals Group Co., Ltd.102</v>
          </cell>
          <cell r="D4736" t="str">
            <v>Gold</v>
          </cell>
          <cell r="E4736" t="str">
            <v>CID001947</v>
          </cell>
          <cell r="F4736" t="str">
            <v>RMI</v>
          </cell>
          <cell r="G4736" t="str">
            <v>Tongling Nonferrous Metals Group Co., Ltd.</v>
          </cell>
          <cell r="H4736" t="str">
            <v>CHINA</v>
          </cell>
          <cell r="I4736"/>
          <cell r="J4736" t="str">
            <v>Tongling</v>
          </cell>
          <cell r="K4736" t="str">
            <v>Anhui Sheng</v>
          </cell>
          <cell r="L4736" t="str">
            <v>Listed by RMI</v>
          </cell>
        </row>
        <row r="4737">
          <cell r="B4737" t="str">
            <v>LITTELFUSE INC_2023</v>
          </cell>
          <cell r="C4737" t="str">
            <v>CID002587 - Industrial Refining Company</v>
          </cell>
          <cell r="D4737" t="str">
            <v>Gold</v>
          </cell>
          <cell r="E4737" t="str">
            <v>CID002587</v>
          </cell>
          <cell r="F4737" t="str">
            <v>RMI</v>
          </cell>
          <cell r="G4737" t="str">
            <v>Industrial Refining Company</v>
          </cell>
          <cell r="H4737" t="str">
            <v>BELGIUM</v>
          </cell>
          <cell r="I4737"/>
          <cell r="J4737" t="str">
            <v>Antwerp</v>
          </cell>
          <cell r="K4737" t="str">
            <v>Antwerpen</v>
          </cell>
          <cell r="L4737" t="str">
            <v>Listed by RMI</v>
          </cell>
        </row>
        <row r="4738">
          <cell r="B4738" t="str">
            <v>LITTELFUSE INC_2023</v>
          </cell>
          <cell r="C4738" t="str">
            <v>CID002615 - TOO Tau-Ken-Altyn</v>
          </cell>
          <cell r="D4738" t="str">
            <v>Gold</v>
          </cell>
          <cell r="E4738" t="str">
            <v>CID002615</v>
          </cell>
          <cell r="F4738" t="str">
            <v>RMI</v>
          </cell>
          <cell r="G4738" t="str">
            <v>TOO Tau-Ken-Altyn</v>
          </cell>
          <cell r="H4738" t="str">
            <v>KAZAKHSTAN</v>
          </cell>
          <cell r="I4738"/>
          <cell r="J4738" t="str">
            <v>Astana</v>
          </cell>
          <cell r="K4738" t="str">
            <v>Almaty</v>
          </cell>
          <cell r="L4738" t="str">
            <v>Conformant</v>
          </cell>
        </row>
        <row r="4739">
          <cell r="B4739" t="str">
            <v>LITTELFUSE INC_2023</v>
          </cell>
          <cell r="C4739" t="str">
            <v>CID001955 - Torecom</v>
          </cell>
          <cell r="D4739" t="str">
            <v>Gold</v>
          </cell>
          <cell r="E4739" t="str">
            <v>CID001955</v>
          </cell>
          <cell r="F4739" t="str">
            <v>RMI</v>
          </cell>
          <cell r="G4739" t="str">
            <v>Torecom</v>
          </cell>
          <cell r="H4739" t="str">
            <v>KOREA, REPUBLIC OF</v>
          </cell>
          <cell r="I4739"/>
          <cell r="J4739" t="str">
            <v>Asan</v>
          </cell>
          <cell r="K4739" t="str">
            <v>Chungcheongnam-do</v>
          </cell>
          <cell r="L4739" t="str">
            <v>Conformant</v>
          </cell>
        </row>
        <row r="4740">
          <cell r="B4740" t="str">
            <v>LITTELFUSE INC_2023</v>
          </cell>
          <cell r="C4740" t="str">
            <v>CID002314 - Umicore Precious Metals Thailand</v>
          </cell>
          <cell r="D4740" t="str">
            <v>Gold</v>
          </cell>
          <cell r="E4740" t="str">
            <v>CID002314</v>
          </cell>
          <cell r="F4740" t="str">
            <v>RMI</v>
          </cell>
          <cell r="G4740" t="str">
            <v>Umicore Precious Metals Thailand</v>
          </cell>
          <cell r="H4740" t="str">
            <v>THAILAND</v>
          </cell>
          <cell r="I4740"/>
          <cell r="J4740" t="str">
            <v>Khwaeng Dok Mai</v>
          </cell>
          <cell r="K4740" t="str">
            <v>Krung Thep Maha Nakhon</v>
          </cell>
          <cell r="L4740" t="str">
            <v>Conformant</v>
          </cell>
        </row>
        <row r="4741">
          <cell r="B4741" t="str">
            <v>LITTELFUSE INC_2023</v>
          </cell>
          <cell r="C4741" t="str">
            <v>CID001980 - Umicore S.A. Business Unit Precious Metals Refining104</v>
          </cell>
          <cell r="D4741" t="str">
            <v>Gold</v>
          </cell>
          <cell r="E4741" t="str">
            <v>CID001980</v>
          </cell>
          <cell r="F4741" t="str">
            <v>RMI</v>
          </cell>
          <cell r="G4741" t="str">
            <v>Umicore S.A. Business Unit Precious Metals Refining</v>
          </cell>
          <cell r="H4741" t="str">
            <v>BELGIUM</v>
          </cell>
          <cell r="I4741" t="str">
            <v>Adolf Greinerstraat 14</v>
          </cell>
          <cell r="J4741" t="str">
            <v>Hoboken</v>
          </cell>
          <cell r="K4741" t="str">
            <v>Antwerpen</v>
          </cell>
          <cell r="L4741" t="str">
            <v>Conformant</v>
          </cell>
        </row>
        <row r="4742">
          <cell r="B4742" t="str">
            <v>LITTELFUSE INC_2023</v>
          </cell>
          <cell r="C4742" t="str">
            <v>CID001993 - United Precious Metal Refining, Inc.</v>
          </cell>
          <cell r="D4742" t="str">
            <v>Gold</v>
          </cell>
          <cell r="E4742" t="str">
            <v>CID001993</v>
          </cell>
          <cell r="F4742" t="str">
            <v>RMI</v>
          </cell>
          <cell r="G4742" t="str">
            <v>United Precious Metal Refining, Inc.</v>
          </cell>
          <cell r="H4742" t="str">
            <v>UNITED STATES OF AMERICA</v>
          </cell>
          <cell r="I4742"/>
          <cell r="J4742" t="str">
            <v>Alden</v>
          </cell>
          <cell r="K4742" t="str">
            <v>New York</v>
          </cell>
          <cell r="L4742" t="str">
            <v>Conformant</v>
          </cell>
        </row>
        <row r="4743">
          <cell r="B4743" t="str">
            <v>LITTELFUSE INC_2023</v>
          </cell>
          <cell r="C4743" t="str">
            <v>CID002003 - Valcambi S.A.</v>
          </cell>
          <cell r="D4743" t="str">
            <v>Gold</v>
          </cell>
          <cell r="E4743" t="str">
            <v>CID002003</v>
          </cell>
          <cell r="F4743" t="str">
            <v>RMI</v>
          </cell>
          <cell r="G4743" t="str">
            <v>Valcambi S.A.</v>
          </cell>
          <cell r="H4743" t="str">
            <v>SWITZERLAND</v>
          </cell>
          <cell r="I4743"/>
          <cell r="J4743" t="str">
            <v>Balerna</v>
          </cell>
          <cell r="K4743" t="str">
            <v>Ticino</v>
          </cell>
          <cell r="L4743" t="str">
            <v>Conformant</v>
          </cell>
        </row>
        <row r="4744">
          <cell r="B4744" t="str">
            <v>LITTELFUSE INC_2023</v>
          </cell>
          <cell r="C4744" t="str">
            <v>CID002030 - Western Australian Mint (T/a The Perth Mint)109</v>
          </cell>
          <cell r="D4744" t="str">
            <v>Gold</v>
          </cell>
          <cell r="E4744" t="str">
            <v>CID002030</v>
          </cell>
          <cell r="F4744" t="str">
            <v>RMI</v>
          </cell>
          <cell r="G4744" t="str">
            <v>Western Australian Mint (T/a The Perth Mint)</v>
          </cell>
          <cell r="H4744" t="str">
            <v>AUSTRALIA</v>
          </cell>
          <cell r="I4744" t="str">
            <v>Nondisclosure</v>
          </cell>
          <cell r="J4744" t="str">
            <v>Newburn</v>
          </cell>
          <cell r="K4744" t="str">
            <v>Western Australia</v>
          </cell>
          <cell r="L4744" t="str">
            <v>Conformant</v>
          </cell>
        </row>
        <row r="4745">
          <cell r="B4745" t="str">
            <v>LITTELFUSE INC_2023</v>
          </cell>
          <cell r="C4745" t="str">
            <v>CID002778 - WIELAND Edelmetalle GmbH</v>
          </cell>
          <cell r="D4745" t="str">
            <v>Gold</v>
          </cell>
          <cell r="E4745" t="str">
            <v>CID002778</v>
          </cell>
          <cell r="F4745" t="str">
            <v>RMI</v>
          </cell>
          <cell r="G4745" t="str">
            <v>WIELAND Edelmetalle GmbH</v>
          </cell>
          <cell r="H4745" t="str">
            <v>GERMANY</v>
          </cell>
          <cell r="I4745"/>
          <cell r="J4745" t="str">
            <v>Pforzeim</v>
          </cell>
          <cell r="K4745" t="str">
            <v>Baden-Wurttemberg</v>
          </cell>
          <cell r="L4745" t="str">
            <v>Conformant</v>
          </cell>
        </row>
        <row r="4746">
          <cell r="B4746" t="str">
            <v>LITTELFUSE INC_2023</v>
          </cell>
          <cell r="C4746" t="str">
            <v>CID002129 - Yokohama Metal Co., Ltd.</v>
          </cell>
          <cell r="D4746" t="str">
            <v>Gold</v>
          </cell>
          <cell r="E4746" t="str">
            <v>CID002129</v>
          </cell>
          <cell r="F4746" t="str">
            <v>RMI</v>
          </cell>
          <cell r="G4746" t="str">
            <v>Yokohama Metal Co., Ltd.</v>
          </cell>
          <cell r="H4746" t="str">
            <v>JAPAN</v>
          </cell>
          <cell r="I4746"/>
          <cell r="J4746" t="str">
            <v>Sagamihara</v>
          </cell>
          <cell r="K4746" t="str">
            <v>Kanagawa</v>
          </cell>
          <cell r="L4746" t="str">
            <v>Conformant</v>
          </cell>
        </row>
        <row r="4747">
          <cell r="B4747" t="str">
            <v>LITTELFUSE INC_2023</v>
          </cell>
          <cell r="C4747" t="str">
            <v>CID000197 - Yunnan Copper Industry Co., Ltd.111</v>
          </cell>
          <cell r="D4747" t="str">
            <v>Gold</v>
          </cell>
          <cell r="E4747" t="str">
            <v>CID000197</v>
          </cell>
          <cell r="F4747" t="str">
            <v>RMI</v>
          </cell>
          <cell r="G4747" t="str">
            <v>Yunnan Copper Industry Co., Ltd.</v>
          </cell>
          <cell r="H4747" t="str">
            <v>CHINA</v>
          </cell>
          <cell r="I4747"/>
          <cell r="J4747" t="str">
            <v>Kunming</v>
          </cell>
          <cell r="K4747" t="str">
            <v>Yunnan Sheng</v>
          </cell>
          <cell r="L4747" t="str">
            <v>Listed by RMI</v>
          </cell>
        </row>
        <row r="4748">
          <cell r="B4748" t="str">
            <v>LITTELFUSE INC_2023</v>
          </cell>
          <cell r="C4748" t="str">
            <v>CID002224 - Zhongyuan Gold Smelter of Zhongjin Gold Corporation116</v>
          </cell>
          <cell r="D4748" t="str">
            <v>Gold</v>
          </cell>
          <cell r="E4748" t="str">
            <v>CID002224</v>
          </cell>
          <cell r="F4748" t="str">
            <v>RMI</v>
          </cell>
          <cell r="G4748" t="str">
            <v>Zhongyuan Gold Smelter of Zhongjin Gold Corporation</v>
          </cell>
          <cell r="H4748" t="str">
            <v>CHINA</v>
          </cell>
          <cell r="I4748"/>
          <cell r="J4748" t="str">
            <v>Sanmenxia</v>
          </cell>
          <cell r="K4748" t="str">
            <v>Henan Sheng</v>
          </cell>
          <cell r="L4748" t="str">
            <v>Conformant</v>
          </cell>
        </row>
        <row r="4749">
          <cell r="B4749" t="str">
            <v>LITTELFUSE INC_2023</v>
          </cell>
          <cell r="C4749" t="str">
            <v>CID000292 - Alpha117</v>
          </cell>
          <cell r="D4749" t="str">
            <v>Tin</v>
          </cell>
          <cell r="E4749" t="str">
            <v>CID000292</v>
          </cell>
          <cell r="F4749" t="str">
            <v>RMI</v>
          </cell>
          <cell r="G4749" t="str">
            <v>Alpha</v>
          </cell>
          <cell r="H4749" t="str">
            <v>UNITED STATES OF AMERICA</v>
          </cell>
          <cell r="I4749"/>
          <cell r="J4749" t="str">
            <v>Altoona</v>
          </cell>
          <cell r="K4749" t="str">
            <v>Pennsylvania</v>
          </cell>
          <cell r="L4749" t="str">
            <v>Conformant</v>
          </cell>
        </row>
        <row r="4750">
          <cell r="B4750" t="str">
            <v>LITTELFUSE INC_2023</v>
          </cell>
          <cell r="C4750" t="str">
            <v>CID002703 - An Vinh Joint Stock Mineral Processing Company</v>
          </cell>
          <cell r="D4750" t="str">
            <v>Tin</v>
          </cell>
          <cell r="E4750" t="str">
            <v>CID002703</v>
          </cell>
          <cell r="F4750" t="str">
            <v>RMI</v>
          </cell>
          <cell r="G4750" t="str">
            <v>An Vinh Joint Stock Mineral Processing Company</v>
          </cell>
          <cell r="H4750" t="str">
            <v>VIET NAM</v>
          </cell>
          <cell r="I4750"/>
          <cell r="J4750" t="str">
            <v>Quy Hop</v>
          </cell>
          <cell r="K4750" t="str">
            <v>Nghệ An</v>
          </cell>
          <cell r="L4750" t="str">
            <v>Listed by RMI</v>
          </cell>
        </row>
        <row r="4751">
          <cell r="B4751" t="str">
            <v>LITTELFUSE INC_2023</v>
          </cell>
          <cell r="C4751" t="str">
            <v>CID000228 - Chenzhou Yunxiang Mining and Metallurgy Co., Ltd.124</v>
          </cell>
          <cell r="D4751" t="str">
            <v>Tin</v>
          </cell>
          <cell r="E4751" t="str">
            <v>CID000228</v>
          </cell>
          <cell r="F4751" t="str">
            <v>RMI</v>
          </cell>
          <cell r="G4751" t="str">
            <v>Chenzhou Yunxiang Mining and Metallurgy Co., Ltd.</v>
          </cell>
          <cell r="H4751" t="str">
            <v>CHINA</v>
          </cell>
          <cell r="I4751"/>
          <cell r="J4751" t="str">
            <v>Chenzhou</v>
          </cell>
          <cell r="K4751" t="str">
            <v>Hunan Sheng</v>
          </cell>
          <cell r="L4751" t="str">
            <v>Conformant</v>
          </cell>
        </row>
        <row r="4752">
          <cell r="B4752" t="str">
            <v>LITTELFUSE INC_2023</v>
          </cell>
          <cell r="C4752" t="str">
            <v>CID001070 - China Tin Group Co., Ltd.125</v>
          </cell>
          <cell r="D4752" t="str">
            <v>Tin</v>
          </cell>
          <cell r="E4752" t="str">
            <v>CID001070</v>
          </cell>
          <cell r="F4752" t="str">
            <v>RMI</v>
          </cell>
          <cell r="G4752" t="str">
            <v>China Tin Group Co., Ltd.</v>
          </cell>
          <cell r="H4752" t="str">
            <v>CHINA</v>
          </cell>
          <cell r="I4752"/>
          <cell r="J4752" t="str">
            <v>Laibin</v>
          </cell>
          <cell r="K4752" t="str">
            <v>Guangxi Zhuangzu Zizhiqu</v>
          </cell>
          <cell r="L4752" t="str">
            <v>Conformant</v>
          </cell>
        </row>
        <row r="4753">
          <cell r="B4753" t="str">
            <v>LITTELFUSE INC_2023</v>
          </cell>
          <cell r="C4753" t="str">
            <v>CID002570 - CV Ayi Jaya</v>
          </cell>
          <cell r="D4753" t="str">
            <v>Tin</v>
          </cell>
          <cell r="E4753" t="str">
            <v>CID002570</v>
          </cell>
          <cell r="F4753" t="str">
            <v>RMI</v>
          </cell>
          <cell r="G4753" t="str">
            <v>CV Ayi Jaya</v>
          </cell>
          <cell r="H4753" t="str">
            <v>INDONESIA</v>
          </cell>
          <cell r="I4753"/>
          <cell r="J4753" t="str">
            <v>Sungailiat</v>
          </cell>
          <cell r="K4753" t="str">
            <v>Kepulauan Bangka Belitung</v>
          </cell>
          <cell r="L4753" t="str">
            <v>Conformant</v>
          </cell>
        </row>
        <row r="4754">
          <cell r="B4754" t="str">
            <v>LITTELFUSE INC_2023</v>
          </cell>
          <cell r="C4754" t="str">
            <v>CID002455 - CV Venus Inti Perkasa</v>
          </cell>
          <cell r="D4754" t="str">
            <v>Tin</v>
          </cell>
          <cell r="E4754" t="str">
            <v>CID002455</v>
          </cell>
          <cell r="F4754" t="str">
            <v>RMI</v>
          </cell>
          <cell r="G4754" t="str">
            <v>CV Venus Inti Perkasa</v>
          </cell>
          <cell r="H4754" t="str">
            <v>INDONESIA</v>
          </cell>
          <cell r="I4754"/>
          <cell r="J4754" t="str">
            <v>Pangkal Pinang</v>
          </cell>
          <cell r="K4754" t="str">
            <v>Kepulauan Bangka Belitung</v>
          </cell>
          <cell r="L4754" t="str">
            <v>Conformant</v>
          </cell>
        </row>
        <row r="4755">
          <cell r="B4755" t="str">
            <v>LITTELFUSE INC_2023</v>
          </cell>
          <cell r="C4755" t="str">
            <v>CID000402 - Dowa</v>
          </cell>
          <cell r="D4755" t="str">
            <v>Tin</v>
          </cell>
          <cell r="E4755" t="str">
            <v>CID000402</v>
          </cell>
          <cell r="F4755" t="str">
            <v>RMI</v>
          </cell>
          <cell r="G4755" t="str">
            <v>Dowa</v>
          </cell>
          <cell r="H4755" t="str">
            <v>JAPAN</v>
          </cell>
          <cell r="I4755"/>
          <cell r="J4755" t="str">
            <v>Kosaka</v>
          </cell>
          <cell r="K4755" t="str">
            <v>Akita</v>
          </cell>
          <cell r="L4755" t="str">
            <v>Conformant</v>
          </cell>
        </row>
        <row r="4756">
          <cell r="B4756" t="str">
            <v>LITTELFUSE INC_2023</v>
          </cell>
          <cell r="C4756" t="str">
            <v>CID002572 - Electro-Mechanical Facility of the Cao Bang Minerals &amp; Metallurgy Joint Stock Company</v>
          </cell>
          <cell r="D4756" t="str">
            <v>Tin</v>
          </cell>
          <cell r="E4756" t="str">
            <v>CID002572</v>
          </cell>
          <cell r="F4756" t="str">
            <v>RMI</v>
          </cell>
          <cell r="G4756" t="str">
            <v>Electro-Mechanical Facility of the Cao Bang Minerals &amp; Metallurgy Joint Stock Company</v>
          </cell>
          <cell r="H4756" t="str">
            <v>VIET NAM</v>
          </cell>
          <cell r="I4756"/>
          <cell r="J4756" t="str">
            <v>Tinh Tuc</v>
          </cell>
          <cell r="K4756" t="str">
            <v>Cao Bằng</v>
          </cell>
          <cell r="L4756" t="str">
            <v>Listed by RMI</v>
          </cell>
        </row>
        <row r="4757">
          <cell r="B4757" t="str">
            <v>LITTELFUSE INC_2023</v>
          </cell>
          <cell r="C4757" t="str">
            <v>CID000438 - EM Vinto</v>
          </cell>
          <cell r="D4757" t="str">
            <v>Tin</v>
          </cell>
          <cell r="E4757" t="str">
            <v>CID000438</v>
          </cell>
          <cell r="F4757" t="str">
            <v>RMI</v>
          </cell>
          <cell r="G4757" t="str">
            <v>EM Vinto</v>
          </cell>
          <cell r="H4757" t="str">
            <v>BOLIVIA (PLURINATIONAL STATE OF)</v>
          </cell>
          <cell r="I4757" t="str">
            <v>Unknown.</v>
          </cell>
          <cell r="J4757" t="str">
            <v>Oruro</v>
          </cell>
          <cell r="K4757" t="str">
            <v>Oruro</v>
          </cell>
          <cell r="L4757" t="str">
            <v>Conformant</v>
          </cell>
        </row>
        <row r="4758">
          <cell r="B4758" t="str">
            <v>LITTELFUSE INC_2023</v>
          </cell>
          <cell r="C4758" t="str">
            <v>CID000448 - Estanho de Rondonia S.A.</v>
          </cell>
          <cell r="D4758" t="str">
            <v>Tin</v>
          </cell>
          <cell r="E4758" t="str">
            <v>CID000448</v>
          </cell>
          <cell r="F4758" t="str">
            <v>RMI</v>
          </cell>
          <cell r="G4758" t="str">
            <v>Estanho de Rondonia S.A.</v>
          </cell>
          <cell r="H4758" t="str">
            <v>BRAZIL</v>
          </cell>
          <cell r="I4758"/>
          <cell r="J4758" t="str">
            <v>Ariquemes</v>
          </cell>
          <cell r="K4758" t="str">
            <v>Rondônia</v>
          </cell>
          <cell r="L4758" t="str">
            <v>Conformant</v>
          </cell>
        </row>
        <row r="4759">
          <cell r="B4759" t="str">
            <v>LITTELFUSE INC_2023</v>
          </cell>
          <cell r="C4759" t="str">
            <v>CID000468 - Fenix Metals</v>
          </cell>
          <cell r="D4759" t="str">
            <v>Tin</v>
          </cell>
          <cell r="E4759" t="str">
            <v>CID000468</v>
          </cell>
          <cell r="F4759" t="str">
            <v>RMI</v>
          </cell>
          <cell r="G4759" t="str">
            <v>Fenix Metals</v>
          </cell>
          <cell r="H4759" t="str">
            <v>POLAND</v>
          </cell>
          <cell r="I4759"/>
          <cell r="J4759" t="str">
            <v>Chmielów</v>
          </cell>
          <cell r="K4759" t="str">
            <v>Podkarpackie</v>
          </cell>
          <cell r="L4759" t="str">
            <v>Conformant</v>
          </cell>
        </row>
        <row r="4760">
          <cell r="B4760" t="str">
            <v>LITTELFUSE INC_2023</v>
          </cell>
          <cell r="C4760" t="str">
            <v>CID000942 - Gejiu Kai Meng Industry and Trade LLC</v>
          </cell>
          <cell r="D4760" t="str">
            <v>Tin</v>
          </cell>
          <cell r="E4760" t="str">
            <v>CID000942</v>
          </cell>
          <cell r="F4760" t="str">
            <v>RMI</v>
          </cell>
          <cell r="G4760" t="str">
            <v>Gejiu Kai Meng Industry and Trade LLC</v>
          </cell>
          <cell r="H4760" t="str">
            <v>CHINA</v>
          </cell>
          <cell r="I4760"/>
          <cell r="J4760" t="str">
            <v>Gejiu</v>
          </cell>
          <cell r="K4760" t="str">
            <v>Yunnan Sheng</v>
          </cell>
          <cell r="L4760" t="str">
            <v>Listed by RMI</v>
          </cell>
        </row>
        <row r="4761">
          <cell r="B4761" t="str">
            <v>LITTELFUSE INC_2023</v>
          </cell>
          <cell r="C4761" t="str">
            <v>CID000538 - Gejiu Non-Ferrous Metal Processing Co., Ltd.</v>
          </cell>
          <cell r="D4761" t="str">
            <v>Tin</v>
          </cell>
          <cell r="E4761" t="str">
            <v>CID000538</v>
          </cell>
          <cell r="F4761" t="str">
            <v>RMI</v>
          </cell>
          <cell r="G4761" t="str">
            <v>Gejiu Non-Ferrous Metal Processing Co., Ltd.</v>
          </cell>
          <cell r="H4761" t="str">
            <v>CHINA</v>
          </cell>
          <cell r="I4761" t="str">
            <v>Jijie</v>
          </cell>
          <cell r="J4761" t="str">
            <v>Gejiu</v>
          </cell>
          <cell r="K4761" t="str">
            <v>Yunnan Sheng</v>
          </cell>
          <cell r="L4761" t="str">
            <v>Conformant</v>
          </cell>
        </row>
        <row r="4762">
          <cell r="B4762" t="str">
            <v>LITTELFUSE INC_2023</v>
          </cell>
          <cell r="C4762" t="str">
            <v>CID001908 - Gejiu Yunxin Nonferrous Electrolysis Co., Ltd.</v>
          </cell>
          <cell r="D4762" t="str">
            <v>Tin</v>
          </cell>
          <cell r="E4762" t="str">
            <v>CID001908</v>
          </cell>
          <cell r="F4762" t="str">
            <v>RMI</v>
          </cell>
          <cell r="G4762" t="str">
            <v>Gejiu Yunxin Nonferrous Electrolysis Co., Ltd.</v>
          </cell>
          <cell r="H4762" t="str">
            <v>CHINA</v>
          </cell>
          <cell r="I4762"/>
          <cell r="J4762" t="str">
            <v>Gejiu</v>
          </cell>
          <cell r="K4762" t="str">
            <v>Yunnan Sheng</v>
          </cell>
          <cell r="L4762" t="str">
            <v>Listed by RMI</v>
          </cell>
        </row>
        <row r="4763">
          <cell r="B4763" t="str">
            <v>LITTELFUSE INC_2023</v>
          </cell>
          <cell r="C4763" t="str">
            <v>CID000555 - Gejiu Zili Mining And Metallurgy Co., Ltd.146</v>
          </cell>
          <cell r="D4763" t="str">
            <v>Tin</v>
          </cell>
          <cell r="E4763" t="str">
            <v>CID000555</v>
          </cell>
          <cell r="F4763" t="str">
            <v>RMI</v>
          </cell>
          <cell r="G4763" t="str">
            <v>Gejiu Zili Mining And Metallurgy Co., Ltd.</v>
          </cell>
          <cell r="H4763" t="str">
            <v>CHINA</v>
          </cell>
          <cell r="I4763"/>
          <cell r="J4763" t="str">
            <v>Gejiu</v>
          </cell>
          <cell r="K4763" t="str">
            <v>Yunnan Sheng</v>
          </cell>
          <cell r="L4763" t="str">
            <v>Listed by RMI</v>
          </cell>
        </row>
        <row r="4764">
          <cell r="B4764" t="str">
            <v>LITTELFUSE INC_2023</v>
          </cell>
          <cell r="C4764" t="str">
            <v>CID003116 - Guangdong Hanhe Non-Ferrous Metal Co., Ltd.</v>
          </cell>
          <cell r="D4764" t="str">
            <v>Tin</v>
          </cell>
          <cell r="E4764" t="str">
            <v>CID003116</v>
          </cell>
          <cell r="F4764" t="str">
            <v>RMI</v>
          </cell>
          <cell r="G4764" t="str">
            <v>Guangdong Hanhe Non-Ferrous Metal Co., Ltd.</v>
          </cell>
          <cell r="H4764" t="str">
            <v>CHINA</v>
          </cell>
          <cell r="I4764"/>
          <cell r="J4764" t="str">
            <v>Chaozhou</v>
          </cell>
          <cell r="K4764" t="str">
            <v>Guangdong Sheng</v>
          </cell>
          <cell r="L4764" t="str">
            <v>Conformant</v>
          </cell>
        </row>
        <row r="4765">
          <cell r="B4765" t="str">
            <v>LITTELFUSE INC_2023</v>
          </cell>
          <cell r="C4765" t="str">
            <v>CID002468 - Magnu's Minerais Metais e Ligas Ltda.</v>
          </cell>
          <cell r="D4765" t="str">
            <v>Tin</v>
          </cell>
          <cell r="E4765" t="str">
            <v>CID002468</v>
          </cell>
          <cell r="F4765" t="str">
            <v>RMI</v>
          </cell>
          <cell r="G4765" t="str">
            <v>Magnu's Minerais Metais e Ligas Ltda.</v>
          </cell>
          <cell r="H4765" t="str">
            <v>BRAZIL</v>
          </cell>
          <cell r="I4765"/>
          <cell r="J4765" t="str">
            <v>São João del Rei</v>
          </cell>
          <cell r="K4765" t="str">
            <v>Minas Gerais</v>
          </cell>
          <cell r="L4765" t="str">
            <v>Conformant</v>
          </cell>
        </row>
        <row r="4766">
          <cell r="B4766" t="str">
            <v>LITTELFUSE INC_2023</v>
          </cell>
          <cell r="C4766" t="str">
            <v>CID001105 - Malaysia Smelting Corporation (MSC)</v>
          </cell>
          <cell r="D4766" t="str">
            <v>Tin</v>
          </cell>
          <cell r="E4766" t="str">
            <v>CID001105</v>
          </cell>
          <cell r="F4766" t="str">
            <v>RMI</v>
          </cell>
          <cell r="G4766" t="str">
            <v>Malaysia Smelting Corporation (MSC)</v>
          </cell>
          <cell r="H4766" t="str">
            <v>MALAYSIA</v>
          </cell>
          <cell r="I4766" t="str">
            <v>27, Jialan Pantai</v>
          </cell>
          <cell r="J4766" t="str">
            <v>Butterworth</v>
          </cell>
          <cell r="K4766" t="str">
            <v>Pulau Pinang</v>
          </cell>
          <cell r="L4766" t="str">
            <v>Conformant</v>
          </cell>
        </row>
        <row r="4767">
          <cell r="B4767" t="str">
            <v>LITTELFUSE INC_2023</v>
          </cell>
          <cell r="C4767" t="str">
            <v>CID002500 - Melt Metais e Ligas S.A.</v>
          </cell>
          <cell r="D4767" t="str">
            <v>Tin</v>
          </cell>
          <cell r="E4767" t="str">
            <v>CID002500</v>
          </cell>
          <cell r="F4767" t="str">
            <v>RMI</v>
          </cell>
          <cell r="G4767" t="str">
            <v>Melt Metais e Ligas S.A.</v>
          </cell>
          <cell r="H4767" t="str">
            <v>BRAZIL</v>
          </cell>
          <cell r="I4767"/>
          <cell r="J4767" t="str">
            <v>Ariquemes</v>
          </cell>
          <cell r="K4767" t="str">
            <v>Rondônia</v>
          </cell>
          <cell r="L4767" t="str">
            <v>Listed by RMI</v>
          </cell>
        </row>
        <row r="4768">
          <cell r="B4768" t="str">
            <v>LITTELFUSE INC_2023</v>
          </cell>
          <cell r="C4768" t="str">
            <v>CID001182 - Minsur</v>
          </cell>
          <cell r="D4768" t="str">
            <v>Tin</v>
          </cell>
          <cell r="E4768" t="str">
            <v>CID001182</v>
          </cell>
          <cell r="F4768" t="str">
            <v>RMI</v>
          </cell>
          <cell r="G4768" t="str">
            <v>Minsur</v>
          </cell>
          <cell r="H4768" t="str">
            <v>PERU</v>
          </cell>
          <cell r="I4768" t="str">
            <v>222 Bloomingdale Road, Suite 101</v>
          </cell>
          <cell r="J4768" t="str">
            <v>Paracas</v>
          </cell>
          <cell r="K4768" t="str">
            <v>Ika</v>
          </cell>
          <cell r="L4768" t="str">
            <v>Conformant</v>
          </cell>
        </row>
        <row r="4769">
          <cell r="B4769" t="str">
            <v>LITTELFUSE INC_2023</v>
          </cell>
          <cell r="C4769" t="str">
            <v>CID002573 - Nghe Tinh Non-Ferrous Metals Joint Stock Company</v>
          </cell>
          <cell r="D4769" t="str">
            <v>Tin</v>
          </cell>
          <cell r="E4769" t="str">
            <v>CID002573</v>
          </cell>
          <cell r="F4769" t="str">
            <v>RMI</v>
          </cell>
          <cell r="G4769" t="str">
            <v>Nghe Tinh Non-Ferrous Metals Joint Stock Company</v>
          </cell>
          <cell r="H4769" t="str">
            <v>VIET NAM</v>
          </cell>
          <cell r="I4769"/>
          <cell r="J4769" t="str">
            <v>Quy Hop</v>
          </cell>
          <cell r="K4769" t="str">
            <v>Nghệ An</v>
          </cell>
          <cell r="L4769" t="str">
            <v>Listed by RMI</v>
          </cell>
        </row>
        <row r="4770">
          <cell r="B4770" t="str">
            <v>LITTELFUSE INC_2023</v>
          </cell>
          <cell r="C4770" t="str">
            <v>CID001314 - O.M. Manufacturing (Thailand) Co., Ltd.</v>
          </cell>
          <cell r="D4770" t="str">
            <v>Tin</v>
          </cell>
          <cell r="E4770" t="str">
            <v>CID001314</v>
          </cell>
          <cell r="F4770" t="str">
            <v>RMI</v>
          </cell>
          <cell r="G4770" t="str">
            <v>O.M. Manufacturing (Thailand) Co., Ltd.</v>
          </cell>
          <cell r="H4770" t="str">
            <v>THAILAND</v>
          </cell>
          <cell r="I4770"/>
          <cell r="J4770" t="str">
            <v>Sriracha</v>
          </cell>
          <cell r="K4770" t="str">
            <v>Chon Buri</v>
          </cell>
          <cell r="L4770" t="str">
            <v>Conformant</v>
          </cell>
        </row>
        <row r="4771">
          <cell r="B4771" t="str">
            <v>LITTELFUSE INC_2023</v>
          </cell>
          <cell r="C4771" t="str">
            <v>CID002517 - O.M. Manufacturing Philippines, Inc.</v>
          </cell>
          <cell r="D4771" t="str">
            <v>Tin</v>
          </cell>
          <cell r="E4771" t="str">
            <v>CID002517</v>
          </cell>
          <cell r="F4771" t="str">
            <v>RMI</v>
          </cell>
          <cell r="G4771" t="str">
            <v>O.M. Manufacturing Philippines, Inc.</v>
          </cell>
          <cell r="H4771" t="str">
            <v>PHILIPPINES</v>
          </cell>
          <cell r="I4771"/>
          <cell r="J4771" t="str">
            <v>Rosario</v>
          </cell>
          <cell r="K4771" t="str">
            <v>Cavite</v>
          </cell>
          <cell r="L4771" t="str">
            <v>Conformant</v>
          </cell>
        </row>
        <row r="4772">
          <cell r="B4772" t="str">
            <v>LITTELFUSE INC_2023</v>
          </cell>
          <cell r="C4772" t="str">
            <v>CID001337 - Operaciones Metalurgicas S.A.</v>
          </cell>
          <cell r="D4772" t="str">
            <v>Tin</v>
          </cell>
          <cell r="E4772" t="str">
            <v>CID001337</v>
          </cell>
          <cell r="F4772" t="str">
            <v>RMI</v>
          </cell>
          <cell r="G4772" t="str">
            <v>Operaciones Metalurgicas S.A.</v>
          </cell>
          <cell r="H4772" t="str">
            <v>BOLIVIA (PLURINATIONAL STATE OF)</v>
          </cell>
          <cell r="I4772" t="str">
            <v>Nondisclosure</v>
          </cell>
          <cell r="J4772" t="str">
            <v>Oruro</v>
          </cell>
          <cell r="K4772" t="str">
            <v>Oruro</v>
          </cell>
          <cell r="L4772" t="str">
            <v>Conformant</v>
          </cell>
        </row>
        <row r="4773">
          <cell r="B4773" t="str">
            <v>LITTELFUSE INC_2023</v>
          </cell>
          <cell r="C4773" t="str">
            <v>CID000309 - PT Aries Kencana Sejahtera155</v>
          </cell>
          <cell r="D4773" t="str">
            <v>Tin</v>
          </cell>
          <cell r="E4773" t="str">
            <v>CID000309</v>
          </cell>
          <cell r="F4773" t="str">
            <v>RMI</v>
          </cell>
          <cell r="G4773" t="str">
            <v>PT Aries Kencana Sejahtera</v>
          </cell>
          <cell r="H4773" t="str">
            <v>INDONESIA</v>
          </cell>
          <cell r="I4773"/>
          <cell r="J4773" t="str">
            <v>Pemali</v>
          </cell>
          <cell r="K4773" t="str">
            <v>Kepulauan Bangka Belitung</v>
          </cell>
          <cell r="L4773" t="str">
            <v>Conformant</v>
          </cell>
        </row>
        <row r="4774">
          <cell r="B4774" t="str">
            <v>LITTELFUSE INC_2023</v>
          </cell>
          <cell r="C4774" t="str">
            <v>CID001399 - PT Artha Cipta Langgeng</v>
          </cell>
          <cell r="D4774" t="str">
            <v>Tin</v>
          </cell>
          <cell r="E4774" t="str">
            <v>CID001399</v>
          </cell>
          <cell r="F4774" t="str">
            <v>RMI</v>
          </cell>
          <cell r="G4774" t="str">
            <v>PT Artha Cipta Langgeng</v>
          </cell>
          <cell r="H4774" t="str">
            <v>INDONESIA</v>
          </cell>
          <cell r="I4774"/>
          <cell r="J4774" t="str">
            <v>Sungailiat</v>
          </cell>
          <cell r="K4774" t="str">
            <v>Kepulauan Bangka Belitung</v>
          </cell>
          <cell r="L4774" t="str">
            <v>Conformant</v>
          </cell>
        </row>
        <row r="4775">
          <cell r="B4775" t="str">
            <v>LITTELFUSE INC_2023</v>
          </cell>
          <cell r="C4775" t="str">
            <v>CID002503 - PT ATD Makmur Mandiri Jaya</v>
          </cell>
          <cell r="D4775" t="str">
            <v>Tin</v>
          </cell>
          <cell r="E4775" t="str">
            <v>CID002503</v>
          </cell>
          <cell r="F4775" t="str">
            <v>RMI</v>
          </cell>
          <cell r="G4775" t="str">
            <v>PT ATD Makmur Mandiri Jaya</v>
          </cell>
          <cell r="H4775" t="str">
            <v>INDONESIA</v>
          </cell>
          <cell r="I4775"/>
          <cell r="J4775" t="str">
            <v>Sungailiat</v>
          </cell>
          <cell r="K4775" t="str">
            <v>Kepulauan Bangka Belitung</v>
          </cell>
          <cell r="L4775" t="str">
            <v>Conformant</v>
          </cell>
        </row>
        <row r="4776">
          <cell r="B4776" t="str">
            <v>LITTELFUSE INC_2023</v>
          </cell>
          <cell r="C4776" t="str">
            <v>CID001402 - PT Babel Inti Perkasa</v>
          </cell>
          <cell r="D4776" t="str">
            <v>Tin</v>
          </cell>
          <cell r="E4776" t="str">
            <v>CID001402</v>
          </cell>
          <cell r="F4776" t="str">
            <v>RMI</v>
          </cell>
          <cell r="G4776" t="str">
            <v>PT Babel Inti Perkasa</v>
          </cell>
          <cell r="H4776" t="str">
            <v>INDONESIA</v>
          </cell>
          <cell r="I4776"/>
          <cell r="J4776" t="str">
            <v>Lintang</v>
          </cell>
          <cell r="K4776" t="str">
            <v>Kepulauan Bangka Belitung</v>
          </cell>
          <cell r="L4776" t="str">
            <v>Conformant</v>
          </cell>
        </row>
        <row r="4777">
          <cell r="B4777" t="str">
            <v>LITTELFUSE INC_2023</v>
          </cell>
          <cell r="C4777" t="str">
            <v>CID002776 - PT Bangka Prima Tin</v>
          </cell>
          <cell r="D4777" t="str">
            <v>Tin</v>
          </cell>
          <cell r="E4777" t="str">
            <v>CID002776</v>
          </cell>
          <cell r="F4777" t="str">
            <v>RMI</v>
          </cell>
          <cell r="G4777" t="str">
            <v>PT Bangka Prima Tin</v>
          </cell>
          <cell r="H4777" t="str">
            <v>INDONESIA</v>
          </cell>
          <cell r="I4777"/>
          <cell r="J4777" t="str">
            <v>Pangkalan Baru</v>
          </cell>
          <cell r="K4777" t="str">
            <v>Kepulauan Bangka Belitung</v>
          </cell>
          <cell r="L4777" t="str">
            <v>Conformant</v>
          </cell>
        </row>
        <row r="4778">
          <cell r="B4778" t="str">
            <v>LITTELFUSE INC_2023</v>
          </cell>
          <cell r="C4778" t="str">
            <v>CID001419 - PT Bangka Tin Industry</v>
          </cell>
          <cell r="D4778" t="str">
            <v>Tin</v>
          </cell>
          <cell r="E4778" t="str">
            <v>CID001419</v>
          </cell>
          <cell r="F4778" t="str">
            <v>RMI</v>
          </cell>
          <cell r="G4778" t="str">
            <v>PT Bangka Tin Industry</v>
          </cell>
          <cell r="H4778" t="str">
            <v>INDONESIA</v>
          </cell>
          <cell r="I4778"/>
          <cell r="J4778" t="str">
            <v>Sungailiat</v>
          </cell>
          <cell r="K4778" t="str">
            <v>Kepulauan Bangka Belitung</v>
          </cell>
          <cell r="L4778" t="str">
            <v>Removed</v>
          </cell>
        </row>
        <row r="4779">
          <cell r="B4779" t="str">
            <v>LITTELFUSE INC_2023</v>
          </cell>
          <cell r="C4779" t="str">
            <v>CID001421 - PT Belitung Industri Sejahtera</v>
          </cell>
          <cell r="D4779" t="str">
            <v>Tin</v>
          </cell>
          <cell r="E4779" t="str">
            <v>CID001421</v>
          </cell>
          <cell r="F4779" t="str">
            <v>RMI</v>
          </cell>
          <cell r="G4779" t="str">
            <v>PT Belitung Industri Sejahtera</v>
          </cell>
          <cell r="H4779" t="str">
            <v>INDONESIA</v>
          </cell>
          <cell r="I4779"/>
          <cell r="J4779" t="str">
            <v>Belitung</v>
          </cell>
          <cell r="K4779" t="str">
            <v>Kepulauan Bangka Belitung</v>
          </cell>
          <cell r="L4779" t="str">
            <v>Active</v>
          </cell>
        </row>
        <row r="4780">
          <cell r="B4780" t="str">
            <v>LITTELFUSE INC_2023</v>
          </cell>
          <cell r="C4780" t="str">
            <v>CID001428 - PT Bukit Timah156</v>
          </cell>
          <cell r="D4780" t="str">
            <v>Tin</v>
          </cell>
          <cell r="E4780" t="str">
            <v>CID001428</v>
          </cell>
          <cell r="F4780" t="str">
            <v>RMI</v>
          </cell>
          <cell r="G4780" t="str">
            <v>PT Bukit Timah</v>
          </cell>
          <cell r="H4780" t="str">
            <v>INDONESIA</v>
          </cell>
          <cell r="I4780" t="str">
            <v>Nondisclosure</v>
          </cell>
          <cell r="J4780" t="str">
            <v>Pangkal Pinang</v>
          </cell>
          <cell r="K4780" t="str">
            <v>Kepulauan Bangka Belitung</v>
          </cell>
          <cell r="L4780" t="str">
            <v>Conformant</v>
          </cell>
        </row>
        <row r="4781">
          <cell r="B4781" t="str">
            <v>LITTELFUSE INC_2023</v>
          </cell>
          <cell r="C4781" t="str">
            <v>CID002696 - PT Cipta Persada Mulia</v>
          </cell>
          <cell r="D4781" t="str">
            <v>Tin</v>
          </cell>
          <cell r="E4781" t="str">
            <v>CID002696</v>
          </cell>
          <cell r="F4781" t="str">
            <v>RMI</v>
          </cell>
          <cell r="G4781" t="str">
            <v>PT Cipta Persada Mulia</v>
          </cell>
          <cell r="H4781" t="str">
            <v>INDONESIA</v>
          </cell>
          <cell r="I4781"/>
          <cell r="J4781" t="str">
            <v>Batam</v>
          </cell>
          <cell r="K4781" t="str">
            <v>Kepulauan Riau</v>
          </cell>
          <cell r="L4781" t="str">
            <v>Conformant</v>
          </cell>
        </row>
        <row r="4782">
          <cell r="B4782" t="str">
            <v>LITTELFUSE INC_2023</v>
          </cell>
          <cell r="C4782" t="str">
            <v>CID002835 - PT Menara Cipta Mulia</v>
          </cell>
          <cell r="D4782" t="str">
            <v>Tin</v>
          </cell>
          <cell r="E4782" t="str">
            <v>CID002835</v>
          </cell>
          <cell r="F4782" t="str">
            <v>RMI</v>
          </cell>
          <cell r="G4782" t="str">
            <v>PT Menara Cipta Mulia</v>
          </cell>
          <cell r="H4782" t="str">
            <v>INDONESIA</v>
          </cell>
          <cell r="I4782"/>
          <cell r="J4782" t="str">
            <v>Mentawak</v>
          </cell>
          <cell r="K4782" t="str">
            <v>Kepulauan Bangka Belitung</v>
          </cell>
          <cell r="L4782" t="str">
            <v>Conformant</v>
          </cell>
        </row>
        <row r="4783">
          <cell r="B4783" t="str">
            <v>LITTELFUSE INC_2023</v>
          </cell>
          <cell r="C4783" t="str">
            <v>CID001453 - PT Mitra Stania Prima</v>
          </cell>
          <cell r="D4783" t="str">
            <v>Tin</v>
          </cell>
          <cell r="E4783" t="str">
            <v>CID001453</v>
          </cell>
          <cell r="F4783" t="str">
            <v>RMI</v>
          </cell>
          <cell r="G4783" t="str">
            <v>PT Mitra Stania Prima</v>
          </cell>
          <cell r="H4783" t="str">
            <v>INDONESIA</v>
          </cell>
          <cell r="I4783"/>
          <cell r="J4783" t="str">
            <v>Sungailiat</v>
          </cell>
          <cell r="K4783" t="str">
            <v>Kepulauan Bangka Belitung</v>
          </cell>
          <cell r="L4783" t="str">
            <v>Conformant</v>
          </cell>
        </row>
        <row r="4784">
          <cell r="B4784" t="str">
            <v>LITTELFUSE INC_2023</v>
          </cell>
          <cell r="C4784" t="str">
            <v>CID001457 - PT Panca Mega Persada</v>
          </cell>
          <cell r="D4784" t="str">
            <v>Tin</v>
          </cell>
          <cell r="E4784" t="str">
            <v>CID001457</v>
          </cell>
          <cell r="F4784" t="str">
            <v>RMI</v>
          </cell>
          <cell r="G4784" t="str">
            <v>PT Panca Mega Persada</v>
          </cell>
          <cell r="H4784" t="str">
            <v>INDONESIA</v>
          </cell>
          <cell r="I4784"/>
          <cell r="J4784" t="str">
            <v>Sungailiat</v>
          </cell>
          <cell r="K4784" t="str">
            <v>Kepulauan Bangka Belitung</v>
          </cell>
          <cell r="L4784" t="str">
            <v>Listed by RMI</v>
          </cell>
        </row>
        <row r="4785">
          <cell r="B4785" t="str">
            <v>LITTELFUSE INC_2023</v>
          </cell>
          <cell r="C4785" t="str">
            <v>CID001458 - PT Prima Timah Utama</v>
          </cell>
          <cell r="D4785" t="str">
            <v>Tin</v>
          </cell>
          <cell r="E4785" t="str">
            <v>CID001458</v>
          </cell>
          <cell r="F4785" t="str">
            <v>RMI</v>
          </cell>
          <cell r="G4785" t="str">
            <v>PT Prima Timah Utama</v>
          </cell>
          <cell r="H4785" t="str">
            <v>INDONESIA</v>
          </cell>
          <cell r="I4785"/>
          <cell r="J4785" t="str">
            <v>Pangkal Pinang</v>
          </cell>
          <cell r="K4785" t="str">
            <v>Kepulauan Bangka Belitung</v>
          </cell>
          <cell r="L4785" t="str">
            <v>Conformant</v>
          </cell>
        </row>
        <row r="4786">
          <cell r="B4786" t="str">
            <v>LITTELFUSE INC_2023</v>
          </cell>
          <cell r="C4786" t="str">
            <v>CID001460 - PT Refined Bangka Tin</v>
          </cell>
          <cell r="D4786" t="str">
            <v>Tin</v>
          </cell>
          <cell r="E4786" t="str">
            <v>CID001460</v>
          </cell>
          <cell r="F4786" t="str">
            <v>RMI</v>
          </cell>
          <cell r="G4786" t="str">
            <v>PT Refined Bangka Tin</v>
          </cell>
          <cell r="H4786" t="str">
            <v>INDONESIA</v>
          </cell>
          <cell r="I4786"/>
          <cell r="J4786" t="str">
            <v>Sungailiat</v>
          </cell>
          <cell r="K4786" t="str">
            <v>Kepulauan Bangka Belitung</v>
          </cell>
          <cell r="L4786" t="str">
            <v>Conformant</v>
          </cell>
        </row>
        <row r="4787">
          <cell r="B4787" t="str">
            <v>LITTELFUSE INC_2023</v>
          </cell>
          <cell r="C4787" t="str">
            <v>CID001463 - PT Sariwiguna Binasentosa</v>
          </cell>
          <cell r="D4787" t="str">
            <v>Tin</v>
          </cell>
          <cell r="E4787" t="str">
            <v>CID001463</v>
          </cell>
          <cell r="F4787" t="str">
            <v>RMI</v>
          </cell>
          <cell r="G4787" t="str">
            <v>PT Sariwiguna Binasentosa</v>
          </cell>
          <cell r="H4787" t="str">
            <v>INDONESIA</v>
          </cell>
          <cell r="I4787"/>
          <cell r="J4787" t="str">
            <v>Pangkal Pinang</v>
          </cell>
          <cell r="K4787" t="str">
            <v>Kepulauan Bangka Belitung</v>
          </cell>
          <cell r="L4787" t="str">
            <v>Conformant</v>
          </cell>
        </row>
        <row r="4788">
          <cell r="B4788" t="str">
            <v>LITTELFUSE INC_2023</v>
          </cell>
          <cell r="C4788" t="str">
            <v>CID001468 - PT Stanindo Inti Perkasa</v>
          </cell>
          <cell r="D4788" t="str">
            <v>Tin</v>
          </cell>
          <cell r="E4788" t="str">
            <v>CID001468</v>
          </cell>
          <cell r="F4788" t="str">
            <v>RMI</v>
          </cell>
          <cell r="G4788" t="str">
            <v>PT Stanindo Inti Perkasa</v>
          </cell>
          <cell r="H4788" t="str">
            <v>INDONESIA</v>
          </cell>
          <cell r="I4788"/>
          <cell r="J4788" t="str">
            <v>Pangkal Pinang</v>
          </cell>
          <cell r="K4788" t="str">
            <v>Kepulauan Bangka Belitung</v>
          </cell>
          <cell r="L4788" t="str">
            <v>Conformant</v>
          </cell>
        </row>
        <row r="4789">
          <cell r="B4789" t="str">
            <v>LITTELFUSE INC_2023</v>
          </cell>
          <cell r="C4789" t="str">
            <v>CID002816 - PT Sukses Inti Makmur</v>
          </cell>
          <cell r="D4789" t="str">
            <v>Tin</v>
          </cell>
          <cell r="E4789" t="str">
            <v>CID002816</v>
          </cell>
          <cell r="F4789" t="str">
            <v>RMI</v>
          </cell>
          <cell r="G4789" t="str">
            <v>PT Sukses Inti Makmur</v>
          </cell>
          <cell r="H4789" t="str">
            <v>INDONESIA</v>
          </cell>
          <cell r="I4789"/>
          <cell r="J4789" t="str">
            <v>Belitung</v>
          </cell>
          <cell r="K4789" t="str">
            <v>Kepulauan Bangka Belitung</v>
          </cell>
          <cell r="L4789" t="str">
            <v>Conformant</v>
          </cell>
        </row>
        <row r="4790">
          <cell r="B4790" t="str">
            <v>LITTELFUSE INC_2023</v>
          </cell>
          <cell r="C4790" t="str">
            <v>CID001477 - PT Timah Tbk Kundur</v>
          </cell>
          <cell r="D4790" t="str">
            <v>Tin</v>
          </cell>
          <cell r="E4790" t="str">
            <v>CID001477</v>
          </cell>
          <cell r="F4790" t="str">
            <v>RMI</v>
          </cell>
          <cell r="G4790" t="str">
            <v>PT Timah Tbk Kundur</v>
          </cell>
          <cell r="H4790" t="str">
            <v>INDONESIA</v>
          </cell>
          <cell r="I4790" t="str">
            <v>Unknown.</v>
          </cell>
          <cell r="J4790" t="str">
            <v>Kundur</v>
          </cell>
          <cell r="K4790" t="str">
            <v>Riau</v>
          </cell>
          <cell r="L4790" t="str">
            <v>Conformant</v>
          </cell>
        </row>
        <row r="4791">
          <cell r="B4791" t="str">
            <v>LITTELFUSE INC_2023</v>
          </cell>
          <cell r="C4791" t="str">
            <v>CID001482 - PT Timah Tbk Mentok</v>
          </cell>
          <cell r="D4791" t="str">
            <v>Tin</v>
          </cell>
          <cell r="E4791" t="str">
            <v>CID001482</v>
          </cell>
          <cell r="F4791" t="str">
            <v>RMI</v>
          </cell>
          <cell r="G4791" t="str">
            <v>PT Timah Tbk Mentok</v>
          </cell>
          <cell r="H4791" t="str">
            <v>INDONESIA</v>
          </cell>
          <cell r="I4791" t="str">
            <v>Unknown.</v>
          </cell>
          <cell r="J4791" t="str">
            <v>Mentok</v>
          </cell>
          <cell r="K4791" t="str">
            <v>Kepulauan Bangka Belitung</v>
          </cell>
          <cell r="L4791" t="str">
            <v>Conformant</v>
          </cell>
        </row>
        <row r="4792">
          <cell r="B4792" t="str">
            <v>LITTELFUSE INC_2023</v>
          </cell>
          <cell r="C4792" t="str">
            <v>CID001490 - PT Tinindo Inter Nusa</v>
          </cell>
          <cell r="D4792" t="str">
            <v>Tin</v>
          </cell>
          <cell r="E4792" t="str">
            <v>CID001490</v>
          </cell>
          <cell r="F4792" t="str">
            <v>RMI</v>
          </cell>
          <cell r="G4792" t="str">
            <v>PT Tinindo Inter Nusa</v>
          </cell>
          <cell r="H4792" t="str">
            <v>INDONESIA</v>
          </cell>
          <cell r="I4792"/>
          <cell r="J4792" t="str">
            <v>Pangkal Pinang</v>
          </cell>
          <cell r="K4792" t="str">
            <v>Kepulauan Bangka Belitung</v>
          </cell>
          <cell r="L4792" t="str">
            <v>Listed by RMI</v>
          </cell>
        </row>
        <row r="4793">
          <cell r="B4793" t="str">
            <v>LITTELFUSE INC_2023</v>
          </cell>
          <cell r="C4793" t="str">
            <v>CID001493 - PT Tommy Utama</v>
          </cell>
          <cell r="D4793" t="str">
            <v>Tin</v>
          </cell>
          <cell r="E4793" t="str">
            <v>CID001493</v>
          </cell>
          <cell r="F4793" t="str">
            <v>RMI</v>
          </cell>
          <cell r="G4793" t="str">
            <v>PT Tommy Utama</v>
          </cell>
          <cell r="H4793" t="str">
            <v>INDONESIA</v>
          </cell>
          <cell r="I4793"/>
          <cell r="J4793" t="str">
            <v>Gantung</v>
          </cell>
          <cell r="K4793" t="str">
            <v>Kepulauan Bangka Belitung</v>
          </cell>
          <cell r="L4793" t="str">
            <v>Conformant</v>
          </cell>
        </row>
        <row r="4794">
          <cell r="B4794" t="str">
            <v>LITTELFUSE INC_2023</v>
          </cell>
          <cell r="C4794" t="str">
            <v>CID001539 - Rui Da Hung</v>
          </cell>
          <cell r="D4794" t="str">
            <v>Tin</v>
          </cell>
          <cell r="E4794" t="str">
            <v>CID001539</v>
          </cell>
          <cell r="F4794" t="str">
            <v>RMI</v>
          </cell>
          <cell r="G4794" t="str">
            <v>Rui Da Hung</v>
          </cell>
          <cell r="H4794" t="str">
            <v>TAIWAN, PROVINCE OF CHINA</v>
          </cell>
          <cell r="I4794"/>
          <cell r="J4794" t="str">
            <v>Taoyuan</v>
          </cell>
          <cell r="K4794" t="str">
            <v>Taoyuan</v>
          </cell>
          <cell r="L4794" t="str">
            <v>Conformant</v>
          </cell>
        </row>
        <row r="4795">
          <cell r="B4795" t="str">
            <v>LITTELFUSE INC_2023</v>
          </cell>
          <cell r="C4795" t="str">
            <v>CID002756 - Super Ligas</v>
          </cell>
          <cell r="D4795" t="str">
            <v>Tin</v>
          </cell>
          <cell r="E4795" t="str">
            <v>CID002756</v>
          </cell>
          <cell r="F4795" t="str">
            <v>RMI</v>
          </cell>
          <cell r="G4795" t="str">
            <v>Super Ligas</v>
          </cell>
          <cell r="H4795" t="str">
            <v>BRAZIL</v>
          </cell>
          <cell r="I4795"/>
          <cell r="J4795" t="str">
            <v>Piracicaba</v>
          </cell>
          <cell r="K4795" t="str">
            <v>São Paulo</v>
          </cell>
          <cell r="L4795" t="str">
            <v>Active</v>
          </cell>
        </row>
        <row r="4796">
          <cell r="B4796" t="str">
            <v>LITTELFUSE INC_2023</v>
          </cell>
          <cell r="C4796" t="str">
            <v>CID001898 - Thaisarco</v>
          </cell>
          <cell r="D4796" t="str">
            <v>Tin</v>
          </cell>
          <cell r="E4796" t="str">
            <v>CID001898</v>
          </cell>
          <cell r="F4796" t="str">
            <v>RMI</v>
          </cell>
          <cell r="G4796" t="str">
            <v>Thaisarco</v>
          </cell>
          <cell r="H4796" t="str">
            <v>THAILAND</v>
          </cell>
          <cell r="I4796" t="str">
            <v>80 Moo 8, Sakdidej Road</v>
          </cell>
          <cell r="J4796" t="str">
            <v>Amphur Muang</v>
          </cell>
          <cell r="K4796" t="str">
            <v>Phuket</v>
          </cell>
          <cell r="L4796" t="str">
            <v>Conformant</v>
          </cell>
        </row>
        <row r="4797">
          <cell r="B4797" t="str">
            <v>LITTELFUSE INC_2023</v>
          </cell>
          <cell r="C4797" t="str">
            <v>CID002574 - Tuyen Quang Non-Ferrous Metals Joint Stock Company</v>
          </cell>
          <cell r="D4797" t="str">
            <v>Tin</v>
          </cell>
          <cell r="E4797" t="str">
            <v>CID002574</v>
          </cell>
          <cell r="F4797" t="str">
            <v>RMI</v>
          </cell>
          <cell r="G4797" t="str">
            <v>Tuyen Quang Non-Ferrous Metals Joint Stock Company</v>
          </cell>
          <cell r="H4797" t="str">
            <v>VIET NAM</v>
          </cell>
          <cell r="I4797"/>
          <cell r="J4797" t="str">
            <v>Tan Quang</v>
          </cell>
          <cell r="K4797" t="str">
            <v>Tuyên Quang</v>
          </cell>
          <cell r="L4797" t="str">
            <v>Listed by RMI</v>
          </cell>
        </row>
        <row r="4798">
          <cell r="B4798" t="str">
            <v>LITTELFUSE INC_2023</v>
          </cell>
          <cell r="C4798" t="str">
            <v>CID002015 - VQB Mineral and Trading Group JSC</v>
          </cell>
          <cell r="D4798" t="str">
            <v>Tin</v>
          </cell>
          <cell r="E4798" t="str">
            <v>CID002015</v>
          </cell>
          <cell r="F4798" t="str">
            <v>RMI</v>
          </cell>
          <cell r="G4798" t="str">
            <v>VQB Mineral and Trading Group JSC</v>
          </cell>
          <cell r="H4798" t="str">
            <v>VIET NAM</v>
          </cell>
          <cell r="I4798"/>
          <cell r="J4798" t="str">
            <v>Hanoi</v>
          </cell>
          <cell r="K4798" t="str">
            <v>Ha Noi</v>
          </cell>
          <cell r="L4798" t="str">
            <v>Listed by RMI</v>
          </cell>
        </row>
        <row r="4799">
          <cell r="B4799" t="str">
            <v>LITTELFUSE INC_2023</v>
          </cell>
          <cell r="C4799" t="str">
            <v>CID002036 - White Solder Metalurgia e Mineracao Ltda.</v>
          </cell>
          <cell r="D4799" t="str">
            <v>Tin</v>
          </cell>
          <cell r="E4799" t="str">
            <v>CID002036</v>
          </cell>
          <cell r="F4799" t="str">
            <v>RMI</v>
          </cell>
          <cell r="G4799" t="str">
            <v>White Solder Metalurgia e Mineracao Ltda.</v>
          </cell>
          <cell r="H4799" t="str">
            <v>BRAZIL</v>
          </cell>
          <cell r="I4799" t="str">
            <v>Rodovia 421, Km 1,1 no 917 CEP 76877-073/Cx Postal: 433</v>
          </cell>
          <cell r="J4799" t="str">
            <v>Ariquemes</v>
          </cell>
          <cell r="K4799" t="str">
            <v>Rondônia</v>
          </cell>
          <cell r="L4799" t="str">
            <v>Conformant</v>
          </cell>
        </row>
        <row r="4800">
          <cell r="B4800" t="str">
            <v>LITTELFUSE INC_2023</v>
          </cell>
          <cell r="C4800" t="str">
            <v>CID002158 - Yunnan Chengfeng Non-ferrous Metals Co., Ltd.165</v>
          </cell>
          <cell r="D4800" t="str">
            <v>Tin</v>
          </cell>
          <cell r="E4800" t="str">
            <v>CID002158</v>
          </cell>
          <cell r="F4800" t="str">
            <v>RMI</v>
          </cell>
          <cell r="G4800" t="str">
            <v>Yunnan Chengfeng Non-ferrous Metals Co., Ltd.</v>
          </cell>
          <cell r="H4800" t="str">
            <v>CHINA</v>
          </cell>
          <cell r="I4800" t="str">
            <v>Unknown.</v>
          </cell>
          <cell r="J4800" t="str">
            <v>Gejiu</v>
          </cell>
          <cell r="K4800" t="str">
            <v>Yunnan Sheng</v>
          </cell>
          <cell r="L4800" t="str">
            <v>Conformant</v>
          </cell>
        </row>
        <row r="4801">
          <cell r="B4801" t="str">
            <v>LITTELFUSE INC_2023</v>
          </cell>
          <cell r="C4801" t="str">
            <v>CID002180 - Tin Smelting Branch of Yunnan Tin Co., Ltd.</v>
          </cell>
          <cell r="D4801" t="str">
            <v>Tin</v>
          </cell>
          <cell r="E4801" t="str">
            <v>CID002180</v>
          </cell>
          <cell r="F4801" t="str">
            <v>RMI</v>
          </cell>
          <cell r="G4801" t="str">
            <v>Tin Smelting Branch of Yunnan Tin Co., Ltd.</v>
          </cell>
          <cell r="H4801" t="str">
            <v>CHINA</v>
          </cell>
          <cell r="I4801" t="str">
            <v>Unknown.</v>
          </cell>
          <cell r="J4801" t="str">
            <v>Gejiu</v>
          </cell>
          <cell r="K4801" t="str">
            <v>Yunnan Sheng</v>
          </cell>
          <cell r="L4801" t="str">
            <v>Conformant</v>
          </cell>
        </row>
        <row r="4802">
          <cell r="B4802" t="str">
            <v>LITTELFUSE INC_2023</v>
          </cell>
          <cell r="C4802" t="str">
            <v>CID000004 - A.L.M.T. Corp.</v>
          </cell>
          <cell r="D4802" t="str">
            <v>Tungsten</v>
          </cell>
          <cell r="E4802" t="str">
            <v>CID000004</v>
          </cell>
          <cell r="F4802" t="str">
            <v>RMI</v>
          </cell>
          <cell r="G4802" t="str">
            <v>A.L.M.T. Corp.</v>
          </cell>
          <cell r="H4802" t="str">
            <v>JAPAN</v>
          </cell>
          <cell r="I4802"/>
          <cell r="J4802" t="str">
            <v>Toyama City</v>
          </cell>
          <cell r="K4802" t="str">
            <v>Toyama</v>
          </cell>
          <cell r="L4802" t="str">
            <v>Conformant</v>
          </cell>
        </row>
        <row r="4803">
          <cell r="B4803" t="str">
            <v>LITTELFUSE INC_2023</v>
          </cell>
          <cell r="C4803" t="str">
            <v>CID002833 - ACL Metais Eireli</v>
          </cell>
          <cell r="D4803" t="str">
            <v>Tungsten</v>
          </cell>
          <cell r="E4803" t="str">
            <v>CID002833</v>
          </cell>
          <cell r="F4803" t="str">
            <v>RMI</v>
          </cell>
          <cell r="G4803" t="str">
            <v>ACL Metais Eireli</v>
          </cell>
          <cell r="H4803" t="str">
            <v>BRAZIL</v>
          </cell>
          <cell r="I4803"/>
          <cell r="J4803" t="str">
            <v>Araçariguama</v>
          </cell>
          <cell r="K4803" t="str">
            <v>São Paulo</v>
          </cell>
          <cell r="L4803" t="str">
            <v>Listed by RMI</v>
          </cell>
        </row>
        <row r="4804">
          <cell r="B4804" t="str">
            <v>LITTELFUSE INC_2023</v>
          </cell>
          <cell r="C4804" t="str">
            <v>CID002502 - Asia Tungsten Products Vietnam Ltd.</v>
          </cell>
          <cell r="D4804" t="str">
            <v>Tungsten</v>
          </cell>
          <cell r="E4804" t="str">
            <v>CID002502</v>
          </cell>
          <cell r="F4804" t="str">
            <v>RMI</v>
          </cell>
          <cell r="G4804" t="str">
            <v>Asia Tungsten Products Vietnam Ltd.</v>
          </cell>
          <cell r="H4804" t="str">
            <v>VIET NAM</v>
          </cell>
          <cell r="I4804"/>
          <cell r="J4804" t="str">
            <v>Vinh Bao District</v>
          </cell>
          <cell r="K4804" t="str">
            <v>Hai Phong</v>
          </cell>
          <cell r="L4804" t="str">
            <v>Removed</v>
          </cell>
        </row>
        <row r="4805">
          <cell r="B4805" t="str">
            <v>LITTELFUSE INC_2023</v>
          </cell>
          <cell r="C4805" t="str">
            <v>CID002513 - Hunan Shizhuyuan Nonferrous Metals Co., Ltd. Chenzhou Tungsten Products Branch</v>
          </cell>
          <cell r="D4805" t="str">
            <v>Tungsten</v>
          </cell>
          <cell r="E4805" t="str">
            <v>CID002513</v>
          </cell>
          <cell r="F4805" t="str">
            <v>RMI</v>
          </cell>
          <cell r="G4805" t="str">
            <v>Hunan Shizhuyuan Nonferrous Metals Co., Ltd. Chenzhou Tungsten Products Branch</v>
          </cell>
          <cell r="H4805" t="str">
            <v>CHINA</v>
          </cell>
          <cell r="I4805"/>
          <cell r="J4805" t="str">
            <v>Chenzhou</v>
          </cell>
          <cell r="K4805" t="str">
            <v>Hunan Sheng</v>
          </cell>
          <cell r="L4805" t="str">
            <v>Conformant</v>
          </cell>
        </row>
        <row r="4806">
          <cell r="B4806" t="str">
            <v>LITTELFUSE INC_2023</v>
          </cell>
          <cell r="C4806" t="str">
            <v>CID000258 - Chongyi Zhangyuan Tungsten Co., Ltd.</v>
          </cell>
          <cell r="D4806" t="str">
            <v>Tungsten</v>
          </cell>
          <cell r="E4806" t="str">
            <v>CID000258</v>
          </cell>
          <cell r="F4806" t="str">
            <v>RMI</v>
          </cell>
          <cell r="G4806" t="str">
            <v>Chongyi Zhangyuan Tungsten Co., Ltd.</v>
          </cell>
          <cell r="H4806" t="str">
            <v>CHINA</v>
          </cell>
          <cell r="I4806"/>
          <cell r="J4806" t="str">
            <v>Ganzhou</v>
          </cell>
          <cell r="K4806" t="str">
            <v>Jiangxi Sheng</v>
          </cell>
          <cell r="L4806" t="str">
            <v>Conformant</v>
          </cell>
        </row>
        <row r="4807">
          <cell r="B4807" t="str">
            <v>LITTELFUSE INC_2023</v>
          </cell>
          <cell r="C4807" t="str">
            <v>CID000875 - Ganzhou Huaxing Tungsten Products Co., Ltd.177</v>
          </cell>
          <cell r="D4807" t="str">
            <v>Tungsten</v>
          </cell>
          <cell r="E4807" t="str">
            <v>CID000875</v>
          </cell>
          <cell r="F4807" t="str">
            <v>RMI</v>
          </cell>
          <cell r="G4807" t="str">
            <v>Ganzhou Huaxing Tungsten Products Co., Ltd.</v>
          </cell>
          <cell r="H4807" t="str">
            <v>CHINA</v>
          </cell>
          <cell r="I4807"/>
          <cell r="J4807" t="str">
            <v>Ganzhou</v>
          </cell>
          <cell r="K4807" t="str">
            <v>Jiangxi Sheng</v>
          </cell>
          <cell r="L4807" t="str">
            <v>Conformant</v>
          </cell>
        </row>
        <row r="4808">
          <cell r="B4808" t="str">
            <v>LITTELFUSE INC_2023</v>
          </cell>
          <cell r="C4808" t="str">
            <v>CID002315 - Ganzhou Jiangwu Ferrotungsten Co., Ltd.</v>
          </cell>
          <cell r="D4808" t="str">
            <v>Tungsten</v>
          </cell>
          <cell r="E4808" t="str">
            <v>CID002315</v>
          </cell>
          <cell r="F4808" t="str">
            <v>RMI</v>
          </cell>
          <cell r="G4808" t="str">
            <v>Ganzhou Jiangwu Ferrotungsten Co., Ltd.</v>
          </cell>
          <cell r="H4808" t="str">
            <v>CHINA</v>
          </cell>
          <cell r="I4808"/>
          <cell r="J4808" t="str">
            <v>Ganzhou</v>
          </cell>
          <cell r="K4808" t="str">
            <v>Jiangxi Sheng</v>
          </cell>
          <cell r="L4808" t="str">
            <v>Conformant</v>
          </cell>
        </row>
        <row r="4809">
          <cell r="B4809" t="str">
            <v>LITTELFUSE INC_2023</v>
          </cell>
          <cell r="C4809" t="str">
            <v>CID002494 - Ganzhou Seadragon W &amp; Mo Co., Ltd.</v>
          </cell>
          <cell r="D4809" t="str">
            <v>Tungsten</v>
          </cell>
          <cell r="E4809" t="str">
            <v>CID002494</v>
          </cell>
          <cell r="F4809" t="str">
            <v>RMI</v>
          </cell>
          <cell r="G4809" t="str">
            <v>Ganzhou Seadragon W &amp; Mo Co., Ltd.</v>
          </cell>
          <cell r="H4809" t="str">
            <v>CHINA</v>
          </cell>
          <cell r="I4809"/>
          <cell r="J4809" t="str">
            <v>Ganzhou</v>
          </cell>
          <cell r="K4809" t="str">
            <v>Jiangxi Sheng</v>
          </cell>
          <cell r="L4809" t="str">
            <v>Conformant</v>
          </cell>
        </row>
        <row r="4810">
          <cell r="B4810" t="str">
            <v>LITTELFUSE INC_2023</v>
          </cell>
          <cell r="C4810" t="str">
            <v>CID000568 - Global Tungsten &amp; Powders Corp.</v>
          </cell>
          <cell r="D4810" t="str">
            <v>Tungsten</v>
          </cell>
          <cell r="E4810" t="str">
            <v>CID000568</v>
          </cell>
          <cell r="F4810" t="str">
            <v>RMI</v>
          </cell>
          <cell r="G4810" t="str">
            <v>Global Tungsten &amp; Powders Corp.</v>
          </cell>
          <cell r="H4810" t="str">
            <v>UNITED STATES OF AMERICA</v>
          </cell>
          <cell r="I4810"/>
          <cell r="J4810" t="str">
            <v>Towanda</v>
          </cell>
          <cell r="K4810" t="str">
            <v>Pennsylvania</v>
          </cell>
          <cell r="L4810" t="str">
            <v>Conformant</v>
          </cell>
        </row>
        <row r="4811">
          <cell r="B4811" t="str">
            <v>LITTELFUSE INC_2023</v>
          </cell>
          <cell r="C4811" t="str">
            <v>CID000218 - Guangdong Xianglu Tungsten Co., Ltd.181</v>
          </cell>
          <cell r="D4811" t="str">
            <v>Tungsten</v>
          </cell>
          <cell r="E4811" t="str">
            <v>CID000218</v>
          </cell>
          <cell r="F4811" t="str">
            <v>RMI</v>
          </cell>
          <cell r="G4811" t="str">
            <v>Guangdong Xianglu Tungsten Co., Ltd.</v>
          </cell>
          <cell r="H4811" t="str">
            <v>CHINA</v>
          </cell>
          <cell r="I4811"/>
          <cell r="J4811" t="str">
            <v>Chaozhou</v>
          </cell>
          <cell r="K4811" t="str">
            <v>Guangdong Sheng</v>
          </cell>
          <cell r="L4811" t="str">
            <v>Conformant</v>
          </cell>
        </row>
        <row r="4812">
          <cell r="B4812" t="str">
            <v>LITTELFUSE INC_2023</v>
          </cell>
          <cell r="C4812" t="str">
            <v>CID002541 - H.C. Starck Tungsten GmbH</v>
          </cell>
          <cell r="D4812" t="str">
            <v>Tungsten</v>
          </cell>
          <cell r="E4812" t="str">
            <v>CID002541</v>
          </cell>
          <cell r="F4812" t="str">
            <v>RMI</v>
          </cell>
          <cell r="G4812" t="str">
            <v>H.C. Starck Tungsten GmbH</v>
          </cell>
          <cell r="H4812" t="str">
            <v>GERMANY</v>
          </cell>
          <cell r="I4812"/>
          <cell r="J4812" t="str">
            <v>Goslar</v>
          </cell>
          <cell r="K4812" t="str">
            <v>Niedersachsen</v>
          </cell>
          <cell r="L4812" t="str">
            <v>Conformant</v>
          </cell>
        </row>
        <row r="4813">
          <cell r="B4813" t="str">
            <v>LITTELFUSE INC_2023</v>
          </cell>
          <cell r="C4813" t="str">
            <v>CID000769 - Hunan Jintai New Material Co., Ltd.96</v>
          </cell>
          <cell r="D4813" t="str">
            <v>Tungsten</v>
          </cell>
          <cell r="E4813" t="str">
            <v>CID000769</v>
          </cell>
          <cell r="F4813" t="str">
            <v>RMI</v>
          </cell>
          <cell r="G4813" t="str">
            <v>Hunan Jintai New Material Co., Ltd.</v>
          </cell>
          <cell r="H4813" t="str">
            <v>CHINA</v>
          </cell>
          <cell r="I4813"/>
          <cell r="J4813" t="str">
            <v>Hengyang</v>
          </cell>
          <cell r="K4813" t="str">
            <v>Hunan Sheng</v>
          </cell>
          <cell r="L4813" t="str">
            <v>Conformant</v>
          </cell>
        </row>
        <row r="4814">
          <cell r="B4814" t="str">
            <v>LITTELFUSE INC_2023</v>
          </cell>
          <cell r="C4814" t="str">
            <v>CID002649 - Hydrometallurg, JSC</v>
          </cell>
          <cell r="D4814" t="str">
            <v>Tungsten</v>
          </cell>
          <cell r="E4814" t="str">
            <v>CID002649</v>
          </cell>
          <cell r="F4814" t="str">
            <v>RMI</v>
          </cell>
          <cell r="G4814" t="str">
            <v>Hydrometallurg, JSC</v>
          </cell>
          <cell r="H4814" t="str">
            <v>RUSSIAN FEDERATION</v>
          </cell>
          <cell r="I4814"/>
          <cell r="J4814" t="str">
            <v>Nalchik</v>
          </cell>
          <cell r="K4814" t="str">
            <v>Kabardino-Balkarskaya Respublika</v>
          </cell>
          <cell r="L4814" t="str">
            <v>Listed by RMI</v>
          </cell>
        </row>
        <row r="4815">
          <cell r="B4815" t="str">
            <v>LITTELFUSE INC_2023</v>
          </cell>
          <cell r="C4815" t="str">
            <v>CID000825 - Japan New Metals Co., Ltd.</v>
          </cell>
          <cell r="D4815" t="str">
            <v>Tungsten</v>
          </cell>
          <cell r="E4815" t="str">
            <v>CID000825</v>
          </cell>
          <cell r="F4815" t="str">
            <v>RMI</v>
          </cell>
          <cell r="G4815" t="str">
            <v>Japan New Metals Co., Ltd.</v>
          </cell>
          <cell r="H4815" t="str">
            <v>JAPAN</v>
          </cell>
          <cell r="I4815"/>
          <cell r="J4815" t="str">
            <v>Akita City</v>
          </cell>
          <cell r="K4815" t="str">
            <v>Akita</v>
          </cell>
          <cell r="L4815" t="str">
            <v>Conformant</v>
          </cell>
        </row>
        <row r="4816">
          <cell r="B4816" t="str">
            <v>LITTELFUSE INC_2023</v>
          </cell>
          <cell r="C4816" t="str">
            <v>CID002551 - Jiangwu H.C. Starck Tungsten Products Co., Ltd.</v>
          </cell>
          <cell r="D4816" t="str">
            <v>Tungsten</v>
          </cell>
          <cell r="E4816" t="str">
            <v>CID002551</v>
          </cell>
          <cell r="F4816" t="str">
            <v>RMI</v>
          </cell>
          <cell r="G4816" t="str">
            <v>Jiangwu H.C. Starck Tungsten Products Co., Ltd.</v>
          </cell>
          <cell r="H4816" t="str">
            <v>CHINA</v>
          </cell>
          <cell r="I4816"/>
          <cell r="J4816" t="str">
            <v>Ganzhou</v>
          </cell>
          <cell r="K4816" t="str">
            <v>Jiangxi Sheng</v>
          </cell>
          <cell r="L4816" t="str">
            <v>Conformant</v>
          </cell>
        </row>
        <row r="4817">
          <cell r="B4817" t="str">
            <v>LITTELFUSE INC_2023</v>
          </cell>
          <cell r="C4817" t="str">
            <v>CID002321 - Jiangxi Gan Bei Tungsten Co., Ltd.</v>
          </cell>
          <cell r="D4817" t="str">
            <v>Tungsten</v>
          </cell>
          <cell r="E4817" t="str">
            <v>CID002321</v>
          </cell>
          <cell r="F4817" t="str">
            <v>RMI</v>
          </cell>
          <cell r="G4817" t="str">
            <v>Jiangxi Gan Bei Tungsten Co., Ltd.</v>
          </cell>
          <cell r="H4817" t="str">
            <v>CHINA</v>
          </cell>
          <cell r="I4817"/>
          <cell r="J4817" t="str">
            <v>Xiushui</v>
          </cell>
          <cell r="K4817" t="str">
            <v>Jiangxi Sheng</v>
          </cell>
          <cell r="L4817" t="str">
            <v>Conformant</v>
          </cell>
        </row>
        <row r="4818">
          <cell r="B4818" t="str">
            <v>LITTELFUSE INC_2023</v>
          </cell>
          <cell r="C4818" t="str">
            <v>CID002313 - Jiangxi Minmetals Gao'an Non-ferrous Metals Co., Ltd.</v>
          </cell>
          <cell r="D4818" t="str">
            <v>Tungsten</v>
          </cell>
          <cell r="E4818" t="str">
            <v>CID002313</v>
          </cell>
          <cell r="F4818" t="str">
            <v>RMI</v>
          </cell>
          <cell r="G4818" t="str">
            <v>Jiangxi Minmetals Gao'an Non-ferrous Metals Co., Ltd.</v>
          </cell>
          <cell r="H4818" t="str">
            <v>CHINA</v>
          </cell>
          <cell r="I4818"/>
          <cell r="J4818" t="str">
            <v>Gao'an</v>
          </cell>
          <cell r="K4818" t="str">
            <v>Jiangxi Sheng</v>
          </cell>
          <cell r="L4818" t="str">
            <v>Listed by RMI</v>
          </cell>
        </row>
        <row r="4819">
          <cell r="B4819" t="str">
            <v>LITTELFUSE INC_2023</v>
          </cell>
          <cell r="C4819" t="str">
            <v>CID002318 - Jiangxi Tonggu Non-ferrous Metallurgical &amp; Chemical Co., Ltd.</v>
          </cell>
          <cell r="D4819" t="str">
            <v>Tungsten</v>
          </cell>
          <cell r="E4819" t="str">
            <v>CID002318</v>
          </cell>
          <cell r="F4819" t="str">
            <v>RMI</v>
          </cell>
          <cell r="G4819" t="str">
            <v>Jiangxi Tonggu Non-ferrous Metallurgical &amp; Chemical Co., Ltd.</v>
          </cell>
          <cell r="H4819" t="str">
            <v>CHINA</v>
          </cell>
          <cell r="I4819"/>
          <cell r="J4819" t="str">
            <v>Tonggu</v>
          </cell>
          <cell r="K4819" t="str">
            <v>Jiangxi Sheng</v>
          </cell>
          <cell r="L4819" t="str">
            <v>Conformant</v>
          </cell>
        </row>
        <row r="4820">
          <cell r="B4820" t="str">
            <v>LITTELFUSE INC_2023</v>
          </cell>
          <cell r="C4820" t="str">
            <v>CID002317 - Jiangxi Xinsheng Tungsten Industry Co., Ltd.</v>
          </cell>
          <cell r="D4820" t="str">
            <v>Tungsten</v>
          </cell>
          <cell r="E4820" t="str">
            <v>CID002317</v>
          </cell>
          <cell r="F4820" t="str">
            <v>RMI</v>
          </cell>
          <cell r="G4820" t="str">
            <v>Jiangxi Xinsheng Tungsten Industry Co., Ltd.</v>
          </cell>
          <cell r="H4820" t="str">
            <v>CHINA</v>
          </cell>
          <cell r="I4820"/>
          <cell r="J4820" t="str">
            <v>Ganzhou</v>
          </cell>
          <cell r="K4820" t="str">
            <v>Jiangxi Sheng</v>
          </cell>
          <cell r="L4820" t="str">
            <v>Conformant</v>
          </cell>
        </row>
        <row r="4821">
          <cell r="B4821" t="str">
            <v>LITTELFUSE INC_2023</v>
          </cell>
          <cell r="C4821" t="str">
            <v>CID002316 - Jiangxi Yaosheng Tungsten Co., Ltd.</v>
          </cell>
          <cell r="D4821" t="str">
            <v>Tungsten</v>
          </cell>
          <cell r="E4821" t="str">
            <v>CID002316</v>
          </cell>
          <cell r="F4821" t="str">
            <v>RMI</v>
          </cell>
          <cell r="G4821" t="str">
            <v>Jiangxi Yaosheng Tungsten Co., Ltd.</v>
          </cell>
          <cell r="H4821" t="str">
            <v>CHINA</v>
          </cell>
          <cell r="I4821"/>
          <cell r="J4821" t="str">
            <v>Ganzhou</v>
          </cell>
          <cell r="K4821" t="str">
            <v>Jiangxi Sheng</v>
          </cell>
          <cell r="L4821" t="str">
            <v>Conformant</v>
          </cell>
        </row>
        <row r="4822">
          <cell r="B4822" t="str">
            <v>LITTELFUSE INC_2023</v>
          </cell>
          <cell r="C4822" t="str">
            <v>CID000966 - Kennametal Fallon</v>
          </cell>
          <cell r="D4822" t="str">
            <v>Tungsten</v>
          </cell>
          <cell r="E4822" t="str">
            <v>CID000966</v>
          </cell>
          <cell r="F4822" t="str">
            <v>RMI</v>
          </cell>
          <cell r="G4822" t="str">
            <v>Kennametal Fallon</v>
          </cell>
          <cell r="H4822" t="str">
            <v>UNITED STATES OF AMERICA</v>
          </cell>
          <cell r="I4822"/>
          <cell r="J4822" t="str">
            <v>Fallon</v>
          </cell>
          <cell r="K4822" t="str">
            <v>Nevada</v>
          </cell>
          <cell r="L4822" t="str">
            <v>Conformant</v>
          </cell>
        </row>
        <row r="4823">
          <cell r="B4823" t="str">
            <v>LITTELFUSE INC_2023</v>
          </cell>
          <cell r="C4823" t="str">
            <v>CID000105 - Kennametal Huntsville184</v>
          </cell>
          <cell r="D4823" t="str">
            <v>Tungsten</v>
          </cell>
          <cell r="E4823" t="str">
            <v>CID000105</v>
          </cell>
          <cell r="F4823" t="str">
            <v>RMI</v>
          </cell>
          <cell r="G4823" t="str">
            <v>Kennametal Huntsville</v>
          </cell>
          <cell r="H4823" t="str">
            <v>UNITED STATES OF AMERICA</v>
          </cell>
          <cell r="I4823"/>
          <cell r="J4823" t="str">
            <v>Huntsville</v>
          </cell>
          <cell r="K4823" t="str">
            <v>Alabama</v>
          </cell>
          <cell r="L4823" t="str">
            <v>Conformant</v>
          </cell>
        </row>
        <row r="4824">
          <cell r="B4824" t="str">
            <v>LITTELFUSE INC_2023</v>
          </cell>
          <cell r="C4824" t="str">
            <v>CID002319 - Malipo Haiyu Tungsten Co., Ltd.</v>
          </cell>
          <cell r="D4824" t="str">
            <v>Tungsten</v>
          </cell>
          <cell r="E4824" t="str">
            <v>CID002319</v>
          </cell>
          <cell r="F4824" t="str">
            <v>RMI</v>
          </cell>
          <cell r="G4824" t="str">
            <v>Malipo Haiyu Tungsten Co., Ltd.</v>
          </cell>
          <cell r="H4824" t="str">
            <v>CHINA</v>
          </cell>
          <cell r="I4824"/>
          <cell r="J4824" t="str">
            <v>Nanfeng Xiaozhai</v>
          </cell>
          <cell r="K4824" t="str">
            <v>Yunnan Sheng</v>
          </cell>
          <cell r="L4824" t="str">
            <v>Conformant</v>
          </cell>
        </row>
        <row r="4825">
          <cell r="B4825" t="str">
            <v>LITTELFUSE INC_2023</v>
          </cell>
          <cell r="C4825" t="str">
            <v>CID002845 - Moliren Ltd.</v>
          </cell>
          <cell r="D4825" t="str">
            <v>Tungsten</v>
          </cell>
          <cell r="E4825" t="str">
            <v>CID002845</v>
          </cell>
          <cell r="F4825" t="str">
            <v>RMI</v>
          </cell>
          <cell r="G4825" t="str">
            <v>Moliren Ltd.</v>
          </cell>
          <cell r="H4825" t="str">
            <v>RUSSIAN FEDERATION</v>
          </cell>
          <cell r="I4825"/>
          <cell r="J4825" t="str">
            <v>Roshal</v>
          </cell>
          <cell r="K4825" t="str">
            <v>Moskovskaja oblast'</v>
          </cell>
          <cell r="L4825" t="str">
            <v>Listed by RMI</v>
          </cell>
        </row>
        <row r="4826">
          <cell r="B4826" t="str">
            <v>LITTELFUSE INC_2023</v>
          </cell>
          <cell r="C4826" t="str">
            <v>CID002589 - Niagara Refining LLC</v>
          </cell>
          <cell r="D4826" t="str">
            <v>Tungsten</v>
          </cell>
          <cell r="E4826" t="str">
            <v>CID002589</v>
          </cell>
          <cell r="F4826" t="str">
            <v>RMI</v>
          </cell>
          <cell r="G4826" t="str">
            <v>Niagara Refining LLC</v>
          </cell>
          <cell r="H4826" t="str">
            <v>UNITED STATES OF AMERICA</v>
          </cell>
          <cell r="I4826"/>
          <cell r="J4826" t="str">
            <v>Depew</v>
          </cell>
          <cell r="K4826" t="str">
            <v>New York</v>
          </cell>
          <cell r="L4826" t="str">
            <v>Conformant</v>
          </cell>
        </row>
        <row r="4827">
          <cell r="B4827" t="str">
            <v>LITTELFUSE INC_2023</v>
          </cell>
          <cell r="C4827" t="str">
            <v>CID002543 - Masan High-Tech Materials</v>
          </cell>
          <cell r="D4827" t="str">
            <v>Tungsten</v>
          </cell>
          <cell r="E4827" t="str">
            <v>CID002543</v>
          </cell>
          <cell r="F4827" t="str">
            <v>RMI</v>
          </cell>
          <cell r="G4827" t="str">
            <v>Masan High-Tech Materials</v>
          </cell>
          <cell r="H4827" t="str">
            <v>VIET NAM</v>
          </cell>
          <cell r="I4827"/>
          <cell r="J4827" t="str">
            <v>Dai Tu</v>
          </cell>
          <cell r="K4827" t="str">
            <v>Thái Nguyên</v>
          </cell>
          <cell r="L4827" t="str">
            <v>Conformant</v>
          </cell>
        </row>
        <row r="4828">
          <cell r="B4828" t="str">
            <v>LITTELFUSE INC_2023</v>
          </cell>
          <cell r="C4828" t="str">
            <v>CID002827 - Philippine Chuangxin Industrial Co., Inc.</v>
          </cell>
          <cell r="D4828" t="str">
            <v>Tungsten</v>
          </cell>
          <cell r="E4828" t="str">
            <v>CID002827</v>
          </cell>
          <cell r="F4828" t="str">
            <v>RMI</v>
          </cell>
          <cell r="G4828" t="str">
            <v>Philippine Chuangxin Industrial Co., Inc.</v>
          </cell>
          <cell r="H4828" t="str">
            <v>PHILIPPINES</v>
          </cell>
          <cell r="I4828"/>
          <cell r="J4828" t="str">
            <v>Marilao</v>
          </cell>
          <cell r="K4828" t="str">
            <v>Bulacan</v>
          </cell>
          <cell r="L4828" t="str">
            <v>Conformant</v>
          </cell>
        </row>
        <row r="4829">
          <cell r="B4829" t="str">
            <v>LITTELFUSE INC_2023</v>
          </cell>
          <cell r="C4829" t="str">
            <v>CID002724 - Unecha Refractory metals plant</v>
          </cell>
          <cell r="D4829" t="str">
            <v>Tungsten</v>
          </cell>
          <cell r="E4829" t="str">
            <v>CID002724</v>
          </cell>
          <cell r="F4829" t="str">
            <v>RMI</v>
          </cell>
          <cell r="G4829" t="str">
            <v>Unecha Refractory metals plant</v>
          </cell>
          <cell r="H4829" t="str">
            <v>RUSSIAN FEDERATION</v>
          </cell>
          <cell r="I4829"/>
          <cell r="J4829" t="str">
            <v>Unecha</v>
          </cell>
          <cell r="K4829" t="str">
            <v>Bryanskaya oblast'</v>
          </cell>
          <cell r="L4829" t="str">
            <v>Listed by RMI</v>
          </cell>
        </row>
        <row r="4830">
          <cell r="B4830" t="str">
            <v>LITTELFUSE INC_2023</v>
          </cell>
          <cell r="C4830" t="str">
            <v>CID002044 - Wolfram Bergbau und Hutten AG187</v>
          </cell>
          <cell r="D4830" t="str">
            <v>Tungsten</v>
          </cell>
          <cell r="E4830" t="str">
            <v>CID002044</v>
          </cell>
          <cell r="F4830" t="str">
            <v>RMI</v>
          </cell>
          <cell r="G4830" t="str">
            <v>Wolfram Bergbau und Hutten AG</v>
          </cell>
          <cell r="H4830" t="str">
            <v>AUSTRIA</v>
          </cell>
          <cell r="I4830"/>
          <cell r="J4830"/>
          <cell r="K4830"/>
          <cell r="L4830" t="str">
            <v>Conformant</v>
          </cell>
        </row>
        <row r="4831">
          <cell r="B4831" t="str">
            <v>LITTELFUSE INC_2023</v>
          </cell>
          <cell r="C4831" t="str">
            <v>CID002320 - Xiamen Tungsten (H.C.) Co., Ltd.188</v>
          </cell>
          <cell r="D4831" t="str">
            <v>Tungsten</v>
          </cell>
          <cell r="E4831" t="str">
            <v>CID002320</v>
          </cell>
          <cell r="F4831" t="str">
            <v>RMI</v>
          </cell>
          <cell r="G4831" t="str">
            <v>Xiamen Tungsten (H.C.) Co., Ltd.</v>
          </cell>
          <cell r="H4831" t="str">
            <v>CHINA</v>
          </cell>
          <cell r="I4831"/>
          <cell r="J4831"/>
          <cell r="K4831"/>
          <cell r="L4831" t="str">
            <v>Conformant</v>
          </cell>
        </row>
        <row r="4832">
          <cell r="B4832" t="str">
            <v>LITTELFUSE INC_2023</v>
          </cell>
          <cell r="C4832" t="str">
            <v>CID002082 - Xiamen Tungsten Co., Ltd.</v>
          </cell>
          <cell r="D4832" t="str">
            <v>Tungsten</v>
          </cell>
          <cell r="E4832" t="str">
            <v>CID002082</v>
          </cell>
          <cell r="F4832" t="str">
            <v>RMI</v>
          </cell>
          <cell r="G4832" t="str">
            <v>Xiamen Tungsten Co., Ltd.</v>
          </cell>
          <cell r="H4832" t="str">
            <v>CHINA</v>
          </cell>
          <cell r="I4832"/>
          <cell r="J4832"/>
          <cell r="K4832"/>
          <cell r="L4832" t="str">
            <v>Conformant</v>
          </cell>
        </row>
        <row r="4833">
          <cell r="B4833" t="str">
            <v>LITTELFUSE INC_2023</v>
          </cell>
          <cell r="C4833" t="str">
            <v>CID002830 - Xinfeng Huarui Tungsten &amp; Molybdenum New Material Co., Ltd.</v>
          </cell>
          <cell r="D4833" t="str">
            <v>Tungsten</v>
          </cell>
          <cell r="E4833" t="str">
            <v>CID002830</v>
          </cell>
          <cell r="F4833" t="str">
            <v>RMI</v>
          </cell>
          <cell r="G4833" t="str">
            <v>Xinfeng Huarui Tungsten &amp; Molybdenum New Material Co., Ltd.</v>
          </cell>
          <cell r="H4833" t="str">
            <v>CHINA</v>
          </cell>
          <cell r="I4833"/>
          <cell r="J4833"/>
          <cell r="K4833"/>
          <cell r="L4833" t="str">
            <v>Conformant</v>
          </cell>
        </row>
        <row r="4834">
          <cell r="B4834" t="str">
            <v>LITTELFUSE INC_2023</v>
          </cell>
          <cell r="C4834" t="str">
            <v>CID000313 - PT Premium Tin Indonesia</v>
          </cell>
          <cell r="D4834" t="str">
            <v>Tin</v>
          </cell>
          <cell r="E4834" t="str">
            <v>CID000313</v>
          </cell>
          <cell r="F4834" t="str">
            <v>RMI</v>
          </cell>
          <cell r="G4834" t="str">
            <v>PT Premium Tin Indonesia</v>
          </cell>
          <cell r="H4834" t="str">
            <v>INDONESIA</v>
          </cell>
          <cell r="I4834" t="str">
            <v>Jl. Polwan No 20 Kel. Dul Kec. Pangkalan Baru Kabupaten Bangka Tengah Provinsi Kep. Kepulauan Bangka Belitung</v>
          </cell>
          <cell r="J4834" t="str">
            <v>Pangkalan Baru</v>
          </cell>
          <cell r="K4834" t="str">
            <v>Kepulauan Bangka Belitung</v>
          </cell>
          <cell r="L4834" t="str">
            <v>Conformant</v>
          </cell>
        </row>
        <row r="4835">
          <cell r="B4835" t="str">
            <v>LITTELFUSE INC_2023</v>
          </cell>
          <cell r="C4835" t="str">
            <v>CID000522 - Refinery of Seemine Gold Co., Ltd.</v>
          </cell>
          <cell r="D4835" t="str">
            <v>Gold</v>
          </cell>
          <cell r="E4835" t="str">
            <v>CID000522</v>
          </cell>
          <cell r="F4835" t="str">
            <v>RMI</v>
          </cell>
          <cell r="G4835" t="str">
            <v>Refinery of Seemine Gold Co., Ltd.</v>
          </cell>
          <cell r="H4835" t="str">
            <v>CHINA</v>
          </cell>
          <cell r="I4835"/>
          <cell r="J4835" t="str">
            <v>Lanzhou</v>
          </cell>
          <cell r="K4835" t="str">
            <v>Gansu Sheng</v>
          </cell>
          <cell r="L4835" t="str">
            <v>Listed by RMI</v>
          </cell>
        </row>
        <row r="4836">
          <cell r="B4836" t="str">
            <v>LITTELFUSE INC_2023</v>
          </cell>
          <cell r="C4836" t="str">
            <v>CID001231 - Jiangxi New Nanshan Technology Ltd.</v>
          </cell>
          <cell r="D4836" t="str">
            <v>Tin</v>
          </cell>
          <cell r="E4836" t="str">
            <v>CID001231</v>
          </cell>
          <cell r="F4836" t="str">
            <v>RMI</v>
          </cell>
          <cell r="G4836" t="str">
            <v>Jiangxi New Nanshan Technology Ltd.</v>
          </cell>
          <cell r="H4836" t="str">
            <v>CHINA</v>
          </cell>
          <cell r="I4836" t="str">
            <v>Nan Kang Industrial Park, Ganzhou, Jiangxi Province, China, 341413</v>
          </cell>
          <cell r="J4836" t="str">
            <v>Ganzhou</v>
          </cell>
          <cell r="K4836" t="str">
            <v>Jiangxi Sheng</v>
          </cell>
          <cell r="L4836" t="str">
            <v>Conformant</v>
          </cell>
        </row>
        <row r="4837">
          <cell r="B4837" t="str">
            <v>LITTELFUSE INC_2023</v>
          </cell>
          <cell r="C4837" t="str">
            <v>CID001305 - Novosibirsk Tin Combine</v>
          </cell>
          <cell r="D4837" t="str">
            <v>Tin</v>
          </cell>
          <cell r="E4837" t="str">
            <v>CID001305</v>
          </cell>
          <cell r="F4837" t="str">
            <v>RMI</v>
          </cell>
          <cell r="G4837" t="str">
            <v>Novosibirsk Tin Combine</v>
          </cell>
          <cell r="H4837" t="str">
            <v>RUSSIAN FEDERATION</v>
          </cell>
          <cell r="I4837"/>
          <cell r="J4837" t="str">
            <v>Novosibirsk</v>
          </cell>
          <cell r="K4837" t="str">
            <v>Novosibirskaya oblast'</v>
          </cell>
          <cell r="L4837" t="str">
            <v>Listed by RMI</v>
          </cell>
        </row>
        <row r="4838">
          <cell r="B4838" t="str">
            <v>LITTELFUSE INC_2023</v>
          </cell>
          <cell r="C4838" t="str">
            <v>CID001486 - PT Timah Nusantara</v>
          </cell>
          <cell r="D4838" t="str">
            <v>Tin</v>
          </cell>
          <cell r="E4838" t="str">
            <v>CID001486</v>
          </cell>
          <cell r="F4838" t="str">
            <v>RMI</v>
          </cell>
          <cell r="G4838" t="str">
            <v>PT Timah Nusantara</v>
          </cell>
          <cell r="H4838" t="str">
            <v>INDONESIA</v>
          </cell>
          <cell r="I4838"/>
          <cell r="J4838" t="str">
            <v>Tempilang</v>
          </cell>
          <cell r="K4838" t="str">
            <v>Kepulauan Bangka Belitung</v>
          </cell>
          <cell r="L4838" t="str">
            <v>Active</v>
          </cell>
        </row>
        <row r="4839">
          <cell r="B4839" t="str">
            <v>LITTELFUSE INC_2023</v>
          </cell>
          <cell r="C4839" t="str">
            <v>CID001522 - Yanling Jincheng Tantalum &amp; Niobium Co., Ltd.</v>
          </cell>
          <cell r="D4839" t="str">
            <v>Tantalum</v>
          </cell>
          <cell r="E4839" t="str">
            <v>CID001522</v>
          </cell>
          <cell r="F4839" t="str">
            <v>RMI</v>
          </cell>
          <cell r="G4839" t="str">
            <v>Yanling Jincheng Tantalum &amp; Niobium Co., Ltd.</v>
          </cell>
          <cell r="H4839" t="str">
            <v>CHINA</v>
          </cell>
          <cell r="I4839"/>
          <cell r="J4839" t="str">
            <v>Zhuzhou</v>
          </cell>
          <cell r="K4839" t="str">
            <v>Hunan Sheng</v>
          </cell>
          <cell r="L4839" t="str">
            <v>Conformant</v>
          </cell>
        </row>
        <row r="4840">
          <cell r="B4840" t="str">
            <v>LITTELFUSE INC_2023</v>
          </cell>
          <cell r="C4840" t="str">
            <v>CID002100 - Yamakin Co., Ltd.</v>
          </cell>
          <cell r="D4840" t="str">
            <v>Gold</v>
          </cell>
          <cell r="E4840" t="str">
            <v>CID002100</v>
          </cell>
          <cell r="F4840" t="str">
            <v>RMI</v>
          </cell>
          <cell r="G4840" t="str">
            <v>Yamakin Co., Ltd.</v>
          </cell>
          <cell r="H4840" t="str">
            <v>JAPAN</v>
          </cell>
          <cell r="I4840"/>
          <cell r="J4840" t="str">
            <v>Konan</v>
          </cell>
          <cell r="K4840" t="str">
            <v>Kochi</v>
          </cell>
          <cell r="L4840" t="str">
            <v>Conformant</v>
          </cell>
        </row>
        <row r="4841">
          <cell r="B4841" t="str">
            <v>LITTELFUSE INC_2023</v>
          </cell>
          <cell r="C4841" t="str">
            <v>CID002478 - PT Tirus Putra Mandiri</v>
          </cell>
          <cell r="D4841" t="str">
            <v>Tin</v>
          </cell>
          <cell r="E4841" t="str">
            <v>CID002478</v>
          </cell>
          <cell r="F4841" t="str">
            <v>RMI</v>
          </cell>
          <cell r="G4841" t="str">
            <v>PT Tirus Putra Mandiri</v>
          </cell>
          <cell r="H4841" t="str">
            <v>INDONESIA</v>
          </cell>
          <cell r="I4841"/>
          <cell r="J4841" t="str">
            <v>Bogor</v>
          </cell>
          <cell r="K4841" t="str">
            <v>Jawa Barat</v>
          </cell>
          <cell r="L4841" t="str">
            <v>Listed by RMI</v>
          </cell>
        </row>
        <row r="4842">
          <cell r="B4842" t="str">
            <v>LITTELFUSE INC_2023</v>
          </cell>
          <cell r="C4842" t="str">
            <v>CID002645 - Ganzhou Haichuang Tungsten Co., Ltd.</v>
          </cell>
          <cell r="D4842" t="str">
            <v>Tungsten</v>
          </cell>
          <cell r="E4842" t="str">
            <v>CID002645</v>
          </cell>
          <cell r="F4842" t="str">
            <v>RMI</v>
          </cell>
          <cell r="G4842" t="str">
            <v>Ganzhou Haichuang Tungsten Co., Ltd.</v>
          </cell>
          <cell r="H4842" t="str">
            <v>CHINA</v>
          </cell>
          <cell r="I4842"/>
          <cell r="J4842" t="str">
            <v>Ganzhou</v>
          </cell>
          <cell r="K4842" t="str">
            <v>Jiangxi Sheng</v>
          </cell>
          <cell r="L4842" t="str">
            <v>Conformant</v>
          </cell>
        </row>
        <row r="4843">
          <cell r="B4843" t="str">
            <v>LITTELFUSE INC_2023</v>
          </cell>
          <cell r="C4843" t="str">
            <v>CID002773 - Aurubis Beerse99</v>
          </cell>
          <cell r="D4843" t="str">
            <v>Tin</v>
          </cell>
          <cell r="E4843" t="str">
            <v>CID002773</v>
          </cell>
          <cell r="F4843" t="str">
            <v>RMI</v>
          </cell>
          <cell r="G4843" t="str">
            <v>Aurubis Beerse</v>
          </cell>
          <cell r="H4843" t="str">
            <v>BELGIUM</v>
          </cell>
          <cell r="I4843"/>
          <cell r="J4843" t="str">
            <v>Beerse</v>
          </cell>
          <cell r="K4843" t="str">
            <v>Antwerpen</v>
          </cell>
          <cell r="L4843" t="str">
            <v>Conformant</v>
          </cell>
        </row>
        <row r="4844">
          <cell r="B4844" t="str">
            <v>LITTELFUSE INC_2023</v>
          </cell>
          <cell r="C4844" t="str">
            <v>CID002774 - Aurubis Berango100</v>
          </cell>
          <cell r="D4844" t="str">
            <v>Tin</v>
          </cell>
          <cell r="E4844" t="str">
            <v>CID002774</v>
          </cell>
          <cell r="F4844" t="str">
            <v>RMI</v>
          </cell>
          <cell r="G4844" t="str">
            <v>Aurubis Berango</v>
          </cell>
          <cell r="H4844" t="str">
            <v>SPAIN</v>
          </cell>
          <cell r="I4844"/>
          <cell r="J4844" t="str">
            <v>Berango</v>
          </cell>
          <cell r="K4844" t="str">
            <v>Bizkaia</v>
          </cell>
          <cell r="L4844" t="str">
            <v>Conformant</v>
          </cell>
        </row>
        <row r="4845">
          <cell r="B4845" t="str">
            <v>LITTELFUSE INC_2023</v>
          </cell>
          <cell r="C4845" t="str">
            <v>CID002918 - SungEel HiMetal Co., Ltd.</v>
          </cell>
          <cell r="D4845" t="str">
            <v>Gold</v>
          </cell>
          <cell r="E4845" t="str">
            <v>CID002918</v>
          </cell>
          <cell r="F4845" t="str">
            <v>RMI</v>
          </cell>
          <cell r="G4845" t="str">
            <v>SungEel HiMetal Co., Ltd.</v>
          </cell>
          <cell r="H4845" t="str">
            <v>KOREA, REPUBLIC OF</v>
          </cell>
          <cell r="I4845"/>
          <cell r="J4845" t="str">
            <v>Gunsan-si</v>
          </cell>
          <cell r="K4845" t="str">
            <v>Jeollabuk-do</v>
          </cell>
          <cell r="L4845" t="str">
            <v>Conformant</v>
          </cell>
        </row>
        <row r="4846">
          <cell r="B4846" t="str">
            <v>LITTELFUSE INC_2023</v>
          </cell>
          <cell r="C4846" t="str">
            <v>CID003185 - African Gold Refinery</v>
          </cell>
          <cell r="D4846" t="str">
            <v>Gold</v>
          </cell>
          <cell r="E4846" t="str">
            <v>CID003185</v>
          </cell>
          <cell r="F4846" t="str">
            <v>RMI</v>
          </cell>
          <cell r="G4846" t="str">
            <v>African Gold Refinery</v>
          </cell>
          <cell r="H4846" t="str">
            <v>UGANDA</v>
          </cell>
          <cell r="I4846"/>
          <cell r="J4846" t="str">
            <v>Entebbe</v>
          </cell>
          <cell r="K4846" t="str">
            <v>Wakiso</v>
          </cell>
          <cell r="L4846" t="str">
            <v>Listed by RMI</v>
          </cell>
        </row>
        <row r="4847">
          <cell r="B4847" t="str">
            <v>LITTELFUSE INC_2023</v>
          </cell>
          <cell r="C4847" t="str">
            <v>CID003189 - NH Recytech Company</v>
          </cell>
          <cell r="D4847" t="str">
            <v>Gold</v>
          </cell>
          <cell r="E4847" t="str">
            <v>CID003189</v>
          </cell>
          <cell r="F4847" t="str">
            <v>RMI</v>
          </cell>
          <cell r="G4847" t="str">
            <v>NH Recytech Company</v>
          </cell>
          <cell r="H4847" t="str">
            <v>KOREA, REPUBLIC OF</v>
          </cell>
          <cell r="I4847"/>
          <cell r="J4847" t="str">
            <v>Pyeongtaek-si</v>
          </cell>
          <cell r="K4847" t="str">
            <v>Gyeonggi-do</v>
          </cell>
          <cell r="L4847" t="str">
            <v>Conformant</v>
          </cell>
        </row>
        <row r="4848">
          <cell r="B4848" t="str">
            <v>LITTELFUSE INC_2023</v>
          </cell>
          <cell r="C4848" t="str">
            <v>CID003190 - Chifeng Dajingzi Tin Industry Co., Ltd.</v>
          </cell>
          <cell r="D4848" t="str">
            <v>Tin</v>
          </cell>
          <cell r="E4848" t="str">
            <v>CID003190</v>
          </cell>
          <cell r="F4848" t="str">
            <v>RMI</v>
          </cell>
          <cell r="G4848" t="str">
            <v>Chifeng Dajingzi Tin Industry Co., Ltd.</v>
          </cell>
          <cell r="H4848" t="str">
            <v>CHINA</v>
          </cell>
          <cell r="I4848"/>
          <cell r="J4848" t="str">
            <v>Chifeng</v>
          </cell>
          <cell r="K4848" t="str">
            <v>Nei Mongol Zizhiqu</v>
          </cell>
          <cell r="L4848" t="str">
            <v>Conformant</v>
          </cell>
        </row>
        <row r="4849">
          <cell r="B4849" t="str">
            <v>LITTELFUSE INC_2023</v>
          </cell>
          <cell r="C4849" t="str">
            <v>CID003205 - PT Bangka Serumpun</v>
          </cell>
          <cell r="D4849" t="str">
            <v>Tin</v>
          </cell>
          <cell r="E4849" t="str">
            <v>CID003205</v>
          </cell>
          <cell r="F4849" t="str">
            <v>RMI</v>
          </cell>
          <cell r="G4849" t="str">
            <v>PT Bangka Serumpun</v>
          </cell>
          <cell r="H4849" t="str">
            <v>INDONESIA</v>
          </cell>
          <cell r="I4849"/>
          <cell r="J4849" t="str">
            <v>Pangkalpinang</v>
          </cell>
          <cell r="K4849" t="str">
            <v>Kepulauan Bangka Belitung</v>
          </cell>
          <cell r="L4849" t="str">
            <v>Conformant</v>
          </cell>
        </row>
        <row r="4850">
          <cell r="B4850" t="str">
            <v>LITTELFUSE INC_2023</v>
          </cell>
          <cell r="C4850" t="str">
            <v>CID003208 - Pongpipat Company Limited</v>
          </cell>
          <cell r="D4850" t="str">
            <v>Tin</v>
          </cell>
          <cell r="E4850" t="str">
            <v>CID003208</v>
          </cell>
          <cell r="F4850" t="str">
            <v>RMI</v>
          </cell>
          <cell r="G4850" t="str">
            <v>Pongpipat Company Limited</v>
          </cell>
          <cell r="H4850" t="str">
            <v>MYANMAR</v>
          </cell>
          <cell r="I4850"/>
          <cell r="J4850" t="str">
            <v>Yangon</v>
          </cell>
          <cell r="K4850" t="str">
            <v>Yangon</v>
          </cell>
          <cell r="L4850" t="str">
            <v>Listed by RMI</v>
          </cell>
        </row>
        <row r="4851">
          <cell r="B4851" t="str">
            <v>LITTELFUSE INC_2023</v>
          </cell>
          <cell r="C4851" t="str">
            <v>CID003325 - Tin Technology &amp; Refining</v>
          </cell>
          <cell r="D4851" t="str">
            <v>Tin</v>
          </cell>
          <cell r="E4851" t="str">
            <v>CID003325</v>
          </cell>
          <cell r="F4851" t="str">
            <v>RMI</v>
          </cell>
          <cell r="G4851" t="str">
            <v>Tin Technology &amp; Refining</v>
          </cell>
          <cell r="H4851" t="str">
            <v>UNITED STATES OF AMERICA</v>
          </cell>
          <cell r="I4851"/>
          <cell r="J4851" t="str">
            <v>West Chester</v>
          </cell>
          <cell r="K4851" t="str">
            <v>Pennsylvania</v>
          </cell>
          <cell r="L4851" t="str">
            <v>Conformant</v>
          </cell>
        </row>
        <row r="4852">
          <cell r="B4852" t="str">
            <v>LITTELFUSE INC_2023</v>
          </cell>
          <cell r="C4852" t="str">
            <v>CID001406 - PT Babel Surya Alam Lestari</v>
          </cell>
          <cell r="D4852" t="str">
            <v>Tin</v>
          </cell>
          <cell r="E4852" t="str">
            <v>CID001406</v>
          </cell>
          <cell r="F4852" t="str">
            <v>RMI</v>
          </cell>
          <cell r="G4852" t="str">
            <v>PT Babel Surya Alam Lestari</v>
          </cell>
          <cell r="H4852" t="str">
            <v>INDONESIA</v>
          </cell>
          <cell r="I4852"/>
          <cell r="J4852" t="str">
            <v>Badau</v>
          </cell>
          <cell r="K4852" t="str">
            <v>Kepulauan Bangka Belitung</v>
          </cell>
          <cell r="L4852" t="str">
            <v>Conformant</v>
          </cell>
        </row>
        <row r="4853">
          <cell r="B4853" t="str">
            <v>LITTELFUSE INC_2023</v>
          </cell>
          <cell r="C4853" t="str">
            <v>CID002763 - 8853 S.p.A.</v>
          </cell>
          <cell r="D4853" t="str">
            <v>Gold</v>
          </cell>
          <cell r="E4853" t="str">
            <v>CID002763</v>
          </cell>
          <cell r="F4853" t="str">
            <v>RMI</v>
          </cell>
          <cell r="G4853" t="str">
            <v>8853 S.p.A.</v>
          </cell>
          <cell r="H4853" t="str">
            <v>ITALY</v>
          </cell>
          <cell r="I4853"/>
          <cell r="J4853" t="str">
            <v>Pero</v>
          </cell>
          <cell r="K4853" t="str">
            <v>Lombardia</v>
          </cell>
          <cell r="L4853" t="str">
            <v>Listed by RMI</v>
          </cell>
        </row>
        <row r="4854">
          <cell r="B4854" t="str">
            <v>LITTELFUSE INC_2023</v>
          </cell>
          <cell r="C4854" t="str">
            <v>CID000773 - Hunan Guiyang yinxing Nonferrous Smelting Co., Ltd.</v>
          </cell>
          <cell r="D4854" t="str">
            <v>Gold</v>
          </cell>
          <cell r="E4854" t="str">
            <v>CID000773</v>
          </cell>
          <cell r="F4854" t="str">
            <v>RMI</v>
          </cell>
          <cell r="G4854" t="str">
            <v>Hunan Guiyang yinxing Nonferrous Smelting Co., Ltd.</v>
          </cell>
          <cell r="H4854" t="str">
            <v>CHINA</v>
          </cell>
          <cell r="I4854"/>
          <cell r="J4854" t="str">
            <v>Chenzhou</v>
          </cell>
          <cell r="K4854" t="str">
            <v>Hunan Sheng</v>
          </cell>
          <cell r="L4854" t="str">
            <v>Listed by RMI</v>
          </cell>
        </row>
        <row r="4855">
          <cell r="B4855" t="str">
            <v>LITTELFUSE INC_2023</v>
          </cell>
          <cell r="C4855" t="str">
            <v>CID003324 - QG Refining, LLC</v>
          </cell>
          <cell r="D4855" t="str">
            <v>Gold</v>
          </cell>
          <cell r="E4855" t="str">
            <v>CID003324</v>
          </cell>
          <cell r="F4855" t="str">
            <v>RMI</v>
          </cell>
          <cell r="G4855" t="str">
            <v>QG Refining, LLC</v>
          </cell>
          <cell r="H4855" t="str">
            <v>UNITED STATES OF AMERICA</v>
          </cell>
          <cell r="I4855"/>
          <cell r="J4855" t="str">
            <v>Fairfield</v>
          </cell>
          <cell r="K4855" t="str">
            <v>Ohio</v>
          </cell>
          <cell r="L4855" t="str">
            <v>Listed by RMI</v>
          </cell>
        </row>
        <row r="4856">
          <cell r="B4856" t="str">
            <v>LITTELFUSE INC_2023</v>
          </cell>
          <cell r="C4856" t="str">
            <v>CID002525 - Shandong Humon Smelting Co., Ltd.</v>
          </cell>
          <cell r="D4856" t="str">
            <v>Gold</v>
          </cell>
          <cell r="E4856" t="str">
            <v>CID002525</v>
          </cell>
          <cell r="F4856" t="str">
            <v>RMI</v>
          </cell>
          <cell r="G4856" t="str">
            <v>Shandong Humon Smelting Co., Ltd.</v>
          </cell>
          <cell r="H4856" t="str">
            <v>CHINA</v>
          </cell>
          <cell r="I4856"/>
          <cell r="J4856" t="str">
            <v>Laizhou</v>
          </cell>
          <cell r="K4856" t="str">
            <v>Shandong Sheng</v>
          </cell>
          <cell r="L4856" t="str">
            <v>Listed by RMI</v>
          </cell>
        </row>
        <row r="4857">
          <cell r="B4857" t="str">
            <v>LITTELFUSE INC_2023</v>
          </cell>
          <cell r="C4857" t="str">
            <v>CID003348 - Dijllah Gold Refinery FZC</v>
          </cell>
          <cell r="D4857" t="str">
            <v>Gold</v>
          </cell>
          <cell r="E4857" t="str">
            <v>CID003348</v>
          </cell>
          <cell r="F4857" t="str">
            <v>RMI</v>
          </cell>
          <cell r="G4857" t="str">
            <v>Dijllah Gold Refinery FZC</v>
          </cell>
          <cell r="H4857" t="str">
            <v>UNITED ARAB EMIRATES</v>
          </cell>
          <cell r="I4857"/>
          <cell r="J4857" t="str">
            <v>Sharjah</v>
          </cell>
          <cell r="K4857" t="str">
            <v>Ash Shāriqah</v>
          </cell>
          <cell r="L4857" t="str">
            <v>Listed by RMI</v>
          </cell>
        </row>
        <row r="4858">
          <cell r="B4858" t="str">
            <v>LITTELFUSE INC_2023</v>
          </cell>
          <cell r="C4858" t="str">
            <v>CID002584 - Fujairah Gold FZC</v>
          </cell>
          <cell r="D4858" t="str">
            <v>Gold</v>
          </cell>
          <cell r="E4858" t="str">
            <v>CID002584</v>
          </cell>
          <cell r="F4858" t="str">
            <v>RMI</v>
          </cell>
          <cell r="G4858" t="str">
            <v>Fujairah Gold FZC</v>
          </cell>
          <cell r="H4858" t="str">
            <v>UNITED ARAB EMIRATES</v>
          </cell>
          <cell r="I4858"/>
          <cell r="J4858" t="str">
            <v>Fujairah</v>
          </cell>
          <cell r="K4858" t="str">
            <v>Al Fujayrah</v>
          </cell>
          <cell r="L4858" t="str">
            <v>Listed by RMI</v>
          </cell>
        </row>
        <row r="4859">
          <cell r="B4859" t="str">
            <v>LITTELFUSE INC_2023</v>
          </cell>
          <cell r="C4859" t="str">
            <v>CID002562 - International Precious Metal Refiners</v>
          </cell>
          <cell r="D4859" t="str">
            <v>Gold</v>
          </cell>
          <cell r="E4859" t="str">
            <v>CID002562</v>
          </cell>
          <cell r="F4859" t="str">
            <v>RMI</v>
          </cell>
          <cell r="G4859" t="str">
            <v>International Precious Metal Refiners</v>
          </cell>
          <cell r="H4859" t="str">
            <v>UNITED ARAB EMIRATES</v>
          </cell>
          <cell r="I4859"/>
          <cell r="J4859" t="str">
            <v>Dubai</v>
          </cell>
          <cell r="K4859" t="str">
            <v>Dubayy</v>
          </cell>
          <cell r="L4859" t="str">
            <v>Listed by RMI</v>
          </cell>
        </row>
        <row r="4860">
          <cell r="B4860" t="str">
            <v>LITTELFUSE INC_2023</v>
          </cell>
          <cell r="C4860" t="str">
            <v>CID003356 - Dongguan CiEXPO Environmental Engineering Co., Ltd.</v>
          </cell>
          <cell r="D4860" t="str">
            <v>Tin</v>
          </cell>
          <cell r="E4860" t="str">
            <v>CID003356</v>
          </cell>
          <cell r="F4860" t="str">
            <v>RMI</v>
          </cell>
          <cell r="G4860" t="str">
            <v>Dongguan CiEXPO Environmental Engineering Co., Ltd.</v>
          </cell>
          <cell r="H4860" t="str">
            <v>CHINA</v>
          </cell>
          <cell r="I4860"/>
          <cell r="J4860" t="str">
            <v>Dongguan</v>
          </cell>
          <cell r="K4860" t="str">
            <v>Guangdong Sheng</v>
          </cell>
          <cell r="L4860" t="str">
            <v>Listed by RMI</v>
          </cell>
        </row>
        <row r="4861">
          <cell r="B4861" t="str">
            <v>LITTELFUSE INC_2023</v>
          </cell>
          <cell r="C4861" t="str">
            <v>CID003381 - PT Rajawali Rimba Perkasa</v>
          </cell>
          <cell r="D4861" t="str">
            <v>Tin</v>
          </cell>
          <cell r="E4861" t="str">
            <v>CID003381</v>
          </cell>
          <cell r="F4861" t="str">
            <v>RMI</v>
          </cell>
          <cell r="G4861" t="str">
            <v>PT Rajawali Rimba Perkasa</v>
          </cell>
          <cell r="H4861" t="str">
            <v>INDONESIA</v>
          </cell>
          <cell r="I4861"/>
          <cell r="J4861" t="str">
            <v>Tukak Sadai</v>
          </cell>
          <cell r="K4861" t="str">
            <v>Bangka Belitung</v>
          </cell>
          <cell r="L4861" t="str">
            <v>Conformant</v>
          </cell>
        </row>
        <row r="4862">
          <cell r="B4862" t="str">
            <v>LITTELFUSE INC_2023</v>
          </cell>
          <cell r="C4862" t="str">
            <v>CID003397 - Yunnan Yunfan Non-ferrous Metals Co., Ltd.</v>
          </cell>
          <cell r="D4862" t="str">
            <v>Tin</v>
          </cell>
          <cell r="E4862" t="str">
            <v>CID003397</v>
          </cell>
          <cell r="F4862" t="str">
            <v>RMI</v>
          </cell>
          <cell r="G4862" t="str">
            <v>Yunnan Yunfan Non-ferrous Metals Co., Ltd.</v>
          </cell>
          <cell r="H4862" t="str">
            <v>CHINA</v>
          </cell>
          <cell r="I4862"/>
          <cell r="J4862" t="str">
            <v>Gejiu</v>
          </cell>
          <cell r="K4862" t="str">
            <v>Yunnan Sheng</v>
          </cell>
          <cell r="L4862" t="str">
            <v>Listed by RMI</v>
          </cell>
        </row>
        <row r="4863">
          <cell r="B4863" t="str">
            <v>LITTELFUSE INC_2023</v>
          </cell>
          <cell r="C4863" t="str">
            <v>CID003382 - CGR Metalloys Pvt Ltd.</v>
          </cell>
          <cell r="D4863" t="str">
            <v>Gold</v>
          </cell>
          <cell r="E4863" t="str">
            <v>CID003382</v>
          </cell>
          <cell r="F4863" t="str">
            <v>RMI</v>
          </cell>
          <cell r="G4863" t="str">
            <v>CGR Metalloys Pvt Ltd.</v>
          </cell>
          <cell r="H4863" t="str">
            <v>INDIA</v>
          </cell>
          <cell r="I4863"/>
          <cell r="J4863" t="str">
            <v>Cochin</v>
          </cell>
          <cell r="K4863" t="str">
            <v>Kerala</v>
          </cell>
          <cell r="L4863" t="str">
            <v>Listed by RMI</v>
          </cell>
        </row>
        <row r="4864">
          <cell r="B4864" t="str">
            <v>LITTELFUSE INC_2023</v>
          </cell>
          <cell r="C4864" t="str">
            <v>CID003383 - Sovereign Metals</v>
          </cell>
          <cell r="D4864" t="str">
            <v>Gold</v>
          </cell>
          <cell r="E4864" t="str">
            <v>CID003383</v>
          </cell>
          <cell r="F4864" t="str">
            <v>RMI</v>
          </cell>
          <cell r="G4864" t="str">
            <v>Sovereign Metals</v>
          </cell>
          <cell r="H4864" t="str">
            <v>INDIA</v>
          </cell>
          <cell r="I4864"/>
          <cell r="J4864" t="str">
            <v>Ahmedab</v>
          </cell>
          <cell r="K4864" t="str">
            <v>Gujarat</v>
          </cell>
          <cell r="L4864" t="str">
            <v>Listed by RMI</v>
          </cell>
        </row>
        <row r="4865">
          <cell r="B4865" t="str">
            <v>LITTELFUSE INC_2023</v>
          </cell>
          <cell r="C4865" t="str">
            <v>CID003410 - Gejiu City Fuxiang Industry and Trade Co., Ltd.</v>
          </cell>
          <cell r="D4865" t="str">
            <v>Tin</v>
          </cell>
          <cell r="E4865" t="str">
            <v>CID003410</v>
          </cell>
          <cell r="F4865" t="str">
            <v>RMI</v>
          </cell>
          <cell r="G4865" t="str">
            <v>Gejiu City Fuxiang Industry and Trade Co., Ltd.</v>
          </cell>
          <cell r="H4865" t="str">
            <v>CHINA</v>
          </cell>
          <cell r="I4865"/>
          <cell r="J4865" t="str">
            <v>Gejiu</v>
          </cell>
          <cell r="K4865" t="str">
            <v>Yunnan Sheng</v>
          </cell>
          <cell r="L4865" t="str">
            <v>Listed by RMI</v>
          </cell>
        </row>
        <row r="4866">
          <cell r="B4866" t="str">
            <v>LITTELFUSE INC_2023</v>
          </cell>
          <cell r="C4866" t="str">
            <v>CID003409 - Precious Minerals and Smelting Limited</v>
          </cell>
          <cell r="D4866" t="str">
            <v>Tin</v>
          </cell>
          <cell r="E4866" t="str">
            <v>CID003409</v>
          </cell>
          <cell r="F4866" t="str">
            <v>RMI</v>
          </cell>
          <cell r="G4866" t="str">
            <v>Precious Minerals and Smelting Limited</v>
          </cell>
          <cell r="H4866" t="str">
            <v>INDIA</v>
          </cell>
          <cell r="I4866"/>
          <cell r="J4866" t="str">
            <v>Jagdalpur</v>
          </cell>
          <cell r="K4866" t="str">
            <v>Chhattisgarh</v>
          </cell>
          <cell r="L4866" t="str">
            <v>Listed by RMI</v>
          </cell>
        </row>
        <row r="4867">
          <cell r="B4867" t="str">
            <v>LITTELFUSE INC_2023</v>
          </cell>
          <cell r="C4867" t="str">
            <v>CID003408 - JSC "Kirovgrad Hard Alloys Plant"</v>
          </cell>
          <cell r="D4867" t="str">
            <v>Tungsten</v>
          </cell>
          <cell r="E4867" t="str">
            <v>CID003408</v>
          </cell>
          <cell r="F4867" t="str">
            <v>RMI</v>
          </cell>
          <cell r="G4867" t="str">
            <v>JSC "Kirovgrad Hard Alloys Plant"</v>
          </cell>
          <cell r="H4867" t="str">
            <v>RUSSIAN FEDERATION</v>
          </cell>
          <cell r="I4867"/>
          <cell r="J4867" t="str">
            <v>Kirovgrad</v>
          </cell>
          <cell r="K4867" t="str">
            <v>Sverdlovskaya oblast'</v>
          </cell>
          <cell r="L4867" t="str">
            <v>Listed by RMI</v>
          </cell>
        </row>
        <row r="4868">
          <cell r="B4868" t="str">
            <v>LITTELFUSE INC_2023</v>
          </cell>
          <cell r="C4868" t="str">
            <v>CID003407 - Lianyou Metals Co., Ltd.</v>
          </cell>
          <cell r="D4868" t="str">
            <v>Tungsten</v>
          </cell>
          <cell r="E4868" t="str">
            <v>CID003407</v>
          </cell>
          <cell r="F4868" t="str">
            <v>RMI</v>
          </cell>
          <cell r="G4868" t="str">
            <v>Lianyou Metals Co., Ltd.</v>
          </cell>
          <cell r="H4868" t="str">
            <v>TAIWAN, PROVINCE OF CHINA</v>
          </cell>
          <cell r="I4868"/>
          <cell r="J4868" t="str">
            <v>Fangliao</v>
          </cell>
          <cell r="K4868" t="str">
            <v>Pingtung</v>
          </cell>
          <cell r="L4868" t="str">
            <v>Conformant</v>
          </cell>
        </row>
        <row r="4869">
          <cell r="B4869" t="str">
            <v>LITTELFUSE INC_2023</v>
          </cell>
          <cell r="C4869" t="str">
            <v>CID000090 - Asaka Riken Co., Ltd.</v>
          </cell>
          <cell r="D4869" t="str">
            <v>Gold</v>
          </cell>
          <cell r="E4869" t="str">
            <v>CID000090</v>
          </cell>
          <cell r="F4869" t="str">
            <v>RMI</v>
          </cell>
          <cell r="G4869" t="str">
            <v>Asaka Riken Co., Ltd.</v>
          </cell>
          <cell r="H4869" t="str">
            <v>JAPAN</v>
          </cell>
          <cell r="I4869"/>
          <cell r="J4869" t="str">
            <v>Tamura</v>
          </cell>
          <cell r="K4869" t="str">
            <v>Fukushima</v>
          </cell>
          <cell r="L4869" t="str">
            <v>Conformant</v>
          </cell>
        </row>
        <row r="4870">
          <cell r="B4870" t="str">
            <v>LITTELFUSE INC_2023</v>
          </cell>
          <cell r="C4870" t="str">
            <v>CID003424 - Eco-System Recycling Co., Ltd. North Plant</v>
          </cell>
          <cell r="D4870" t="str">
            <v>Gold</v>
          </cell>
          <cell r="E4870" t="str">
            <v>CID003424</v>
          </cell>
          <cell r="F4870" t="str">
            <v>RMI</v>
          </cell>
          <cell r="G4870" t="str">
            <v>Eco-System Recycling Co., Ltd. North Plant</v>
          </cell>
          <cell r="H4870" t="str">
            <v>JAPAN</v>
          </cell>
          <cell r="I4870"/>
          <cell r="J4870" t="str">
            <v>Kazuno</v>
          </cell>
          <cell r="K4870" t="str">
            <v>Akita</v>
          </cell>
          <cell r="L4870" t="str">
            <v>Conformant</v>
          </cell>
        </row>
        <row r="4871">
          <cell r="B4871" t="str">
            <v>LITTELFUSE INC_2023</v>
          </cell>
          <cell r="C4871" t="str">
            <v>CID003425 - Eco-System Recycling Co., Ltd. West Plant</v>
          </cell>
          <cell r="D4871" t="str">
            <v>Gold</v>
          </cell>
          <cell r="E4871" t="str">
            <v>CID003425</v>
          </cell>
          <cell r="F4871" t="str">
            <v>RMI</v>
          </cell>
          <cell r="G4871" t="str">
            <v>Eco-System Recycling Co., Ltd. West Plant</v>
          </cell>
          <cell r="H4871" t="str">
            <v>JAPAN</v>
          </cell>
          <cell r="I4871"/>
          <cell r="J4871" t="str">
            <v>Okayama</v>
          </cell>
          <cell r="K4871" t="str">
            <v>Okayama</v>
          </cell>
          <cell r="L4871" t="str">
            <v>Conformant</v>
          </cell>
        </row>
        <row r="4872">
          <cell r="B4872" t="str">
            <v>LITTELFUSE INC_2023</v>
          </cell>
          <cell r="C4872" t="str">
            <v>CID002542 - TANIOBIS Smelting GmbH &amp; Co. KG</v>
          </cell>
          <cell r="D4872" t="str">
            <v>Tungsten</v>
          </cell>
          <cell r="E4872" t="str">
            <v>CID002542</v>
          </cell>
          <cell r="F4872" t="str">
            <v>RMI</v>
          </cell>
          <cell r="G4872" t="str">
            <v>TANIOBIS Smelting GmbH &amp; Co. KG</v>
          </cell>
          <cell r="H4872" t="str">
            <v>GERMANY</v>
          </cell>
          <cell r="I4872"/>
          <cell r="J4872" t="str">
            <v>Laufenburg</v>
          </cell>
          <cell r="K4872" t="str">
            <v>Baden-Württemberg</v>
          </cell>
          <cell r="L4872" t="str">
            <v>Conformant</v>
          </cell>
        </row>
        <row r="4873">
          <cell r="B4873" t="str">
            <v>LITTELFUSE INC_2023</v>
          </cell>
          <cell r="C4873" t="str">
            <v>CID003387 - Luna Smelter, Ltd.</v>
          </cell>
          <cell r="D4873" t="str">
            <v>Tin</v>
          </cell>
          <cell r="E4873" t="str">
            <v>CID003387</v>
          </cell>
          <cell r="F4873" t="str">
            <v>RMI</v>
          </cell>
          <cell r="G4873" t="str">
            <v>Luna Smelter, Ltd.</v>
          </cell>
          <cell r="H4873" t="str">
            <v>RWANDA</v>
          </cell>
          <cell r="I4873"/>
          <cell r="J4873" t="str">
            <v>Kigali</v>
          </cell>
          <cell r="K4873" t="str">
            <v>City of Kigali</v>
          </cell>
          <cell r="L4873" t="str">
            <v>Conformant</v>
          </cell>
        </row>
        <row r="4874">
          <cell r="B4874" t="str">
            <v>LITTELFUSE INC_2023</v>
          </cell>
          <cell r="C4874" t="str">
            <v>CID001175 - Mineracao Taboca S.A.</v>
          </cell>
          <cell r="D4874" t="str">
            <v>Tantalum</v>
          </cell>
          <cell r="E4874" t="str">
            <v>CID001175</v>
          </cell>
          <cell r="F4874" t="str">
            <v>RMI</v>
          </cell>
          <cell r="G4874" t="str">
            <v>Mineracao Taboca S.A.</v>
          </cell>
          <cell r="H4874" t="str">
            <v>BRAZIL</v>
          </cell>
          <cell r="I4874"/>
          <cell r="J4874" t="str">
            <v>Presidente Figueiredo</v>
          </cell>
          <cell r="K4874" t="str">
            <v>Amazonas</v>
          </cell>
          <cell r="L4874" t="str">
            <v>Conformant</v>
          </cell>
        </row>
        <row r="4875">
          <cell r="B4875" t="str">
            <v>LITTELFUSE INC_2023</v>
          </cell>
          <cell r="C4875" t="str">
            <v>CID001191 - Mitsubishi Materials Corporation</v>
          </cell>
          <cell r="D4875" t="str">
            <v>Tin</v>
          </cell>
          <cell r="E4875" t="str">
            <v>CID001191</v>
          </cell>
          <cell r="F4875" t="str">
            <v>RMI</v>
          </cell>
          <cell r="G4875" t="str">
            <v>Mitsubishi Materials Corporation</v>
          </cell>
          <cell r="H4875" t="str">
            <v>JAPAN</v>
          </cell>
          <cell r="I4875"/>
          <cell r="J4875" t="str">
            <v>Tokyo</v>
          </cell>
          <cell r="K4875" t="str">
            <v>Tokyo</v>
          </cell>
          <cell r="L4875" t="str">
            <v>Conformant</v>
          </cell>
        </row>
        <row r="4876">
          <cell r="B4876" t="str">
            <v>LITTELFUSE INC_2023</v>
          </cell>
          <cell r="C4876" t="str">
            <v>CID002707 - Resind Industria e Comercio Ltda.</v>
          </cell>
          <cell r="D4876" t="str">
            <v>Tantalum</v>
          </cell>
          <cell r="E4876" t="str">
            <v>CID002707</v>
          </cell>
          <cell r="F4876" t="str">
            <v>RMI</v>
          </cell>
          <cell r="G4876" t="str">
            <v>Resind Industria e Comercio Ltda.</v>
          </cell>
          <cell r="H4876" t="str">
            <v>BRAZIL</v>
          </cell>
          <cell r="I4876"/>
          <cell r="J4876" t="str">
            <v>São João del Rei</v>
          </cell>
          <cell r="K4876" t="str">
            <v>Minas gerais</v>
          </cell>
          <cell r="L4876" t="str">
            <v>Conformant</v>
          </cell>
        </row>
        <row r="4877">
          <cell r="B4877" t="str">
            <v>LITTELFUSE INC_2023</v>
          </cell>
          <cell r="C4877" t="str">
            <v>CID003427 - Albasteel Industria e Comercio de Ligas Para Fundicao Ltd.</v>
          </cell>
          <cell r="D4877" t="str">
            <v>Tungsten</v>
          </cell>
          <cell r="E4877" t="str">
            <v>CID003427</v>
          </cell>
          <cell r="F4877" t="str">
            <v>RMI</v>
          </cell>
          <cell r="G4877" t="str">
            <v>Albasteel Industria e Comercio de Ligas Para Fundicao Ltd.</v>
          </cell>
          <cell r="H4877" t="str">
            <v>BRAZIL</v>
          </cell>
          <cell r="I4877"/>
          <cell r="J4877" t="str">
            <v>Sao Paulo</v>
          </cell>
          <cell r="K4877" t="str">
            <v>São Paulo</v>
          </cell>
          <cell r="L4877" t="str">
            <v>Listed by RMI</v>
          </cell>
        </row>
        <row r="4878">
          <cell r="B4878" t="str">
            <v>LITTELFUSE INC_2023</v>
          </cell>
          <cell r="C4878" t="str">
            <v>CID002641 - China Molybdenum Tungsten Co., Ltd.</v>
          </cell>
          <cell r="D4878" t="str">
            <v>Tungsten</v>
          </cell>
          <cell r="E4878" t="str">
            <v>CID002641</v>
          </cell>
          <cell r="F4878" t="str">
            <v>RMI</v>
          </cell>
          <cell r="G4878" t="str">
            <v>China Molybdenum Tungsten Co., Ltd.</v>
          </cell>
          <cell r="H4878" t="str">
            <v>CHINA</v>
          </cell>
          <cell r="I4878"/>
          <cell r="J4878" t="str">
            <v>Luoyang</v>
          </cell>
          <cell r="K4878" t="str">
            <v>Henan Sheng</v>
          </cell>
          <cell r="L4878" t="str">
            <v>Conformant</v>
          </cell>
        </row>
        <row r="4879">
          <cell r="B4879" t="str">
            <v>LITTELFUSE INC_2023</v>
          </cell>
          <cell r="C4879" t="str">
            <v>CID003486 - CRM Fundicao De Metais E Comercio De Equipamentos Eletronicos Do Brasil Ltda</v>
          </cell>
          <cell r="D4879" t="str">
            <v>Tin</v>
          </cell>
          <cell r="E4879" t="str">
            <v>CID003486</v>
          </cell>
          <cell r="F4879" t="str">
            <v>RMI</v>
          </cell>
          <cell r="G4879" t="str">
            <v>CRM Fundicao De Metais E Comercio De Equipamentos Eletronicos Do Brasil Ltda</v>
          </cell>
          <cell r="H4879" t="str">
            <v>BRAZIL</v>
          </cell>
          <cell r="I4879"/>
          <cell r="J4879" t="str">
            <v>São José</v>
          </cell>
          <cell r="K4879" t="str">
            <v>Santa Catarina</v>
          </cell>
          <cell r="L4879" t="str">
            <v>Conformant</v>
          </cell>
        </row>
        <row r="4880">
          <cell r="B4880" t="str">
            <v>LITTELFUSE INC_2023</v>
          </cell>
          <cell r="C4880" t="str">
            <v>CID003421 - C.I Metales Procesados Industriales SAS</v>
          </cell>
          <cell r="D4880" t="str">
            <v>Gold</v>
          </cell>
          <cell r="E4880" t="str">
            <v>CID003421</v>
          </cell>
          <cell r="F4880" t="str">
            <v>RMI</v>
          </cell>
          <cell r="G4880" t="str">
            <v>C.I Metales Procesados Industriales SAS</v>
          </cell>
          <cell r="H4880" t="str">
            <v>COLOMBIA</v>
          </cell>
          <cell r="I4880"/>
          <cell r="J4880" t="str">
            <v>Cota</v>
          </cell>
          <cell r="K4880" t="str">
            <v>Cundinamarca</v>
          </cell>
          <cell r="L4880" t="str">
            <v>Active</v>
          </cell>
        </row>
        <row r="4881">
          <cell r="B4881" t="str">
            <v>LITTELFUSE INC_2023</v>
          </cell>
          <cell r="C4881" t="str">
            <v>CID003461 - Augmont Enterprises Private Limited</v>
          </cell>
          <cell r="D4881" t="str">
            <v>Gold</v>
          </cell>
          <cell r="E4881" t="str">
            <v>CID003461</v>
          </cell>
          <cell r="F4881" t="str">
            <v>RMI</v>
          </cell>
          <cell r="G4881" t="str">
            <v>Augmont Enterprises Private Limited</v>
          </cell>
          <cell r="H4881" t="str">
            <v>INDIA</v>
          </cell>
          <cell r="I4881"/>
          <cell r="J4881" t="str">
            <v>Mumbai</v>
          </cell>
          <cell r="K4881" t="str">
            <v>Mahārāshtra</v>
          </cell>
          <cell r="L4881" t="str">
            <v>Active</v>
          </cell>
        </row>
        <row r="4882">
          <cell r="B4882" t="str">
            <v>LITTELFUSE INC_2023</v>
          </cell>
          <cell r="C4882" t="str">
            <v>CID003468 - Cronimet Brasil Ltda</v>
          </cell>
          <cell r="D4882" t="str">
            <v>Tungsten</v>
          </cell>
          <cell r="E4882" t="str">
            <v>CID003468</v>
          </cell>
          <cell r="F4882" t="str">
            <v>RMI</v>
          </cell>
          <cell r="G4882" t="str">
            <v>Cronimet Brasil Ltda</v>
          </cell>
          <cell r="H4882" t="str">
            <v>BRAZIL</v>
          </cell>
          <cell r="I4882"/>
          <cell r="J4882" t="str">
            <v>Araquari</v>
          </cell>
          <cell r="K4882" t="str">
            <v>Santa Catarina</v>
          </cell>
          <cell r="L4882" t="str">
            <v>Conformant</v>
          </cell>
        </row>
        <row r="4883">
          <cell r="B4883" t="str">
            <v>LITTELFUSE INC_2023</v>
          </cell>
          <cell r="C4883" t="str">
            <v>CID003500 - Alexy Metals</v>
          </cell>
          <cell r="D4883" t="str">
            <v>Gold</v>
          </cell>
          <cell r="E4883" t="str">
            <v>CID003500</v>
          </cell>
          <cell r="F4883" t="str">
            <v>RMI</v>
          </cell>
          <cell r="G4883" t="str">
            <v>Alexy Metals</v>
          </cell>
          <cell r="H4883" t="str">
            <v>UNITED STATES OF AMERICA</v>
          </cell>
          <cell r="I4883"/>
          <cell r="J4883" t="str">
            <v>Mentor</v>
          </cell>
          <cell r="K4883" t="str">
            <v>Ohio</v>
          </cell>
          <cell r="L4883" t="str">
            <v>Active</v>
          </cell>
        </row>
        <row r="4884">
          <cell r="B4884" t="str">
            <v>LITTELFUSE INC_2023</v>
          </cell>
          <cell r="C4884" t="str">
            <v>CID003524 - CRM Synergies</v>
          </cell>
          <cell r="D4884" t="str">
            <v>Tin</v>
          </cell>
          <cell r="E4884" t="str">
            <v>CID003524</v>
          </cell>
          <cell r="F4884" t="str">
            <v>RMI</v>
          </cell>
          <cell r="G4884" t="str">
            <v>CRM Synergies</v>
          </cell>
          <cell r="H4884" t="str">
            <v>SPAIN</v>
          </cell>
          <cell r="I4884"/>
          <cell r="J4884" t="str">
            <v>Toledo</v>
          </cell>
          <cell r="K4884" t="str">
            <v>Toledo</v>
          </cell>
          <cell r="L4884" t="str">
            <v>Conformant</v>
          </cell>
        </row>
        <row r="4885">
          <cell r="B4885" t="str">
            <v>LITTELFUSE INC_2023</v>
          </cell>
          <cell r="C4885" t="str">
            <v>CID003553 - Artek LLC</v>
          </cell>
          <cell r="D4885" t="str">
            <v>Tungsten</v>
          </cell>
          <cell r="E4885" t="str">
            <v>CID003553</v>
          </cell>
          <cell r="F4885" t="str">
            <v>RMI</v>
          </cell>
          <cell r="G4885" t="str">
            <v>Artek LLC</v>
          </cell>
          <cell r="H4885" t="str">
            <v>RUSSIAN FEDERATION</v>
          </cell>
          <cell r="I4885"/>
          <cell r="J4885" t="str">
            <v>Moscow</v>
          </cell>
          <cell r="K4885" t="str">
            <v>Moskva</v>
          </cell>
          <cell r="L4885" t="str">
            <v>Listed by RMI</v>
          </cell>
        </row>
        <row r="4886">
          <cell r="B4886" t="str">
            <v>LITTELFUSE INC_2023</v>
          </cell>
          <cell r="C4886" t="str">
            <v>CID000281 - CNMC (Guangxi) PGMA Co., Ltd.</v>
          </cell>
          <cell r="D4886" t="str">
            <v>Tungsten</v>
          </cell>
          <cell r="E4886" t="str">
            <v>CID000281</v>
          </cell>
          <cell r="F4886" t="str">
            <v>RMI</v>
          </cell>
          <cell r="G4886" t="str">
            <v>CNMC (Guangxi) PGMA Co., Ltd.</v>
          </cell>
          <cell r="H4886" t="str">
            <v>CHINA</v>
          </cell>
          <cell r="I4886"/>
          <cell r="J4886" t="str">
            <v>Hezhou</v>
          </cell>
          <cell r="K4886" t="str">
            <v>Guangxi Zhuangzu Zizhiqu</v>
          </cell>
          <cell r="L4886" t="str">
            <v>Listed by RMI</v>
          </cell>
        </row>
        <row r="4887">
          <cell r="B4887" t="str">
            <v>LITTELFUSE INC_2023</v>
          </cell>
          <cell r="C4887" t="str">
            <v>CID003582 - Fabrica Auricchio Industria e Comercio Ltda.</v>
          </cell>
          <cell r="D4887" t="str">
            <v>Tin</v>
          </cell>
          <cell r="E4887" t="str">
            <v>CID003582</v>
          </cell>
          <cell r="F4887" t="str">
            <v>RMI</v>
          </cell>
          <cell r="G4887" t="str">
            <v>Fabrica Auricchio Industria e Comercio Ltda.</v>
          </cell>
          <cell r="H4887" t="str">
            <v>BRAZIL</v>
          </cell>
          <cell r="I4887"/>
          <cell r="J4887" t="str">
            <v>Mogi das Cruzes</v>
          </cell>
          <cell r="K4887" t="str">
            <v>São Paulo</v>
          </cell>
          <cell r="L4887" t="str">
            <v>Conformant</v>
          </cell>
        </row>
        <row r="4888">
          <cell r="B4888" t="str">
            <v>LITTELFUSE INC_2023</v>
          </cell>
          <cell r="C4888" t="str">
            <v>CID002858 - Modeltech Sdn Bhd</v>
          </cell>
          <cell r="D4888" t="str">
            <v>Tin</v>
          </cell>
          <cell r="E4888" t="str">
            <v>CID002858</v>
          </cell>
          <cell r="F4888" t="str">
            <v>RMI</v>
          </cell>
          <cell r="G4888" t="str">
            <v>Modeltech Sdn Bhd</v>
          </cell>
          <cell r="H4888" t="str">
            <v>MALAYSIA</v>
          </cell>
          <cell r="I4888"/>
          <cell r="J4888" t="str">
            <v>Kawasan Perindustrian Bukit Rambai</v>
          </cell>
          <cell r="K4888" t="str">
            <v>Melaka</v>
          </cell>
          <cell r="L4888" t="str">
            <v>Listed by RMI</v>
          </cell>
        </row>
        <row r="4889">
          <cell r="B4889" t="str">
            <v>LITTELFUSE INC_2023</v>
          </cell>
          <cell r="C4889" t="str">
            <v>CID002527 - Shenzhen Zhonghenglong Real Industry Co., Ltd.</v>
          </cell>
          <cell r="D4889" t="str">
            <v>Gold</v>
          </cell>
          <cell r="E4889" t="str">
            <v>CID002527</v>
          </cell>
          <cell r="F4889" t="str">
            <v>RMI</v>
          </cell>
          <cell r="G4889" t="str">
            <v>Shenzhen Zhonghenglong Real Industry Co., Ltd.</v>
          </cell>
          <cell r="H4889" t="str">
            <v>CHINA</v>
          </cell>
          <cell r="I4889"/>
          <cell r="J4889" t="str">
            <v>Shenzhen</v>
          </cell>
          <cell r="K4889" t="str">
            <v>Guangdong</v>
          </cell>
          <cell r="L4889" t="str">
            <v>Listed by RMI</v>
          </cell>
        </row>
        <row r="4890">
          <cell r="B4890" t="str">
            <v>LITTELFUSE INC_2023</v>
          </cell>
          <cell r="C4890" t="str">
            <v>CID002588 - Shirpur Gold Refinery Ltd.</v>
          </cell>
          <cell r="D4890" t="str">
            <v>Gold</v>
          </cell>
          <cell r="E4890" t="str">
            <v>CID002588</v>
          </cell>
          <cell r="F4890" t="str">
            <v>RMI</v>
          </cell>
          <cell r="G4890" t="str">
            <v>Shirpur Gold Refinery Ltd.</v>
          </cell>
          <cell r="H4890" t="str">
            <v>INDIA</v>
          </cell>
          <cell r="I4890"/>
          <cell r="J4890" t="str">
            <v>Mumbai</v>
          </cell>
          <cell r="K4890" t="str">
            <v>Maharashtra</v>
          </cell>
          <cell r="L4890" t="str">
            <v>Listed by RMI</v>
          </cell>
        </row>
        <row r="4891">
          <cell r="B4891" t="str">
            <v>LITTELFUSE INC_2023</v>
          </cell>
          <cell r="C4891" t="str">
            <v>CID002893 - JALAN &amp; Company</v>
          </cell>
          <cell r="D4891" t="str">
            <v>Gold</v>
          </cell>
          <cell r="E4891" t="str">
            <v>CID002893</v>
          </cell>
          <cell r="F4891" t="str">
            <v>RMI</v>
          </cell>
          <cell r="G4891" t="str">
            <v>JALAN &amp; Company</v>
          </cell>
          <cell r="H4891" t="str">
            <v>INDIA</v>
          </cell>
          <cell r="I4891"/>
          <cell r="J4891" t="str">
            <v>New Delhi</v>
          </cell>
          <cell r="K4891" t="str">
            <v>Delhi</v>
          </cell>
          <cell r="L4891" t="str">
            <v>Listed by RMI</v>
          </cell>
        </row>
        <row r="4892">
          <cell r="B4892" t="str">
            <v>LITTELFUSE INC_2023</v>
          </cell>
          <cell r="C4892" t="str">
            <v>CID003186 - Gold Coast Refinery</v>
          </cell>
          <cell r="D4892" t="str">
            <v>Gold</v>
          </cell>
          <cell r="E4892" t="str">
            <v>CID003186</v>
          </cell>
          <cell r="F4892" t="str">
            <v>RMI</v>
          </cell>
          <cell r="G4892" t="str">
            <v>Gold Coast Refinery</v>
          </cell>
          <cell r="H4892" t="str">
            <v>GHANA</v>
          </cell>
          <cell r="I4892"/>
          <cell r="J4892" t="str">
            <v>Accra</v>
          </cell>
          <cell r="K4892" t="str">
            <v>Accra</v>
          </cell>
          <cell r="L4892" t="str">
            <v>Listed by RMI</v>
          </cell>
        </row>
        <row r="4893">
          <cell r="B4893" t="str">
            <v>LITTELFUSE INC_2023</v>
          </cell>
          <cell r="C4893" t="str">
            <v>CID003417 - Hubei Green Tungsten Co., Ltd.</v>
          </cell>
          <cell r="D4893" t="str">
            <v>Tungsten</v>
          </cell>
          <cell r="E4893" t="str">
            <v>CID003417</v>
          </cell>
          <cell r="F4893" t="str">
            <v>RMI</v>
          </cell>
          <cell r="G4893" t="str">
            <v>Hubei Green Tungsten Co., Ltd.</v>
          </cell>
          <cell r="H4893" t="str">
            <v>CHINA</v>
          </cell>
          <cell r="I4893"/>
          <cell r="J4893" t="str">
            <v>Shenzhen</v>
          </cell>
          <cell r="K4893" t="str">
            <v>Guangdong Sheng</v>
          </cell>
          <cell r="L4893" t="str">
            <v>Conformant</v>
          </cell>
        </row>
        <row r="4894">
          <cell r="B4894" t="str">
            <v>LITTELFUSE INC_2023</v>
          </cell>
          <cell r="C4894" t="str">
            <v>CID003449 - PT Mitra Sukses Globalindo</v>
          </cell>
          <cell r="D4894" t="str">
            <v>Tin</v>
          </cell>
          <cell r="E4894" t="str">
            <v>CID003449</v>
          </cell>
          <cell r="F4894" t="str">
            <v>RMI</v>
          </cell>
          <cell r="G4894" t="str">
            <v>PT Mitra Sukses Globalindo</v>
          </cell>
          <cell r="H4894" t="str">
            <v>INDONESIA</v>
          </cell>
          <cell r="I4894"/>
          <cell r="J4894" t="str">
            <v>Pangkalpinang</v>
          </cell>
          <cell r="K4894" t="str">
            <v>Kepulauan Bangka Belitung</v>
          </cell>
          <cell r="L4894" t="str">
            <v>Conformant</v>
          </cell>
        </row>
        <row r="4895">
          <cell r="B4895" t="str">
            <v>LITTELFUSE INC_2023</v>
          </cell>
          <cell r="C4895" t="str">
            <v>CID003463 - Kundan Care Products Ltd.</v>
          </cell>
          <cell r="D4895" t="str">
            <v>Gold</v>
          </cell>
          <cell r="E4895" t="str">
            <v>CID003463</v>
          </cell>
          <cell r="F4895" t="str">
            <v>RMI</v>
          </cell>
          <cell r="G4895" t="str">
            <v>Kundan Care Products Ltd.</v>
          </cell>
          <cell r="H4895" t="str">
            <v>INDIA</v>
          </cell>
          <cell r="I4895"/>
          <cell r="J4895" t="str">
            <v>Haridwar</v>
          </cell>
          <cell r="K4895" t="str">
            <v>Uttarakhand</v>
          </cell>
          <cell r="L4895" t="str">
            <v>Listed by RMI</v>
          </cell>
        </row>
        <row r="4896">
          <cell r="B4896" t="str">
            <v>LITTELFUSE INC_2023</v>
          </cell>
          <cell r="C4896" t="str">
            <v>CID003487 - Emerald Jewel Industry India Limited (Unit 1)</v>
          </cell>
          <cell r="D4896" t="str">
            <v>Gold</v>
          </cell>
          <cell r="E4896" t="str">
            <v>CID003487</v>
          </cell>
          <cell r="F4896" t="str">
            <v>RMI</v>
          </cell>
          <cell r="G4896" t="str">
            <v>Emerald Jewel Industry India Limited (Unit 1)</v>
          </cell>
          <cell r="H4896" t="str">
            <v>INDIA</v>
          </cell>
          <cell r="I4896"/>
          <cell r="J4896" t="str">
            <v>Coimbatore</v>
          </cell>
          <cell r="K4896" t="str">
            <v>Tamil Nadu</v>
          </cell>
          <cell r="L4896" t="str">
            <v>Listed by RMI</v>
          </cell>
        </row>
        <row r="4897">
          <cell r="B4897" t="str">
            <v>LITTELFUSE INC_2023</v>
          </cell>
          <cell r="C4897" t="str">
            <v>CID003488 - Emerald Jewel Industry India Limited (Unit 2)</v>
          </cell>
          <cell r="D4897" t="str">
            <v>Gold</v>
          </cell>
          <cell r="E4897" t="str">
            <v>CID003488</v>
          </cell>
          <cell r="F4897" t="str">
            <v>RMI</v>
          </cell>
          <cell r="G4897" t="str">
            <v>Emerald Jewel Industry India Limited (Unit 2)</v>
          </cell>
          <cell r="H4897" t="str">
            <v>INDIA</v>
          </cell>
          <cell r="I4897"/>
          <cell r="J4897" t="str">
            <v>Coimbatore</v>
          </cell>
          <cell r="K4897" t="str">
            <v>Tamil Nadu</v>
          </cell>
          <cell r="L4897" t="str">
            <v>Listed by RMI</v>
          </cell>
        </row>
        <row r="4898">
          <cell r="B4898" t="str">
            <v>LITTELFUSE INC_2023</v>
          </cell>
          <cell r="C4898" t="str">
            <v>CID003489 - Emerald Jewel Industry India Limited (Unit 3)</v>
          </cell>
          <cell r="D4898" t="str">
            <v>Gold</v>
          </cell>
          <cell r="E4898" t="str">
            <v>CID003489</v>
          </cell>
          <cell r="F4898" t="str">
            <v>RMI</v>
          </cell>
          <cell r="G4898" t="str">
            <v>Emerald Jewel Industry India Limited (Unit 3)</v>
          </cell>
          <cell r="H4898" t="str">
            <v>INDIA</v>
          </cell>
          <cell r="I4898"/>
          <cell r="J4898" t="str">
            <v>Coimbatore</v>
          </cell>
          <cell r="K4898" t="str">
            <v>Tamil Nadu</v>
          </cell>
          <cell r="L4898" t="str">
            <v>Listed by RMI</v>
          </cell>
        </row>
        <row r="4899">
          <cell r="B4899" t="str">
            <v>LITTELFUSE INC_2023</v>
          </cell>
          <cell r="C4899" t="str">
            <v>CID003490 - Emerald Jewel Industry India Limited (Unit 4)</v>
          </cell>
          <cell r="D4899" t="str">
            <v>Gold</v>
          </cell>
          <cell r="E4899" t="str">
            <v>CID003490</v>
          </cell>
          <cell r="F4899" t="str">
            <v>RMI</v>
          </cell>
          <cell r="G4899" t="str">
            <v>Emerald Jewel Industry India Limited (Unit 4)</v>
          </cell>
          <cell r="H4899" t="str">
            <v>INDIA</v>
          </cell>
          <cell r="I4899"/>
          <cell r="J4899" t="str">
            <v>Coimbatore</v>
          </cell>
          <cell r="K4899" t="str">
            <v>Tamil Nadu</v>
          </cell>
          <cell r="L4899" t="str">
            <v>Listed by RMI</v>
          </cell>
        </row>
        <row r="4900">
          <cell r="B4900" t="str">
            <v>LITTELFUSE INC_2023</v>
          </cell>
          <cell r="C4900" t="str">
            <v>CID003497 - K.A. Rasmussen</v>
          </cell>
          <cell r="D4900" t="str">
            <v>Gold</v>
          </cell>
          <cell r="E4900" t="str">
            <v>CID003497</v>
          </cell>
          <cell r="F4900" t="str">
            <v>RMI</v>
          </cell>
          <cell r="G4900" t="str">
            <v>K.A. Rasmussen</v>
          </cell>
          <cell r="H4900" t="str">
            <v>NORWAY</v>
          </cell>
          <cell r="I4900"/>
          <cell r="J4900" t="str">
            <v>Hamar</v>
          </cell>
          <cell r="K4900" t="str">
            <v>Hedmarken</v>
          </cell>
          <cell r="L4900" t="str">
            <v>Listed by RMI</v>
          </cell>
        </row>
        <row r="4901">
          <cell r="B4901" t="str">
            <v>LITTELFUSE INC_2023</v>
          </cell>
          <cell r="C4901" t="str">
            <v>CID003529 - Sancus ZFS (L’Orfebre, SA)</v>
          </cell>
          <cell r="D4901" t="str">
            <v>Gold</v>
          </cell>
          <cell r="E4901" t="str">
            <v>CID003529</v>
          </cell>
          <cell r="F4901" t="str">
            <v>RMI</v>
          </cell>
          <cell r="G4901" t="str">
            <v>Sancus ZFS (L’Orfebre, SA)</v>
          </cell>
          <cell r="H4901" t="str">
            <v>COLOMBIA</v>
          </cell>
          <cell r="I4901"/>
          <cell r="J4901" t="str">
            <v>Barranquilla</v>
          </cell>
          <cell r="K4901" t="str">
            <v>Atlántico</v>
          </cell>
          <cell r="L4901" t="str">
            <v>Active</v>
          </cell>
        </row>
        <row r="4902">
          <cell r="B4902" t="str">
            <v>LITTELFUSE INC_2023</v>
          </cell>
          <cell r="C4902" t="str">
            <v>CID003540 - Sellem Industries Ltd.</v>
          </cell>
          <cell r="D4902" t="str">
            <v>Gold</v>
          </cell>
          <cell r="E4902" t="str">
            <v>CID003540</v>
          </cell>
          <cell r="F4902" t="str">
            <v>RMI</v>
          </cell>
          <cell r="G4902" t="str">
            <v>Sellem Industries Ltd.</v>
          </cell>
          <cell r="H4902" t="str">
            <v>MAURITANIA</v>
          </cell>
          <cell r="I4902"/>
          <cell r="J4902" t="str">
            <v>Nouakchott</v>
          </cell>
          <cell r="K4902" t="str">
            <v>Nouakchott Ouest</v>
          </cell>
          <cell r="L4902" t="str">
            <v>Listed by RMI</v>
          </cell>
        </row>
        <row r="4903">
          <cell r="B4903" t="str">
            <v>LITTELFUSE INC_2023</v>
          </cell>
          <cell r="C4903" t="str">
            <v>CID003548 - MD Overseas</v>
          </cell>
          <cell r="D4903" t="str">
            <v>Gold</v>
          </cell>
          <cell r="E4903" t="str">
            <v>CID003548</v>
          </cell>
          <cell r="F4903" t="str">
            <v>RMI</v>
          </cell>
          <cell r="G4903" t="str">
            <v>MD Overseas</v>
          </cell>
          <cell r="H4903" t="str">
            <v>INDIA</v>
          </cell>
          <cell r="I4903"/>
          <cell r="J4903" t="str">
            <v>Rudrapur</v>
          </cell>
          <cell r="K4903" t="str">
            <v>Uttarakhand</v>
          </cell>
          <cell r="L4903" t="str">
            <v>Listed by RMI</v>
          </cell>
        </row>
        <row r="4904">
          <cell r="B4904" t="str">
            <v>LITTELFUSE INC_2023</v>
          </cell>
          <cell r="C4904" t="str">
            <v>CID003557 - Metallix Refining Inc.</v>
          </cell>
          <cell r="D4904" t="str">
            <v>Gold</v>
          </cell>
          <cell r="E4904" t="str">
            <v>CID003557</v>
          </cell>
          <cell r="F4904" t="str">
            <v>RMI</v>
          </cell>
          <cell r="G4904" t="str">
            <v>Metallix Refining Inc.</v>
          </cell>
          <cell r="H4904" t="str">
            <v>UNITED STATES OF AMERICA</v>
          </cell>
          <cell r="I4904"/>
          <cell r="J4904" t="str">
            <v>Greenville</v>
          </cell>
          <cell r="K4904" t="str">
            <v>North Carolina</v>
          </cell>
          <cell r="L4904" t="str">
            <v>Listed by RMI</v>
          </cell>
        </row>
        <row r="4905">
          <cell r="B4905" t="str">
            <v>LITTELFUSE INC_2023</v>
          </cell>
          <cell r="C4905" t="str">
            <v>CID003575 - Metal Concentrators SA (Pty) Ltd.</v>
          </cell>
          <cell r="D4905" t="str">
            <v>Gold</v>
          </cell>
          <cell r="E4905" t="str">
            <v>CID003575</v>
          </cell>
          <cell r="F4905" t="str">
            <v>RMI</v>
          </cell>
          <cell r="G4905" t="str">
            <v>Metal Concentrators SA (Pty) Ltd.</v>
          </cell>
          <cell r="H4905" t="str">
            <v>SOUTH AFRICA</v>
          </cell>
          <cell r="I4905"/>
          <cell r="J4905" t="str">
            <v>Kempton Park</v>
          </cell>
          <cell r="K4905" t="str">
            <v>Gauteng</v>
          </cell>
          <cell r="L4905" t="str">
            <v>Conformant</v>
          </cell>
        </row>
        <row r="4906">
          <cell r="B4906" t="str">
            <v>LITTELFUSE INC_2023</v>
          </cell>
          <cell r="C4906" t="str">
            <v>CID003583 - RFH Yancheng Jinye New Material Technology Co., Ltd.</v>
          </cell>
          <cell r="D4906" t="str">
            <v>Tantalum</v>
          </cell>
          <cell r="E4906" t="str">
            <v>CID003583</v>
          </cell>
          <cell r="F4906" t="str">
            <v>RMI</v>
          </cell>
          <cell r="G4906" t="str">
            <v>RFH Yancheng Jinye New Material Technology Co., Ltd.</v>
          </cell>
          <cell r="H4906" t="str">
            <v>CHINA</v>
          </cell>
          <cell r="I4906"/>
          <cell r="J4906" t="str">
            <v>Yecheng City</v>
          </cell>
          <cell r="K4906" t="str">
            <v>Jiangsu Sheng</v>
          </cell>
          <cell r="L4906" t="str">
            <v>Conformant</v>
          </cell>
        </row>
        <row r="4907">
          <cell r="B4907" t="str">
            <v>LITTELFUSE INC_2023</v>
          </cell>
          <cell r="C4907" t="str">
            <v>CID003612 - OOO “Technolom” 2</v>
          </cell>
          <cell r="D4907" t="str">
            <v>Tungsten</v>
          </cell>
          <cell r="E4907" t="str">
            <v>CID003612</v>
          </cell>
          <cell r="F4907" t="str">
            <v>RMI</v>
          </cell>
          <cell r="G4907" t="str">
            <v>OOO “Technolom” 2</v>
          </cell>
          <cell r="H4907" t="str">
            <v>RUSSIAN FEDERATION</v>
          </cell>
          <cell r="I4907"/>
          <cell r="J4907" t="str">
            <v>Ramenskoe</v>
          </cell>
          <cell r="K4907" t="str">
            <v>Moskovskaja oblast'</v>
          </cell>
          <cell r="L4907" t="str">
            <v>Listed by RMI</v>
          </cell>
        </row>
        <row r="4908">
          <cell r="B4908" t="str">
            <v>LITTELFUSE INC_2023</v>
          </cell>
          <cell r="C4908" t="str">
            <v>CID003615 - WEEEREFINING</v>
          </cell>
          <cell r="D4908" t="str">
            <v>Gold</v>
          </cell>
          <cell r="E4908" t="str">
            <v>CID003615</v>
          </cell>
          <cell r="F4908" t="str">
            <v>RMI</v>
          </cell>
          <cell r="G4908" t="str">
            <v>WEEEREFINING</v>
          </cell>
          <cell r="H4908" t="str">
            <v>FRANCE</v>
          </cell>
          <cell r="I4908"/>
          <cell r="J4908" t="str">
            <v>Tourville-les-Ifs</v>
          </cell>
          <cell r="K4908" t="str">
            <v>Normandie</v>
          </cell>
          <cell r="L4908" t="str">
            <v>Active</v>
          </cell>
        </row>
        <row r="4909">
          <cell r="B4909" t="str">
            <v>LITTELFUSE INC_2023</v>
          </cell>
          <cell r="C4909" t="str">
            <v>CID002920 - ABC Refinery Pty Ltd.</v>
          </cell>
          <cell r="D4909" t="str">
            <v>Gold</v>
          </cell>
          <cell r="E4909" t="str">
            <v>CID002920</v>
          </cell>
          <cell r="F4909" t="str">
            <v>RMI</v>
          </cell>
          <cell r="G4909" t="str">
            <v>ABC Refinery Pty Ltd.</v>
          </cell>
          <cell r="H4909" t="str">
            <v>AUSTRALIA</v>
          </cell>
          <cell r="I4909"/>
          <cell r="J4909" t="str">
            <v>Marrickville</v>
          </cell>
          <cell r="K4909" t="str">
            <v>New South Wales</v>
          </cell>
          <cell r="L4909" t="str">
            <v>Listed by RMI</v>
          </cell>
        </row>
        <row r="4910">
          <cell r="B4910" t="str">
            <v>LITTELFUSE INC_2023</v>
          </cell>
          <cell r="C4910" t="str">
            <v>CID002760 - Albino Mountinho Lda.</v>
          </cell>
          <cell r="D4910" t="str">
            <v>Gold</v>
          </cell>
          <cell r="E4910" t="str">
            <v>CID002760</v>
          </cell>
          <cell r="F4910" t="str">
            <v>RMI</v>
          </cell>
          <cell r="G4910" t="str">
            <v>Albino Mountinho Lda.</v>
          </cell>
          <cell r="H4910" t="str">
            <v>PORTUGAL</v>
          </cell>
          <cell r="I4910"/>
          <cell r="J4910" t="str">
            <v>Gondomar</v>
          </cell>
          <cell r="K4910" t="str">
            <v>Porto</v>
          </cell>
          <cell r="L4910" t="str">
            <v>Listed by RMI</v>
          </cell>
        </row>
        <row r="4911">
          <cell r="B4911" t="str">
            <v>LITTELFUSE INC_2023</v>
          </cell>
          <cell r="C4911" t="str">
            <v>CID003663 - Dongwu Gold Group</v>
          </cell>
          <cell r="D4911" t="str">
            <v>Gold</v>
          </cell>
          <cell r="E4911" t="str">
            <v>CID003663</v>
          </cell>
          <cell r="F4911" t="str">
            <v>RMI</v>
          </cell>
          <cell r="G4911" t="str">
            <v>Dongwu Gold Group</v>
          </cell>
          <cell r="H4911" t="str">
            <v>CHINA</v>
          </cell>
          <cell r="I4911"/>
          <cell r="J4911" t="str">
            <v>Suzhou City</v>
          </cell>
          <cell r="K4911" t="str">
            <v>Jiangsu Sheng</v>
          </cell>
          <cell r="L4911" t="str">
            <v>Listed by RMI</v>
          </cell>
        </row>
        <row r="4912">
          <cell r="B4912" t="str">
            <v>LITTELFUSE INC_2023</v>
          </cell>
          <cell r="C4912" t="str">
            <v>CID002750 - Shenzhen CuiLu Gold Co., Ltd.</v>
          </cell>
          <cell r="D4912" t="str">
            <v>Gold</v>
          </cell>
          <cell r="E4912" t="str">
            <v>CID002750</v>
          </cell>
          <cell r="F4912" t="str">
            <v>RMI</v>
          </cell>
          <cell r="G4912" t="str">
            <v>Shenzhen CuiLu Gold Co., Ltd.</v>
          </cell>
          <cell r="H4912" t="str">
            <v>CHINA</v>
          </cell>
          <cell r="I4912"/>
          <cell r="J4912" t="str">
            <v>Shenzhen</v>
          </cell>
          <cell r="K4912" t="str">
            <v>Guangdong</v>
          </cell>
          <cell r="L4912" t="str">
            <v>Listed by RMI</v>
          </cell>
        </row>
        <row r="4913">
          <cell r="B4913" t="str">
            <v>LITTELFUSE INC_2023</v>
          </cell>
          <cell r="C4913" t="str">
            <v>CID001810 - Super Dragon Technology Co., Ltd.</v>
          </cell>
          <cell r="D4913" t="str">
            <v>Gold</v>
          </cell>
          <cell r="E4913" t="str">
            <v>CID001810</v>
          </cell>
          <cell r="F4913" t="str">
            <v>RMI</v>
          </cell>
          <cell r="G4913" t="str">
            <v>Super Dragon Technology Co., Ltd.</v>
          </cell>
          <cell r="H4913" t="str">
            <v>TAIWAN, PROVINCE OF CHINA</v>
          </cell>
          <cell r="I4913"/>
          <cell r="J4913" t="str">
            <v>Taoyuan</v>
          </cell>
          <cell r="K4913" t="str">
            <v>Taoyuan</v>
          </cell>
          <cell r="L4913" t="str">
            <v>Listed by RMI</v>
          </cell>
        </row>
        <row r="4914">
          <cell r="B4914" t="str">
            <v>LITTELFUSE INC_2023</v>
          </cell>
          <cell r="C4914" t="str">
            <v>CID003926 - 5D Production OU</v>
          </cell>
          <cell r="D4914" t="str">
            <v>Tantalum</v>
          </cell>
          <cell r="E4914" t="str">
            <v>CID003926</v>
          </cell>
          <cell r="F4914" t="str">
            <v>RMI</v>
          </cell>
          <cell r="G4914" t="str">
            <v>5D Production OU</v>
          </cell>
          <cell r="H4914" t="str">
            <v>ESTONIA</v>
          </cell>
          <cell r="I4914"/>
          <cell r="J4914" t="str">
            <v>Tallinn</v>
          </cell>
          <cell r="K4914" t="str">
            <v>Tallinn</v>
          </cell>
          <cell r="L4914" t="str">
            <v>Listed by RMI</v>
          </cell>
        </row>
        <row r="4915">
          <cell r="B4915" t="str">
            <v>LITTELFUSE INC_2023</v>
          </cell>
          <cell r="C4915" t="str">
            <v>CID003831 - DS Myanmar</v>
          </cell>
          <cell r="D4915" t="str">
            <v>Tin</v>
          </cell>
          <cell r="E4915" t="str">
            <v>CID003831</v>
          </cell>
          <cell r="F4915" t="str">
            <v>RMI</v>
          </cell>
          <cell r="G4915" t="str">
            <v>DS Myanmar</v>
          </cell>
          <cell r="H4915" t="str">
            <v>MYANMAR</v>
          </cell>
          <cell r="I4915"/>
          <cell r="J4915" t="str">
            <v>Yangon</v>
          </cell>
          <cell r="K4915" t="str">
            <v>Yangon</v>
          </cell>
          <cell r="L4915" t="str">
            <v>Conformant</v>
          </cell>
        </row>
        <row r="4916">
          <cell r="B4916" t="str">
            <v>LITTELFUSE INC_2023</v>
          </cell>
          <cell r="C4916" t="str">
            <v>CID003978 - HANNAE FOR T Co., Ltd.</v>
          </cell>
          <cell r="D4916" t="str">
            <v>Tungsten</v>
          </cell>
          <cell r="E4916" t="str">
            <v>CID003978</v>
          </cell>
          <cell r="F4916" t="str">
            <v>RMI</v>
          </cell>
          <cell r="G4916" t="str">
            <v>HANNAE FOR T Co., Ltd.</v>
          </cell>
          <cell r="H4916" t="str">
            <v>KOREA, REPUBLIC OF</v>
          </cell>
          <cell r="I4916"/>
          <cell r="J4916" t="str">
            <v>Dangjin-si</v>
          </cell>
          <cell r="K4916" t="str">
            <v>Chungcheongnam-do</v>
          </cell>
          <cell r="L4916" t="str">
            <v>Listed by RMI</v>
          </cell>
        </row>
        <row r="4917">
          <cell r="B4917" t="str">
            <v>LITTELFUSE INC_2023</v>
          </cell>
          <cell r="C4917" t="str">
            <v>CID003643 - LLC Vostok</v>
          </cell>
          <cell r="D4917" t="str">
            <v>Tungsten</v>
          </cell>
          <cell r="E4917" t="str">
            <v>CID003643</v>
          </cell>
          <cell r="F4917" t="str">
            <v>RMI</v>
          </cell>
          <cell r="G4917" t="str">
            <v>LLC Vostok</v>
          </cell>
          <cell r="H4917" t="str">
            <v>RUSSIAN FEDERATION</v>
          </cell>
          <cell r="I4917"/>
          <cell r="J4917" t="str">
            <v>Kostroma</v>
          </cell>
          <cell r="K4917" t="str">
            <v>Kostromskaya oblast'</v>
          </cell>
          <cell r="L4917" t="str">
            <v>Listed by RMI</v>
          </cell>
        </row>
        <row r="4918">
          <cell r="B4918" t="str">
            <v>LITTELFUSE INC_2023</v>
          </cell>
          <cell r="C4918" t="str">
            <v>CID003662 - YUDU ANSHENG TUNGSTEN CO., LTD.</v>
          </cell>
          <cell r="D4918" t="str">
            <v>Tungsten</v>
          </cell>
          <cell r="E4918" t="str">
            <v>CID003662</v>
          </cell>
          <cell r="F4918" t="str">
            <v>RMI</v>
          </cell>
          <cell r="G4918" t="str">
            <v>YUDU ANSHENG TUNGSTEN CO., LTD.</v>
          </cell>
          <cell r="H4918" t="str">
            <v>CHINA</v>
          </cell>
          <cell r="I4918"/>
          <cell r="J4918" t="str">
            <v>Ganzhou City</v>
          </cell>
          <cell r="K4918" t="str">
            <v>Jiangxi Sheng</v>
          </cell>
          <cell r="L4918" t="str">
            <v>Listed by RMI</v>
          </cell>
        </row>
        <row r="4919">
          <cell r="B4919" t="str">
            <v>LITTELFUSE INC_2023</v>
          </cell>
          <cell r="C4919" t="str">
            <v>CID003868 - PT Putera Sarana Shakti (PT PSS)</v>
          </cell>
          <cell r="D4919" t="str">
            <v>Tin</v>
          </cell>
          <cell r="E4919" t="str">
            <v>CID003868</v>
          </cell>
          <cell r="F4919" t="str">
            <v>RMI</v>
          </cell>
          <cell r="G4919" t="str">
            <v>PT Putera Sarana Shakti (PT PSS)</v>
          </cell>
          <cell r="H4919" t="str">
            <v>INDONESIA</v>
          </cell>
          <cell r="I4919"/>
          <cell r="J4919" t="str">
            <v>Sungailiat</v>
          </cell>
          <cell r="K4919" t="str">
            <v>Kepulauan Bangka Belitung</v>
          </cell>
          <cell r="L4919" t="str">
            <v>Conformant</v>
          </cell>
        </row>
        <row r="4920">
          <cell r="B4920" t="str">
            <v>LITTELFUSE INC_2023</v>
          </cell>
          <cell r="C4920" t="str">
            <v>CID003609 - Fujian Xinlu Tungsten Co., Ltd.</v>
          </cell>
          <cell r="D4920" t="str">
            <v>Tungsten</v>
          </cell>
          <cell r="E4920" t="str">
            <v>CID003609</v>
          </cell>
          <cell r="F4920" t="str">
            <v>RMI</v>
          </cell>
          <cell r="G4920" t="str">
            <v>Fujian Xinlu Tungsten Co., Ltd.</v>
          </cell>
          <cell r="H4920" t="str">
            <v>CHINA</v>
          </cell>
          <cell r="I4920"/>
          <cell r="J4920" t="str">
            <v>Longyan</v>
          </cell>
          <cell r="K4920" t="str">
            <v>Fujian Sheng</v>
          </cell>
          <cell r="L4920" t="str">
            <v>Conformant</v>
          </cell>
        </row>
        <row r="4921">
          <cell r="B4921" t="str">
            <v>LITTELFUSE INC_2023</v>
          </cell>
          <cell r="C4921" t="str">
            <v>CID003614 - OOO “Technolom” 1</v>
          </cell>
          <cell r="D4921" t="str">
            <v>Tungsten</v>
          </cell>
          <cell r="E4921" t="str">
            <v>CID003614</v>
          </cell>
          <cell r="F4921" t="str">
            <v>RMI</v>
          </cell>
          <cell r="G4921" t="str">
            <v>OOO “Technolom” 1</v>
          </cell>
          <cell r="H4921" t="str">
            <v>RUSSIAN FEDERATION</v>
          </cell>
          <cell r="I4921"/>
          <cell r="J4921" t="str">
            <v>Ramenskoe</v>
          </cell>
          <cell r="K4921" t="str">
            <v>Moskovskaja oblast'</v>
          </cell>
          <cell r="L4921" t="str">
            <v>Listed by RMI</v>
          </cell>
        </row>
        <row r="4922">
          <cell r="B4922" t="str">
            <v>LITTELFUSE INC_2023</v>
          </cell>
          <cell r="C4922" t="str">
            <v>CID003641 - Gold by Gold Colombia</v>
          </cell>
          <cell r="D4922" t="str">
            <v>Gold</v>
          </cell>
          <cell r="E4922" t="str">
            <v>CID003641</v>
          </cell>
          <cell r="F4922" t="str">
            <v>RMI</v>
          </cell>
          <cell r="G4922" t="str">
            <v>Gold by Gold Colombia</v>
          </cell>
          <cell r="H4922" t="str">
            <v>COLOMBIA</v>
          </cell>
          <cell r="I4922"/>
          <cell r="J4922" t="str">
            <v>Medellín</v>
          </cell>
          <cell r="K4922" t="str">
            <v>Antioquia</v>
          </cell>
          <cell r="L4922" t="str">
            <v>Conformant</v>
          </cell>
        </row>
        <row r="4923">
          <cell r="B4923" t="str">
            <v>MARTIN JOSEPH_2023</v>
          </cell>
          <cell r="C4923"/>
          <cell r="D4923"/>
          <cell r="E4923"/>
          <cell r="F4923"/>
          <cell r="G4923"/>
          <cell r="H4923"/>
          <cell r="I4923"/>
          <cell r="J4923"/>
          <cell r="K4923"/>
          <cell r="L4923"/>
        </row>
        <row r="4924">
          <cell r="B4924" t="str">
            <v>MARZOCCHI POMPE S.p.A._2023</v>
          </cell>
          <cell r="C4924" t="str">
            <v>CID001482 - PT Timah Tbk Mentok</v>
          </cell>
          <cell r="D4924" t="str">
            <v>Tin</v>
          </cell>
          <cell r="E4924" t="str">
            <v>CID001482</v>
          </cell>
          <cell r="F4924" t="str">
            <v>RMI</v>
          </cell>
          <cell r="G4924" t="str">
            <v>PT Timah Tbk Mentok</v>
          </cell>
          <cell r="H4924" t="str">
            <v>INDONESIA</v>
          </cell>
          <cell r="I4924" t="str">
            <v>Unknown.</v>
          </cell>
          <cell r="J4924" t="str">
            <v>Mentok</v>
          </cell>
          <cell r="K4924" t="str">
            <v>Kepulauan Bangka Belitung</v>
          </cell>
          <cell r="L4924" t="str">
            <v>Conformant</v>
          </cell>
        </row>
        <row r="4925">
          <cell r="B4925" t="str">
            <v>MEK Casting_2023</v>
          </cell>
          <cell r="C4925"/>
          <cell r="D4925"/>
          <cell r="E4925"/>
          <cell r="F4925"/>
          <cell r="G4925"/>
          <cell r="H4925"/>
          <cell r="I4925"/>
          <cell r="J4925"/>
          <cell r="K4925"/>
          <cell r="L4925"/>
        </row>
        <row r="4926">
          <cell r="B4926" t="str">
            <v>MELEXIS TECHNOLOGIES NVMelexis NV_2023</v>
          </cell>
          <cell r="C4926" t="str">
            <v>CID000211 - Changsha South Tantalum Niobium Co., Ltd.</v>
          </cell>
          <cell r="D4926" t="str">
            <v>Tantalum</v>
          </cell>
          <cell r="E4926" t="str">
            <v>CID000211</v>
          </cell>
          <cell r="F4926" t="str">
            <v>RMI</v>
          </cell>
          <cell r="G4926" t="str">
            <v>Changsha South Tantalum Niobium Co., Ltd.</v>
          </cell>
          <cell r="H4926" t="str">
            <v>CHINA</v>
          </cell>
          <cell r="I4926"/>
          <cell r="J4926" t="str">
            <v>Changsha</v>
          </cell>
          <cell r="K4926" t="str">
            <v>Hunan Sheng</v>
          </cell>
          <cell r="L4926" t="str">
            <v>Conformant</v>
          </cell>
        </row>
        <row r="4927">
          <cell r="B4927" t="str">
            <v>MELEXIS TECHNOLOGIES NVMelexis NV_2023</v>
          </cell>
          <cell r="C4927" t="str">
            <v>CID002504 - D Block Metals, LLC</v>
          </cell>
          <cell r="D4927" t="str">
            <v>Tantalum</v>
          </cell>
          <cell r="E4927" t="str">
            <v>CID002504</v>
          </cell>
          <cell r="F4927" t="str">
            <v>RMI</v>
          </cell>
          <cell r="G4927" t="str">
            <v>D Block Metals, LLC</v>
          </cell>
          <cell r="H4927" t="str">
            <v>UNITED STATES OF AMERICA</v>
          </cell>
          <cell r="I4927"/>
          <cell r="J4927" t="str">
            <v>Gastonia</v>
          </cell>
          <cell r="K4927" t="str">
            <v>North Carolina</v>
          </cell>
          <cell r="L4927" t="str">
            <v>Conformant</v>
          </cell>
        </row>
        <row r="4928">
          <cell r="B4928" t="str">
            <v>MELEXIS TECHNOLOGIES NVMelexis NV_2023</v>
          </cell>
          <cell r="C4928" t="str">
            <v>CID000460 - F&amp;X Electro-Materials Ltd.4</v>
          </cell>
          <cell r="D4928" t="str">
            <v>Tantalum</v>
          </cell>
          <cell r="E4928" t="str">
            <v>CID000460</v>
          </cell>
          <cell r="F4928" t="str">
            <v>RMI</v>
          </cell>
          <cell r="G4928" t="str">
            <v>F&amp;X Electro-Materials Ltd.</v>
          </cell>
          <cell r="H4928" t="str">
            <v>CHINA</v>
          </cell>
          <cell r="I4928"/>
          <cell r="J4928" t="str">
            <v>Jiangmen</v>
          </cell>
          <cell r="K4928" t="str">
            <v>Guangdong Sheng</v>
          </cell>
          <cell r="L4928" t="str">
            <v>Conformant</v>
          </cell>
        </row>
        <row r="4929">
          <cell r="B4929" t="str">
            <v>MELEXIS TECHNOLOGIES NVMelexis NV_2023</v>
          </cell>
          <cell r="C4929" t="str">
            <v>CID002505 - FIR Metals &amp; Resource Ltd.</v>
          </cell>
          <cell r="D4929" t="str">
            <v>Tantalum</v>
          </cell>
          <cell r="E4929" t="str">
            <v>CID002505</v>
          </cell>
          <cell r="F4929" t="str">
            <v>RMI</v>
          </cell>
          <cell r="G4929" t="str">
            <v>FIR Metals &amp; Resource Ltd.</v>
          </cell>
          <cell r="H4929" t="str">
            <v>CHINA</v>
          </cell>
          <cell r="I4929"/>
          <cell r="J4929" t="str">
            <v>Zhuzhou</v>
          </cell>
          <cell r="K4929" t="str">
            <v>Hunan Sheng</v>
          </cell>
          <cell r="L4929" t="str">
            <v>Conformant</v>
          </cell>
        </row>
        <row r="4930">
          <cell r="B4930" t="str">
            <v>MELEXIS TECHNOLOGIES NVMelexis NV_2023</v>
          </cell>
          <cell r="C4930" t="str">
            <v>CID002558 - Global Advanced Metals Aizu</v>
          </cell>
          <cell r="D4930" t="str">
            <v>Tantalum</v>
          </cell>
          <cell r="E4930" t="str">
            <v>CID002558</v>
          </cell>
          <cell r="F4930" t="str">
            <v>RMI</v>
          </cell>
          <cell r="G4930" t="str">
            <v>Global Advanced Metals Aizu</v>
          </cell>
          <cell r="H4930" t="str">
            <v>JAPAN</v>
          </cell>
          <cell r="I4930"/>
          <cell r="J4930" t="str">
            <v>Aizuwakamatsu</v>
          </cell>
          <cell r="K4930" t="str">
            <v>Fukushima</v>
          </cell>
          <cell r="L4930" t="str">
            <v>Conformant</v>
          </cell>
        </row>
        <row r="4931">
          <cell r="B4931" t="str">
            <v>MELEXIS TECHNOLOGIES NVMelexis NV_2023</v>
          </cell>
          <cell r="C4931" t="str">
            <v>CID002557 - Global Advanced Metals Boyertown</v>
          </cell>
          <cell r="D4931" t="str">
            <v>Tantalum</v>
          </cell>
          <cell r="E4931" t="str">
            <v>CID002557</v>
          </cell>
          <cell r="F4931" t="str">
            <v>RMI</v>
          </cell>
          <cell r="G4931" t="str">
            <v>Global Advanced Metals Boyertown</v>
          </cell>
          <cell r="H4931" t="str">
            <v>UNITED STATES OF AMERICA</v>
          </cell>
          <cell r="I4931"/>
          <cell r="J4931" t="str">
            <v>Boyertown</v>
          </cell>
          <cell r="K4931" t="str">
            <v>Pennsylvania</v>
          </cell>
          <cell r="L4931" t="str">
            <v>Conformant</v>
          </cell>
        </row>
        <row r="4932">
          <cell r="B4932" t="str">
            <v>MELEXIS TECHNOLOGIES NVMelexis NV_2023</v>
          </cell>
          <cell r="C4932" t="str">
            <v>CID000616 - XIMEI RESOURCES (GUANGDONG) LIMITED</v>
          </cell>
          <cell r="D4932" t="str">
            <v>Tantalum</v>
          </cell>
          <cell r="E4932" t="str">
            <v>CID000616</v>
          </cell>
          <cell r="F4932" t="str">
            <v>RMI</v>
          </cell>
          <cell r="G4932" t="str">
            <v>XIMEI RESOURCES (GUANGDONG) LIMITED</v>
          </cell>
          <cell r="H4932" t="str">
            <v>CHINA</v>
          </cell>
          <cell r="I4932"/>
          <cell r="J4932" t="str">
            <v>Yingde</v>
          </cell>
          <cell r="K4932" t="str">
            <v>Guangdong Sheng</v>
          </cell>
          <cell r="L4932" t="str">
            <v>Conformant</v>
          </cell>
        </row>
        <row r="4933">
          <cell r="B4933" t="str">
            <v>MELEXIS TECHNOLOGIES NVMelexis NV_2023</v>
          </cell>
          <cell r="C4933" t="str">
            <v>CID002544 - TANIOBIS Co., Ltd.</v>
          </cell>
          <cell r="D4933" t="str">
            <v>Tantalum</v>
          </cell>
          <cell r="E4933" t="str">
            <v>CID002544</v>
          </cell>
          <cell r="F4933" t="str">
            <v>RMI</v>
          </cell>
          <cell r="G4933" t="str">
            <v>TANIOBIS Co., Ltd.</v>
          </cell>
          <cell r="H4933" t="str">
            <v>THAILAND</v>
          </cell>
          <cell r="I4933"/>
          <cell r="J4933" t="str">
            <v>Map Ta Phut</v>
          </cell>
          <cell r="K4933" t="str">
            <v>Rayong</v>
          </cell>
          <cell r="L4933" t="str">
            <v>Conformant</v>
          </cell>
        </row>
        <row r="4934">
          <cell r="B4934" t="str">
            <v>MELEXIS TECHNOLOGIES NVMelexis NV_2023</v>
          </cell>
          <cell r="C4934" t="str">
            <v>CID002547 - QSIL Metals Hermsdorf GmbH98</v>
          </cell>
          <cell r="D4934" t="str">
            <v>Tantalum</v>
          </cell>
          <cell r="E4934" t="str">
            <v>CID002547</v>
          </cell>
          <cell r="F4934" t="str">
            <v>RMI</v>
          </cell>
          <cell r="G4934" t="str">
            <v>QSIL Metals Hermsdorf GmbH</v>
          </cell>
          <cell r="H4934" t="str">
            <v>GERMANY</v>
          </cell>
          <cell r="I4934"/>
          <cell r="J4934" t="str">
            <v>Hermsdorf</v>
          </cell>
          <cell r="K4934" t="str">
            <v>Thüringen</v>
          </cell>
          <cell r="L4934" t="str">
            <v>Removed</v>
          </cell>
        </row>
        <row r="4935">
          <cell r="B4935" t="str">
            <v>MELEXIS TECHNOLOGIES NVMelexis NV_2023</v>
          </cell>
          <cell r="C4935" t="str">
            <v>CID002548 - Materion Newton Inc.</v>
          </cell>
          <cell r="D4935" t="str">
            <v>Tantalum</v>
          </cell>
          <cell r="E4935" t="str">
            <v>CID002548</v>
          </cell>
          <cell r="F4935" t="str">
            <v>RMI</v>
          </cell>
          <cell r="G4935" t="str">
            <v>Materion Newton Inc.</v>
          </cell>
          <cell r="H4935" t="str">
            <v>UNITED STATES OF AMERICA</v>
          </cell>
          <cell r="I4935"/>
          <cell r="J4935" t="str">
            <v>Newton</v>
          </cell>
          <cell r="K4935" t="str">
            <v>Massachusetts</v>
          </cell>
          <cell r="L4935" t="str">
            <v>Conformant</v>
          </cell>
        </row>
        <row r="4936">
          <cell r="B4936" t="str">
            <v>MELEXIS TECHNOLOGIES NVMelexis NV_2023</v>
          </cell>
          <cell r="C4936" t="str">
            <v>CID002549 - TANIOBIS Japan Co., Ltd.</v>
          </cell>
          <cell r="D4936" t="str">
            <v>Tantalum</v>
          </cell>
          <cell r="E4936" t="str">
            <v>CID002549</v>
          </cell>
          <cell r="F4936" t="str">
            <v>RMI</v>
          </cell>
          <cell r="G4936" t="str">
            <v>TANIOBIS Japan Co., Ltd.</v>
          </cell>
          <cell r="H4936" t="str">
            <v>JAPAN</v>
          </cell>
          <cell r="I4936"/>
          <cell r="J4936" t="str">
            <v>Mito</v>
          </cell>
          <cell r="K4936" t="str">
            <v>Ibaraki</v>
          </cell>
          <cell r="L4936" t="str">
            <v>Conformant</v>
          </cell>
        </row>
        <row r="4937">
          <cell r="B4937" t="str">
            <v>MELEXIS TECHNOLOGIES NVMelexis NV_2023</v>
          </cell>
          <cell r="C4937" t="str">
            <v>CID002550 - TANIOBIS Smelting GmbH &amp; Co. KG</v>
          </cell>
          <cell r="D4937" t="str">
            <v>Tantalum</v>
          </cell>
          <cell r="E4937" t="str">
            <v>CID002550</v>
          </cell>
          <cell r="F4937" t="str">
            <v>RMI</v>
          </cell>
          <cell r="G4937" t="str">
            <v>TANIOBIS Smelting GmbH &amp; Co. KG</v>
          </cell>
          <cell r="H4937" t="str">
            <v>GERMANY</v>
          </cell>
          <cell r="I4937"/>
          <cell r="J4937" t="str">
            <v>Laufenburg</v>
          </cell>
          <cell r="K4937" t="str">
            <v>Baden-Württemberg</v>
          </cell>
          <cell r="L4937" t="str">
            <v>Conformant</v>
          </cell>
        </row>
        <row r="4938">
          <cell r="B4938" t="str">
            <v>MELEXIS TECHNOLOGIES NVMelexis NV_2023</v>
          </cell>
          <cell r="C4938" t="str">
            <v>CID002545 - TANIOBIS GmbH</v>
          </cell>
          <cell r="D4938" t="str">
            <v>Tantalum</v>
          </cell>
          <cell r="E4938" t="str">
            <v>CID002545</v>
          </cell>
          <cell r="F4938" t="str">
            <v>RMI</v>
          </cell>
          <cell r="G4938" t="str">
            <v>TANIOBIS GmbH</v>
          </cell>
          <cell r="H4938" t="str">
            <v>GERMANY</v>
          </cell>
          <cell r="I4938"/>
          <cell r="J4938" t="str">
            <v>Goslar</v>
          </cell>
          <cell r="K4938" t="str">
            <v>Niedersachsen</v>
          </cell>
          <cell r="L4938" t="str">
            <v>Conformant</v>
          </cell>
        </row>
        <row r="4939">
          <cell r="B4939" t="str">
            <v>MELEXIS TECHNOLOGIES NVMelexis NV_2023</v>
          </cell>
          <cell r="C4939" t="str">
            <v>CID002492 - Hengyang King Xing Lifeng New Materials Co., Ltd.</v>
          </cell>
          <cell r="D4939" t="str">
            <v>Tantalum</v>
          </cell>
          <cell r="E4939" t="str">
            <v>CID002492</v>
          </cell>
          <cell r="F4939" t="str">
            <v>RMI</v>
          </cell>
          <cell r="G4939" t="str">
            <v>Hengyang King Xing Lifeng New Materials Co., Ltd.</v>
          </cell>
          <cell r="H4939" t="str">
            <v>CHINA</v>
          </cell>
          <cell r="I4939"/>
          <cell r="J4939" t="str">
            <v>Hengyang</v>
          </cell>
          <cell r="K4939" t="str">
            <v>Hunan Sheng</v>
          </cell>
          <cell r="L4939" t="str">
            <v>Conformant</v>
          </cell>
        </row>
        <row r="4940">
          <cell r="B4940" t="str">
            <v>MELEXIS TECHNOLOGIES NVMelexis NV_2023</v>
          </cell>
          <cell r="C4940" t="str">
            <v>CID002842 - Jiangxi Tuohong New Raw Material</v>
          </cell>
          <cell r="D4940" t="str">
            <v>Tantalum</v>
          </cell>
          <cell r="E4940" t="str">
            <v>CID002842</v>
          </cell>
          <cell r="F4940" t="str">
            <v>RMI</v>
          </cell>
          <cell r="G4940" t="str">
            <v>Jiangxi Tuohong New Raw Material</v>
          </cell>
          <cell r="H4940" t="str">
            <v>CHINA</v>
          </cell>
          <cell r="I4940"/>
          <cell r="J4940" t="str">
            <v>Yi Chun City</v>
          </cell>
          <cell r="K4940" t="str">
            <v>Jiangxi Sheng</v>
          </cell>
          <cell r="L4940" t="str">
            <v>Conformant</v>
          </cell>
        </row>
        <row r="4941">
          <cell r="B4941" t="str">
            <v>MELEXIS TECHNOLOGIES NVMelexis NV_2023</v>
          </cell>
          <cell r="C4941" t="str">
            <v>CID000914 - JiuJiang JinXin Nonferrous Metals Co., Ltd.</v>
          </cell>
          <cell r="D4941" t="str">
            <v>Tantalum</v>
          </cell>
          <cell r="E4941" t="str">
            <v>CID000914</v>
          </cell>
          <cell r="F4941" t="str">
            <v>RMI</v>
          </cell>
          <cell r="G4941" t="str">
            <v>JiuJiang JinXin Nonferrous Metals Co., Ltd.</v>
          </cell>
          <cell r="H4941" t="str">
            <v>CHINA</v>
          </cell>
          <cell r="I4941"/>
          <cell r="J4941" t="str">
            <v>Jiujiang</v>
          </cell>
          <cell r="K4941" t="str">
            <v>Jiangxi Sheng</v>
          </cell>
          <cell r="L4941" t="str">
            <v>Conformant</v>
          </cell>
        </row>
        <row r="4942">
          <cell r="B4942" t="str">
            <v>MELEXIS TECHNOLOGIES NVMelexis NV_2023</v>
          </cell>
          <cell r="C4942" t="str">
            <v>CID000917 - Jiujiang Tanbre Co., Ltd.</v>
          </cell>
          <cell r="D4942" t="str">
            <v>Tantalum</v>
          </cell>
          <cell r="E4942" t="str">
            <v>CID000917</v>
          </cell>
          <cell r="F4942" t="str">
            <v>RMI</v>
          </cell>
          <cell r="G4942" t="str">
            <v>Jiujiang Tanbre Co., Ltd.</v>
          </cell>
          <cell r="H4942" t="str">
            <v>CHINA</v>
          </cell>
          <cell r="I4942" t="str">
            <v>No. 62, Jiuhu Road, Jiujiang City, Jiangxi 
Province, China, P.C: 332014</v>
          </cell>
          <cell r="J4942" t="str">
            <v>Jiujiang</v>
          </cell>
          <cell r="K4942" t="str">
            <v>Jiangxi Sheng</v>
          </cell>
          <cell r="L4942" t="str">
            <v>Conformant</v>
          </cell>
        </row>
        <row r="4943">
          <cell r="B4943" t="str">
            <v>MELEXIS TECHNOLOGIES NVMelexis NV_2023</v>
          </cell>
          <cell r="C4943" t="str">
            <v>CID001163 - Metallurgical Products India Pvt., Ltd.7</v>
          </cell>
          <cell r="D4943" t="str">
            <v>Tantalum</v>
          </cell>
          <cell r="E4943" t="str">
            <v>CID001163</v>
          </cell>
          <cell r="F4943" t="str">
            <v>RMI</v>
          </cell>
          <cell r="G4943" t="str">
            <v>Metallurgical Products India Pvt., Ltd.</v>
          </cell>
          <cell r="H4943" t="str">
            <v>INDIA</v>
          </cell>
          <cell r="I4943"/>
          <cell r="J4943" t="str">
            <v>District Raigad</v>
          </cell>
          <cell r="K4943" t="str">
            <v>Maharashtra</v>
          </cell>
          <cell r="L4943" t="str">
            <v>Conformant</v>
          </cell>
        </row>
        <row r="4944">
          <cell r="B4944" t="str">
            <v>MELEXIS TECHNOLOGIES NVMelexis NV_2023</v>
          </cell>
          <cell r="C4944" t="str">
            <v>CID001173 - Mineracao Taboca S.A.</v>
          </cell>
          <cell r="D4944" t="str">
            <v>Tin</v>
          </cell>
          <cell r="E4944" t="str">
            <v>CID001173</v>
          </cell>
          <cell r="F4944" t="str">
            <v>RMI</v>
          </cell>
          <cell r="G4944" t="str">
            <v>Mineracao Taboca S.A.</v>
          </cell>
          <cell r="H4944" t="str">
            <v>BRAZIL</v>
          </cell>
          <cell r="I4944" t="str">
            <v>Nondisclosure</v>
          </cell>
          <cell r="J4944" t="str">
            <v>Bairro Guarapiranga</v>
          </cell>
          <cell r="K4944" t="str">
            <v>Pirapora do Bom Jesus City</v>
          </cell>
          <cell r="L4944" t="str">
            <v>Conformant</v>
          </cell>
        </row>
        <row r="4945">
          <cell r="B4945" t="str">
            <v>MELEXIS TECHNOLOGIES NVMelexis NV_2023</v>
          </cell>
          <cell r="C4945" t="str">
            <v>CID001277 - Ningxia Orient Tantalum Industry Co., Ltd.</v>
          </cell>
          <cell r="D4945" t="str">
            <v>Tantalum</v>
          </cell>
          <cell r="E4945" t="str">
            <v>CID001277</v>
          </cell>
          <cell r="F4945" t="str">
            <v>RMI</v>
          </cell>
          <cell r="G4945" t="str">
            <v>Ningxia Orient Tantalum Industry Co., Ltd.</v>
          </cell>
          <cell r="H4945" t="str">
            <v>CHINA</v>
          </cell>
          <cell r="I4945"/>
          <cell r="J4945" t="str">
            <v>Shizuishan City</v>
          </cell>
          <cell r="K4945" t="str">
            <v>Ningxia Huizi Zizhiqu</v>
          </cell>
          <cell r="L4945" t="str">
            <v>Conformant</v>
          </cell>
        </row>
        <row r="4946">
          <cell r="B4946" t="str">
            <v>MELEXIS TECHNOLOGIES NVMelexis NV_2023</v>
          </cell>
          <cell r="C4946" t="str">
            <v>CID001200 - NPM Silmet AS9</v>
          </cell>
          <cell r="D4946" t="str">
            <v>Tantalum</v>
          </cell>
          <cell r="E4946" t="str">
            <v>CID001200</v>
          </cell>
          <cell r="F4946" t="str">
            <v>RMI</v>
          </cell>
          <cell r="G4946" t="str">
            <v>NPM Silmet AS</v>
          </cell>
          <cell r="H4946" t="str">
            <v>ESTONIA</v>
          </cell>
          <cell r="I4946"/>
          <cell r="J4946" t="str">
            <v>Sillamäe</v>
          </cell>
          <cell r="K4946" t="str">
            <v>Ida-Virumaa</v>
          </cell>
          <cell r="L4946" t="str">
            <v>Conformant</v>
          </cell>
        </row>
        <row r="4947">
          <cell r="B4947" t="str">
            <v>MELEXIS TECHNOLOGIES NVMelexis NV_2023</v>
          </cell>
          <cell r="C4947" t="str">
            <v>CID002706 - Resind Industria e Comercio Ltda.</v>
          </cell>
          <cell r="D4947" t="str">
            <v>Tin</v>
          </cell>
          <cell r="E4947" t="str">
            <v>CID002706</v>
          </cell>
          <cell r="F4947" t="str">
            <v>RMI</v>
          </cell>
          <cell r="G4947" t="str">
            <v>Resind Industria e Comercio Ltda.</v>
          </cell>
          <cell r="H4947" t="str">
            <v>BRAZIL</v>
          </cell>
          <cell r="I4947"/>
          <cell r="J4947" t="str">
            <v>São João del Rei</v>
          </cell>
          <cell r="K4947" t="str">
            <v>Minas gerais</v>
          </cell>
          <cell r="L4947" t="str">
            <v>Conformant</v>
          </cell>
        </row>
        <row r="4948">
          <cell r="B4948" t="str">
            <v>MELEXIS TECHNOLOGIES NVMelexis NV_2023</v>
          </cell>
          <cell r="C4948" t="str">
            <v>CID001969 - Ulba Metallurgical Plant JSC17</v>
          </cell>
          <cell r="D4948" t="str">
            <v>Tantalum</v>
          </cell>
          <cell r="E4948" t="str">
            <v>CID001969</v>
          </cell>
          <cell r="F4948" t="str">
            <v>RMI</v>
          </cell>
          <cell r="G4948" t="str">
            <v>Ulba Metallurgical Plant JSC</v>
          </cell>
          <cell r="H4948" t="str">
            <v>KAZAKHSTAN</v>
          </cell>
          <cell r="I4948"/>
          <cell r="J4948" t="str">
            <v>Ust-Kamenogorsk</v>
          </cell>
          <cell r="K4948" t="str">
            <v>Qaraghandy oblysy</v>
          </cell>
          <cell r="L4948" t="str">
            <v>Conformant</v>
          </cell>
        </row>
        <row r="4949">
          <cell r="B4949" t="str">
            <v>MELEXIS TECHNOLOGIES NVMelexis NV_2023</v>
          </cell>
          <cell r="C4949" t="str">
            <v>CID000015 - Advanced Chemical Company</v>
          </cell>
          <cell r="D4949" t="str">
            <v>Gold</v>
          </cell>
          <cell r="E4949" t="str">
            <v>CID000015</v>
          </cell>
          <cell r="F4949" t="str">
            <v>RMI</v>
          </cell>
          <cell r="G4949" t="str">
            <v>Advanced Chemical Company</v>
          </cell>
          <cell r="H4949" t="str">
            <v>UNITED STATES OF AMERICA</v>
          </cell>
          <cell r="I4949"/>
          <cell r="J4949" t="str">
            <v>Warwick</v>
          </cell>
          <cell r="K4949" t="str">
            <v>Rhode Island</v>
          </cell>
          <cell r="L4949" t="str">
            <v>Conformant</v>
          </cell>
        </row>
        <row r="4950">
          <cell r="B4950" t="str">
            <v>MELEXIS TECHNOLOGIES NVMelexis NV_2023</v>
          </cell>
          <cell r="C4950" t="str">
            <v>CID000019 - Aida Chemical Industries Co., Ltd.</v>
          </cell>
          <cell r="D4950" t="str">
            <v>Gold</v>
          </cell>
          <cell r="E4950" t="str">
            <v>CID000019</v>
          </cell>
          <cell r="F4950" t="str">
            <v>RMI</v>
          </cell>
          <cell r="G4950" t="str">
            <v>Aida Chemical Industries Co., Ltd.</v>
          </cell>
          <cell r="H4950" t="str">
            <v>JAPAN</v>
          </cell>
          <cell r="I4950" t="str">
            <v>6-15-13 Minami-cho</v>
          </cell>
          <cell r="J4950" t="str">
            <v>Fuchu</v>
          </cell>
          <cell r="K4950" t="str">
            <v>Tokyo</v>
          </cell>
          <cell r="L4950" t="str">
            <v>Conformant</v>
          </cell>
        </row>
        <row r="4951">
          <cell r="B4951" t="str">
            <v>MELEXIS TECHNOLOGIES NVMelexis NV_2023</v>
          </cell>
          <cell r="C4951" t="str">
            <v>CID002560 - Al Etihad Gold Refinery DMCC</v>
          </cell>
          <cell r="D4951" t="str">
            <v>Gold</v>
          </cell>
          <cell r="E4951" t="str">
            <v>CID002560</v>
          </cell>
          <cell r="F4951" t="str">
            <v>RMI</v>
          </cell>
          <cell r="G4951" t="str">
            <v>Al Etihad Gold Refinery DMCC</v>
          </cell>
          <cell r="H4951" t="str">
            <v>UNITED ARAB EMIRATES</v>
          </cell>
          <cell r="I4951"/>
          <cell r="J4951" t="str">
            <v>Dubai</v>
          </cell>
          <cell r="K4951" t="str">
            <v>Dubayy</v>
          </cell>
          <cell r="L4951" t="str">
            <v>Conformant</v>
          </cell>
        </row>
        <row r="4952">
          <cell r="B4952" t="str">
            <v>MELEXIS TECHNOLOGIES NVMelexis NV_2023</v>
          </cell>
          <cell r="C4952" t="str">
            <v>CID000035 - Agosi AG</v>
          </cell>
          <cell r="D4952" t="str">
            <v>Gold</v>
          </cell>
          <cell r="E4952" t="str">
            <v>CID000035</v>
          </cell>
          <cell r="F4952" t="str">
            <v>RMI</v>
          </cell>
          <cell r="G4952" t="str">
            <v>Agosi AG</v>
          </cell>
          <cell r="H4952" t="str">
            <v>GERMANY</v>
          </cell>
          <cell r="I4952"/>
          <cell r="J4952" t="str">
            <v>Pforzheim</v>
          </cell>
          <cell r="K4952" t="str">
            <v>Baden-Württemberg</v>
          </cell>
          <cell r="L4952" t="str">
            <v>Conformant</v>
          </cell>
        </row>
        <row r="4953">
          <cell r="B4953" t="str">
            <v>MELEXIS TECHNOLOGIES NVMelexis NV_2023</v>
          </cell>
          <cell r="C4953" t="str">
            <v>CID000041 - Almalyk Mining and Metallurgical Complex (AMMC)</v>
          </cell>
          <cell r="D4953" t="str">
            <v>Gold</v>
          </cell>
          <cell r="E4953" t="str">
            <v>CID000041</v>
          </cell>
          <cell r="F4953" t="str">
            <v>RMI</v>
          </cell>
          <cell r="G4953" t="str">
            <v>Almalyk Mining and Metallurgical Complex (AMMC)</v>
          </cell>
          <cell r="H4953" t="str">
            <v>UZBEKISTAN</v>
          </cell>
          <cell r="I4953"/>
          <cell r="J4953" t="str">
            <v>Almalyk</v>
          </cell>
          <cell r="K4953" t="str">
            <v>Toshkent</v>
          </cell>
          <cell r="L4953" t="str">
            <v>Conformant</v>
          </cell>
        </row>
        <row r="4954">
          <cell r="B4954" t="str">
            <v>MELEXIS TECHNOLOGIES NVMelexis NV_2023</v>
          </cell>
          <cell r="C4954" t="str">
            <v>CID000058 - AngloGold Ashanti Corrego do Sitio Mineracao</v>
          </cell>
          <cell r="D4954" t="str">
            <v>Gold</v>
          </cell>
          <cell r="E4954" t="str">
            <v>CID000058</v>
          </cell>
          <cell r="F4954" t="str">
            <v>RMI</v>
          </cell>
          <cell r="G4954" t="str">
            <v>AngloGold Ashanti Corrego do Sitio Mineracao</v>
          </cell>
          <cell r="H4954" t="str">
            <v>BRAZIL</v>
          </cell>
          <cell r="I4954"/>
          <cell r="J4954" t="str">
            <v>Nova Lima</v>
          </cell>
          <cell r="K4954" t="str">
            <v>Minas Gerais</v>
          </cell>
          <cell r="L4954" t="str">
            <v>Conformant</v>
          </cell>
        </row>
        <row r="4955">
          <cell r="B4955" t="str">
            <v>MELEXIS TECHNOLOGIES NVMelexis NV_2023</v>
          </cell>
          <cell r="C4955" t="str">
            <v>CID000077 - Argor-Heraeus S.A.</v>
          </cell>
          <cell r="D4955" t="str">
            <v>Gold</v>
          </cell>
          <cell r="E4955" t="str">
            <v>CID000077</v>
          </cell>
          <cell r="F4955" t="str">
            <v>RMI</v>
          </cell>
          <cell r="G4955" t="str">
            <v>Argor-Heraeus S.A.</v>
          </cell>
          <cell r="H4955" t="str">
            <v>SWITZERLAND</v>
          </cell>
          <cell r="I4955" t="str">
            <v>CH-6850 Mendrisio , Switzerland</v>
          </cell>
          <cell r="J4955" t="str">
            <v>Mendrisio</v>
          </cell>
          <cell r="K4955" t="str">
            <v>Ticino</v>
          </cell>
          <cell r="L4955" t="str">
            <v>Conformant</v>
          </cell>
        </row>
        <row r="4956">
          <cell r="B4956" t="str">
            <v>MELEXIS TECHNOLOGIES NVMelexis NV_2023</v>
          </cell>
          <cell r="C4956" t="str">
            <v>CID000082 - Asahi Pretec Corp.20</v>
          </cell>
          <cell r="D4956" t="str">
            <v>Gold</v>
          </cell>
          <cell r="E4956" t="str">
            <v>CID000082</v>
          </cell>
          <cell r="F4956" t="str">
            <v>RMI</v>
          </cell>
          <cell r="G4956" t="str">
            <v>Asahi Pretec Corp.</v>
          </cell>
          <cell r="H4956" t="str">
            <v>JAPAN</v>
          </cell>
          <cell r="I4956"/>
          <cell r="J4956" t="str">
            <v>Kobe</v>
          </cell>
          <cell r="K4956" t="str">
            <v>Hyogo</v>
          </cell>
          <cell r="L4956" t="str">
            <v>Conformant</v>
          </cell>
        </row>
        <row r="4957">
          <cell r="B4957" t="str">
            <v>MELEXIS TECHNOLOGIES NVMelexis NV_2023</v>
          </cell>
          <cell r="C4957" t="str">
            <v>CID000924 - Asahi Refining Canada Ltd.</v>
          </cell>
          <cell r="D4957" t="str">
            <v>Gold</v>
          </cell>
          <cell r="E4957" t="str">
            <v>CID000924</v>
          </cell>
          <cell r="F4957" t="str">
            <v>RMI</v>
          </cell>
          <cell r="G4957" t="str">
            <v>Asahi Refining Canada Ltd.</v>
          </cell>
          <cell r="H4957" t="str">
            <v>CANADA</v>
          </cell>
          <cell r="I4957"/>
          <cell r="J4957" t="str">
            <v>Brampton</v>
          </cell>
          <cell r="K4957" t="str">
            <v>Ontario</v>
          </cell>
          <cell r="L4957" t="str">
            <v>Conformant</v>
          </cell>
        </row>
        <row r="4958">
          <cell r="B4958" t="str">
            <v>MELEXIS TECHNOLOGIES NVMelexis NV_2023</v>
          </cell>
          <cell r="C4958" t="str">
            <v>CID000920 - Asahi Refining USA Inc.</v>
          </cell>
          <cell r="D4958" t="str">
            <v>Gold</v>
          </cell>
          <cell r="E4958" t="str">
            <v>CID000920</v>
          </cell>
          <cell r="F4958" t="str">
            <v>RMI</v>
          </cell>
          <cell r="G4958" t="str">
            <v>Asahi Refining USA Inc.</v>
          </cell>
          <cell r="H4958" t="str">
            <v>UNITED STATES OF AMERICA</v>
          </cell>
          <cell r="I4958"/>
          <cell r="J4958" t="str">
            <v>Salt Lake City</v>
          </cell>
          <cell r="K4958" t="str">
            <v>Utah</v>
          </cell>
          <cell r="L4958" t="str">
            <v>Conformant</v>
          </cell>
        </row>
        <row r="4959">
          <cell r="B4959" t="str">
            <v>MELEXIS TECHNOLOGIES NVMelexis NV_2023</v>
          </cell>
          <cell r="C4959" t="str">
            <v>CID000113 - Aurubis AG</v>
          </cell>
          <cell r="D4959" t="str">
            <v>Gold</v>
          </cell>
          <cell r="E4959" t="str">
            <v>CID000113</v>
          </cell>
          <cell r="F4959" t="str">
            <v>RMI</v>
          </cell>
          <cell r="G4959" t="str">
            <v>Aurubis AG</v>
          </cell>
          <cell r="H4959" t="str">
            <v>GERMANY</v>
          </cell>
          <cell r="I4959"/>
          <cell r="J4959" t="str">
            <v>Hamburg</v>
          </cell>
          <cell r="K4959" t="str">
            <v>Hamburg</v>
          </cell>
          <cell r="L4959" t="str">
            <v>Conformant</v>
          </cell>
        </row>
        <row r="4960">
          <cell r="B4960" t="str">
            <v>MELEXIS TECHNOLOGIES NVMelexis NV_2023</v>
          </cell>
          <cell r="C4960" t="str">
            <v>CID002863 - Bangalore Refinery26</v>
          </cell>
          <cell r="D4960" t="str">
            <v>Gold</v>
          </cell>
          <cell r="E4960" t="str">
            <v>CID002863</v>
          </cell>
          <cell r="F4960" t="str">
            <v>RMI</v>
          </cell>
          <cell r="G4960" t="str">
            <v>Bangalore Refinery</v>
          </cell>
          <cell r="H4960" t="str">
            <v>INDIA</v>
          </cell>
          <cell r="I4960"/>
          <cell r="J4960" t="str">
            <v>Bangalore</v>
          </cell>
          <cell r="K4960" t="str">
            <v>Karnataka</v>
          </cell>
          <cell r="L4960" t="str">
            <v>Conformant</v>
          </cell>
        </row>
        <row r="4961">
          <cell r="B4961" t="str">
            <v>MELEXIS TECHNOLOGIES NVMelexis NV_2023</v>
          </cell>
          <cell r="C4961" t="str">
            <v>CID000128 - Bangko Sentral ng Pilipinas (Central Bank of the Philippines)</v>
          </cell>
          <cell r="D4961" t="str">
            <v>Gold</v>
          </cell>
          <cell r="E4961" t="str">
            <v>CID000128</v>
          </cell>
          <cell r="F4961" t="str">
            <v>RMI</v>
          </cell>
          <cell r="G4961" t="str">
            <v>Bangko Sentral ng Pilipinas (Central Bank of the Philippines)</v>
          </cell>
          <cell r="H4961" t="str">
            <v>PHILIPPINES</v>
          </cell>
          <cell r="I4961"/>
          <cell r="J4961" t="str">
            <v>Quezon City</v>
          </cell>
          <cell r="K4961" t="str">
            <v>Rizal</v>
          </cell>
          <cell r="L4961" t="str">
            <v>Conformant</v>
          </cell>
        </row>
        <row r="4962">
          <cell r="B4962" t="str">
            <v>MELEXIS TECHNOLOGIES NVMelexis NV_2023</v>
          </cell>
          <cell r="C4962" t="str">
            <v>CID000157 - Boliden AB</v>
          </cell>
          <cell r="D4962" t="str">
            <v>Gold</v>
          </cell>
          <cell r="E4962" t="str">
            <v>CID000157</v>
          </cell>
          <cell r="F4962" t="str">
            <v>RMI</v>
          </cell>
          <cell r="G4962" t="str">
            <v>Boliden AB</v>
          </cell>
          <cell r="H4962" t="str">
            <v>SWEDEN</v>
          </cell>
          <cell r="I4962"/>
          <cell r="J4962" t="str">
            <v>Skelleftehamn</v>
          </cell>
          <cell r="K4962" t="str">
            <v>Västerbottens län [SE-24]</v>
          </cell>
          <cell r="L4962" t="str">
            <v>Conformant</v>
          </cell>
        </row>
        <row r="4963">
          <cell r="B4963" t="str">
            <v>MELEXIS TECHNOLOGIES NVMelexis NV_2023</v>
          </cell>
          <cell r="C4963" t="str">
            <v>CID000176 - C. Hafner GmbH + Co. KG</v>
          </cell>
          <cell r="D4963" t="str">
            <v>Gold</v>
          </cell>
          <cell r="E4963" t="str">
            <v>CID000176</v>
          </cell>
          <cell r="F4963" t="str">
            <v>RMI</v>
          </cell>
          <cell r="G4963" t="str">
            <v>C. Hafner GmbH + Co. KG</v>
          </cell>
          <cell r="H4963" t="str">
            <v>GERMANY</v>
          </cell>
          <cell r="I4963"/>
          <cell r="J4963" t="str">
            <v>Pforzheim</v>
          </cell>
          <cell r="K4963" t="str">
            <v>Baden-Württemberg</v>
          </cell>
          <cell r="L4963" t="str">
            <v>Conformant</v>
          </cell>
        </row>
        <row r="4964">
          <cell r="B4964" t="str">
            <v>MELEXIS TECHNOLOGIES NVMelexis NV_2023</v>
          </cell>
          <cell r="C4964" t="str">
            <v>CID000185 - CCR Refinery - Glencore Canada Corporation30</v>
          </cell>
          <cell r="D4964" t="str">
            <v>Gold</v>
          </cell>
          <cell r="E4964" t="str">
            <v>CID000185</v>
          </cell>
          <cell r="F4964" t="str">
            <v>RMI</v>
          </cell>
          <cell r="G4964" t="str">
            <v>CCR Refinery - Glencore Canada Corporation</v>
          </cell>
          <cell r="H4964" t="str">
            <v>CANADA</v>
          </cell>
          <cell r="I4964"/>
          <cell r="J4964" t="str">
            <v>Montréal</v>
          </cell>
          <cell r="K4964" t="str">
            <v>Quebec</v>
          </cell>
          <cell r="L4964" t="str">
            <v>Conformant</v>
          </cell>
        </row>
        <row r="4965">
          <cell r="B4965" t="str">
            <v>MELEXIS TECHNOLOGIES NVMelexis NV_2023</v>
          </cell>
          <cell r="C4965" t="str">
            <v>CID000233 - Chimet S.p.A.</v>
          </cell>
          <cell r="D4965" t="str">
            <v>Gold</v>
          </cell>
          <cell r="E4965" t="str">
            <v>CID000233</v>
          </cell>
          <cell r="F4965" t="str">
            <v>RMI</v>
          </cell>
          <cell r="G4965" t="str">
            <v>Chimet S.p.A.</v>
          </cell>
          <cell r="H4965" t="str">
            <v>ITALY</v>
          </cell>
          <cell r="I4965"/>
          <cell r="J4965" t="str">
            <v>Arezzo</v>
          </cell>
          <cell r="K4965" t="str">
            <v>Toscana</v>
          </cell>
          <cell r="L4965" t="str">
            <v>Conformant</v>
          </cell>
        </row>
        <row r="4966">
          <cell r="B4966" t="str">
            <v>MELEXIS TECHNOLOGIES NVMelexis NV_2023</v>
          </cell>
          <cell r="C4966" t="str">
            <v>CID000264 - Chugai Mining</v>
          </cell>
          <cell r="D4966" t="str">
            <v>Gold</v>
          </cell>
          <cell r="E4966" t="str">
            <v>CID000264</v>
          </cell>
          <cell r="F4966" t="str">
            <v>RMI</v>
          </cell>
          <cell r="G4966" t="str">
            <v>Chugai Mining</v>
          </cell>
          <cell r="H4966" t="str">
            <v>JAPAN</v>
          </cell>
          <cell r="I4966"/>
          <cell r="J4966" t="str">
            <v>Chiyoda</v>
          </cell>
          <cell r="K4966" t="str">
            <v>Tokyo</v>
          </cell>
          <cell r="L4966" t="str">
            <v>Conformant</v>
          </cell>
        </row>
        <row r="4967">
          <cell r="B4967" t="str">
            <v>MELEXIS TECHNOLOGIES NVMelexis NV_2023</v>
          </cell>
          <cell r="C4967" t="str">
            <v>CID000401 - Dowa</v>
          </cell>
          <cell r="D4967" t="str">
            <v>Gold</v>
          </cell>
          <cell r="E4967" t="str">
            <v>CID000401</v>
          </cell>
          <cell r="F4967" t="str">
            <v>RMI</v>
          </cell>
          <cell r="G4967" t="str">
            <v>Dowa</v>
          </cell>
          <cell r="H4967" t="str">
            <v>JAPAN</v>
          </cell>
          <cell r="I4967"/>
          <cell r="J4967" t="str">
            <v>Kosaka</v>
          </cell>
          <cell r="K4967" t="str">
            <v>Akita</v>
          </cell>
          <cell r="L4967" t="str">
            <v>Conformant</v>
          </cell>
        </row>
        <row r="4968">
          <cell r="B4968" t="str">
            <v>MELEXIS TECHNOLOGIES NVMelexis NV_2023</v>
          </cell>
          <cell r="C4968" t="str">
            <v>CID000359 - DSC (Do Sung Corporation)38</v>
          </cell>
          <cell r="D4968" t="str">
            <v>Gold</v>
          </cell>
          <cell r="E4968" t="str">
            <v>CID000359</v>
          </cell>
          <cell r="F4968" t="str">
            <v>RMI</v>
          </cell>
          <cell r="G4968" t="str">
            <v>DSC (Do Sung Corporation)</v>
          </cell>
          <cell r="H4968" t="str">
            <v>KOREA, REPUBLIC OF</v>
          </cell>
          <cell r="I4968"/>
          <cell r="J4968" t="str">
            <v>Gimpo</v>
          </cell>
          <cell r="K4968" t="str">
            <v>Gyeonggi-do</v>
          </cell>
          <cell r="L4968" t="str">
            <v>Conformant</v>
          </cell>
        </row>
        <row r="4969">
          <cell r="B4969" t="str">
            <v>MELEXIS TECHNOLOGIES NVMelexis NV_2023</v>
          </cell>
          <cell r="C4969" t="str">
            <v>CID000425 - Eco-System Recycling Co., Ltd. East Plant</v>
          </cell>
          <cell r="D4969" t="str">
            <v>Gold</v>
          </cell>
          <cell r="E4969" t="str">
            <v>CID000425</v>
          </cell>
          <cell r="F4969" t="str">
            <v>RMI</v>
          </cell>
          <cell r="G4969" t="str">
            <v>Eco-System Recycling Co., Ltd. East Plant</v>
          </cell>
          <cell r="H4969" t="str">
            <v>JAPAN</v>
          </cell>
          <cell r="I4969"/>
          <cell r="J4969" t="str">
            <v>Honjo</v>
          </cell>
          <cell r="K4969" t="str">
            <v>Saitama</v>
          </cell>
          <cell r="L4969" t="str">
            <v>Conformant</v>
          </cell>
        </row>
        <row r="4970">
          <cell r="B4970" t="str">
            <v>MELEXIS TECHNOLOGIES NVMelexis NV_2023</v>
          </cell>
          <cell r="C4970" t="str">
            <v>CID002561 - Emirates Gold DMCC</v>
          </cell>
          <cell r="D4970" t="str">
            <v>Gold</v>
          </cell>
          <cell r="E4970" t="str">
            <v>CID002561</v>
          </cell>
          <cell r="F4970" t="str">
            <v>RMI</v>
          </cell>
          <cell r="G4970" t="str">
            <v>Emirates Gold DMCC</v>
          </cell>
          <cell r="H4970" t="str">
            <v>UNITED ARAB EMIRATES</v>
          </cell>
          <cell r="I4970"/>
          <cell r="J4970" t="str">
            <v>Dubai</v>
          </cell>
          <cell r="K4970" t="str">
            <v>Dubayy</v>
          </cell>
          <cell r="L4970" t="str">
            <v>Conformant</v>
          </cell>
        </row>
        <row r="4971">
          <cell r="B4971" t="str">
            <v>MELEXIS TECHNOLOGIES NVMelexis NV_2023</v>
          </cell>
          <cell r="C4971" t="str">
            <v>CID002459 - Geib Refining Corporation</v>
          </cell>
          <cell r="D4971" t="str">
            <v>Gold</v>
          </cell>
          <cell r="E4971" t="str">
            <v>CID002459</v>
          </cell>
          <cell r="F4971" t="str">
            <v>RMI</v>
          </cell>
          <cell r="G4971" t="str">
            <v>Geib Refining Corporation</v>
          </cell>
          <cell r="H4971" t="str">
            <v>UNITED STATES OF AMERICA</v>
          </cell>
          <cell r="I4971"/>
          <cell r="J4971" t="str">
            <v>Warwick</v>
          </cell>
          <cell r="K4971" t="str">
            <v>Rhode Island</v>
          </cell>
          <cell r="L4971" t="str">
            <v>Conformant</v>
          </cell>
        </row>
        <row r="4972">
          <cell r="B4972" t="str">
            <v>MELEXIS TECHNOLOGIES NVMelexis NV_2023</v>
          </cell>
          <cell r="C4972" t="str">
            <v>CID002243 - Gold Refinery of Zijin Mining Group Co., Ltd.42</v>
          </cell>
          <cell r="D4972" t="str">
            <v>Gold</v>
          </cell>
          <cell r="E4972" t="str">
            <v>CID002243</v>
          </cell>
          <cell r="F4972" t="str">
            <v>RMI</v>
          </cell>
          <cell r="G4972" t="str">
            <v>Gold Refinery of Zijin Mining Group Co., Ltd.</v>
          </cell>
          <cell r="H4972" t="str">
            <v>CHINA</v>
          </cell>
          <cell r="I4972"/>
          <cell r="J4972" t="str">
            <v>Shanghang</v>
          </cell>
          <cell r="K4972" t="str">
            <v>Fujian Sheng</v>
          </cell>
          <cell r="L4972" t="str">
            <v>Conformant</v>
          </cell>
        </row>
        <row r="4973">
          <cell r="B4973" t="str">
            <v>MELEXIS TECHNOLOGIES NVMelexis NV_2023</v>
          </cell>
          <cell r="C4973" t="str">
            <v>CID000689 - LT Metal Ltd.</v>
          </cell>
          <cell r="D4973" t="str">
            <v>Gold</v>
          </cell>
          <cell r="E4973" t="str">
            <v>CID000689</v>
          </cell>
          <cell r="F4973" t="str">
            <v>RMI</v>
          </cell>
          <cell r="G4973" t="str">
            <v>LT Metal Ltd.</v>
          </cell>
          <cell r="H4973" t="str">
            <v>KOREA, REPUBLIC OF</v>
          </cell>
          <cell r="I4973"/>
          <cell r="J4973" t="str">
            <v>Seo-gu</v>
          </cell>
          <cell r="K4973" t="str">
            <v>Incheon-gwangyeoksi</v>
          </cell>
          <cell r="L4973" t="str">
            <v>Conformant</v>
          </cell>
        </row>
        <row r="4974">
          <cell r="B4974" t="str">
            <v>MELEXIS TECHNOLOGIES NVMelexis NV_2023</v>
          </cell>
          <cell r="C4974" t="str">
            <v>CID000694 - Heimerle + Meule GmbH</v>
          </cell>
          <cell r="D4974" t="str">
            <v>Gold</v>
          </cell>
          <cell r="E4974" t="str">
            <v>CID000694</v>
          </cell>
          <cell r="F4974" t="str">
            <v>RMI</v>
          </cell>
          <cell r="G4974" t="str">
            <v>Heimerle + Meule GmbH</v>
          </cell>
          <cell r="H4974" t="str">
            <v>GERMANY</v>
          </cell>
          <cell r="I4974"/>
          <cell r="J4974" t="str">
            <v>Pforzheim</v>
          </cell>
          <cell r="K4974" t="str">
            <v>Baden-Württemberg</v>
          </cell>
          <cell r="L4974" t="str">
            <v>Conformant</v>
          </cell>
        </row>
        <row r="4975">
          <cell r="B4975" t="str">
            <v>MELEXIS TECHNOLOGIES NVMelexis NV_2023</v>
          </cell>
          <cell r="C4975" t="str">
            <v>CID000707 - Heraeus Metals Hong Kong Ltd.</v>
          </cell>
          <cell r="D4975" t="str">
            <v>Gold</v>
          </cell>
          <cell r="E4975" t="str">
            <v>CID000707</v>
          </cell>
          <cell r="F4975" t="str">
            <v>RMI</v>
          </cell>
          <cell r="G4975" t="str">
            <v>Heraeus Metals Hong Kong Ltd.</v>
          </cell>
          <cell r="H4975" t="str">
            <v>CHINA</v>
          </cell>
          <cell r="I4975"/>
          <cell r="J4975" t="str">
            <v>Fanling</v>
          </cell>
          <cell r="K4975" t="str">
            <v>Hong Kong SAR</v>
          </cell>
          <cell r="L4975" t="str">
            <v>Conformant</v>
          </cell>
        </row>
        <row r="4976">
          <cell r="B4976" t="str">
            <v>MELEXIS TECHNOLOGIES NVMelexis NV_2023</v>
          </cell>
          <cell r="C4976" t="str">
            <v>CID000711 - Heraeus Germany GmbH Co. KG</v>
          </cell>
          <cell r="D4976" t="str">
            <v>Gold</v>
          </cell>
          <cell r="E4976" t="str">
            <v>CID000711</v>
          </cell>
          <cell r="F4976" t="str">
            <v>RMI</v>
          </cell>
          <cell r="G4976" t="str">
            <v>Heraeus Germany GmbH Co. KG</v>
          </cell>
          <cell r="H4976" t="str">
            <v>GERMANY</v>
          </cell>
          <cell r="I4976"/>
          <cell r="J4976" t="str">
            <v>Hanau</v>
          </cell>
          <cell r="K4976" t="str">
            <v>Hessen</v>
          </cell>
          <cell r="L4976" t="str">
            <v>Conformant</v>
          </cell>
        </row>
        <row r="4977">
          <cell r="B4977" t="str">
            <v>MELEXIS TECHNOLOGIES NVMelexis NV_2023</v>
          </cell>
          <cell r="C4977" t="str">
            <v>CID000766 - Hunan Chenzhou Mining Co., Ltd.</v>
          </cell>
          <cell r="D4977" t="str">
            <v>Tungsten</v>
          </cell>
          <cell r="E4977" t="str">
            <v>CID000766</v>
          </cell>
          <cell r="F4977" t="str">
            <v>RMI</v>
          </cell>
          <cell r="G4977" t="str">
            <v>Hunan Chenzhou Mining Co., Ltd.</v>
          </cell>
          <cell r="H4977" t="str">
            <v>CHINA</v>
          </cell>
          <cell r="I4977"/>
          <cell r="J4977" t="str">
            <v>Yuanling</v>
          </cell>
          <cell r="K4977" t="str">
            <v>Hunan Sheng</v>
          </cell>
          <cell r="L4977" t="str">
            <v>Conformant</v>
          </cell>
        </row>
        <row r="4978">
          <cell r="B4978" t="str">
            <v>MELEXIS TECHNOLOGIES NVMelexis NV_2023</v>
          </cell>
          <cell r="C4978" t="str">
            <v>CID000801 - Inner Mongolia Qiankun Gold and Silver Refinery Share Co., Ltd.</v>
          </cell>
          <cell r="D4978" t="str">
            <v>Gold</v>
          </cell>
          <cell r="E4978" t="str">
            <v>CID000801</v>
          </cell>
          <cell r="F4978" t="str">
            <v>RMI</v>
          </cell>
          <cell r="G4978" t="str">
            <v>Inner Mongolia Qiankun Gold and Silver Refinery Share Co., Ltd.</v>
          </cell>
          <cell r="H4978" t="str">
            <v>CHINA</v>
          </cell>
          <cell r="I4978"/>
          <cell r="J4978" t="str">
            <v>Hohhot</v>
          </cell>
          <cell r="K4978" t="str">
            <v>Nei Mongol Zizhiqu</v>
          </cell>
          <cell r="L4978" t="str">
            <v>Conformant</v>
          </cell>
        </row>
        <row r="4979">
          <cell r="B4979" t="str">
            <v>MELEXIS TECHNOLOGIES NVMelexis NV_2023</v>
          </cell>
          <cell r="C4979" t="str">
            <v>CID000807 - Ishifuku Metal Industry Co., Ltd.</v>
          </cell>
          <cell r="D4979" t="str">
            <v>Gold</v>
          </cell>
          <cell r="E4979" t="str">
            <v>CID000807</v>
          </cell>
          <cell r="F4979" t="str">
            <v>RMI</v>
          </cell>
          <cell r="G4979" t="str">
            <v>Ishifuku Metal Industry Co., Ltd.</v>
          </cell>
          <cell r="H4979" t="str">
            <v>JAPAN</v>
          </cell>
          <cell r="I4979"/>
          <cell r="J4979" t="str">
            <v>Soka</v>
          </cell>
          <cell r="K4979" t="str">
            <v>Saitama</v>
          </cell>
          <cell r="L4979" t="str">
            <v>Conformant</v>
          </cell>
        </row>
        <row r="4980">
          <cell r="B4980" t="str">
            <v>MELEXIS TECHNOLOGIES NVMelexis NV_2023</v>
          </cell>
          <cell r="C4980" t="str">
            <v>CID000814 - Istanbul Gold Refinery</v>
          </cell>
          <cell r="D4980" t="str">
            <v>Gold</v>
          </cell>
          <cell r="E4980" t="str">
            <v>CID000814</v>
          </cell>
          <cell r="F4980" t="str">
            <v>RMI</v>
          </cell>
          <cell r="G4980" t="str">
            <v>Istanbul Gold Refinery</v>
          </cell>
          <cell r="H4980" t="str">
            <v>TURKEY</v>
          </cell>
          <cell r="I4980"/>
          <cell r="J4980" t="str">
            <v>Kuyumcukent</v>
          </cell>
          <cell r="K4980" t="str">
            <v>İstanbul</v>
          </cell>
          <cell r="L4980" t="str">
            <v>Conformant</v>
          </cell>
        </row>
        <row r="4981">
          <cell r="B4981" t="str">
            <v>MELEXIS TECHNOLOGIES NVMelexis NV_2023</v>
          </cell>
          <cell r="C4981" t="str">
            <v>CID002765 - Italpreziosi</v>
          </cell>
          <cell r="D4981" t="str">
            <v>Gold</v>
          </cell>
          <cell r="E4981" t="str">
            <v>CID002765</v>
          </cell>
          <cell r="F4981" t="str">
            <v>RMI</v>
          </cell>
          <cell r="G4981" t="str">
            <v>Italpreziosi</v>
          </cell>
          <cell r="H4981" t="str">
            <v>ITALY</v>
          </cell>
          <cell r="I4981"/>
          <cell r="J4981" t="str">
            <v>Arezzo</v>
          </cell>
          <cell r="K4981" t="str">
            <v>Toscana</v>
          </cell>
          <cell r="L4981" t="str">
            <v>Conformant</v>
          </cell>
        </row>
        <row r="4982">
          <cell r="B4982" t="str">
            <v>MELEXIS TECHNOLOGIES NVMelexis NV_2023</v>
          </cell>
          <cell r="C4982" t="str">
            <v>CID000823 - Japan Mint</v>
          </cell>
          <cell r="D4982" t="str">
            <v>Gold</v>
          </cell>
          <cell r="E4982" t="str">
            <v>CID000823</v>
          </cell>
          <cell r="F4982" t="str">
            <v>RMI</v>
          </cell>
          <cell r="G4982" t="str">
            <v>Japan Mint</v>
          </cell>
          <cell r="H4982" t="str">
            <v>JAPAN</v>
          </cell>
          <cell r="I4982"/>
          <cell r="J4982" t="str">
            <v>Osaka</v>
          </cell>
          <cell r="K4982" t="str">
            <v>Osaka</v>
          </cell>
          <cell r="L4982" t="str">
            <v>Conformant</v>
          </cell>
        </row>
        <row r="4983">
          <cell r="B4983" t="str">
            <v>MELEXIS TECHNOLOGIES NVMelexis NV_2023</v>
          </cell>
          <cell r="C4983" t="str">
            <v>CID000855 - Jiangxi Copper Co., Ltd.51</v>
          </cell>
          <cell r="D4983" t="str">
            <v>Gold</v>
          </cell>
          <cell r="E4983" t="str">
            <v>CID000855</v>
          </cell>
          <cell r="F4983" t="str">
            <v>RMI</v>
          </cell>
          <cell r="G4983" t="str">
            <v>Jiangxi Copper Co., Ltd.</v>
          </cell>
          <cell r="H4983" t="str">
            <v>CHINA</v>
          </cell>
          <cell r="I4983"/>
          <cell r="J4983" t="str">
            <v>Guixi City</v>
          </cell>
          <cell r="K4983" t="str">
            <v>Jiangxi Sheng</v>
          </cell>
          <cell r="L4983" t="str">
            <v>Conformant</v>
          </cell>
        </row>
        <row r="4984">
          <cell r="B4984" t="str">
            <v>MELEXIS TECHNOLOGIES NVMelexis NV_2023</v>
          </cell>
          <cell r="C4984" t="str">
            <v>CID000937 - JX Nippon Mining &amp; Metals Co., Ltd.</v>
          </cell>
          <cell r="D4984" t="str">
            <v>Gold</v>
          </cell>
          <cell r="E4984" t="str">
            <v>CID000937</v>
          </cell>
          <cell r="F4984" t="str">
            <v>RMI</v>
          </cell>
          <cell r="G4984" t="str">
            <v>JX Nippon Mining &amp; Metals Co., Ltd.</v>
          </cell>
          <cell r="H4984" t="str">
            <v>JAPAN</v>
          </cell>
          <cell r="I4984"/>
          <cell r="J4984" t="str">
            <v>Ōita</v>
          </cell>
          <cell r="K4984" t="str">
            <v>Ôita</v>
          </cell>
          <cell r="L4984" t="str">
            <v>Conformant</v>
          </cell>
        </row>
        <row r="4985">
          <cell r="B4985" t="str">
            <v>MELEXIS TECHNOLOGIES NVMelexis NV_2023</v>
          </cell>
          <cell r="C4985" t="str">
            <v>CID000957 - Kazzinc</v>
          </cell>
          <cell r="D4985" t="str">
            <v>Gold</v>
          </cell>
          <cell r="E4985" t="str">
            <v>CID000957</v>
          </cell>
          <cell r="F4985" t="str">
            <v>RMI</v>
          </cell>
          <cell r="G4985" t="str">
            <v>Kazzinc</v>
          </cell>
          <cell r="H4985" t="str">
            <v>KAZAKHSTAN</v>
          </cell>
          <cell r="I4985"/>
          <cell r="J4985" t="str">
            <v>Ust-Kamenogorsk</v>
          </cell>
          <cell r="K4985" t="str">
            <v>Qaraghandy oblysy</v>
          </cell>
          <cell r="L4985" t="str">
            <v>Conformant</v>
          </cell>
        </row>
        <row r="4986">
          <cell r="B4986" t="str">
            <v>MELEXIS TECHNOLOGIES NVMelexis NV_2023</v>
          </cell>
          <cell r="C4986" t="str">
            <v>CID000969 - Kennecott Utah Copper LLC</v>
          </cell>
          <cell r="D4986" t="str">
            <v>Gold</v>
          </cell>
          <cell r="E4986" t="str">
            <v>CID000969</v>
          </cell>
          <cell r="F4986" t="str">
            <v>RMI</v>
          </cell>
          <cell r="G4986" t="str">
            <v>Kennecott Utah Copper LLC</v>
          </cell>
          <cell r="H4986" t="str">
            <v>UNITED STATES OF AMERICA</v>
          </cell>
          <cell r="I4986"/>
          <cell r="J4986" t="str">
            <v>Magna</v>
          </cell>
          <cell r="K4986" t="str">
            <v>Utah</v>
          </cell>
          <cell r="L4986" t="str">
            <v>Conformant</v>
          </cell>
        </row>
        <row r="4987">
          <cell r="B4987" t="str">
            <v>MELEXIS TECHNOLOGIES NVMelexis NV_2023</v>
          </cell>
          <cell r="C4987" t="str">
            <v>CID002511 - KGHM Polska Miedz Spolka Akcyjna</v>
          </cell>
          <cell r="D4987" t="str">
            <v>Gold</v>
          </cell>
          <cell r="E4987" t="str">
            <v>CID002511</v>
          </cell>
          <cell r="F4987" t="str">
            <v>RMI</v>
          </cell>
          <cell r="G4987" t="str">
            <v>KGHM Polska Miedz Spolka Akcyjna</v>
          </cell>
          <cell r="H4987" t="str">
            <v>POLAND</v>
          </cell>
          <cell r="I4987"/>
          <cell r="J4987" t="str">
            <v>Lubin</v>
          </cell>
          <cell r="K4987" t="str">
            <v>Dolnośląskie</v>
          </cell>
          <cell r="L4987" t="str">
            <v>Conformant</v>
          </cell>
        </row>
        <row r="4988">
          <cell r="B4988" t="str">
            <v>MELEXIS TECHNOLOGIES NVMelexis NV_2023</v>
          </cell>
          <cell r="C4988" t="str">
            <v>CID000981 - Kojima Chemicals Co., Ltd.</v>
          </cell>
          <cell r="D4988" t="str">
            <v>Gold</v>
          </cell>
          <cell r="E4988" t="str">
            <v>CID000981</v>
          </cell>
          <cell r="F4988" t="str">
            <v>RMI</v>
          </cell>
          <cell r="G4988" t="str">
            <v>Kojima Chemicals Co., Ltd.</v>
          </cell>
          <cell r="H4988" t="str">
            <v>JAPAN</v>
          </cell>
          <cell r="I4988"/>
          <cell r="J4988" t="str">
            <v>Sayama</v>
          </cell>
          <cell r="K4988" t="str">
            <v>Saitama</v>
          </cell>
          <cell r="L4988" t="str">
            <v>Conformant</v>
          </cell>
        </row>
        <row r="4989">
          <cell r="B4989" t="str">
            <v>MELEXIS TECHNOLOGIES NVMelexis NV_2023</v>
          </cell>
          <cell r="C4989" t="str">
            <v>CID002605 - Korea Zinc Co., Ltd.</v>
          </cell>
          <cell r="D4989" t="str">
            <v>Gold</v>
          </cell>
          <cell r="E4989" t="str">
            <v>CID002605</v>
          </cell>
          <cell r="F4989" t="str">
            <v>RMI</v>
          </cell>
          <cell r="G4989" t="str">
            <v>Korea Zinc Co., Ltd.</v>
          </cell>
          <cell r="H4989" t="str">
            <v>KOREA, REPUBLIC OF</v>
          </cell>
          <cell r="I4989"/>
          <cell r="J4989" t="str">
            <v>Gangnam</v>
          </cell>
          <cell r="K4989" t="str">
            <v>Seoul-teukbyeolsi</v>
          </cell>
          <cell r="L4989" t="str">
            <v>Conformant</v>
          </cell>
        </row>
        <row r="4990">
          <cell r="B4990" t="str">
            <v>MELEXIS TECHNOLOGIES NVMelexis NV_2023</v>
          </cell>
          <cell r="C4990" t="str">
            <v>CID002762 - L'Orfebre S.A.</v>
          </cell>
          <cell r="D4990" t="str">
            <v>Gold</v>
          </cell>
          <cell r="E4990" t="str">
            <v>CID002762</v>
          </cell>
          <cell r="F4990" t="str">
            <v>RMI</v>
          </cell>
          <cell r="G4990" t="str">
            <v>L'Orfebre S.A.</v>
          </cell>
          <cell r="H4990" t="str">
            <v>ANDORRA</v>
          </cell>
          <cell r="I4990"/>
          <cell r="J4990" t="str">
            <v>Andorra la Vella</v>
          </cell>
          <cell r="K4990" t="str">
            <v>Andorra la Vella</v>
          </cell>
          <cell r="L4990" t="str">
            <v>Conformant</v>
          </cell>
        </row>
        <row r="4991">
          <cell r="B4991" t="str">
            <v>MELEXIS TECHNOLOGIES NVMelexis NV_2023</v>
          </cell>
          <cell r="C4991" t="str">
            <v>CID001078 - LS-NIKKO Copper Inc.</v>
          </cell>
          <cell r="D4991" t="str">
            <v>Gold</v>
          </cell>
          <cell r="E4991" t="str">
            <v>CID001078</v>
          </cell>
          <cell r="F4991" t="str">
            <v>RMI</v>
          </cell>
          <cell r="G4991" t="str">
            <v>LS-NIKKO Copper Inc.</v>
          </cell>
          <cell r="H4991" t="str">
            <v>KOREA, REPUBLIC OF</v>
          </cell>
          <cell r="I4991"/>
          <cell r="J4991" t="str">
            <v>Onsan-eup</v>
          </cell>
          <cell r="K4991" t="str">
            <v>Ulsan-gwangyeoksi</v>
          </cell>
          <cell r="L4991" t="str">
            <v>Conformant</v>
          </cell>
        </row>
        <row r="4992">
          <cell r="B4992" t="str">
            <v>MELEXIS TECHNOLOGIES NVMelexis NV_2023</v>
          </cell>
          <cell r="C4992" t="str">
            <v>CID001113 - Materion</v>
          </cell>
          <cell r="D4992" t="str">
            <v>Gold</v>
          </cell>
          <cell r="E4992" t="str">
            <v>CID001113</v>
          </cell>
          <cell r="F4992" t="str">
            <v>RMI</v>
          </cell>
          <cell r="G4992" t="str">
            <v>Materion</v>
          </cell>
          <cell r="H4992" t="str">
            <v>UNITED STATES OF AMERICA</v>
          </cell>
          <cell r="I4992"/>
          <cell r="J4992" t="str">
            <v>Buffalo</v>
          </cell>
          <cell r="K4992" t="str">
            <v>New York</v>
          </cell>
          <cell r="L4992" t="str">
            <v>Conformant</v>
          </cell>
        </row>
        <row r="4993">
          <cell r="B4993" t="str">
            <v>MELEXIS TECHNOLOGIES NVMelexis NV_2023</v>
          </cell>
          <cell r="C4993" t="str">
            <v>CID001119 - Matsuda Sangyo Co., Ltd.</v>
          </cell>
          <cell r="D4993" t="str">
            <v>Gold</v>
          </cell>
          <cell r="E4993" t="str">
            <v>CID001119</v>
          </cell>
          <cell r="F4993" t="str">
            <v>RMI</v>
          </cell>
          <cell r="G4993" t="str">
            <v>Matsuda Sangyo Co., Ltd.</v>
          </cell>
          <cell r="H4993" t="str">
            <v>JAPAN</v>
          </cell>
          <cell r="I4993"/>
          <cell r="J4993" t="str">
            <v>Iruma</v>
          </cell>
          <cell r="K4993" t="str">
            <v>Saitama</v>
          </cell>
          <cell r="L4993" t="str">
            <v>Conformant</v>
          </cell>
        </row>
        <row r="4994">
          <cell r="B4994" t="str">
            <v>MELEXIS TECHNOLOGIES NVMelexis NV_2023</v>
          </cell>
          <cell r="C4994" t="str">
            <v>CID001149 - Metalor Technologies (Hong Kong) Ltd.</v>
          </cell>
          <cell r="D4994" t="str">
            <v>Gold</v>
          </cell>
          <cell r="E4994" t="str">
            <v>CID001149</v>
          </cell>
          <cell r="F4994" t="str">
            <v>RMI</v>
          </cell>
          <cell r="G4994" t="str">
            <v>Metalor Technologies (Hong Kong) Ltd.</v>
          </cell>
          <cell r="H4994" t="str">
            <v>CHINA</v>
          </cell>
          <cell r="I4994" t="str">
            <v>Unknown.</v>
          </cell>
          <cell r="J4994" t="str">
            <v>Kwai Chung</v>
          </cell>
          <cell r="K4994" t="str">
            <v>Hong Kong SAR</v>
          </cell>
          <cell r="L4994" t="str">
            <v>Conformant</v>
          </cell>
        </row>
        <row r="4995">
          <cell r="B4995" t="str">
            <v>MELEXIS TECHNOLOGIES NVMelexis NV_2023</v>
          </cell>
          <cell r="C4995" t="str">
            <v>CID001152 - Metalor Technologies (Singapore) Pte., Ltd.</v>
          </cell>
          <cell r="D4995" t="str">
            <v>Gold</v>
          </cell>
          <cell r="E4995" t="str">
            <v>CID001152</v>
          </cell>
          <cell r="F4995" t="str">
            <v>RMI</v>
          </cell>
          <cell r="G4995" t="str">
            <v>Metalor Technologies (Singapore) Pte., Ltd.</v>
          </cell>
          <cell r="H4995" t="str">
            <v>SINGAPORE</v>
          </cell>
          <cell r="I4995"/>
          <cell r="J4995" t="str">
            <v>Singapore</v>
          </cell>
          <cell r="K4995" t="str">
            <v>South West</v>
          </cell>
          <cell r="L4995" t="str">
            <v>Conformant</v>
          </cell>
        </row>
        <row r="4996">
          <cell r="B4996" t="str">
            <v>MELEXIS TECHNOLOGIES NVMelexis NV_2023</v>
          </cell>
          <cell r="C4996" t="str">
            <v>CID001147 - Metalor Technologies (Suzhou) Ltd.</v>
          </cell>
          <cell r="D4996" t="str">
            <v>Gold</v>
          </cell>
          <cell r="E4996" t="str">
            <v>CID001147</v>
          </cell>
          <cell r="F4996" t="str">
            <v>RMI</v>
          </cell>
          <cell r="G4996" t="str">
            <v>Metalor Technologies (Suzhou) Ltd.</v>
          </cell>
          <cell r="H4996" t="str">
            <v>CHINA</v>
          </cell>
          <cell r="I4996"/>
          <cell r="J4996" t="str">
            <v>Suzhou Industrial Park</v>
          </cell>
          <cell r="K4996" t="str">
            <v>Jiangsu Sheng</v>
          </cell>
          <cell r="L4996" t="str">
            <v>Conformant</v>
          </cell>
        </row>
        <row r="4997">
          <cell r="B4997" t="str">
            <v>MELEXIS TECHNOLOGIES NVMelexis NV_2023</v>
          </cell>
          <cell r="C4997" t="str">
            <v>CID001153 - Metalor Technologies S.A.</v>
          </cell>
          <cell r="D4997" t="str">
            <v>Gold</v>
          </cell>
          <cell r="E4997" t="str">
            <v>CID001153</v>
          </cell>
          <cell r="F4997" t="str">
            <v>RMI</v>
          </cell>
          <cell r="G4997" t="str">
            <v>Metalor Technologies S.A.</v>
          </cell>
          <cell r="H4997" t="str">
            <v>SWITZERLAND</v>
          </cell>
          <cell r="I4997"/>
          <cell r="J4997" t="str">
            <v>Marin</v>
          </cell>
          <cell r="K4997" t="str">
            <v>Neuchâtel</v>
          </cell>
          <cell r="L4997" t="str">
            <v>Conformant</v>
          </cell>
        </row>
        <row r="4998">
          <cell r="B4998" t="str">
            <v>MELEXIS TECHNOLOGIES NVMelexis NV_2023</v>
          </cell>
          <cell r="C4998" t="str">
            <v>CID001157 - Metalor USA Refining Corporation</v>
          </cell>
          <cell r="D4998" t="str">
            <v>Gold</v>
          </cell>
          <cell r="E4998" t="str">
            <v>CID001157</v>
          </cell>
          <cell r="F4998" t="str">
            <v>RMI</v>
          </cell>
          <cell r="G4998" t="str">
            <v>Metalor USA Refining Corporation</v>
          </cell>
          <cell r="H4998" t="str">
            <v>UNITED STATES OF AMERICA</v>
          </cell>
          <cell r="I4998"/>
          <cell r="J4998" t="str">
            <v>North Attleboro</v>
          </cell>
          <cell r="K4998" t="str">
            <v>Massachusetts</v>
          </cell>
          <cell r="L4998" t="str">
            <v>Conformant</v>
          </cell>
        </row>
        <row r="4999">
          <cell r="B4999" t="str">
            <v>MELEXIS TECHNOLOGIES NVMelexis NV_2023</v>
          </cell>
          <cell r="C4999" t="str">
            <v>CID001161 - Metalurgica Met-Mex Penoles S.A. De C.V.65</v>
          </cell>
          <cell r="D4999" t="str">
            <v>Gold</v>
          </cell>
          <cell r="E4999" t="str">
            <v>CID001161</v>
          </cell>
          <cell r="F4999" t="str">
            <v>RMI</v>
          </cell>
          <cell r="G4999" t="str">
            <v>Metalurgica Met-Mex Penoles S.A. De C.V.</v>
          </cell>
          <cell r="H4999" t="str">
            <v>MEXICO</v>
          </cell>
          <cell r="I4999"/>
          <cell r="J4999" t="str">
            <v>Torreon</v>
          </cell>
          <cell r="K4999" t="str">
            <v>Coahuila de Zaragoza</v>
          </cell>
          <cell r="L4999" t="str">
            <v>Conformant</v>
          </cell>
        </row>
        <row r="5000">
          <cell r="B5000" t="str">
            <v>MELEXIS TECHNOLOGIES NVMelexis NV_2023</v>
          </cell>
          <cell r="C5000" t="str">
            <v>CID001188 - Mitsubishi Materials Corporation</v>
          </cell>
          <cell r="D5000" t="str">
            <v>Gold</v>
          </cell>
          <cell r="E5000" t="str">
            <v>CID001188</v>
          </cell>
          <cell r="F5000" t="str">
            <v>RMI</v>
          </cell>
          <cell r="G5000" t="str">
            <v>Mitsubishi Materials Corporation</v>
          </cell>
          <cell r="H5000" t="str">
            <v>JAPAN</v>
          </cell>
          <cell r="I5000"/>
          <cell r="J5000" t="str">
            <v>Tokyo</v>
          </cell>
          <cell r="K5000" t="str">
            <v>Tokyo</v>
          </cell>
          <cell r="L5000" t="str">
            <v>Conformant</v>
          </cell>
        </row>
        <row r="5001">
          <cell r="B5001" t="str">
            <v>MELEXIS TECHNOLOGIES NVMelexis NV_2023</v>
          </cell>
          <cell r="C5001" t="str">
            <v>CID001193 - Mitsui Mining and Smelting Co., Ltd.</v>
          </cell>
          <cell r="D5001" t="str">
            <v>Gold</v>
          </cell>
          <cell r="E5001" t="str">
            <v>CID001193</v>
          </cell>
          <cell r="F5001" t="str">
            <v>RMI</v>
          </cell>
          <cell r="G5001" t="str">
            <v>Mitsui Mining and Smelting Co., Ltd.</v>
          </cell>
          <cell r="H5001" t="str">
            <v>JAPAN</v>
          </cell>
          <cell r="I5001"/>
          <cell r="J5001" t="str">
            <v>Takehara</v>
          </cell>
          <cell r="K5001" t="str">
            <v>Hiroshima</v>
          </cell>
          <cell r="L5001" t="str">
            <v>Conformant</v>
          </cell>
        </row>
        <row r="5002">
          <cell r="B5002" t="str">
            <v>MELEXIS TECHNOLOGIES NVMelexis NV_2023</v>
          </cell>
          <cell r="C5002" t="str">
            <v>CID002509 - MMTC-PAMP India Pvt., Ltd.</v>
          </cell>
          <cell r="D5002" t="str">
            <v>Gold</v>
          </cell>
          <cell r="E5002" t="str">
            <v>CID002509</v>
          </cell>
          <cell r="F5002" t="str">
            <v>RMI</v>
          </cell>
          <cell r="G5002" t="str">
            <v>MMTC-PAMP India Pvt., Ltd.</v>
          </cell>
          <cell r="H5002" t="str">
            <v>INDIA</v>
          </cell>
          <cell r="I5002"/>
          <cell r="J5002" t="str">
            <v>Mewat</v>
          </cell>
          <cell r="K5002" t="str">
            <v>Haryana</v>
          </cell>
          <cell r="L5002" t="str">
            <v>Conformant</v>
          </cell>
        </row>
        <row r="5003">
          <cell r="B5003" t="str">
            <v>MELEXIS TECHNOLOGIES NVMelexis NV_2023</v>
          </cell>
          <cell r="C5003" t="str">
            <v>CID001220 - Nadir Metal Rafineri San. Ve Tic. A.S.</v>
          </cell>
          <cell r="D5003" t="str">
            <v>Gold</v>
          </cell>
          <cell r="E5003" t="str">
            <v>CID001220</v>
          </cell>
          <cell r="F5003" t="str">
            <v>RMI</v>
          </cell>
          <cell r="G5003" t="str">
            <v>Nadir Metal Rafineri San. Ve Tic. A.S.</v>
          </cell>
          <cell r="H5003" t="str">
            <v>TURKEY</v>
          </cell>
          <cell r="I5003"/>
          <cell r="J5003" t="str">
            <v>Bahçelievler</v>
          </cell>
          <cell r="K5003" t="str">
            <v>İstanbul</v>
          </cell>
          <cell r="L5003" t="str">
            <v>Conformant</v>
          </cell>
        </row>
        <row r="5004">
          <cell r="B5004" t="str">
            <v>MELEXIS TECHNOLOGIES NVMelexis NV_2023</v>
          </cell>
          <cell r="C5004" t="str">
            <v>CID001236 - Navoi Mining and Metallurgical Combinat</v>
          </cell>
          <cell r="D5004" t="str">
            <v>Gold</v>
          </cell>
          <cell r="E5004" t="str">
            <v>CID001236</v>
          </cell>
          <cell r="F5004" t="str">
            <v>RMI</v>
          </cell>
          <cell r="G5004" t="str">
            <v>Navoi Mining and Metallurgical Combinat</v>
          </cell>
          <cell r="H5004" t="str">
            <v>UZBEKISTAN</v>
          </cell>
          <cell r="I5004"/>
          <cell r="J5004" t="str">
            <v>Navoi</v>
          </cell>
          <cell r="K5004" t="str">
            <v>Navoiy</v>
          </cell>
          <cell r="L5004" t="str">
            <v>Conformant</v>
          </cell>
        </row>
        <row r="5005">
          <cell r="B5005" t="str">
            <v>MELEXIS TECHNOLOGIES NVMelexis NV_2023</v>
          </cell>
          <cell r="C5005" t="str">
            <v>CID001259 - Nihon Material Co., Ltd.</v>
          </cell>
          <cell r="D5005" t="str">
            <v>Gold</v>
          </cell>
          <cell r="E5005" t="str">
            <v>CID001259</v>
          </cell>
          <cell r="F5005" t="str">
            <v>RMI</v>
          </cell>
          <cell r="G5005" t="str">
            <v>Nihon Material Co., Ltd.</v>
          </cell>
          <cell r="H5005" t="str">
            <v>JAPAN</v>
          </cell>
          <cell r="I5005"/>
          <cell r="J5005" t="str">
            <v>Noda</v>
          </cell>
          <cell r="K5005" t="str">
            <v>Chiba</v>
          </cell>
          <cell r="L5005" t="str">
            <v>Conformant</v>
          </cell>
        </row>
        <row r="5006">
          <cell r="B5006" t="str">
            <v>MELEXIS TECHNOLOGIES NVMelexis NV_2023</v>
          </cell>
          <cell r="C5006" t="str">
            <v>CID002779 - Ogussa Osterreichische Gold- und Silber-Scheideanstalt GmbH</v>
          </cell>
          <cell r="D5006" t="str">
            <v>Gold</v>
          </cell>
          <cell r="E5006" t="str">
            <v>CID002779</v>
          </cell>
          <cell r="F5006" t="str">
            <v>RMI</v>
          </cell>
          <cell r="G5006" t="str">
            <v>Ogussa Osterreichische Gold- und Silber-Scheideanstalt GmbH</v>
          </cell>
          <cell r="H5006" t="str">
            <v>AUSTRIA</v>
          </cell>
          <cell r="I5006"/>
          <cell r="J5006" t="str">
            <v>Vienna</v>
          </cell>
          <cell r="K5006" t="str">
            <v>Wien</v>
          </cell>
          <cell r="L5006" t="str">
            <v>Conformant</v>
          </cell>
        </row>
        <row r="5007">
          <cell r="B5007" t="str">
            <v>MELEXIS TECHNOLOGIES NVMelexis NV_2023</v>
          </cell>
          <cell r="C5007" t="str">
            <v>CID001325 - Ohura Precious Metal Industry Co., Ltd.</v>
          </cell>
          <cell r="D5007" t="str">
            <v>Gold</v>
          </cell>
          <cell r="E5007" t="str">
            <v>CID001325</v>
          </cell>
          <cell r="F5007" t="str">
            <v>RMI</v>
          </cell>
          <cell r="G5007" t="str">
            <v>Ohura Precious Metal Industry Co., Ltd.</v>
          </cell>
          <cell r="H5007" t="str">
            <v>JAPAN</v>
          </cell>
          <cell r="I5007"/>
          <cell r="J5007" t="str">
            <v>Nara-shi</v>
          </cell>
          <cell r="K5007" t="str">
            <v>Nara</v>
          </cell>
          <cell r="L5007" t="str">
            <v>Conformant</v>
          </cell>
        </row>
        <row r="5008">
          <cell r="B5008" t="str">
            <v>MELEXIS TECHNOLOGIES NVMelexis NV_2023</v>
          </cell>
          <cell r="C5008" t="str">
            <v>CID001352 - MKS PAMP SA97</v>
          </cell>
          <cell r="D5008" t="str">
            <v>Gold</v>
          </cell>
          <cell r="E5008" t="str">
            <v>CID001352</v>
          </cell>
          <cell r="F5008" t="str">
            <v>RMI</v>
          </cell>
          <cell r="G5008" t="str">
            <v>MKS PAMP SA</v>
          </cell>
          <cell r="H5008" t="str">
            <v>SWITZERLAND</v>
          </cell>
          <cell r="I5008"/>
          <cell r="J5008" t="str">
            <v>Geneva</v>
          </cell>
          <cell r="K5008" t="str">
            <v>Genève</v>
          </cell>
          <cell r="L5008" t="str">
            <v>Conformant</v>
          </cell>
        </row>
        <row r="5009">
          <cell r="B5009" t="str">
            <v>MELEXIS TECHNOLOGIES NVMelexis NV_2023</v>
          </cell>
          <cell r="C5009" t="str">
            <v>CID002919 - Planta Recuperadora de Metales SpA</v>
          </cell>
          <cell r="D5009" t="str">
            <v>Gold</v>
          </cell>
          <cell r="E5009" t="str">
            <v>CID002919</v>
          </cell>
          <cell r="F5009" t="str">
            <v>RMI</v>
          </cell>
          <cell r="G5009" t="str">
            <v>Planta Recuperadora de Metales SpA</v>
          </cell>
          <cell r="H5009" t="str">
            <v>CHILE</v>
          </cell>
          <cell r="I5009"/>
          <cell r="J5009" t="str">
            <v>Mejillones</v>
          </cell>
          <cell r="K5009" t="str">
            <v>Antofagasta</v>
          </cell>
          <cell r="L5009" t="str">
            <v>Conformant</v>
          </cell>
        </row>
        <row r="5010">
          <cell r="B5010" t="str">
            <v>MELEXIS TECHNOLOGIES NVMelexis NV_2023</v>
          </cell>
          <cell r="C5010" t="str">
            <v>CID001397 - PT Aneka Tambang (Persero) Tbk</v>
          </cell>
          <cell r="D5010" t="str">
            <v>Gold</v>
          </cell>
          <cell r="E5010" t="str">
            <v>CID001397</v>
          </cell>
          <cell r="F5010" t="str">
            <v>RMI</v>
          </cell>
          <cell r="G5010" t="str">
            <v>PT Aneka Tambang (Persero) Tbk</v>
          </cell>
          <cell r="H5010" t="str">
            <v>INDONESIA</v>
          </cell>
          <cell r="I5010"/>
          <cell r="J5010" t="str">
            <v>Jakarta</v>
          </cell>
          <cell r="K5010" t="str">
            <v>Jakarta Raya</v>
          </cell>
          <cell r="L5010" t="str">
            <v>Conformant</v>
          </cell>
        </row>
        <row r="5011">
          <cell r="B5011" t="str">
            <v>MELEXIS TECHNOLOGIES NVMelexis NV_2023</v>
          </cell>
          <cell r="C5011" t="str">
            <v>CID001498 - PX Precinox S.A.</v>
          </cell>
          <cell r="D5011" t="str">
            <v>Gold</v>
          </cell>
          <cell r="E5011" t="str">
            <v>CID001498</v>
          </cell>
          <cell r="F5011" t="str">
            <v>RMI</v>
          </cell>
          <cell r="G5011" t="str">
            <v>PX Precinox S.A.</v>
          </cell>
          <cell r="H5011" t="str">
            <v>SWITZERLAND</v>
          </cell>
          <cell r="I5011"/>
          <cell r="J5011" t="str">
            <v>La Chaux-de-Fonds</v>
          </cell>
          <cell r="K5011" t="str">
            <v>Neuchâtel</v>
          </cell>
          <cell r="L5011" t="str">
            <v>Conformant</v>
          </cell>
        </row>
        <row r="5012">
          <cell r="B5012" t="str">
            <v>MELEXIS TECHNOLOGIES NVMelexis NV_2023</v>
          </cell>
          <cell r="C5012" t="str">
            <v>CID001512 - Rand Refinery (Pty) Ltd.</v>
          </cell>
          <cell r="D5012" t="str">
            <v>Gold</v>
          </cell>
          <cell r="E5012" t="str">
            <v>CID001512</v>
          </cell>
          <cell r="F5012" t="str">
            <v>RMI</v>
          </cell>
          <cell r="G5012" t="str">
            <v>Rand Refinery (Pty) Ltd.</v>
          </cell>
          <cell r="H5012" t="str">
            <v>SOUTH AFRICA</v>
          </cell>
          <cell r="I5012"/>
          <cell r="J5012" t="str">
            <v>Germiston</v>
          </cell>
          <cell r="K5012" t="str">
            <v>Gauteng</v>
          </cell>
          <cell r="L5012" t="str">
            <v>Conformant</v>
          </cell>
        </row>
        <row r="5013">
          <cell r="B5013" t="str">
            <v>MELEXIS TECHNOLOGIES NVMelexis NV_2023</v>
          </cell>
          <cell r="C5013" t="str">
            <v>CID002582 - REMONDIS PMR B.V.</v>
          </cell>
          <cell r="D5013" t="str">
            <v>Gold</v>
          </cell>
          <cell r="E5013" t="str">
            <v>CID002582</v>
          </cell>
          <cell r="F5013" t="str">
            <v>RMI</v>
          </cell>
          <cell r="G5013" t="str">
            <v>REMONDIS PMR B.V.</v>
          </cell>
          <cell r="H5013" t="str">
            <v>NETHERLANDS</v>
          </cell>
          <cell r="I5013"/>
          <cell r="J5013" t="str">
            <v>Moerdijk</v>
          </cell>
          <cell r="K5013" t="str">
            <v>Noord-Brabant</v>
          </cell>
          <cell r="L5013" t="str">
            <v>Conformant</v>
          </cell>
        </row>
        <row r="5014">
          <cell r="B5014" t="str">
            <v>MELEXIS TECHNOLOGIES NVMelexis NV_2023</v>
          </cell>
          <cell r="C5014" t="str">
            <v>CID001534 - Royal Canadian Mint</v>
          </cell>
          <cell r="D5014" t="str">
            <v>Gold</v>
          </cell>
          <cell r="E5014" t="str">
            <v>CID001534</v>
          </cell>
          <cell r="F5014" t="str">
            <v>RMI</v>
          </cell>
          <cell r="G5014" t="str">
            <v>Royal Canadian Mint</v>
          </cell>
          <cell r="H5014" t="str">
            <v>CANADA</v>
          </cell>
          <cell r="I5014"/>
          <cell r="J5014" t="str">
            <v>Ottawa</v>
          </cell>
          <cell r="K5014" t="str">
            <v>Ontario</v>
          </cell>
          <cell r="L5014" t="str">
            <v>Conformant</v>
          </cell>
        </row>
        <row r="5015">
          <cell r="B5015" t="str">
            <v>MELEXIS TECHNOLOGIES NVMelexis NV_2023</v>
          </cell>
          <cell r="C5015" t="str">
            <v>CID002761 - SAAMP</v>
          </cell>
          <cell r="D5015" t="str">
            <v>Gold</v>
          </cell>
          <cell r="E5015" t="str">
            <v>CID002761</v>
          </cell>
          <cell r="F5015" t="str">
            <v>RMI</v>
          </cell>
          <cell r="G5015" t="str">
            <v>SAAMP</v>
          </cell>
          <cell r="H5015" t="str">
            <v>FRANCE</v>
          </cell>
          <cell r="I5015"/>
          <cell r="J5015" t="str">
            <v>Paris</v>
          </cell>
          <cell r="K5015" t="str">
            <v>Île-de-France</v>
          </cell>
          <cell r="L5015" t="str">
            <v>Conformant</v>
          </cell>
        </row>
        <row r="5016">
          <cell r="B5016" t="str">
            <v>MELEXIS TECHNOLOGIES NVMelexis NV_2023</v>
          </cell>
          <cell r="C5016" t="str">
            <v>CID002290 - SAFINA A.S.</v>
          </cell>
          <cell r="D5016" t="str">
            <v>Gold</v>
          </cell>
          <cell r="E5016" t="str">
            <v>CID002290</v>
          </cell>
          <cell r="F5016" t="str">
            <v>RMI</v>
          </cell>
          <cell r="G5016" t="str">
            <v>SAFINA A.S.</v>
          </cell>
          <cell r="H5016" t="str">
            <v>CZECHIA</v>
          </cell>
          <cell r="I5016"/>
          <cell r="J5016" t="str">
            <v>Vestec</v>
          </cell>
          <cell r="K5016" t="str">
            <v>Praha-západ</v>
          </cell>
          <cell r="L5016" t="str">
            <v>Conformant</v>
          </cell>
        </row>
        <row r="5017">
          <cell r="B5017" t="str">
            <v>MELEXIS TECHNOLOGIES NVMelexis NV_2023</v>
          </cell>
          <cell r="C5017" t="str">
            <v>CID001555 - Samduck Precious Metals71</v>
          </cell>
          <cell r="D5017" t="str">
            <v>Gold</v>
          </cell>
          <cell r="E5017" t="str">
            <v>CID001555</v>
          </cell>
          <cell r="F5017" t="str">
            <v>RMI</v>
          </cell>
          <cell r="G5017" t="str">
            <v>Samduck Precious Metals</v>
          </cell>
          <cell r="H5017" t="str">
            <v>KOREA, REPUBLIC OF</v>
          </cell>
          <cell r="I5017"/>
          <cell r="J5017" t="str">
            <v>Namdong</v>
          </cell>
          <cell r="K5017" t="str">
            <v>Incheon-gwangyeoksi</v>
          </cell>
          <cell r="L5017" t="str">
            <v>Listed by RMI</v>
          </cell>
        </row>
        <row r="5018">
          <cell r="B5018" t="str">
            <v>MELEXIS TECHNOLOGIES NVMelexis NV_2023</v>
          </cell>
          <cell r="C5018" t="str">
            <v>CID001585 - SEMPSA Joyeria Plateria S.A.</v>
          </cell>
          <cell r="D5018" t="str">
            <v>Gold</v>
          </cell>
          <cell r="E5018" t="str">
            <v>CID001585</v>
          </cell>
          <cell r="F5018" t="str">
            <v>RMI</v>
          </cell>
          <cell r="G5018" t="str">
            <v>SEMPSA Joyeria Plateria S.A.</v>
          </cell>
          <cell r="H5018" t="str">
            <v>SPAIN</v>
          </cell>
          <cell r="I5018" t="str">
            <v>Avenida Democratia</v>
          </cell>
          <cell r="J5018" t="str">
            <v>Madrid</v>
          </cell>
          <cell r="K5018" t="str">
            <v>Comunidad de Madrid</v>
          </cell>
          <cell r="L5018" t="str">
            <v>Conformant</v>
          </cell>
        </row>
        <row r="5019">
          <cell r="B5019" t="str">
            <v>MELEXIS TECHNOLOGIES NVMelexis NV_2023</v>
          </cell>
          <cell r="C5019" t="str">
            <v>CID001622 - Shandong Zhaojin Gold &amp; Silver Refinery Co., Ltd.</v>
          </cell>
          <cell r="D5019" t="str">
            <v>Gold</v>
          </cell>
          <cell r="E5019" t="str">
            <v>CID001622</v>
          </cell>
          <cell r="F5019" t="str">
            <v>RMI</v>
          </cell>
          <cell r="G5019" t="str">
            <v>Shandong Zhaojin Gold &amp; Silver Refinery Co., Ltd.</v>
          </cell>
          <cell r="H5019" t="str">
            <v>CHINA</v>
          </cell>
          <cell r="I5019"/>
          <cell r="J5019" t="str">
            <v>Zhaoyuan</v>
          </cell>
          <cell r="K5019" t="str">
            <v>Shandong Sheng</v>
          </cell>
          <cell r="L5019" t="str">
            <v>Conformant</v>
          </cell>
        </row>
        <row r="5020">
          <cell r="B5020" t="str">
            <v>MELEXIS TECHNOLOGIES NVMelexis NV_2023</v>
          </cell>
          <cell r="C5020" t="str">
            <v>CID001736 - Sichuan Tianze Precious Metals Co., Ltd.</v>
          </cell>
          <cell r="D5020" t="str">
            <v>Gold</v>
          </cell>
          <cell r="E5020" t="str">
            <v>CID001736</v>
          </cell>
          <cell r="F5020" t="str">
            <v>RMI</v>
          </cell>
          <cell r="G5020" t="str">
            <v>Sichuan Tianze Precious Metals Co., Ltd.</v>
          </cell>
          <cell r="H5020" t="str">
            <v>CHINA</v>
          </cell>
          <cell r="I5020"/>
          <cell r="J5020" t="str">
            <v>Chengdu</v>
          </cell>
          <cell r="K5020" t="str">
            <v>Sichuan Sheng</v>
          </cell>
          <cell r="L5020" t="str">
            <v>Conformant</v>
          </cell>
        </row>
        <row r="5021">
          <cell r="B5021" t="str">
            <v>MELEXIS TECHNOLOGIES NVMelexis NV_2023</v>
          </cell>
          <cell r="C5021" t="str">
            <v>CID001761 - Solar Applied Materials Technology Corp.</v>
          </cell>
          <cell r="D5021" t="str">
            <v>Gold</v>
          </cell>
          <cell r="E5021" t="str">
            <v>CID001761</v>
          </cell>
          <cell r="F5021" t="str">
            <v>RMI</v>
          </cell>
          <cell r="G5021" t="str">
            <v>Solar Applied Materials Technology Corp.</v>
          </cell>
          <cell r="H5021" t="str">
            <v>TAIWAN, PROVINCE OF CHINA</v>
          </cell>
          <cell r="I5021"/>
          <cell r="J5021" t="str">
            <v>Tainan City</v>
          </cell>
          <cell r="K5021" t="str">
            <v>Tainan</v>
          </cell>
          <cell r="L5021" t="str">
            <v>Conformant</v>
          </cell>
        </row>
        <row r="5022">
          <cell r="B5022" t="str">
            <v>MELEXIS TECHNOLOGIES NVMelexis NV_2023</v>
          </cell>
          <cell r="C5022" t="str">
            <v>CID001798 - Sumitomo Metal Mining Co., Ltd.88</v>
          </cell>
          <cell r="D5022" t="str">
            <v>Gold</v>
          </cell>
          <cell r="E5022" t="str">
            <v>CID001798</v>
          </cell>
          <cell r="F5022" t="str">
            <v>RMI</v>
          </cell>
          <cell r="G5022" t="str">
            <v>Sumitomo Metal Mining Co., Ltd.</v>
          </cell>
          <cell r="H5022" t="str">
            <v>JAPAN</v>
          </cell>
          <cell r="I5022"/>
          <cell r="J5022" t="str">
            <v>Saijo</v>
          </cell>
          <cell r="K5022" t="str">
            <v>Wehime</v>
          </cell>
          <cell r="L5022" t="str">
            <v>Conformant</v>
          </cell>
        </row>
        <row r="5023">
          <cell r="B5023" t="str">
            <v>MELEXIS TECHNOLOGIES NVMelexis NV_2023</v>
          </cell>
          <cell r="C5023" t="str">
            <v>CID002580 - T.C.A S.p.A</v>
          </cell>
          <cell r="D5023" t="str">
            <v>Gold</v>
          </cell>
          <cell r="E5023" t="str">
            <v>CID002580</v>
          </cell>
          <cell r="F5023" t="str">
            <v>RMI</v>
          </cell>
          <cell r="G5023" t="str">
            <v>T.C.A S.p.A</v>
          </cell>
          <cell r="H5023" t="str">
            <v>ITALY</v>
          </cell>
          <cell r="I5023"/>
          <cell r="J5023" t="str">
            <v>Capolona</v>
          </cell>
          <cell r="K5023" t="str">
            <v>Toscana</v>
          </cell>
          <cell r="L5023" t="str">
            <v>Conformant</v>
          </cell>
        </row>
        <row r="5024">
          <cell r="B5024" t="str">
            <v>MELEXIS TECHNOLOGIES NVMelexis NV_2023</v>
          </cell>
          <cell r="C5024" t="str">
            <v>CID001875 - Tanaka Kikinzoku Kogyo K.K.96</v>
          </cell>
          <cell r="D5024" t="str">
            <v>Gold</v>
          </cell>
          <cell r="E5024" t="str">
            <v>CID001875</v>
          </cell>
          <cell r="F5024" t="str">
            <v>RMI</v>
          </cell>
          <cell r="G5024" t="str">
            <v>Tanaka Kikinzoku Kogyo K.K.</v>
          </cell>
          <cell r="H5024" t="str">
            <v>JAPAN</v>
          </cell>
          <cell r="I5024" t="str">
            <v>nagatoro2-14</v>
          </cell>
          <cell r="J5024" t="str">
            <v>Hiratsuka</v>
          </cell>
          <cell r="K5024" t="str">
            <v>Kanagawa</v>
          </cell>
          <cell r="L5024" t="str">
            <v>Conformant</v>
          </cell>
        </row>
        <row r="5025">
          <cell r="B5025" t="str">
            <v>MELEXIS TECHNOLOGIES NVMelexis NV_2023</v>
          </cell>
          <cell r="C5025" t="str">
            <v>CID001916 - Shandong Gold Smelting Co., Ltd.</v>
          </cell>
          <cell r="D5025" t="str">
            <v>Gold</v>
          </cell>
          <cell r="E5025" t="str">
            <v>CID001916</v>
          </cell>
          <cell r="F5025" t="str">
            <v>RMI</v>
          </cell>
          <cell r="G5025" t="str">
            <v>Shandong Gold Smelting Co., Ltd.</v>
          </cell>
          <cell r="H5025" t="str">
            <v>CHINA</v>
          </cell>
          <cell r="I5025"/>
          <cell r="J5025" t="str">
            <v>Laizhou</v>
          </cell>
          <cell r="K5025" t="str">
            <v>Shandong Sheng</v>
          </cell>
          <cell r="L5025" t="str">
            <v>Conformant</v>
          </cell>
        </row>
        <row r="5026">
          <cell r="B5026" t="str">
            <v>MELEXIS TECHNOLOGIES NVMelexis NV_2023</v>
          </cell>
          <cell r="C5026" t="str">
            <v>CID001938 - Tokuriki Honten Co., Ltd.</v>
          </cell>
          <cell r="D5026" t="str">
            <v>Gold</v>
          </cell>
          <cell r="E5026" t="str">
            <v>CID001938</v>
          </cell>
          <cell r="F5026" t="str">
            <v>RMI</v>
          </cell>
          <cell r="G5026" t="str">
            <v>Tokuriki Honten Co., Ltd.</v>
          </cell>
          <cell r="H5026" t="str">
            <v>JAPAN</v>
          </cell>
          <cell r="I5026"/>
          <cell r="J5026" t="str">
            <v>Kuki</v>
          </cell>
          <cell r="K5026" t="str">
            <v>Saitama</v>
          </cell>
          <cell r="L5026" t="str">
            <v>Conformant</v>
          </cell>
        </row>
        <row r="5027">
          <cell r="B5027" t="str">
            <v>MELEXIS TECHNOLOGIES NVMelexis NV_2023</v>
          </cell>
          <cell r="C5027" t="str">
            <v>CID002615 - TOO Tau-Ken-Altyn</v>
          </cell>
          <cell r="D5027" t="str">
            <v>Gold</v>
          </cell>
          <cell r="E5027" t="str">
            <v>CID002615</v>
          </cell>
          <cell r="F5027" t="str">
            <v>RMI</v>
          </cell>
          <cell r="G5027" t="str">
            <v>TOO Tau-Ken-Altyn</v>
          </cell>
          <cell r="H5027" t="str">
            <v>KAZAKHSTAN</v>
          </cell>
          <cell r="I5027"/>
          <cell r="J5027" t="str">
            <v>Astana</v>
          </cell>
          <cell r="K5027" t="str">
            <v>Almaty</v>
          </cell>
          <cell r="L5027" t="str">
            <v>Conformant</v>
          </cell>
        </row>
        <row r="5028">
          <cell r="B5028" t="str">
            <v>MELEXIS TECHNOLOGIES NVMelexis NV_2023</v>
          </cell>
          <cell r="C5028" t="str">
            <v>CID001955 - Torecom</v>
          </cell>
          <cell r="D5028" t="str">
            <v>Gold</v>
          </cell>
          <cell r="E5028" t="str">
            <v>CID001955</v>
          </cell>
          <cell r="F5028" t="str">
            <v>RMI</v>
          </cell>
          <cell r="G5028" t="str">
            <v>Torecom</v>
          </cell>
          <cell r="H5028" t="str">
            <v>KOREA, REPUBLIC OF</v>
          </cell>
          <cell r="I5028"/>
          <cell r="J5028" t="str">
            <v>Asan</v>
          </cell>
          <cell r="K5028" t="str">
            <v>Chungcheongnam-do</v>
          </cell>
          <cell r="L5028" t="str">
            <v>Conformant</v>
          </cell>
        </row>
        <row r="5029">
          <cell r="B5029" t="str">
            <v>MELEXIS TECHNOLOGIES NVMelexis NV_2023</v>
          </cell>
          <cell r="C5029" t="str">
            <v>CID002314 - Umicore Precious Metals Thailand</v>
          </cell>
          <cell r="D5029" t="str">
            <v>Gold</v>
          </cell>
          <cell r="E5029" t="str">
            <v>CID002314</v>
          </cell>
          <cell r="F5029" t="str">
            <v>RMI</v>
          </cell>
          <cell r="G5029" t="str">
            <v>Umicore Precious Metals Thailand</v>
          </cell>
          <cell r="H5029" t="str">
            <v>THAILAND</v>
          </cell>
          <cell r="I5029"/>
          <cell r="J5029" t="str">
            <v>Khwaeng Dok Mai</v>
          </cell>
          <cell r="K5029" t="str">
            <v>Krung Thep Maha Nakhon</v>
          </cell>
          <cell r="L5029" t="str">
            <v>Conformant</v>
          </cell>
        </row>
        <row r="5030">
          <cell r="B5030" t="str">
            <v>MELEXIS TECHNOLOGIES NVMelexis NV_2023</v>
          </cell>
          <cell r="C5030" t="str">
            <v>CID001980 - Umicore S.A. Business Unit Precious Metals Refining104</v>
          </cell>
          <cell r="D5030" t="str">
            <v>Gold</v>
          </cell>
          <cell r="E5030" t="str">
            <v>CID001980</v>
          </cell>
          <cell r="F5030" t="str">
            <v>RMI</v>
          </cell>
          <cell r="G5030" t="str">
            <v>Umicore S.A. Business Unit Precious Metals Refining</v>
          </cell>
          <cell r="H5030" t="str">
            <v>BELGIUM</v>
          </cell>
          <cell r="I5030" t="str">
            <v>Adolf Greinerstraat 14</v>
          </cell>
          <cell r="J5030" t="str">
            <v>Hoboken</v>
          </cell>
          <cell r="K5030" t="str">
            <v>Antwerpen</v>
          </cell>
          <cell r="L5030" t="str">
            <v>Conformant</v>
          </cell>
        </row>
        <row r="5031">
          <cell r="B5031" t="str">
            <v>MELEXIS TECHNOLOGIES NVMelexis NV_2023</v>
          </cell>
          <cell r="C5031" t="str">
            <v>CID001993 - United Precious Metal Refining, Inc.</v>
          </cell>
          <cell r="D5031" t="str">
            <v>Gold</v>
          </cell>
          <cell r="E5031" t="str">
            <v>CID001993</v>
          </cell>
          <cell r="F5031" t="str">
            <v>RMI</v>
          </cell>
          <cell r="G5031" t="str">
            <v>United Precious Metal Refining, Inc.</v>
          </cell>
          <cell r="H5031" t="str">
            <v>UNITED STATES OF AMERICA</v>
          </cell>
          <cell r="I5031"/>
          <cell r="J5031" t="str">
            <v>Alden</v>
          </cell>
          <cell r="K5031" t="str">
            <v>New York</v>
          </cell>
          <cell r="L5031" t="str">
            <v>Conformant</v>
          </cell>
        </row>
        <row r="5032">
          <cell r="B5032" t="str">
            <v>MELEXIS TECHNOLOGIES NVMelexis NV_2023</v>
          </cell>
          <cell r="C5032" t="str">
            <v>CID002003 - Valcambi S.A.</v>
          </cell>
          <cell r="D5032" t="str">
            <v>Gold</v>
          </cell>
          <cell r="E5032" t="str">
            <v>CID002003</v>
          </cell>
          <cell r="F5032" t="str">
            <v>RMI</v>
          </cell>
          <cell r="G5032" t="str">
            <v>Valcambi S.A.</v>
          </cell>
          <cell r="H5032" t="str">
            <v>SWITZERLAND</v>
          </cell>
          <cell r="I5032"/>
          <cell r="J5032" t="str">
            <v>Balerna</v>
          </cell>
          <cell r="K5032" t="str">
            <v>Ticino</v>
          </cell>
          <cell r="L5032" t="str">
            <v>Conformant</v>
          </cell>
        </row>
        <row r="5033">
          <cell r="B5033" t="str">
            <v>MELEXIS TECHNOLOGIES NVMelexis NV_2023</v>
          </cell>
          <cell r="C5033" t="str">
            <v>CID002030 - Western Australian Mint (T/a The Perth Mint)109</v>
          </cell>
          <cell r="D5033" t="str">
            <v>Gold</v>
          </cell>
          <cell r="E5033" t="str">
            <v>CID002030</v>
          </cell>
          <cell r="F5033" t="str">
            <v>RMI</v>
          </cell>
          <cell r="G5033" t="str">
            <v>Western Australian Mint (T/a The Perth Mint)</v>
          </cell>
          <cell r="H5033" t="str">
            <v>AUSTRALIA</v>
          </cell>
          <cell r="I5033" t="str">
            <v>Nondisclosure</v>
          </cell>
          <cell r="J5033" t="str">
            <v>Newburn</v>
          </cell>
          <cell r="K5033" t="str">
            <v>Western Australia</v>
          </cell>
          <cell r="L5033" t="str">
            <v>Conformant</v>
          </cell>
        </row>
        <row r="5034">
          <cell r="B5034" t="str">
            <v>MELEXIS TECHNOLOGIES NVMelexis NV_2023</v>
          </cell>
          <cell r="C5034" t="str">
            <v>CID002778 - WIELAND Edelmetalle GmbH</v>
          </cell>
          <cell r="D5034" t="str">
            <v>Gold</v>
          </cell>
          <cell r="E5034" t="str">
            <v>CID002778</v>
          </cell>
          <cell r="F5034" t="str">
            <v>RMI</v>
          </cell>
          <cell r="G5034" t="str">
            <v>WIELAND Edelmetalle GmbH</v>
          </cell>
          <cell r="H5034" t="str">
            <v>GERMANY</v>
          </cell>
          <cell r="I5034"/>
          <cell r="J5034" t="str">
            <v>Pforzeim</v>
          </cell>
          <cell r="K5034" t="str">
            <v>Baden-Wurttemberg</v>
          </cell>
          <cell r="L5034" t="str">
            <v>Conformant</v>
          </cell>
        </row>
        <row r="5035">
          <cell r="B5035" t="str">
            <v>MELEXIS TECHNOLOGIES NVMelexis NV_2023</v>
          </cell>
          <cell r="C5035" t="str">
            <v>CID002129 - Yokohama Metal Co., Ltd.</v>
          </cell>
          <cell r="D5035" t="str">
            <v>Gold</v>
          </cell>
          <cell r="E5035" t="str">
            <v>CID002129</v>
          </cell>
          <cell r="F5035" t="str">
            <v>RMI</v>
          </cell>
          <cell r="G5035" t="str">
            <v>Yokohama Metal Co., Ltd.</v>
          </cell>
          <cell r="H5035" t="str">
            <v>JAPAN</v>
          </cell>
          <cell r="I5035"/>
          <cell r="J5035" t="str">
            <v>Sagamihara</v>
          </cell>
          <cell r="K5035" t="str">
            <v>Kanagawa</v>
          </cell>
          <cell r="L5035" t="str">
            <v>Conformant</v>
          </cell>
        </row>
        <row r="5036">
          <cell r="B5036" t="str">
            <v>MELEXIS TECHNOLOGIES NVMelexis NV_2023</v>
          </cell>
          <cell r="C5036" t="str">
            <v>CID002224 - Zhongyuan Gold Smelter of Zhongjin Gold Corporation116</v>
          </cell>
          <cell r="D5036" t="str">
            <v>Gold</v>
          </cell>
          <cell r="E5036" t="str">
            <v>CID002224</v>
          </cell>
          <cell r="F5036" t="str">
            <v>RMI</v>
          </cell>
          <cell r="G5036" t="str">
            <v>Zhongyuan Gold Smelter of Zhongjin Gold Corporation</v>
          </cell>
          <cell r="H5036" t="str">
            <v>CHINA</v>
          </cell>
          <cell r="I5036"/>
          <cell r="J5036" t="str">
            <v>Sanmenxia</v>
          </cell>
          <cell r="K5036" t="str">
            <v>Henan Sheng</v>
          </cell>
          <cell r="L5036" t="str">
            <v>Conformant</v>
          </cell>
        </row>
        <row r="5037">
          <cell r="B5037" t="str">
            <v>MELEXIS TECHNOLOGIES NVMelexis NV_2023</v>
          </cell>
          <cell r="C5037" t="str">
            <v>CID000292 - Alpha117</v>
          </cell>
          <cell r="D5037" t="str">
            <v>Tin</v>
          </cell>
          <cell r="E5037" t="str">
            <v>CID000292</v>
          </cell>
          <cell r="F5037" t="str">
            <v>RMI</v>
          </cell>
          <cell r="G5037" t="str">
            <v>Alpha</v>
          </cell>
          <cell r="H5037" t="str">
            <v>UNITED STATES OF AMERICA</v>
          </cell>
          <cell r="I5037"/>
          <cell r="J5037" t="str">
            <v>Altoona</v>
          </cell>
          <cell r="K5037" t="str">
            <v>Pennsylvania</v>
          </cell>
          <cell r="L5037" t="str">
            <v>Conformant</v>
          </cell>
        </row>
        <row r="5038">
          <cell r="B5038" t="str">
            <v>MELEXIS TECHNOLOGIES NVMelexis NV_2023</v>
          </cell>
          <cell r="C5038" t="str">
            <v>CID000228 - Chenzhou Yunxiang Mining and Metallurgy Co., Ltd.124</v>
          </cell>
          <cell r="D5038" t="str">
            <v>Tin</v>
          </cell>
          <cell r="E5038" t="str">
            <v>CID000228</v>
          </cell>
          <cell r="F5038" t="str">
            <v>RMI</v>
          </cell>
          <cell r="G5038" t="str">
            <v>Chenzhou Yunxiang Mining and Metallurgy Co., Ltd.</v>
          </cell>
          <cell r="H5038" t="str">
            <v>CHINA</v>
          </cell>
          <cell r="I5038"/>
          <cell r="J5038" t="str">
            <v>Chenzhou</v>
          </cell>
          <cell r="K5038" t="str">
            <v>Hunan Sheng</v>
          </cell>
          <cell r="L5038" t="str">
            <v>Conformant</v>
          </cell>
        </row>
        <row r="5039">
          <cell r="B5039" t="str">
            <v>MELEXIS TECHNOLOGIES NVMelexis NV_2023</v>
          </cell>
          <cell r="C5039" t="str">
            <v>CID001070 - China Tin Group Co., Ltd.125</v>
          </cell>
          <cell r="D5039" t="str">
            <v>Tin</v>
          </cell>
          <cell r="E5039" t="str">
            <v>CID001070</v>
          </cell>
          <cell r="F5039" t="str">
            <v>RMI</v>
          </cell>
          <cell r="G5039" t="str">
            <v>China Tin Group Co., Ltd.</v>
          </cell>
          <cell r="H5039" t="str">
            <v>CHINA</v>
          </cell>
          <cell r="I5039"/>
          <cell r="J5039" t="str">
            <v>Laibin</v>
          </cell>
          <cell r="K5039" t="str">
            <v>Guangxi Zhuangzu Zizhiqu</v>
          </cell>
          <cell r="L5039" t="str">
            <v>Conformant</v>
          </cell>
        </row>
        <row r="5040">
          <cell r="B5040" t="str">
            <v>MELEXIS TECHNOLOGIES NVMelexis NV_2023</v>
          </cell>
          <cell r="C5040" t="str">
            <v>CID000402 - Dowa</v>
          </cell>
          <cell r="D5040" t="str">
            <v>Tin</v>
          </cell>
          <cell r="E5040" t="str">
            <v>CID000402</v>
          </cell>
          <cell r="F5040" t="str">
            <v>RMI</v>
          </cell>
          <cell r="G5040" t="str">
            <v>Dowa</v>
          </cell>
          <cell r="H5040" t="str">
            <v>JAPAN</v>
          </cell>
          <cell r="I5040"/>
          <cell r="J5040" t="str">
            <v>Kosaka</v>
          </cell>
          <cell r="K5040" t="str">
            <v>Akita</v>
          </cell>
          <cell r="L5040" t="str">
            <v>Conformant</v>
          </cell>
        </row>
        <row r="5041">
          <cell r="B5041" t="str">
            <v>MELEXIS TECHNOLOGIES NVMelexis NV_2023</v>
          </cell>
          <cell r="C5041" t="str">
            <v>CID000438 - EM Vinto</v>
          </cell>
          <cell r="D5041" t="str">
            <v>Tin</v>
          </cell>
          <cell r="E5041" t="str">
            <v>CID000438</v>
          </cell>
          <cell r="F5041" t="str">
            <v>RMI</v>
          </cell>
          <cell r="G5041" t="str">
            <v>EM Vinto</v>
          </cell>
          <cell r="H5041" t="str">
            <v>BOLIVIA (PLURINATIONAL STATE OF)</v>
          </cell>
          <cell r="I5041" t="str">
            <v>Unknown.</v>
          </cell>
          <cell r="J5041" t="str">
            <v>Oruro</v>
          </cell>
          <cell r="K5041" t="str">
            <v>Oruro</v>
          </cell>
          <cell r="L5041" t="str">
            <v>Conformant</v>
          </cell>
        </row>
        <row r="5042">
          <cell r="B5042" t="str">
            <v>MELEXIS TECHNOLOGIES NVMelexis NV_2023</v>
          </cell>
          <cell r="C5042" t="str">
            <v>CID000468 - Fenix Metals</v>
          </cell>
          <cell r="D5042" t="str">
            <v>Tin</v>
          </cell>
          <cell r="E5042" t="str">
            <v>CID000468</v>
          </cell>
          <cell r="F5042" t="str">
            <v>RMI</v>
          </cell>
          <cell r="G5042" t="str">
            <v>Fenix Metals</v>
          </cell>
          <cell r="H5042" t="str">
            <v>POLAND</v>
          </cell>
          <cell r="I5042"/>
          <cell r="J5042" t="str">
            <v>Chmielów</v>
          </cell>
          <cell r="K5042" t="str">
            <v>Podkarpackie</v>
          </cell>
          <cell r="L5042" t="str">
            <v>Conformant</v>
          </cell>
        </row>
        <row r="5043">
          <cell r="B5043" t="str">
            <v>MELEXIS TECHNOLOGIES NVMelexis NV_2023</v>
          </cell>
          <cell r="C5043" t="str">
            <v>CID000538 - Gejiu Non-Ferrous Metal Processing Co., Ltd.</v>
          </cell>
          <cell r="D5043" t="str">
            <v>Tin</v>
          </cell>
          <cell r="E5043" t="str">
            <v>CID000538</v>
          </cell>
          <cell r="F5043" t="str">
            <v>RMI</v>
          </cell>
          <cell r="G5043" t="str">
            <v>Gejiu Non-Ferrous Metal Processing Co., Ltd.</v>
          </cell>
          <cell r="H5043" t="str">
            <v>CHINA</v>
          </cell>
          <cell r="I5043" t="str">
            <v>Jijie</v>
          </cell>
          <cell r="J5043" t="str">
            <v>Gejiu</v>
          </cell>
          <cell r="K5043" t="str">
            <v>Yunnan Sheng</v>
          </cell>
          <cell r="L5043" t="str">
            <v>Conformant</v>
          </cell>
        </row>
        <row r="5044">
          <cell r="B5044" t="str">
            <v>MELEXIS TECHNOLOGIES NVMelexis NV_2023</v>
          </cell>
          <cell r="C5044" t="str">
            <v>CID003116 - Guangdong Hanhe Non-Ferrous Metal Co., Ltd.</v>
          </cell>
          <cell r="D5044" t="str">
            <v>Tin</v>
          </cell>
          <cell r="E5044" t="str">
            <v>CID003116</v>
          </cell>
          <cell r="F5044" t="str">
            <v>RMI</v>
          </cell>
          <cell r="G5044" t="str">
            <v>Guangdong Hanhe Non-Ferrous Metal Co., Ltd.</v>
          </cell>
          <cell r="H5044" t="str">
            <v>CHINA</v>
          </cell>
          <cell r="I5044"/>
          <cell r="J5044" t="str">
            <v>Chaozhou</v>
          </cell>
          <cell r="K5044" t="str">
            <v>Guangdong Sheng</v>
          </cell>
          <cell r="L5044" t="str">
            <v>Conformant</v>
          </cell>
        </row>
        <row r="5045">
          <cell r="B5045" t="str">
            <v>MELEXIS TECHNOLOGIES NVMelexis NV_2023</v>
          </cell>
          <cell r="C5045" t="str">
            <v>CID002468 - Magnu's Minerais Metais e Ligas Ltda.</v>
          </cell>
          <cell r="D5045" t="str">
            <v>Tin</v>
          </cell>
          <cell r="E5045" t="str">
            <v>CID002468</v>
          </cell>
          <cell r="F5045" t="str">
            <v>RMI</v>
          </cell>
          <cell r="G5045" t="str">
            <v>Magnu's Minerais Metais e Ligas Ltda.</v>
          </cell>
          <cell r="H5045" t="str">
            <v>BRAZIL</v>
          </cell>
          <cell r="I5045"/>
          <cell r="J5045" t="str">
            <v>São João del Rei</v>
          </cell>
          <cell r="K5045" t="str">
            <v>Minas Gerais</v>
          </cell>
          <cell r="L5045" t="str">
            <v>Conformant</v>
          </cell>
        </row>
        <row r="5046">
          <cell r="B5046" t="str">
            <v>MELEXIS TECHNOLOGIES NVMelexis NV_2023</v>
          </cell>
          <cell r="C5046" t="str">
            <v>CID001105 - Malaysia Smelting Corporation (MSC)</v>
          </cell>
          <cell r="D5046" t="str">
            <v>Tin</v>
          </cell>
          <cell r="E5046" t="str">
            <v>CID001105</v>
          </cell>
          <cell r="F5046" t="str">
            <v>RMI</v>
          </cell>
          <cell r="G5046" t="str">
            <v>Malaysia Smelting Corporation (MSC)</v>
          </cell>
          <cell r="H5046" t="str">
            <v>MALAYSIA</v>
          </cell>
          <cell r="I5046" t="str">
            <v>27, Jialan Pantai</v>
          </cell>
          <cell r="J5046" t="str">
            <v>Butterworth</v>
          </cell>
          <cell r="K5046" t="str">
            <v>Pulau Pinang</v>
          </cell>
          <cell r="L5046" t="str">
            <v>Conformant</v>
          </cell>
        </row>
        <row r="5047">
          <cell r="B5047" t="str">
            <v>MELEXIS TECHNOLOGIES NVMelexis NV_2023</v>
          </cell>
          <cell r="C5047" t="str">
            <v>CID001142 - Metallic Resources, Inc.</v>
          </cell>
          <cell r="D5047" t="str">
            <v>Tin</v>
          </cell>
          <cell r="E5047" t="str">
            <v>CID001142</v>
          </cell>
          <cell r="F5047" t="str">
            <v>RMI</v>
          </cell>
          <cell r="G5047" t="str">
            <v>Metallic Resources, Inc.</v>
          </cell>
          <cell r="H5047" t="str">
            <v>UNITED STATES OF AMERICA</v>
          </cell>
          <cell r="I5047"/>
          <cell r="J5047" t="str">
            <v>Twinsburg</v>
          </cell>
          <cell r="K5047" t="str">
            <v>Ohio</v>
          </cell>
          <cell r="L5047" t="str">
            <v>Conformant</v>
          </cell>
        </row>
        <row r="5048">
          <cell r="B5048" t="str">
            <v>MELEXIS TECHNOLOGIES NVMelexis NV_2023</v>
          </cell>
          <cell r="C5048" t="str">
            <v>CID001182 - Minsur</v>
          </cell>
          <cell r="D5048" t="str">
            <v>Tin</v>
          </cell>
          <cell r="E5048" t="str">
            <v>CID001182</v>
          </cell>
          <cell r="F5048" t="str">
            <v>RMI</v>
          </cell>
          <cell r="G5048" t="str">
            <v>Minsur</v>
          </cell>
          <cell r="H5048" t="str">
            <v>PERU</v>
          </cell>
          <cell r="I5048" t="str">
            <v>222 Bloomingdale Road, Suite 101</v>
          </cell>
          <cell r="J5048" t="str">
            <v>Paracas</v>
          </cell>
          <cell r="K5048" t="str">
            <v>Ika</v>
          </cell>
          <cell r="L5048" t="str">
            <v>Conformant</v>
          </cell>
        </row>
        <row r="5049">
          <cell r="B5049" t="str">
            <v>MELEXIS TECHNOLOGIES NVMelexis NV_2023</v>
          </cell>
          <cell r="C5049" t="str">
            <v>CID001314 - O.M. Manufacturing (Thailand) Co., Ltd.</v>
          </cell>
          <cell r="D5049" t="str">
            <v>Tin</v>
          </cell>
          <cell r="E5049" t="str">
            <v>CID001314</v>
          </cell>
          <cell r="F5049" t="str">
            <v>RMI</v>
          </cell>
          <cell r="G5049" t="str">
            <v>O.M. Manufacturing (Thailand) Co., Ltd.</v>
          </cell>
          <cell r="H5049" t="str">
            <v>THAILAND</v>
          </cell>
          <cell r="I5049"/>
          <cell r="J5049" t="str">
            <v>Sriracha</v>
          </cell>
          <cell r="K5049" t="str">
            <v>Chon Buri</v>
          </cell>
          <cell r="L5049" t="str">
            <v>Conformant</v>
          </cell>
        </row>
        <row r="5050">
          <cell r="B5050" t="str">
            <v>MELEXIS TECHNOLOGIES NVMelexis NV_2023</v>
          </cell>
          <cell r="C5050" t="str">
            <v>CID002517 - O.M. Manufacturing Philippines, Inc.</v>
          </cell>
          <cell r="D5050" t="str">
            <v>Tin</v>
          </cell>
          <cell r="E5050" t="str">
            <v>CID002517</v>
          </cell>
          <cell r="F5050" t="str">
            <v>RMI</v>
          </cell>
          <cell r="G5050" t="str">
            <v>O.M. Manufacturing Philippines, Inc.</v>
          </cell>
          <cell r="H5050" t="str">
            <v>PHILIPPINES</v>
          </cell>
          <cell r="I5050"/>
          <cell r="J5050" t="str">
            <v>Rosario</v>
          </cell>
          <cell r="K5050" t="str">
            <v>Cavite</v>
          </cell>
          <cell r="L5050" t="str">
            <v>Conformant</v>
          </cell>
        </row>
        <row r="5051">
          <cell r="B5051" t="str">
            <v>MELEXIS TECHNOLOGIES NVMelexis NV_2023</v>
          </cell>
          <cell r="C5051" t="str">
            <v>CID001337 - Operaciones Metalurgicas S.A.</v>
          </cell>
          <cell r="D5051" t="str">
            <v>Tin</v>
          </cell>
          <cell r="E5051" t="str">
            <v>CID001337</v>
          </cell>
          <cell r="F5051" t="str">
            <v>RMI</v>
          </cell>
          <cell r="G5051" t="str">
            <v>Operaciones Metalurgicas S.A.</v>
          </cell>
          <cell r="H5051" t="str">
            <v>BOLIVIA (PLURINATIONAL STATE OF)</v>
          </cell>
          <cell r="I5051" t="str">
            <v>Nondisclosure</v>
          </cell>
          <cell r="J5051" t="str">
            <v>Oruro</v>
          </cell>
          <cell r="K5051" t="str">
            <v>Oruro</v>
          </cell>
          <cell r="L5051" t="str">
            <v>Conformant</v>
          </cell>
        </row>
        <row r="5052">
          <cell r="B5052" t="str">
            <v>MELEXIS TECHNOLOGIES NVMelexis NV_2023</v>
          </cell>
          <cell r="C5052" t="str">
            <v>CID001399 - PT Artha Cipta Langgeng</v>
          </cell>
          <cell r="D5052" t="str">
            <v>Tin</v>
          </cell>
          <cell r="E5052" t="str">
            <v>CID001399</v>
          </cell>
          <cell r="F5052" t="str">
            <v>RMI</v>
          </cell>
          <cell r="G5052" t="str">
            <v>PT Artha Cipta Langgeng</v>
          </cell>
          <cell r="H5052" t="str">
            <v>INDONESIA</v>
          </cell>
          <cell r="I5052"/>
          <cell r="J5052" t="str">
            <v>Sungailiat</v>
          </cell>
          <cell r="K5052" t="str">
            <v>Kepulauan Bangka Belitung</v>
          </cell>
          <cell r="L5052" t="str">
            <v>Conformant</v>
          </cell>
        </row>
        <row r="5053">
          <cell r="B5053" t="str">
            <v>MELEXIS TECHNOLOGIES NVMelexis NV_2023</v>
          </cell>
          <cell r="C5053" t="str">
            <v>CID002503 - PT ATD Makmur Mandiri Jaya</v>
          </cell>
          <cell r="D5053" t="str">
            <v>Tin</v>
          </cell>
          <cell r="E5053" t="str">
            <v>CID002503</v>
          </cell>
          <cell r="F5053" t="str">
            <v>RMI</v>
          </cell>
          <cell r="G5053" t="str">
            <v>PT ATD Makmur Mandiri Jaya</v>
          </cell>
          <cell r="H5053" t="str">
            <v>INDONESIA</v>
          </cell>
          <cell r="I5053"/>
          <cell r="J5053" t="str">
            <v>Sungailiat</v>
          </cell>
          <cell r="K5053" t="str">
            <v>Kepulauan Bangka Belitung</v>
          </cell>
          <cell r="L5053" t="str">
            <v>Conformant</v>
          </cell>
        </row>
        <row r="5054">
          <cell r="B5054" t="str">
            <v>MELEXIS TECHNOLOGIES NVMelexis NV_2023</v>
          </cell>
          <cell r="C5054" t="str">
            <v>CID001402 - PT Babel Inti Perkasa</v>
          </cell>
          <cell r="D5054" t="str">
            <v>Tin</v>
          </cell>
          <cell r="E5054" t="str">
            <v>CID001402</v>
          </cell>
          <cell r="F5054" t="str">
            <v>RMI</v>
          </cell>
          <cell r="G5054" t="str">
            <v>PT Babel Inti Perkasa</v>
          </cell>
          <cell r="H5054" t="str">
            <v>INDONESIA</v>
          </cell>
          <cell r="I5054"/>
          <cell r="J5054" t="str">
            <v>Lintang</v>
          </cell>
          <cell r="K5054" t="str">
            <v>Kepulauan Bangka Belitung</v>
          </cell>
          <cell r="L5054" t="str">
            <v>Conformant</v>
          </cell>
        </row>
        <row r="5055">
          <cell r="B5055" t="str">
            <v>MELEXIS TECHNOLOGIES NVMelexis NV_2023</v>
          </cell>
          <cell r="C5055" t="str">
            <v>CID002835 - PT Menara Cipta Mulia</v>
          </cell>
          <cell r="D5055" t="str">
            <v>Tin</v>
          </cell>
          <cell r="E5055" t="str">
            <v>CID002835</v>
          </cell>
          <cell r="F5055" t="str">
            <v>RMI</v>
          </cell>
          <cell r="G5055" t="str">
            <v>PT Menara Cipta Mulia</v>
          </cell>
          <cell r="H5055" t="str">
            <v>INDONESIA</v>
          </cell>
          <cell r="I5055"/>
          <cell r="J5055" t="str">
            <v>Mentawak</v>
          </cell>
          <cell r="K5055" t="str">
            <v>Kepulauan Bangka Belitung</v>
          </cell>
          <cell r="L5055" t="str">
            <v>Conformant</v>
          </cell>
        </row>
        <row r="5056">
          <cell r="B5056" t="str">
            <v>MELEXIS TECHNOLOGIES NVMelexis NV_2023</v>
          </cell>
          <cell r="C5056" t="str">
            <v>CID001453 - PT Mitra Stania Prima</v>
          </cell>
          <cell r="D5056" t="str">
            <v>Tin</v>
          </cell>
          <cell r="E5056" t="str">
            <v>CID001453</v>
          </cell>
          <cell r="F5056" t="str">
            <v>RMI</v>
          </cell>
          <cell r="G5056" t="str">
            <v>PT Mitra Stania Prima</v>
          </cell>
          <cell r="H5056" t="str">
            <v>INDONESIA</v>
          </cell>
          <cell r="I5056"/>
          <cell r="J5056" t="str">
            <v>Sungailiat</v>
          </cell>
          <cell r="K5056" t="str">
            <v>Kepulauan Bangka Belitung</v>
          </cell>
          <cell r="L5056" t="str">
            <v>Conformant</v>
          </cell>
        </row>
        <row r="5057">
          <cell r="B5057" t="str">
            <v>MELEXIS TECHNOLOGIES NVMelexis NV_2023</v>
          </cell>
          <cell r="C5057" t="str">
            <v>CID001458 - PT Prima Timah Utama</v>
          </cell>
          <cell r="D5057" t="str">
            <v>Tin</v>
          </cell>
          <cell r="E5057" t="str">
            <v>CID001458</v>
          </cell>
          <cell r="F5057" t="str">
            <v>RMI</v>
          </cell>
          <cell r="G5057" t="str">
            <v>PT Prima Timah Utama</v>
          </cell>
          <cell r="H5057" t="str">
            <v>INDONESIA</v>
          </cell>
          <cell r="I5057"/>
          <cell r="J5057" t="str">
            <v>Pangkal Pinang</v>
          </cell>
          <cell r="K5057" t="str">
            <v>Kepulauan Bangka Belitung</v>
          </cell>
          <cell r="L5057" t="str">
            <v>Conformant</v>
          </cell>
        </row>
        <row r="5058">
          <cell r="B5058" t="str">
            <v>MELEXIS TECHNOLOGIES NVMelexis NV_2023</v>
          </cell>
          <cell r="C5058" t="str">
            <v>CID001460 - PT Refined Bangka Tin</v>
          </cell>
          <cell r="D5058" t="str">
            <v>Tin</v>
          </cell>
          <cell r="E5058" t="str">
            <v>CID001460</v>
          </cell>
          <cell r="F5058" t="str">
            <v>RMI</v>
          </cell>
          <cell r="G5058" t="str">
            <v>PT Refined Bangka Tin</v>
          </cell>
          <cell r="H5058" t="str">
            <v>INDONESIA</v>
          </cell>
          <cell r="I5058"/>
          <cell r="J5058" t="str">
            <v>Sungailiat</v>
          </cell>
          <cell r="K5058" t="str">
            <v>Kepulauan Bangka Belitung</v>
          </cell>
          <cell r="L5058" t="str">
            <v>Conformant</v>
          </cell>
        </row>
        <row r="5059">
          <cell r="B5059" t="str">
            <v>MELEXIS TECHNOLOGIES NVMelexis NV_2023</v>
          </cell>
          <cell r="C5059" t="str">
            <v>CID001463 - PT Sariwiguna Binasentosa</v>
          </cell>
          <cell r="D5059" t="str">
            <v>Tin</v>
          </cell>
          <cell r="E5059" t="str">
            <v>CID001463</v>
          </cell>
          <cell r="F5059" t="str">
            <v>RMI</v>
          </cell>
          <cell r="G5059" t="str">
            <v>PT Sariwiguna Binasentosa</v>
          </cell>
          <cell r="H5059" t="str">
            <v>INDONESIA</v>
          </cell>
          <cell r="I5059"/>
          <cell r="J5059" t="str">
            <v>Pangkal Pinang</v>
          </cell>
          <cell r="K5059" t="str">
            <v>Kepulauan Bangka Belitung</v>
          </cell>
          <cell r="L5059" t="str">
            <v>Conformant</v>
          </cell>
        </row>
        <row r="5060">
          <cell r="B5060" t="str">
            <v>MELEXIS TECHNOLOGIES NVMelexis NV_2023</v>
          </cell>
          <cell r="C5060" t="str">
            <v>CID001468 - PT Stanindo Inti Perkasa</v>
          </cell>
          <cell r="D5060" t="str">
            <v>Tin</v>
          </cell>
          <cell r="E5060" t="str">
            <v>CID001468</v>
          </cell>
          <cell r="F5060" t="str">
            <v>RMI</v>
          </cell>
          <cell r="G5060" t="str">
            <v>PT Stanindo Inti Perkasa</v>
          </cell>
          <cell r="H5060" t="str">
            <v>INDONESIA</v>
          </cell>
          <cell r="I5060"/>
          <cell r="J5060" t="str">
            <v>Pangkal Pinang</v>
          </cell>
          <cell r="K5060" t="str">
            <v>Kepulauan Bangka Belitung</v>
          </cell>
          <cell r="L5060" t="str">
            <v>Conformant</v>
          </cell>
        </row>
        <row r="5061">
          <cell r="B5061" t="str">
            <v>MELEXIS TECHNOLOGIES NVMelexis NV_2023</v>
          </cell>
          <cell r="C5061" t="str">
            <v>CID001477 - PT Timah Tbk Kundur</v>
          </cell>
          <cell r="D5061" t="str">
            <v>Tin</v>
          </cell>
          <cell r="E5061" t="str">
            <v>CID001477</v>
          </cell>
          <cell r="F5061" t="str">
            <v>RMI</v>
          </cell>
          <cell r="G5061" t="str">
            <v>PT Timah Tbk Kundur</v>
          </cell>
          <cell r="H5061" t="str">
            <v>INDONESIA</v>
          </cell>
          <cell r="I5061" t="str">
            <v>Unknown.</v>
          </cell>
          <cell r="J5061" t="str">
            <v>Kundur</v>
          </cell>
          <cell r="K5061" t="str">
            <v>Riau</v>
          </cell>
          <cell r="L5061" t="str">
            <v>Conformant</v>
          </cell>
        </row>
        <row r="5062">
          <cell r="B5062" t="str">
            <v>MELEXIS TECHNOLOGIES NVMelexis NV_2023</v>
          </cell>
          <cell r="C5062" t="str">
            <v>CID001482 - PT Timah Tbk Mentok</v>
          </cell>
          <cell r="D5062" t="str">
            <v>Tin</v>
          </cell>
          <cell r="E5062" t="str">
            <v>CID001482</v>
          </cell>
          <cell r="F5062" t="str">
            <v>RMI</v>
          </cell>
          <cell r="G5062" t="str">
            <v>PT Timah Tbk Mentok</v>
          </cell>
          <cell r="H5062" t="str">
            <v>INDONESIA</v>
          </cell>
          <cell r="I5062" t="str">
            <v>Unknown.</v>
          </cell>
          <cell r="J5062" t="str">
            <v>Mentok</v>
          </cell>
          <cell r="K5062" t="str">
            <v>Kepulauan Bangka Belitung</v>
          </cell>
          <cell r="L5062" t="str">
            <v>Conformant</v>
          </cell>
        </row>
        <row r="5063">
          <cell r="B5063" t="str">
            <v>MELEXIS TECHNOLOGIES NVMelexis NV_2023</v>
          </cell>
          <cell r="C5063" t="str">
            <v>CID001490 - PT Tinindo Inter Nusa</v>
          </cell>
          <cell r="D5063" t="str">
            <v>Tin</v>
          </cell>
          <cell r="E5063" t="str">
            <v>CID001490</v>
          </cell>
          <cell r="F5063" t="str">
            <v>RMI</v>
          </cell>
          <cell r="G5063" t="str">
            <v>PT Tinindo Inter Nusa</v>
          </cell>
          <cell r="H5063" t="str">
            <v>INDONESIA</v>
          </cell>
          <cell r="I5063"/>
          <cell r="J5063" t="str">
            <v>Pangkal Pinang</v>
          </cell>
          <cell r="K5063" t="str">
            <v>Kepulauan Bangka Belitung</v>
          </cell>
          <cell r="L5063" t="str">
            <v>Listed by RMI</v>
          </cell>
        </row>
        <row r="5064">
          <cell r="B5064" t="str">
            <v>MELEXIS TECHNOLOGIES NVMelexis NV_2023</v>
          </cell>
          <cell r="C5064" t="str">
            <v>CID001539 - Rui Da Hung</v>
          </cell>
          <cell r="D5064" t="str">
            <v>Tin</v>
          </cell>
          <cell r="E5064" t="str">
            <v>CID001539</v>
          </cell>
          <cell r="F5064" t="str">
            <v>RMI</v>
          </cell>
          <cell r="G5064" t="str">
            <v>Rui Da Hung</v>
          </cell>
          <cell r="H5064" t="str">
            <v>TAIWAN, PROVINCE OF CHINA</v>
          </cell>
          <cell r="I5064"/>
          <cell r="J5064" t="str">
            <v>Taoyuan</v>
          </cell>
          <cell r="K5064" t="str">
            <v>Taoyuan</v>
          </cell>
          <cell r="L5064" t="str">
            <v>Conformant</v>
          </cell>
        </row>
        <row r="5065">
          <cell r="B5065" t="str">
            <v>MELEXIS TECHNOLOGIES NVMelexis NV_2023</v>
          </cell>
          <cell r="C5065" t="str">
            <v>CID001898 - Thaisarco</v>
          </cell>
          <cell r="D5065" t="str">
            <v>Tin</v>
          </cell>
          <cell r="E5065" t="str">
            <v>CID001898</v>
          </cell>
          <cell r="F5065" t="str">
            <v>RMI</v>
          </cell>
          <cell r="G5065" t="str">
            <v>Thaisarco</v>
          </cell>
          <cell r="H5065" t="str">
            <v>THAILAND</v>
          </cell>
          <cell r="I5065" t="str">
            <v>80 Moo 8, Sakdidej Road</v>
          </cell>
          <cell r="J5065" t="str">
            <v>Amphur Muang</v>
          </cell>
          <cell r="K5065" t="str">
            <v>Phuket</v>
          </cell>
          <cell r="L5065" t="str">
            <v>Conformant</v>
          </cell>
        </row>
        <row r="5066">
          <cell r="B5066" t="str">
            <v>MELEXIS TECHNOLOGIES NVMelexis NV_2023</v>
          </cell>
          <cell r="C5066" t="str">
            <v>CID002036 - White Solder Metalurgia e Mineracao Ltda.</v>
          </cell>
          <cell r="D5066" t="str">
            <v>Tin</v>
          </cell>
          <cell r="E5066" t="str">
            <v>CID002036</v>
          </cell>
          <cell r="F5066" t="str">
            <v>RMI</v>
          </cell>
          <cell r="G5066" t="str">
            <v>White Solder Metalurgia e Mineracao Ltda.</v>
          </cell>
          <cell r="H5066" t="str">
            <v>BRAZIL</v>
          </cell>
          <cell r="I5066" t="str">
            <v>Rodovia 421, Km 1,1 no 917 CEP 76877-073/Cx Postal: 433</v>
          </cell>
          <cell r="J5066" t="str">
            <v>Ariquemes</v>
          </cell>
          <cell r="K5066" t="str">
            <v>Rondônia</v>
          </cell>
          <cell r="L5066" t="str">
            <v>Conformant</v>
          </cell>
        </row>
        <row r="5067">
          <cell r="B5067" t="str">
            <v>MELEXIS TECHNOLOGIES NVMelexis NV_2023</v>
          </cell>
          <cell r="C5067" t="str">
            <v>CID002158 - Yunnan Chengfeng Non-ferrous Metals Co., Ltd.165</v>
          </cell>
          <cell r="D5067" t="str">
            <v>Tin</v>
          </cell>
          <cell r="E5067" t="str">
            <v>CID002158</v>
          </cell>
          <cell r="F5067" t="str">
            <v>RMI</v>
          </cell>
          <cell r="G5067" t="str">
            <v>Yunnan Chengfeng Non-ferrous Metals Co., Ltd.</v>
          </cell>
          <cell r="H5067" t="str">
            <v>CHINA</v>
          </cell>
          <cell r="I5067" t="str">
            <v>Unknown.</v>
          </cell>
          <cell r="J5067" t="str">
            <v>Gejiu</v>
          </cell>
          <cell r="K5067" t="str">
            <v>Yunnan Sheng</v>
          </cell>
          <cell r="L5067" t="str">
            <v>Conformant</v>
          </cell>
        </row>
        <row r="5068">
          <cell r="B5068" t="str">
            <v>MELEXIS TECHNOLOGIES NVMelexis NV_2023</v>
          </cell>
          <cell r="C5068" t="str">
            <v>CID002180 - Tin Smelting Branch of Yunnan Tin Co., Ltd.</v>
          </cell>
          <cell r="D5068" t="str">
            <v>Tin</v>
          </cell>
          <cell r="E5068" t="str">
            <v>CID002180</v>
          </cell>
          <cell r="F5068" t="str">
            <v>RMI</v>
          </cell>
          <cell r="G5068" t="str">
            <v>Tin Smelting Branch of Yunnan Tin Co., Ltd.</v>
          </cell>
          <cell r="H5068" t="str">
            <v>CHINA</v>
          </cell>
          <cell r="I5068" t="str">
            <v>Unknown.</v>
          </cell>
          <cell r="J5068" t="str">
            <v>Gejiu</v>
          </cell>
          <cell r="K5068" t="str">
            <v>Yunnan Sheng</v>
          </cell>
          <cell r="L5068" t="str">
            <v>Conformant</v>
          </cell>
        </row>
        <row r="5069">
          <cell r="B5069" t="str">
            <v>MELEXIS TECHNOLOGIES NVMelexis NV_2023</v>
          </cell>
          <cell r="C5069" t="str">
            <v>CID000004 - A.L.M.T. Corp.</v>
          </cell>
          <cell r="D5069" t="str">
            <v>Tungsten</v>
          </cell>
          <cell r="E5069" t="str">
            <v>CID000004</v>
          </cell>
          <cell r="F5069" t="str">
            <v>RMI</v>
          </cell>
          <cell r="G5069" t="str">
            <v>A.L.M.T. Corp.</v>
          </cell>
          <cell r="H5069" t="str">
            <v>JAPAN</v>
          </cell>
          <cell r="I5069"/>
          <cell r="J5069" t="str">
            <v>Toyama City</v>
          </cell>
          <cell r="K5069" t="str">
            <v>Toyama</v>
          </cell>
          <cell r="L5069" t="str">
            <v>Conformant</v>
          </cell>
        </row>
        <row r="5070">
          <cell r="B5070" t="str">
            <v>MELEXIS TECHNOLOGIES NVMelexis NV_2023</v>
          </cell>
          <cell r="C5070" t="str">
            <v>CID002513 - Hunan Shizhuyuan Nonferrous Metals Co., Ltd. Chenzhou Tungsten Products Branch</v>
          </cell>
          <cell r="D5070" t="str">
            <v>Tungsten</v>
          </cell>
          <cell r="E5070" t="str">
            <v>CID002513</v>
          </cell>
          <cell r="F5070" t="str">
            <v>RMI</v>
          </cell>
          <cell r="G5070" t="str">
            <v>Hunan Shizhuyuan Nonferrous Metals Co., Ltd. Chenzhou Tungsten Products Branch</v>
          </cell>
          <cell r="H5070" t="str">
            <v>CHINA</v>
          </cell>
          <cell r="I5070"/>
          <cell r="J5070" t="str">
            <v>Chenzhou</v>
          </cell>
          <cell r="K5070" t="str">
            <v>Hunan Sheng</v>
          </cell>
          <cell r="L5070" t="str">
            <v>Conformant</v>
          </cell>
        </row>
        <row r="5071">
          <cell r="B5071" t="str">
            <v>MELEXIS TECHNOLOGIES NVMelexis NV_2023</v>
          </cell>
          <cell r="C5071" t="str">
            <v>CID000258 - Chongyi Zhangyuan Tungsten Co., Ltd.</v>
          </cell>
          <cell r="D5071" t="str">
            <v>Tungsten</v>
          </cell>
          <cell r="E5071" t="str">
            <v>CID000258</v>
          </cell>
          <cell r="F5071" t="str">
            <v>RMI</v>
          </cell>
          <cell r="G5071" t="str">
            <v>Chongyi Zhangyuan Tungsten Co., Ltd.</v>
          </cell>
          <cell r="H5071" t="str">
            <v>CHINA</v>
          </cell>
          <cell r="I5071"/>
          <cell r="J5071" t="str">
            <v>Ganzhou</v>
          </cell>
          <cell r="K5071" t="str">
            <v>Jiangxi Sheng</v>
          </cell>
          <cell r="L5071" t="str">
            <v>Conformant</v>
          </cell>
        </row>
        <row r="5072">
          <cell r="B5072" t="str">
            <v>MELEXIS TECHNOLOGIES NVMelexis NV_2023</v>
          </cell>
          <cell r="C5072" t="str">
            <v>CID000875 - Ganzhou Huaxing Tungsten Products Co., Ltd.177</v>
          </cell>
          <cell r="D5072" t="str">
            <v>Tungsten</v>
          </cell>
          <cell r="E5072" t="str">
            <v>CID000875</v>
          </cell>
          <cell r="F5072" t="str">
            <v>RMI</v>
          </cell>
          <cell r="G5072" t="str">
            <v>Ganzhou Huaxing Tungsten Products Co., Ltd.</v>
          </cell>
          <cell r="H5072" t="str">
            <v>CHINA</v>
          </cell>
          <cell r="I5072"/>
          <cell r="J5072" t="str">
            <v>Ganzhou</v>
          </cell>
          <cell r="K5072" t="str">
            <v>Jiangxi Sheng</v>
          </cell>
          <cell r="L5072" t="str">
            <v>Conformant</v>
          </cell>
        </row>
        <row r="5073">
          <cell r="B5073" t="str">
            <v>MELEXIS TECHNOLOGIES NVMelexis NV_2023</v>
          </cell>
          <cell r="C5073" t="str">
            <v>CID002315 - Ganzhou Jiangwu Ferrotungsten Co., Ltd.</v>
          </cell>
          <cell r="D5073" t="str">
            <v>Tungsten</v>
          </cell>
          <cell r="E5073" t="str">
            <v>CID002315</v>
          </cell>
          <cell r="F5073" t="str">
            <v>RMI</v>
          </cell>
          <cell r="G5073" t="str">
            <v>Ganzhou Jiangwu Ferrotungsten Co., Ltd.</v>
          </cell>
          <cell r="H5073" t="str">
            <v>CHINA</v>
          </cell>
          <cell r="I5073"/>
          <cell r="J5073" t="str">
            <v>Ganzhou</v>
          </cell>
          <cell r="K5073" t="str">
            <v>Jiangxi Sheng</v>
          </cell>
          <cell r="L5073" t="str">
            <v>Conformant</v>
          </cell>
        </row>
        <row r="5074">
          <cell r="B5074" t="str">
            <v>MELEXIS TECHNOLOGIES NVMelexis NV_2023</v>
          </cell>
          <cell r="C5074" t="str">
            <v>CID002494 - Ganzhou Seadragon W &amp; Mo Co., Ltd.</v>
          </cell>
          <cell r="D5074" t="str">
            <v>Tungsten</v>
          </cell>
          <cell r="E5074" t="str">
            <v>CID002494</v>
          </cell>
          <cell r="F5074" t="str">
            <v>RMI</v>
          </cell>
          <cell r="G5074" t="str">
            <v>Ganzhou Seadragon W &amp; Mo Co., Ltd.</v>
          </cell>
          <cell r="H5074" t="str">
            <v>CHINA</v>
          </cell>
          <cell r="I5074"/>
          <cell r="J5074" t="str">
            <v>Ganzhou</v>
          </cell>
          <cell r="K5074" t="str">
            <v>Jiangxi Sheng</v>
          </cell>
          <cell r="L5074" t="str">
            <v>Conformant</v>
          </cell>
        </row>
        <row r="5075">
          <cell r="B5075" t="str">
            <v>MELEXIS TECHNOLOGIES NVMelexis NV_2023</v>
          </cell>
          <cell r="C5075" t="str">
            <v>CID000568 - Global Tungsten &amp; Powders Corp.</v>
          </cell>
          <cell r="D5075" t="str">
            <v>Tungsten</v>
          </cell>
          <cell r="E5075" t="str">
            <v>CID000568</v>
          </cell>
          <cell r="F5075" t="str">
            <v>RMI</v>
          </cell>
          <cell r="G5075" t="str">
            <v>Global Tungsten &amp; Powders Corp.</v>
          </cell>
          <cell r="H5075" t="str">
            <v>UNITED STATES OF AMERICA</v>
          </cell>
          <cell r="I5075"/>
          <cell r="J5075" t="str">
            <v>Towanda</v>
          </cell>
          <cell r="K5075" t="str">
            <v>Pennsylvania</v>
          </cell>
          <cell r="L5075" t="str">
            <v>Conformant</v>
          </cell>
        </row>
        <row r="5076">
          <cell r="B5076" t="str">
            <v>MELEXIS TECHNOLOGIES NVMelexis NV_2023</v>
          </cell>
          <cell r="C5076" t="str">
            <v>CID000218 - Guangdong Xianglu Tungsten Co., Ltd.181</v>
          </cell>
          <cell r="D5076" t="str">
            <v>Tungsten</v>
          </cell>
          <cell r="E5076" t="str">
            <v>CID000218</v>
          </cell>
          <cell r="F5076" t="str">
            <v>RMI</v>
          </cell>
          <cell r="G5076" t="str">
            <v>Guangdong Xianglu Tungsten Co., Ltd.</v>
          </cell>
          <cell r="H5076" t="str">
            <v>CHINA</v>
          </cell>
          <cell r="I5076"/>
          <cell r="J5076" t="str">
            <v>Chaozhou</v>
          </cell>
          <cell r="K5076" t="str">
            <v>Guangdong Sheng</v>
          </cell>
          <cell r="L5076" t="str">
            <v>Conformant</v>
          </cell>
        </row>
        <row r="5077">
          <cell r="B5077" t="str">
            <v>MELEXIS TECHNOLOGIES NVMelexis NV_2023</v>
          </cell>
          <cell r="C5077" t="str">
            <v>CID002541 - H.C. Starck Tungsten GmbH</v>
          </cell>
          <cell r="D5077" t="str">
            <v>Tungsten</v>
          </cell>
          <cell r="E5077" t="str">
            <v>CID002541</v>
          </cell>
          <cell r="F5077" t="str">
            <v>RMI</v>
          </cell>
          <cell r="G5077" t="str">
            <v>H.C. Starck Tungsten GmbH</v>
          </cell>
          <cell r="H5077" t="str">
            <v>GERMANY</v>
          </cell>
          <cell r="I5077"/>
          <cell r="J5077" t="str">
            <v>Goslar</v>
          </cell>
          <cell r="K5077" t="str">
            <v>Niedersachsen</v>
          </cell>
          <cell r="L5077" t="str">
            <v>Conformant</v>
          </cell>
        </row>
        <row r="5078">
          <cell r="B5078" t="str">
            <v>MELEXIS TECHNOLOGIES NVMelexis NV_2023</v>
          </cell>
          <cell r="C5078" t="str">
            <v>CID000769 - Hunan Jintai New Material Co., Ltd.96</v>
          </cell>
          <cell r="D5078" t="str">
            <v>Tungsten</v>
          </cell>
          <cell r="E5078" t="str">
            <v>CID000769</v>
          </cell>
          <cell r="F5078" t="str">
            <v>RMI</v>
          </cell>
          <cell r="G5078" t="str">
            <v>Hunan Jintai New Material Co., Ltd.</v>
          </cell>
          <cell r="H5078" t="str">
            <v>CHINA</v>
          </cell>
          <cell r="I5078"/>
          <cell r="J5078" t="str">
            <v>Hengyang</v>
          </cell>
          <cell r="K5078" t="str">
            <v>Hunan Sheng</v>
          </cell>
          <cell r="L5078" t="str">
            <v>Conformant</v>
          </cell>
        </row>
        <row r="5079">
          <cell r="B5079" t="str">
            <v>MELEXIS TECHNOLOGIES NVMelexis NV_2023</v>
          </cell>
          <cell r="C5079" t="str">
            <v>CID000825 - Japan New Metals Co., Ltd.</v>
          </cell>
          <cell r="D5079" t="str">
            <v>Tungsten</v>
          </cell>
          <cell r="E5079" t="str">
            <v>CID000825</v>
          </cell>
          <cell r="F5079" t="str">
            <v>RMI</v>
          </cell>
          <cell r="G5079" t="str">
            <v>Japan New Metals Co., Ltd.</v>
          </cell>
          <cell r="H5079" t="str">
            <v>JAPAN</v>
          </cell>
          <cell r="I5079"/>
          <cell r="J5079" t="str">
            <v>Akita City</v>
          </cell>
          <cell r="K5079" t="str">
            <v>Akita</v>
          </cell>
          <cell r="L5079" t="str">
            <v>Conformant</v>
          </cell>
        </row>
        <row r="5080">
          <cell r="B5080" t="str">
            <v>MELEXIS TECHNOLOGIES NVMelexis NV_2023</v>
          </cell>
          <cell r="C5080" t="str">
            <v>CID002551 - Jiangwu H.C. Starck Tungsten Products Co., Ltd.</v>
          </cell>
          <cell r="D5080" t="str">
            <v>Tungsten</v>
          </cell>
          <cell r="E5080" t="str">
            <v>CID002551</v>
          </cell>
          <cell r="F5080" t="str">
            <v>RMI</v>
          </cell>
          <cell r="G5080" t="str">
            <v>Jiangwu H.C. Starck Tungsten Products Co., Ltd.</v>
          </cell>
          <cell r="H5080" t="str">
            <v>CHINA</v>
          </cell>
          <cell r="I5080"/>
          <cell r="J5080" t="str">
            <v>Ganzhou</v>
          </cell>
          <cell r="K5080" t="str">
            <v>Jiangxi Sheng</v>
          </cell>
          <cell r="L5080" t="str">
            <v>Conformant</v>
          </cell>
        </row>
        <row r="5081">
          <cell r="B5081" t="str">
            <v>MELEXIS TECHNOLOGIES NVMelexis NV_2023</v>
          </cell>
          <cell r="C5081" t="str">
            <v>CID002321 - Jiangxi Gan Bei Tungsten Co., Ltd.</v>
          </cell>
          <cell r="D5081" t="str">
            <v>Tungsten</v>
          </cell>
          <cell r="E5081" t="str">
            <v>CID002321</v>
          </cell>
          <cell r="F5081" t="str">
            <v>RMI</v>
          </cell>
          <cell r="G5081" t="str">
            <v>Jiangxi Gan Bei Tungsten Co., Ltd.</v>
          </cell>
          <cell r="H5081" t="str">
            <v>CHINA</v>
          </cell>
          <cell r="I5081"/>
          <cell r="J5081" t="str">
            <v>Xiushui</v>
          </cell>
          <cell r="K5081" t="str">
            <v>Jiangxi Sheng</v>
          </cell>
          <cell r="L5081" t="str">
            <v>Conformant</v>
          </cell>
        </row>
        <row r="5082">
          <cell r="B5082" t="str">
            <v>MELEXIS TECHNOLOGIES NVMelexis NV_2023</v>
          </cell>
          <cell r="C5082" t="str">
            <v>CID002318 - Jiangxi Tonggu Non-ferrous Metallurgical &amp; Chemical Co., Ltd.</v>
          </cell>
          <cell r="D5082" t="str">
            <v>Tungsten</v>
          </cell>
          <cell r="E5082" t="str">
            <v>CID002318</v>
          </cell>
          <cell r="F5082" t="str">
            <v>RMI</v>
          </cell>
          <cell r="G5082" t="str">
            <v>Jiangxi Tonggu Non-ferrous Metallurgical &amp; Chemical Co., Ltd.</v>
          </cell>
          <cell r="H5082" t="str">
            <v>CHINA</v>
          </cell>
          <cell r="I5082"/>
          <cell r="J5082" t="str">
            <v>Tonggu</v>
          </cell>
          <cell r="K5082" t="str">
            <v>Jiangxi Sheng</v>
          </cell>
          <cell r="L5082" t="str">
            <v>Conformant</v>
          </cell>
        </row>
        <row r="5083">
          <cell r="B5083" t="str">
            <v>MELEXIS TECHNOLOGIES NVMelexis NV_2023</v>
          </cell>
          <cell r="C5083" t="str">
            <v>CID002317 - Jiangxi Xinsheng Tungsten Industry Co., Ltd.</v>
          </cell>
          <cell r="D5083" t="str">
            <v>Tungsten</v>
          </cell>
          <cell r="E5083" t="str">
            <v>CID002317</v>
          </cell>
          <cell r="F5083" t="str">
            <v>RMI</v>
          </cell>
          <cell r="G5083" t="str">
            <v>Jiangxi Xinsheng Tungsten Industry Co., Ltd.</v>
          </cell>
          <cell r="H5083" t="str">
            <v>CHINA</v>
          </cell>
          <cell r="I5083"/>
          <cell r="J5083" t="str">
            <v>Ganzhou</v>
          </cell>
          <cell r="K5083" t="str">
            <v>Jiangxi Sheng</v>
          </cell>
          <cell r="L5083" t="str">
            <v>Conformant</v>
          </cell>
        </row>
        <row r="5084">
          <cell r="B5084" t="str">
            <v>MELEXIS TECHNOLOGIES NVMelexis NV_2023</v>
          </cell>
          <cell r="C5084" t="str">
            <v>CID002316 - Jiangxi Yaosheng Tungsten Co., Ltd.</v>
          </cell>
          <cell r="D5084" t="str">
            <v>Tungsten</v>
          </cell>
          <cell r="E5084" t="str">
            <v>CID002316</v>
          </cell>
          <cell r="F5084" t="str">
            <v>RMI</v>
          </cell>
          <cell r="G5084" t="str">
            <v>Jiangxi Yaosheng Tungsten Co., Ltd.</v>
          </cell>
          <cell r="H5084" t="str">
            <v>CHINA</v>
          </cell>
          <cell r="I5084"/>
          <cell r="J5084" t="str">
            <v>Ganzhou</v>
          </cell>
          <cell r="K5084" t="str">
            <v>Jiangxi Sheng</v>
          </cell>
          <cell r="L5084" t="str">
            <v>Conformant</v>
          </cell>
        </row>
        <row r="5085">
          <cell r="B5085" t="str">
            <v>MELEXIS TECHNOLOGIES NVMelexis NV_2023</v>
          </cell>
          <cell r="C5085" t="str">
            <v>CID000105 - Kennametal Huntsville184</v>
          </cell>
          <cell r="D5085" t="str">
            <v>Tungsten</v>
          </cell>
          <cell r="E5085" t="str">
            <v>CID000105</v>
          </cell>
          <cell r="F5085" t="str">
            <v>RMI</v>
          </cell>
          <cell r="G5085" t="str">
            <v>Kennametal Huntsville</v>
          </cell>
          <cell r="H5085" t="str">
            <v>UNITED STATES OF AMERICA</v>
          </cell>
          <cell r="I5085"/>
          <cell r="J5085" t="str">
            <v>Huntsville</v>
          </cell>
          <cell r="K5085" t="str">
            <v>Alabama</v>
          </cell>
          <cell r="L5085" t="str">
            <v>Conformant</v>
          </cell>
        </row>
        <row r="5086">
          <cell r="B5086" t="str">
            <v>MELEXIS TECHNOLOGIES NVMelexis NV_2023</v>
          </cell>
          <cell r="C5086" t="str">
            <v>CID002589 - Niagara Refining LLC</v>
          </cell>
          <cell r="D5086" t="str">
            <v>Tungsten</v>
          </cell>
          <cell r="E5086" t="str">
            <v>CID002589</v>
          </cell>
          <cell r="F5086" t="str">
            <v>RMI</v>
          </cell>
          <cell r="G5086" t="str">
            <v>Niagara Refining LLC</v>
          </cell>
          <cell r="H5086" t="str">
            <v>UNITED STATES OF AMERICA</v>
          </cell>
          <cell r="I5086"/>
          <cell r="J5086" t="str">
            <v>Depew</v>
          </cell>
          <cell r="K5086" t="str">
            <v>New York</v>
          </cell>
          <cell r="L5086" t="str">
            <v>Conformant</v>
          </cell>
        </row>
        <row r="5087">
          <cell r="B5087" t="str">
            <v>MELEXIS TECHNOLOGIES NVMelexis NV_2023</v>
          </cell>
          <cell r="C5087" t="str">
            <v>CID002543 - Masan High-Tech Materials</v>
          </cell>
          <cell r="D5087" t="str">
            <v>Tungsten</v>
          </cell>
          <cell r="E5087" t="str">
            <v>CID002543</v>
          </cell>
          <cell r="F5087" t="str">
            <v>RMI</v>
          </cell>
          <cell r="G5087" t="str">
            <v>Masan High-Tech Materials</v>
          </cell>
          <cell r="H5087" t="str">
            <v>VIET NAM</v>
          </cell>
          <cell r="I5087"/>
          <cell r="J5087" t="str">
            <v>Dai Tu</v>
          </cell>
          <cell r="K5087" t="str">
            <v>Thái Nguyên</v>
          </cell>
          <cell r="L5087" t="str">
            <v>Conformant</v>
          </cell>
        </row>
        <row r="5088">
          <cell r="B5088" t="str">
            <v>MELEXIS TECHNOLOGIES NVMelexis NV_2023</v>
          </cell>
          <cell r="C5088" t="str">
            <v>CID002044 - Wolfram Bergbau und Hutten AG187</v>
          </cell>
          <cell r="D5088" t="str">
            <v>Tungsten</v>
          </cell>
          <cell r="E5088" t="str">
            <v>CID002044</v>
          </cell>
          <cell r="F5088" t="str">
            <v>RMI</v>
          </cell>
          <cell r="G5088" t="str">
            <v>Wolfram Bergbau und Hutten AG</v>
          </cell>
          <cell r="H5088" t="str">
            <v>AUSTRIA</v>
          </cell>
          <cell r="I5088"/>
          <cell r="J5088"/>
          <cell r="K5088"/>
          <cell r="L5088" t="str">
            <v>Conformant</v>
          </cell>
        </row>
        <row r="5089">
          <cell r="B5089" t="str">
            <v>MELEXIS TECHNOLOGIES NVMelexis NV_2023</v>
          </cell>
          <cell r="C5089" t="str">
            <v>CID002320 - Xiamen Tungsten (H.C.) Co., Ltd.188</v>
          </cell>
          <cell r="D5089" t="str">
            <v>Tungsten</v>
          </cell>
          <cell r="E5089" t="str">
            <v>CID002320</v>
          </cell>
          <cell r="F5089" t="str">
            <v>RMI</v>
          </cell>
          <cell r="G5089" t="str">
            <v>Xiamen Tungsten (H.C.) Co., Ltd.</v>
          </cell>
          <cell r="H5089" t="str">
            <v>CHINA</v>
          </cell>
          <cell r="I5089"/>
          <cell r="J5089"/>
          <cell r="K5089"/>
          <cell r="L5089" t="str">
            <v>Conformant</v>
          </cell>
        </row>
        <row r="5090">
          <cell r="B5090" t="str">
            <v>MELEXIS TECHNOLOGIES NVMelexis NV_2023</v>
          </cell>
          <cell r="C5090" t="str">
            <v>CID002082 - Xiamen Tungsten Co., Ltd.</v>
          </cell>
          <cell r="D5090" t="str">
            <v>Tungsten</v>
          </cell>
          <cell r="E5090" t="str">
            <v>CID002082</v>
          </cell>
          <cell r="F5090" t="str">
            <v>RMI</v>
          </cell>
          <cell r="G5090" t="str">
            <v>Xiamen Tungsten Co., Ltd.</v>
          </cell>
          <cell r="H5090" t="str">
            <v>CHINA</v>
          </cell>
          <cell r="I5090"/>
          <cell r="J5090"/>
          <cell r="K5090"/>
          <cell r="L5090" t="str">
            <v>Conformant</v>
          </cell>
        </row>
        <row r="5091">
          <cell r="B5091" t="str">
            <v>MELEXIS TECHNOLOGIES NVMelexis NV_2023</v>
          </cell>
          <cell r="C5091" t="str">
            <v>CID001231 - Jiangxi New Nanshan Technology Ltd.</v>
          </cell>
          <cell r="D5091" t="str">
            <v>Tin</v>
          </cell>
          <cell r="E5091" t="str">
            <v>CID001231</v>
          </cell>
          <cell r="F5091" t="str">
            <v>RMI</v>
          </cell>
          <cell r="G5091" t="str">
            <v>Jiangxi New Nanshan Technology Ltd.</v>
          </cell>
          <cell r="H5091" t="str">
            <v>CHINA</v>
          </cell>
          <cell r="I5091" t="str">
            <v>Nan Kang Industrial Park, Ganzhou, Jiangxi Province, China, 341413</v>
          </cell>
          <cell r="J5091" t="str">
            <v>Ganzhou</v>
          </cell>
          <cell r="K5091" t="str">
            <v>Jiangxi Sheng</v>
          </cell>
          <cell r="L5091" t="str">
            <v>Conformant</v>
          </cell>
        </row>
        <row r="5092">
          <cell r="B5092" t="str">
            <v>MELEXIS TECHNOLOGIES NVMelexis NV_2023</v>
          </cell>
          <cell r="C5092" t="str">
            <v>CID001522 - Yanling Jincheng Tantalum &amp; Niobium Co., Ltd.</v>
          </cell>
          <cell r="D5092" t="str">
            <v>Tantalum</v>
          </cell>
          <cell r="E5092" t="str">
            <v>CID001522</v>
          </cell>
          <cell r="F5092" t="str">
            <v>RMI</v>
          </cell>
          <cell r="G5092" t="str">
            <v>Yanling Jincheng Tantalum &amp; Niobium Co., Ltd.</v>
          </cell>
          <cell r="H5092" t="str">
            <v>CHINA</v>
          </cell>
          <cell r="I5092"/>
          <cell r="J5092" t="str">
            <v>Zhuzhou</v>
          </cell>
          <cell r="K5092" t="str">
            <v>Hunan Sheng</v>
          </cell>
          <cell r="L5092" t="str">
            <v>Conformant</v>
          </cell>
        </row>
        <row r="5093">
          <cell r="B5093" t="str">
            <v>MELEXIS TECHNOLOGIES NVMelexis NV_2023</v>
          </cell>
          <cell r="C5093" t="str">
            <v>CID002100 - Yamakin Co., Ltd.</v>
          </cell>
          <cell r="D5093" t="str">
            <v>Gold</v>
          </cell>
          <cell r="E5093" t="str">
            <v>CID002100</v>
          </cell>
          <cell r="F5093" t="str">
            <v>RMI</v>
          </cell>
          <cell r="G5093" t="str">
            <v>Yamakin Co., Ltd.</v>
          </cell>
          <cell r="H5093" t="str">
            <v>JAPAN</v>
          </cell>
          <cell r="I5093"/>
          <cell r="J5093" t="str">
            <v>Konan</v>
          </cell>
          <cell r="K5093" t="str">
            <v>Kochi</v>
          </cell>
          <cell r="L5093" t="str">
            <v>Conformant</v>
          </cell>
        </row>
        <row r="5094">
          <cell r="B5094" t="str">
            <v>MELEXIS TECHNOLOGIES NVMelexis NV_2023</v>
          </cell>
          <cell r="C5094" t="str">
            <v>CID002773 - Aurubis Beerse99</v>
          </cell>
          <cell r="D5094" t="str">
            <v>Tin</v>
          </cell>
          <cell r="E5094" t="str">
            <v>CID002773</v>
          </cell>
          <cell r="F5094" t="str">
            <v>RMI</v>
          </cell>
          <cell r="G5094" t="str">
            <v>Aurubis Beerse</v>
          </cell>
          <cell r="H5094" t="str">
            <v>BELGIUM</v>
          </cell>
          <cell r="I5094"/>
          <cell r="J5094" t="str">
            <v>Beerse</v>
          </cell>
          <cell r="K5094" t="str">
            <v>Antwerpen</v>
          </cell>
          <cell r="L5094" t="str">
            <v>Conformant</v>
          </cell>
        </row>
        <row r="5095">
          <cell r="B5095" t="str">
            <v>MELEXIS TECHNOLOGIES NVMelexis NV_2023</v>
          </cell>
          <cell r="C5095" t="str">
            <v>CID002774 - Aurubis Berango100</v>
          </cell>
          <cell r="D5095" t="str">
            <v>Tin</v>
          </cell>
          <cell r="E5095" t="str">
            <v>CID002774</v>
          </cell>
          <cell r="F5095" t="str">
            <v>RMI</v>
          </cell>
          <cell r="G5095" t="str">
            <v>Aurubis Berango</v>
          </cell>
          <cell r="H5095" t="str">
            <v>SPAIN</v>
          </cell>
          <cell r="I5095"/>
          <cell r="J5095" t="str">
            <v>Berango</v>
          </cell>
          <cell r="K5095" t="str">
            <v>Bizkaia</v>
          </cell>
          <cell r="L5095" t="str">
            <v>Conformant</v>
          </cell>
        </row>
        <row r="5096">
          <cell r="B5096" t="str">
            <v>MELEXIS TECHNOLOGIES NVMelexis NV_2023</v>
          </cell>
          <cell r="C5096" t="str">
            <v>CID002918 - SungEel HiMetal Co., Ltd.</v>
          </cell>
          <cell r="D5096" t="str">
            <v>Gold</v>
          </cell>
          <cell r="E5096" t="str">
            <v>CID002918</v>
          </cell>
          <cell r="F5096" t="str">
            <v>RMI</v>
          </cell>
          <cell r="G5096" t="str">
            <v>SungEel HiMetal Co., Ltd.</v>
          </cell>
          <cell r="H5096" t="str">
            <v>KOREA, REPUBLIC OF</v>
          </cell>
          <cell r="I5096"/>
          <cell r="J5096" t="str">
            <v>Gunsan-si</v>
          </cell>
          <cell r="K5096" t="str">
            <v>Jeollabuk-do</v>
          </cell>
          <cell r="L5096" t="str">
            <v>Conformant</v>
          </cell>
        </row>
        <row r="5097">
          <cell r="B5097" t="str">
            <v>MELEXIS TECHNOLOGIES NVMelexis NV_2023</v>
          </cell>
          <cell r="C5097" t="str">
            <v>CID003189 - NH Recytech Company</v>
          </cell>
          <cell r="D5097" t="str">
            <v>Gold</v>
          </cell>
          <cell r="E5097" t="str">
            <v>CID003189</v>
          </cell>
          <cell r="F5097" t="str">
            <v>RMI</v>
          </cell>
          <cell r="G5097" t="str">
            <v>NH Recytech Company</v>
          </cell>
          <cell r="H5097" t="str">
            <v>KOREA, REPUBLIC OF</v>
          </cell>
          <cell r="I5097"/>
          <cell r="J5097" t="str">
            <v>Pyeongtaek-si</v>
          </cell>
          <cell r="K5097" t="str">
            <v>Gyeonggi-do</v>
          </cell>
          <cell r="L5097" t="str">
            <v>Conformant</v>
          </cell>
        </row>
        <row r="5098">
          <cell r="B5098" t="str">
            <v>MELEXIS TECHNOLOGIES NVMelexis NV_2023</v>
          </cell>
          <cell r="C5098" t="str">
            <v>CID003190 - Chifeng Dajingzi Tin Industry Co., Ltd.</v>
          </cell>
          <cell r="D5098" t="str">
            <v>Tin</v>
          </cell>
          <cell r="E5098" t="str">
            <v>CID003190</v>
          </cell>
          <cell r="F5098" t="str">
            <v>RMI</v>
          </cell>
          <cell r="G5098" t="str">
            <v>Chifeng Dajingzi Tin Industry Co., Ltd.</v>
          </cell>
          <cell r="H5098" t="str">
            <v>CHINA</v>
          </cell>
          <cell r="I5098"/>
          <cell r="J5098" t="str">
            <v>Chifeng</v>
          </cell>
          <cell r="K5098" t="str">
            <v>Nei Mongol Zizhiqu</v>
          </cell>
          <cell r="L5098" t="str">
            <v>Conformant</v>
          </cell>
        </row>
        <row r="5099">
          <cell r="B5099" t="str">
            <v>MELEXIS TECHNOLOGIES NVMelexis NV_2023</v>
          </cell>
          <cell r="C5099" t="str">
            <v>CID003205 - PT Bangka Serumpun</v>
          </cell>
          <cell r="D5099" t="str">
            <v>Tin</v>
          </cell>
          <cell r="E5099" t="str">
            <v>CID003205</v>
          </cell>
          <cell r="F5099" t="str">
            <v>RMI</v>
          </cell>
          <cell r="G5099" t="str">
            <v>PT Bangka Serumpun</v>
          </cell>
          <cell r="H5099" t="str">
            <v>INDONESIA</v>
          </cell>
          <cell r="I5099"/>
          <cell r="J5099" t="str">
            <v>Pangkalpinang</v>
          </cell>
          <cell r="K5099" t="str">
            <v>Kepulauan Bangka Belitung</v>
          </cell>
          <cell r="L5099" t="str">
            <v>Conformant</v>
          </cell>
        </row>
        <row r="5100">
          <cell r="B5100" t="str">
            <v>MELEXIS TECHNOLOGIES NVMelexis NV_2023</v>
          </cell>
          <cell r="C5100" t="str">
            <v>CID003325 - Tin Technology &amp; Refining</v>
          </cell>
          <cell r="D5100" t="str">
            <v>Tin</v>
          </cell>
          <cell r="E5100" t="str">
            <v>CID003325</v>
          </cell>
          <cell r="F5100" t="str">
            <v>RMI</v>
          </cell>
          <cell r="G5100" t="str">
            <v>Tin Technology &amp; Refining</v>
          </cell>
          <cell r="H5100" t="str">
            <v>UNITED STATES OF AMERICA</v>
          </cell>
          <cell r="I5100"/>
          <cell r="J5100" t="str">
            <v>West Chester</v>
          </cell>
          <cell r="K5100" t="str">
            <v>Pennsylvania</v>
          </cell>
          <cell r="L5100" t="str">
            <v>Conformant</v>
          </cell>
        </row>
        <row r="5101">
          <cell r="B5101" t="str">
            <v>MELEXIS TECHNOLOGIES NVMelexis NV_2023</v>
          </cell>
          <cell r="C5101" t="str">
            <v>CID001406 - PT Babel Surya Alam Lestari</v>
          </cell>
          <cell r="D5101" t="str">
            <v>Tin</v>
          </cell>
          <cell r="E5101" t="str">
            <v>CID001406</v>
          </cell>
          <cell r="F5101" t="str">
            <v>RMI</v>
          </cell>
          <cell r="G5101" t="str">
            <v>PT Babel Surya Alam Lestari</v>
          </cell>
          <cell r="H5101" t="str">
            <v>INDONESIA</v>
          </cell>
          <cell r="I5101"/>
          <cell r="J5101" t="str">
            <v>Badau</v>
          </cell>
          <cell r="K5101" t="str">
            <v>Kepulauan Bangka Belitung</v>
          </cell>
          <cell r="L5101" t="str">
            <v>Conformant</v>
          </cell>
        </row>
        <row r="5102">
          <cell r="B5102" t="str">
            <v>MELEXIS TECHNOLOGIES NVMelexis NV_2023</v>
          </cell>
          <cell r="C5102" t="str">
            <v>CID003381 - PT Rajawali Rimba Perkasa</v>
          </cell>
          <cell r="D5102" t="str">
            <v>Tin</v>
          </cell>
          <cell r="E5102" t="str">
            <v>CID003381</v>
          </cell>
          <cell r="F5102" t="str">
            <v>RMI</v>
          </cell>
          <cell r="G5102" t="str">
            <v>PT Rajawali Rimba Perkasa</v>
          </cell>
          <cell r="H5102" t="str">
            <v>INDONESIA</v>
          </cell>
          <cell r="I5102"/>
          <cell r="J5102" t="str">
            <v>Tukak Sadai</v>
          </cell>
          <cell r="K5102" t="str">
            <v>Bangka Belitung</v>
          </cell>
          <cell r="L5102" t="str">
            <v>Conformant</v>
          </cell>
        </row>
        <row r="5103">
          <cell r="B5103" t="str">
            <v>MELEXIS TECHNOLOGIES NVMelexis NV_2023</v>
          </cell>
          <cell r="C5103" t="str">
            <v>CID000090 - Asaka Riken Co., Ltd.</v>
          </cell>
          <cell r="D5103" t="str">
            <v>Gold</v>
          </cell>
          <cell r="E5103" t="str">
            <v>CID000090</v>
          </cell>
          <cell r="F5103" t="str">
            <v>RMI</v>
          </cell>
          <cell r="G5103" t="str">
            <v>Asaka Riken Co., Ltd.</v>
          </cell>
          <cell r="H5103" t="str">
            <v>JAPAN</v>
          </cell>
          <cell r="I5103"/>
          <cell r="J5103" t="str">
            <v>Tamura</v>
          </cell>
          <cell r="K5103" t="str">
            <v>Fukushima</v>
          </cell>
          <cell r="L5103" t="str">
            <v>Conformant</v>
          </cell>
        </row>
        <row r="5104">
          <cell r="B5104" t="str">
            <v>MELEXIS TECHNOLOGIES NVMelexis NV_2023</v>
          </cell>
          <cell r="C5104" t="str">
            <v>CID003424 - Eco-System Recycling Co., Ltd. North Plant</v>
          </cell>
          <cell r="D5104" t="str">
            <v>Gold</v>
          </cell>
          <cell r="E5104" t="str">
            <v>CID003424</v>
          </cell>
          <cell r="F5104" t="str">
            <v>RMI</v>
          </cell>
          <cell r="G5104" t="str">
            <v>Eco-System Recycling Co., Ltd. North Plant</v>
          </cell>
          <cell r="H5104" t="str">
            <v>JAPAN</v>
          </cell>
          <cell r="I5104"/>
          <cell r="J5104" t="str">
            <v>Kazuno</v>
          </cell>
          <cell r="K5104" t="str">
            <v>Akita</v>
          </cell>
          <cell r="L5104" t="str">
            <v>Conformant</v>
          </cell>
        </row>
        <row r="5105">
          <cell r="B5105" t="str">
            <v>MELEXIS TECHNOLOGIES NVMelexis NV_2023</v>
          </cell>
          <cell r="C5105" t="str">
            <v>CID003425 - Eco-System Recycling Co., Ltd. West Plant</v>
          </cell>
          <cell r="D5105" t="str">
            <v>Gold</v>
          </cell>
          <cell r="E5105" t="str">
            <v>CID003425</v>
          </cell>
          <cell r="F5105" t="str">
            <v>RMI</v>
          </cell>
          <cell r="G5105" t="str">
            <v>Eco-System Recycling Co., Ltd. West Plant</v>
          </cell>
          <cell r="H5105" t="str">
            <v>JAPAN</v>
          </cell>
          <cell r="I5105"/>
          <cell r="J5105" t="str">
            <v>Okayama</v>
          </cell>
          <cell r="K5105" t="str">
            <v>Okayama</v>
          </cell>
          <cell r="L5105" t="str">
            <v>Conformant</v>
          </cell>
        </row>
        <row r="5106">
          <cell r="B5106" t="str">
            <v>MELEXIS TECHNOLOGIES NVMelexis NV_2023</v>
          </cell>
          <cell r="C5106" t="str">
            <v>CID002542 - TANIOBIS Smelting GmbH &amp; Co. KG</v>
          </cell>
          <cell r="D5106" t="str">
            <v>Tungsten</v>
          </cell>
          <cell r="E5106" t="str">
            <v>CID002542</v>
          </cell>
          <cell r="F5106" t="str">
            <v>RMI</v>
          </cell>
          <cell r="G5106" t="str">
            <v>TANIOBIS Smelting GmbH &amp; Co. KG</v>
          </cell>
          <cell r="H5106" t="str">
            <v>GERMANY</v>
          </cell>
          <cell r="I5106"/>
          <cell r="J5106" t="str">
            <v>Laufenburg</v>
          </cell>
          <cell r="K5106" t="str">
            <v>Baden-Württemberg</v>
          </cell>
          <cell r="L5106" t="str">
            <v>Conformant</v>
          </cell>
        </row>
        <row r="5107">
          <cell r="B5107" t="str">
            <v>MELEXIS TECHNOLOGIES NVMelexis NV_2023</v>
          </cell>
          <cell r="C5107" t="str">
            <v>CID003387 - Luna Smelter, Ltd.</v>
          </cell>
          <cell r="D5107" t="str">
            <v>Tin</v>
          </cell>
          <cell r="E5107" t="str">
            <v>CID003387</v>
          </cell>
          <cell r="F5107" t="str">
            <v>RMI</v>
          </cell>
          <cell r="G5107" t="str">
            <v>Luna Smelter, Ltd.</v>
          </cell>
          <cell r="H5107" t="str">
            <v>RWANDA</v>
          </cell>
          <cell r="I5107"/>
          <cell r="J5107" t="str">
            <v>Kigali</v>
          </cell>
          <cell r="K5107" t="str">
            <v>City of Kigali</v>
          </cell>
          <cell r="L5107" t="str">
            <v>Conformant</v>
          </cell>
        </row>
        <row r="5108">
          <cell r="B5108" t="str">
            <v>MELEXIS TECHNOLOGIES NVMelexis NV_2023</v>
          </cell>
          <cell r="C5108" t="str">
            <v>CID001175 - Mineracao Taboca S.A.</v>
          </cell>
          <cell r="D5108" t="str">
            <v>Tantalum</v>
          </cell>
          <cell r="E5108" t="str">
            <v>CID001175</v>
          </cell>
          <cell r="F5108" t="str">
            <v>RMI</v>
          </cell>
          <cell r="G5108" t="str">
            <v>Mineracao Taboca S.A.</v>
          </cell>
          <cell r="H5108" t="str">
            <v>BRAZIL</v>
          </cell>
          <cell r="I5108"/>
          <cell r="J5108" t="str">
            <v>Presidente Figueiredo</v>
          </cell>
          <cell r="K5108" t="str">
            <v>Amazonas</v>
          </cell>
          <cell r="L5108" t="str">
            <v>Conformant</v>
          </cell>
        </row>
        <row r="5109">
          <cell r="B5109" t="str">
            <v>MELEXIS TECHNOLOGIES NVMelexis NV_2023</v>
          </cell>
          <cell r="C5109" t="str">
            <v>CID001191 - Mitsubishi Materials Corporation</v>
          </cell>
          <cell r="D5109" t="str">
            <v>Tin</v>
          </cell>
          <cell r="E5109" t="str">
            <v>CID001191</v>
          </cell>
          <cell r="F5109" t="str">
            <v>RMI</v>
          </cell>
          <cell r="G5109" t="str">
            <v>Mitsubishi Materials Corporation</v>
          </cell>
          <cell r="H5109" t="str">
            <v>JAPAN</v>
          </cell>
          <cell r="I5109"/>
          <cell r="J5109" t="str">
            <v>Tokyo</v>
          </cell>
          <cell r="K5109" t="str">
            <v>Tokyo</v>
          </cell>
          <cell r="L5109" t="str">
            <v>Conformant</v>
          </cell>
        </row>
        <row r="5110">
          <cell r="B5110" t="str">
            <v>MELEXIS TECHNOLOGIES NVMelexis NV_2023</v>
          </cell>
          <cell r="C5110" t="str">
            <v>CID003582 - Fabrica Auricchio Industria e Comercio Ltda.</v>
          </cell>
          <cell r="D5110" t="str">
            <v>Tin</v>
          </cell>
          <cell r="E5110" t="str">
            <v>CID003582</v>
          </cell>
          <cell r="F5110" t="str">
            <v>RMI</v>
          </cell>
          <cell r="G5110" t="str">
            <v>Fabrica Auricchio Industria e Comercio Ltda.</v>
          </cell>
          <cell r="H5110" t="str">
            <v>BRAZIL</v>
          </cell>
          <cell r="I5110"/>
          <cell r="J5110" t="str">
            <v>Mogi das Cruzes</v>
          </cell>
          <cell r="K5110" t="str">
            <v>São Paulo</v>
          </cell>
          <cell r="L5110" t="str">
            <v>Conformant</v>
          </cell>
        </row>
        <row r="5111">
          <cell r="B5111" t="str">
            <v>MELEXIS TECHNOLOGIES NVMelexis NV_2023</v>
          </cell>
          <cell r="C5111" t="str">
            <v>CID003575 - Metal Concentrators SA (Pty) Ltd.</v>
          </cell>
          <cell r="D5111" t="str">
            <v>Gold</v>
          </cell>
          <cell r="E5111" t="str">
            <v>CID003575</v>
          </cell>
          <cell r="F5111" t="str">
            <v>RMI</v>
          </cell>
          <cell r="G5111" t="str">
            <v>Metal Concentrators SA (Pty) Ltd.</v>
          </cell>
          <cell r="H5111" t="str">
            <v>SOUTH AFRICA</v>
          </cell>
          <cell r="I5111"/>
          <cell r="J5111" t="str">
            <v>Kempton Park</v>
          </cell>
          <cell r="K5111" t="str">
            <v>Gauteng</v>
          </cell>
          <cell r="L5111" t="str">
            <v>Conformant</v>
          </cell>
        </row>
        <row r="5112">
          <cell r="B5112" t="str">
            <v>METALIS_2023</v>
          </cell>
          <cell r="C5112" t="str">
            <v>CID001173 - Mineracao Taboca S.A.</v>
          </cell>
          <cell r="D5112" t="str">
            <v>Tin</v>
          </cell>
          <cell r="E5112" t="str">
            <v>CID001173</v>
          </cell>
          <cell r="F5112" t="str">
            <v>RMI</v>
          </cell>
          <cell r="G5112" t="str">
            <v>Mineracao Taboca S.A.</v>
          </cell>
          <cell r="H5112" t="str">
            <v>BRAZIL</v>
          </cell>
          <cell r="I5112" t="str">
            <v>Nondisclosure</v>
          </cell>
          <cell r="J5112" t="str">
            <v>Bairro Guarapiranga</v>
          </cell>
          <cell r="K5112" t="str">
            <v>Pirapora do Bom Jesus City</v>
          </cell>
          <cell r="L5112" t="str">
            <v>Conformant</v>
          </cell>
        </row>
        <row r="5113">
          <cell r="B5113" t="str">
            <v>METALIS_2023</v>
          </cell>
          <cell r="C5113" t="str">
            <v>CID000035 - Agosi AG</v>
          </cell>
          <cell r="D5113" t="str">
            <v>Gold</v>
          </cell>
          <cell r="E5113" t="str">
            <v>CID000035</v>
          </cell>
          <cell r="F5113" t="str">
            <v>RMI</v>
          </cell>
          <cell r="G5113" t="str">
            <v>Agosi AG</v>
          </cell>
          <cell r="H5113" t="str">
            <v>GERMANY</v>
          </cell>
          <cell r="I5113"/>
          <cell r="J5113" t="str">
            <v>Pforzheim</v>
          </cell>
          <cell r="K5113" t="str">
            <v>Baden-Württemberg</v>
          </cell>
          <cell r="L5113" t="str">
            <v>Conformant</v>
          </cell>
        </row>
        <row r="5114">
          <cell r="B5114" t="str">
            <v>METALIS_2023</v>
          </cell>
          <cell r="C5114" t="str">
            <v>CID001149 - Metalor Technologies (Hong Kong) Ltd.</v>
          </cell>
          <cell r="D5114" t="str">
            <v>Gold</v>
          </cell>
          <cell r="E5114" t="str">
            <v>CID001149</v>
          </cell>
          <cell r="F5114" t="str">
            <v>RMI</v>
          </cell>
          <cell r="G5114" t="str">
            <v>Metalor Technologies (Hong Kong) Ltd.</v>
          </cell>
          <cell r="H5114" t="str">
            <v>CHINA</v>
          </cell>
          <cell r="I5114" t="str">
            <v>Unknown.</v>
          </cell>
          <cell r="J5114" t="str">
            <v>Kwai Chung</v>
          </cell>
          <cell r="K5114" t="str">
            <v>Hong Kong SAR</v>
          </cell>
          <cell r="L5114" t="str">
            <v>Conformant</v>
          </cell>
        </row>
        <row r="5115">
          <cell r="B5115" t="str">
            <v>METALIS_2023</v>
          </cell>
          <cell r="C5115" t="str">
            <v>CID001152 - Metalor Technologies (Singapore) Pte., Ltd.</v>
          </cell>
          <cell r="D5115" t="str">
            <v>Gold</v>
          </cell>
          <cell r="E5115" t="str">
            <v>CID001152</v>
          </cell>
          <cell r="F5115" t="str">
            <v>RMI</v>
          </cell>
          <cell r="G5115" t="str">
            <v>Metalor Technologies (Singapore) Pte., Ltd.</v>
          </cell>
          <cell r="H5115" t="str">
            <v>SINGAPORE</v>
          </cell>
          <cell r="I5115"/>
          <cell r="J5115" t="str">
            <v>Singapore</v>
          </cell>
          <cell r="K5115" t="str">
            <v>South West</v>
          </cell>
          <cell r="L5115" t="str">
            <v>Conformant</v>
          </cell>
        </row>
        <row r="5116">
          <cell r="B5116" t="str">
            <v>METALIS_2023</v>
          </cell>
          <cell r="C5116" t="str">
            <v>CID001147 - Metalor Technologies (Suzhou) Ltd.</v>
          </cell>
          <cell r="D5116" t="str">
            <v>Gold</v>
          </cell>
          <cell r="E5116" t="str">
            <v>CID001147</v>
          </cell>
          <cell r="F5116" t="str">
            <v>RMI</v>
          </cell>
          <cell r="G5116" t="str">
            <v>Metalor Technologies (Suzhou) Ltd.</v>
          </cell>
          <cell r="H5116" t="str">
            <v>CHINA</v>
          </cell>
          <cell r="I5116"/>
          <cell r="J5116" t="str">
            <v>Suzhou Industrial Park</v>
          </cell>
          <cell r="K5116" t="str">
            <v>Jiangsu Sheng</v>
          </cell>
          <cell r="L5116" t="str">
            <v>Conformant</v>
          </cell>
        </row>
        <row r="5117">
          <cell r="B5117" t="str">
            <v>METALIS_2023</v>
          </cell>
          <cell r="C5117" t="str">
            <v>CID001153 - Metalor Technologies S.A.</v>
          </cell>
          <cell r="D5117" t="str">
            <v>Gold</v>
          </cell>
          <cell r="E5117" t="str">
            <v>CID001153</v>
          </cell>
          <cell r="F5117" t="str">
            <v>RMI</v>
          </cell>
          <cell r="G5117" t="str">
            <v>Metalor Technologies S.A.</v>
          </cell>
          <cell r="H5117" t="str">
            <v>SWITZERLAND</v>
          </cell>
          <cell r="I5117"/>
          <cell r="J5117" t="str">
            <v>Marin</v>
          </cell>
          <cell r="K5117" t="str">
            <v>Neuchâtel</v>
          </cell>
          <cell r="L5117" t="str">
            <v>Conformant</v>
          </cell>
        </row>
        <row r="5118">
          <cell r="B5118" t="str">
            <v>METALIS_2023</v>
          </cell>
          <cell r="C5118" t="str">
            <v>CID001157 - Metalor USA Refining Corporation</v>
          </cell>
          <cell r="D5118" t="str">
            <v>Gold</v>
          </cell>
          <cell r="E5118" t="str">
            <v>CID001157</v>
          </cell>
          <cell r="F5118" t="str">
            <v>RMI</v>
          </cell>
          <cell r="G5118" t="str">
            <v>Metalor USA Refining Corporation</v>
          </cell>
          <cell r="H5118" t="str">
            <v>UNITED STATES OF AMERICA</v>
          </cell>
          <cell r="I5118"/>
          <cell r="J5118" t="str">
            <v>North Attleboro</v>
          </cell>
          <cell r="K5118" t="str">
            <v>Massachusetts</v>
          </cell>
          <cell r="L5118" t="str">
            <v>Conformant</v>
          </cell>
        </row>
        <row r="5119">
          <cell r="B5119" t="str">
            <v>METALIS_2023</v>
          </cell>
          <cell r="C5119" t="str">
            <v>CID001585 - SEMPSA Joyeria Plateria S.A.</v>
          </cell>
          <cell r="D5119" t="str">
            <v>Gold</v>
          </cell>
          <cell r="E5119" t="str">
            <v>CID001585</v>
          </cell>
          <cell r="F5119" t="str">
            <v>RMI</v>
          </cell>
          <cell r="G5119" t="str">
            <v>SEMPSA Joyeria Plateria S.A.</v>
          </cell>
          <cell r="H5119" t="str">
            <v>SPAIN</v>
          </cell>
          <cell r="I5119" t="str">
            <v>Avenida Democratia</v>
          </cell>
          <cell r="J5119" t="str">
            <v>Madrid</v>
          </cell>
          <cell r="K5119" t="str">
            <v>Comunidad de Madrid</v>
          </cell>
          <cell r="L5119" t="str">
            <v>Conformant</v>
          </cell>
        </row>
        <row r="5120">
          <cell r="B5120" t="str">
            <v>METALIS_2023</v>
          </cell>
          <cell r="C5120" t="str">
            <v>CID001980 - Umicore S.A. Business Unit Precious Metals Refining104</v>
          </cell>
          <cell r="D5120" t="str">
            <v>Gold</v>
          </cell>
          <cell r="E5120" t="str">
            <v>CID001980</v>
          </cell>
          <cell r="F5120" t="str">
            <v>RMI</v>
          </cell>
          <cell r="G5120" t="str">
            <v>Umicore S.A. Business Unit Precious Metals Refining</v>
          </cell>
          <cell r="H5120" t="str">
            <v>BELGIUM</v>
          </cell>
          <cell r="I5120" t="str">
            <v>Adolf Greinerstraat 14</v>
          </cell>
          <cell r="J5120" t="str">
            <v>Hoboken</v>
          </cell>
          <cell r="K5120" t="str">
            <v>Antwerpen</v>
          </cell>
          <cell r="L5120" t="str">
            <v>Conformant</v>
          </cell>
        </row>
        <row r="5121">
          <cell r="B5121" t="str">
            <v>METALIS_2023</v>
          </cell>
          <cell r="C5121" t="str">
            <v>CID001993 - United Precious Metal Refining, Inc.</v>
          </cell>
          <cell r="D5121" t="str">
            <v>Gold</v>
          </cell>
          <cell r="E5121" t="str">
            <v>CID001993</v>
          </cell>
          <cell r="F5121" t="str">
            <v>RMI</v>
          </cell>
          <cell r="G5121" t="str">
            <v>United Precious Metal Refining, Inc.</v>
          </cell>
          <cell r="H5121" t="str">
            <v>UNITED STATES OF AMERICA</v>
          </cell>
          <cell r="I5121"/>
          <cell r="J5121" t="str">
            <v>Alden</v>
          </cell>
          <cell r="K5121" t="str">
            <v>New York</v>
          </cell>
          <cell r="L5121" t="str">
            <v>Conformant</v>
          </cell>
        </row>
        <row r="5122">
          <cell r="B5122" t="str">
            <v>METALIS_2023</v>
          </cell>
          <cell r="C5122" t="str">
            <v>CID000292 - Alpha117</v>
          </cell>
          <cell r="D5122" t="str">
            <v>Tin</v>
          </cell>
          <cell r="E5122" t="str">
            <v>CID000292</v>
          </cell>
          <cell r="F5122" t="str">
            <v>RMI</v>
          </cell>
          <cell r="G5122" t="str">
            <v>Alpha</v>
          </cell>
          <cell r="H5122" t="str">
            <v>UNITED STATES OF AMERICA</v>
          </cell>
          <cell r="I5122"/>
          <cell r="J5122" t="str">
            <v>Altoona</v>
          </cell>
          <cell r="K5122" t="str">
            <v>Pennsylvania</v>
          </cell>
          <cell r="L5122" t="str">
            <v>Conformant</v>
          </cell>
        </row>
        <row r="5123">
          <cell r="B5123" t="str">
            <v>METALIS_2023</v>
          </cell>
          <cell r="C5123" t="str">
            <v>CID001070 - China Tin Group Co., Ltd.125</v>
          </cell>
          <cell r="D5123" t="str">
            <v>Tin</v>
          </cell>
          <cell r="E5123" t="str">
            <v>CID001070</v>
          </cell>
          <cell r="F5123" t="str">
            <v>RMI</v>
          </cell>
          <cell r="G5123" t="str">
            <v>China Tin Group Co., Ltd.</v>
          </cell>
          <cell r="H5123" t="str">
            <v>CHINA</v>
          </cell>
          <cell r="I5123"/>
          <cell r="J5123" t="str">
            <v>Laibin</v>
          </cell>
          <cell r="K5123" t="str">
            <v>Guangxi Zhuangzu Zizhiqu</v>
          </cell>
          <cell r="L5123" t="str">
            <v>Conformant</v>
          </cell>
        </row>
        <row r="5124">
          <cell r="B5124" t="str">
            <v>METALIS_2023</v>
          </cell>
          <cell r="C5124" t="str">
            <v>CID000438 - EM Vinto</v>
          </cell>
          <cell r="D5124" t="str">
            <v>Tin</v>
          </cell>
          <cell r="E5124" t="str">
            <v>CID000438</v>
          </cell>
          <cell r="F5124" t="str">
            <v>RMI</v>
          </cell>
          <cell r="G5124" t="str">
            <v>EM Vinto</v>
          </cell>
          <cell r="H5124" t="str">
            <v>BOLIVIA (PLURINATIONAL STATE OF)</v>
          </cell>
          <cell r="I5124" t="str">
            <v>Unknown.</v>
          </cell>
          <cell r="J5124" t="str">
            <v>Oruro</v>
          </cell>
          <cell r="K5124" t="str">
            <v>Oruro</v>
          </cell>
          <cell r="L5124" t="str">
            <v>Conformant</v>
          </cell>
        </row>
        <row r="5125">
          <cell r="B5125" t="str">
            <v>METALIS_2023</v>
          </cell>
          <cell r="C5125" t="str">
            <v>CID000468 - Fenix Metals</v>
          </cell>
          <cell r="D5125" t="str">
            <v>Tin</v>
          </cell>
          <cell r="E5125" t="str">
            <v>CID000468</v>
          </cell>
          <cell r="F5125" t="str">
            <v>RMI</v>
          </cell>
          <cell r="G5125" t="str">
            <v>Fenix Metals</v>
          </cell>
          <cell r="H5125" t="str">
            <v>POLAND</v>
          </cell>
          <cell r="I5125"/>
          <cell r="J5125" t="str">
            <v>Chmielów</v>
          </cell>
          <cell r="K5125" t="str">
            <v>Podkarpackie</v>
          </cell>
          <cell r="L5125" t="str">
            <v>Conformant</v>
          </cell>
        </row>
        <row r="5126">
          <cell r="B5126" t="str">
            <v>METALIS_2023</v>
          </cell>
          <cell r="C5126" t="str">
            <v>CID000538 - Gejiu Non-Ferrous Metal Processing Co., Ltd.</v>
          </cell>
          <cell r="D5126" t="str">
            <v>Tin</v>
          </cell>
          <cell r="E5126" t="str">
            <v>CID000538</v>
          </cell>
          <cell r="F5126" t="str">
            <v>RMI</v>
          </cell>
          <cell r="G5126" t="str">
            <v>Gejiu Non-Ferrous Metal Processing Co., Ltd.</v>
          </cell>
          <cell r="H5126" t="str">
            <v>CHINA</v>
          </cell>
          <cell r="I5126" t="str">
            <v>Jijie</v>
          </cell>
          <cell r="J5126" t="str">
            <v>Gejiu</v>
          </cell>
          <cell r="K5126" t="str">
            <v>Yunnan Sheng</v>
          </cell>
          <cell r="L5126" t="str">
            <v>Conformant</v>
          </cell>
        </row>
        <row r="5127">
          <cell r="B5127" t="str">
            <v>METALIS_2023</v>
          </cell>
          <cell r="C5127" t="str">
            <v>CID001105 - Malaysia Smelting Corporation (MSC)</v>
          </cell>
          <cell r="D5127" t="str">
            <v>Tin</v>
          </cell>
          <cell r="E5127" t="str">
            <v>CID001105</v>
          </cell>
          <cell r="F5127" t="str">
            <v>RMI</v>
          </cell>
          <cell r="G5127" t="str">
            <v>Malaysia Smelting Corporation (MSC)</v>
          </cell>
          <cell r="H5127" t="str">
            <v>MALAYSIA</v>
          </cell>
          <cell r="I5127" t="str">
            <v>27, Jialan Pantai</v>
          </cell>
          <cell r="J5127" t="str">
            <v>Butterworth</v>
          </cell>
          <cell r="K5127" t="str">
            <v>Pulau Pinang</v>
          </cell>
          <cell r="L5127" t="str">
            <v>Conformant</v>
          </cell>
        </row>
        <row r="5128">
          <cell r="B5128" t="str">
            <v>METALIS_2023</v>
          </cell>
          <cell r="C5128" t="str">
            <v>CID001142 - Metallic Resources, Inc.</v>
          </cell>
          <cell r="D5128" t="str">
            <v>Tin</v>
          </cell>
          <cell r="E5128" t="str">
            <v>CID001142</v>
          </cell>
          <cell r="F5128" t="str">
            <v>RMI</v>
          </cell>
          <cell r="G5128" t="str">
            <v>Metallic Resources, Inc.</v>
          </cell>
          <cell r="H5128" t="str">
            <v>UNITED STATES OF AMERICA</v>
          </cell>
          <cell r="I5128"/>
          <cell r="J5128" t="str">
            <v>Twinsburg</v>
          </cell>
          <cell r="K5128" t="str">
            <v>Ohio</v>
          </cell>
          <cell r="L5128" t="str">
            <v>Conformant</v>
          </cell>
        </row>
        <row r="5129">
          <cell r="B5129" t="str">
            <v>METALIS_2023</v>
          </cell>
          <cell r="C5129" t="str">
            <v>CID001182 - Minsur</v>
          </cell>
          <cell r="D5129" t="str">
            <v>Tin</v>
          </cell>
          <cell r="E5129" t="str">
            <v>CID001182</v>
          </cell>
          <cell r="F5129" t="str">
            <v>RMI</v>
          </cell>
          <cell r="G5129" t="str">
            <v>Minsur</v>
          </cell>
          <cell r="H5129" t="str">
            <v>PERU</v>
          </cell>
          <cell r="I5129" t="str">
            <v>222 Bloomingdale Road, Suite 101</v>
          </cell>
          <cell r="J5129" t="str">
            <v>Paracas</v>
          </cell>
          <cell r="K5129" t="str">
            <v>Ika</v>
          </cell>
          <cell r="L5129" t="str">
            <v>Conformant</v>
          </cell>
        </row>
        <row r="5130">
          <cell r="B5130" t="str">
            <v>METALIS_2023</v>
          </cell>
          <cell r="C5130" t="str">
            <v>CID001337 - Operaciones Metalurgicas S.A.</v>
          </cell>
          <cell r="D5130" t="str">
            <v>Tin</v>
          </cell>
          <cell r="E5130" t="str">
            <v>CID001337</v>
          </cell>
          <cell r="F5130" t="str">
            <v>RMI</v>
          </cell>
          <cell r="G5130" t="str">
            <v>Operaciones Metalurgicas S.A.</v>
          </cell>
          <cell r="H5130" t="str">
            <v>BOLIVIA (PLURINATIONAL STATE OF)</v>
          </cell>
          <cell r="I5130" t="str">
            <v>Nondisclosure</v>
          </cell>
          <cell r="J5130" t="str">
            <v>Oruro</v>
          </cell>
          <cell r="K5130" t="str">
            <v>Oruro</v>
          </cell>
          <cell r="L5130" t="str">
            <v>Conformant</v>
          </cell>
        </row>
        <row r="5131">
          <cell r="B5131" t="str">
            <v>METALIS_2023</v>
          </cell>
          <cell r="C5131" t="str">
            <v>CID001399 - PT Artha Cipta Langgeng</v>
          </cell>
          <cell r="D5131" t="str">
            <v>Tin</v>
          </cell>
          <cell r="E5131" t="str">
            <v>CID001399</v>
          </cell>
          <cell r="F5131" t="str">
            <v>RMI</v>
          </cell>
          <cell r="G5131" t="str">
            <v>PT Artha Cipta Langgeng</v>
          </cell>
          <cell r="H5131" t="str">
            <v>INDONESIA</v>
          </cell>
          <cell r="I5131"/>
          <cell r="J5131" t="str">
            <v>Sungailiat</v>
          </cell>
          <cell r="K5131" t="str">
            <v>Kepulauan Bangka Belitung</v>
          </cell>
          <cell r="L5131" t="str">
            <v>Conformant</v>
          </cell>
        </row>
        <row r="5132">
          <cell r="B5132" t="str">
            <v>METALIS_2023</v>
          </cell>
          <cell r="C5132" t="str">
            <v>CID002503 - PT ATD Makmur Mandiri Jaya</v>
          </cell>
          <cell r="D5132" t="str">
            <v>Tin</v>
          </cell>
          <cell r="E5132" t="str">
            <v>CID002503</v>
          </cell>
          <cell r="F5132" t="str">
            <v>RMI</v>
          </cell>
          <cell r="G5132" t="str">
            <v>PT ATD Makmur Mandiri Jaya</v>
          </cell>
          <cell r="H5132" t="str">
            <v>INDONESIA</v>
          </cell>
          <cell r="I5132"/>
          <cell r="J5132" t="str">
            <v>Sungailiat</v>
          </cell>
          <cell r="K5132" t="str">
            <v>Kepulauan Bangka Belitung</v>
          </cell>
          <cell r="L5132" t="str">
            <v>Conformant</v>
          </cell>
        </row>
        <row r="5133">
          <cell r="B5133" t="str">
            <v>METALIS_2023</v>
          </cell>
          <cell r="C5133" t="str">
            <v>CID001453 - PT Mitra Stania Prima</v>
          </cell>
          <cell r="D5133" t="str">
            <v>Tin</v>
          </cell>
          <cell r="E5133" t="str">
            <v>CID001453</v>
          </cell>
          <cell r="F5133" t="str">
            <v>RMI</v>
          </cell>
          <cell r="G5133" t="str">
            <v>PT Mitra Stania Prima</v>
          </cell>
          <cell r="H5133" t="str">
            <v>INDONESIA</v>
          </cell>
          <cell r="I5133"/>
          <cell r="J5133" t="str">
            <v>Sungailiat</v>
          </cell>
          <cell r="K5133" t="str">
            <v>Kepulauan Bangka Belitung</v>
          </cell>
          <cell r="L5133" t="str">
            <v>Conformant</v>
          </cell>
        </row>
        <row r="5134">
          <cell r="B5134" t="str">
            <v>METALIS_2023</v>
          </cell>
          <cell r="C5134" t="str">
            <v>CID001460 - PT Refined Bangka Tin</v>
          </cell>
          <cell r="D5134" t="str">
            <v>Tin</v>
          </cell>
          <cell r="E5134" t="str">
            <v>CID001460</v>
          </cell>
          <cell r="F5134" t="str">
            <v>RMI</v>
          </cell>
          <cell r="G5134" t="str">
            <v>PT Refined Bangka Tin</v>
          </cell>
          <cell r="H5134" t="str">
            <v>INDONESIA</v>
          </cell>
          <cell r="I5134"/>
          <cell r="J5134" t="str">
            <v>Sungailiat</v>
          </cell>
          <cell r="K5134" t="str">
            <v>Kepulauan Bangka Belitung</v>
          </cell>
          <cell r="L5134" t="str">
            <v>Conformant</v>
          </cell>
        </row>
        <row r="5135">
          <cell r="B5135" t="str">
            <v>METALIS_2023</v>
          </cell>
          <cell r="C5135" t="str">
            <v>CID001477 - PT Timah Tbk Kundur</v>
          </cell>
          <cell r="D5135" t="str">
            <v>Tin</v>
          </cell>
          <cell r="E5135" t="str">
            <v>CID001477</v>
          </cell>
          <cell r="F5135" t="str">
            <v>RMI</v>
          </cell>
          <cell r="G5135" t="str">
            <v>PT Timah Tbk Kundur</v>
          </cell>
          <cell r="H5135" t="str">
            <v>INDONESIA</v>
          </cell>
          <cell r="I5135" t="str">
            <v>Unknown.</v>
          </cell>
          <cell r="J5135" t="str">
            <v>Kundur</v>
          </cell>
          <cell r="K5135" t="str">
            <v>Riau</v>
          </cell>
          <cell r="L5135" t="str">
            <v>Conformant</v>
          </cell>
        </row>
        <row r="5136">
          <cell r="B5136" t="str">
            <v>METALIS_2023</v>
          </cell>
          <cell r="C5136" t="str">
            <v>CID001482 - PT Timah Tbk Mentok</v>
          </cell>
          <cell r="D5136" t="str">
            <v>Tin</v>
          </cell>
          <cell r="E5136" t="str">
            <v>CID001482</v>
          </cell>
          <cell r="F5136" t="str">
            <v>RMI</v>
          </cell>
          <cell r="G5136" t="str">
            <v>PT Timah Tbk Mentok</v>
          </cell>
          <cell r="H5136" t="str">
            <v>INDONESIA</v>
          </cell>
          <cell r="I5136" t="str">
            <v>Unknown.</v>
          </cell>
          <cell r="J5136" t="str">
            <v>Mentok</v>
          </cell>
          <cell r="K5136" t="str">
            <v>Kepulauan Bangka Belitung</v>
          </cell>
          <cell r="L5136" t="str">
            <v>Conformant</v>
          </cell>
        </row>
        <row r="5137">
          <cell r="B5137" t="str">
            <v>METALIS_2023</v>
          </cell>
          <cell r="C5137" t="str">
            <v>CID001539 - Rui Da Hung</v>
          </cell>
          <cell r="D5137" t="str">
            <v>Tin</v>
          </cell>
          <cell r="E5137" t="str">
            <v>CID001539</v>
          </cell>
          <cell r="F5137" t="str">
            <v>RMI</v>
          </cell>
          <cell r="G5137" t="str">
            <v>Rui Da Hung</v>
          </cell>
          <cell r="H5137" t="str">
            <v>TAIWAN, PROVINCE OF CHINA</v>
          </cell>
          <cell r="I5137"/>
          <cell r="J5137" t="str">
            <v>Taoyuan</v>
          </cell>
          <cell r="K5137" t="str">
            <v>Taoyuan</v>
          </cell>
          <cell r="L5137" t="str">
            <v>Conformant</v>
          </cell>
        </row>
        <row r="5138">
          <cell r="B5138" t="str">
            <v>METALIS_2023</v>
          </cell>
          <cell r="C5138" t="str">
            <v>CID001898 - Thaisarco</v>
          </cell>
          <cell r="D5138" t="str">
            <v>Tin</v>
          </cell>
          <cell r="E5138" t="str">
            <v>CID001898</v>
          </cell>
          <cell r="F5138" t="str">
            <v>RMI</v>
          </cell>
          <cell r="G5138" t="str">
            <v>Thaisarco</v>
          </cell>
          <cell r="H5138" t="str">
            <v>THAILAND</v>
          </cell>
          <cell r="I5138" t="str">
            <v>80 Moo 8, Sakdidej Road</v>
          </cell>
          <cell r="J5138" t="str">
            <v>Amphur Muang</v>
          </cell>
          <cell r="K5138" t="str">
            <v>Phuket</v>
          </cell>
          <cell r="L5138" t="str">
            <v>Conformant</v>
          </cell>
        </row>
        <row r="5139">
          <cell r="B5139" t="str">
            <v>METALIS_2023</v>
          </cell>
          <cell r="C5139" t="str">
            <v>CID002036 - White Solder Metalurgia e Mineracao Ltda.</v>
          </cell>
          <cell r="D5139" t="str">
            <v>Tin</v>
          </cell>
          <cell r="E5139" t="str">
            <v>CID002036</v>
          </cell>
          <cell r="F5139" t="str">
            <v>RMI</v>
          </cell>
          <cell r="G5139" t="str">
            <v>White Solder Metalurgia e Mineracao Ltda.</v>
          </cell>
          <cell r="H5139" t="str">
            <v>BRAZIL</v>
          </cell>
          <cell r="I5139" t="str">
            <v>Rodovia 421, Km 1,1 no 917 CEP 76877-073/Cx Postal: 433</v>
          </cell>
          <cell r="J5139" t="str">
            <v>Ariquemes</v>
          </cell>
          <cell r="K5139" t="str">
            <v>Rondônia</v>
          </cell>
          <cell r="L5139" t="str">
            <v>Conformant</v>
          </cell>
        </row>
        <row r="5140">
          <cell r="B5140" t="str">
            <v>METALIS_2023</v>
          </cell>
          <cell r="C5140" t="str">
            <v>CID002158 - Yunnan Chengfeng Non-ferrous Metals Co., Ltd.165</v>
          </cell>
          <cell r="D5140" t="str">
            <v>Tin</v>
          </cell>
          <cell r="E5140" t="str">
            <v>CID002158</v>
          </cell>
          <cell r="F5140" t="str">
            <v>RMI</v>
          </cell>
          <cell r="G5140" t="str">
            <v>Yunnan Chengfeng Non-ferrous Metals Co., Ltd.</v>
          </cell>
          <cell r="H5140" t="str">
            <v>CHINA</v>
          </cell>
          <cell r="I5140" t="str">
            <v>Unknown.</v>
          </cell>
          <cell r="J5140" t="str">
            <v>Gejiu</v>
          </cell>
          <cell r="K5140" t="str">
            <v>Yunnan Sheng</v>
          </cell>
          <cell r="L5140" t="str">
            <v>Conformant</v>
          </cell>
        </row>
        <row r="5141">
          <cell r="B5141" t="str">
            <v>METALIS_2023</v>
          </cell>
          <cell r="C5141" t="str">
            <v>CID002180 - Tin Smelting Branch of Yunnan Tin Co., Ltd.</v>
          </cell>
          <cell r="D5141" t="str">
            <v>Tin</v>
          </cell>
          <cell r="E5141" t="str">
            <v>CID002180</v>
          </cell>
          <cell r="F5141" t="str">
            <v>RMI</v>
          </cell>
          <cell r="G5141" t="str">
            <v>Tin Smelting Branch of Yunnan Tin Co., Ltd.</v>
          </cell>
          <cell r="H5141" t="str">
            <v>CHINA</v>
          </cell>
          <cell r="I5141" t="str">
            <v>Unknown.</v>
          </cell>
          <cell r="J5141" t="str">
            <v>Gejiu</v>
          </cell>
          <cell r="K5141" t="str">
            <v>Yunnan Sheng</v>
          </cell>
          <cell r="L5141" t="str">
            <v>Conformant</v>
          </cell>
        </row>
        <row r="5142">
          <cell r="B5142" t="str">
            <v>METALIS_2023</v>
          </cell>
          <cell r="C5142" t="str">
            <v>CID002773 - Aurubis Beerse99</v>
          </cell>
          <cell r="D5142" t="str">
            <v>Tin</v>
          </cell>
          <cell r="E5142" t="str">
            <v>CID002773</v>
          </cell>
          <cell r="F5142" t="str">
            <v>RMI</v>
          </cell>
          <cell r="G5142" t="str">
            <v>Aurubis Beerse</v>
          </cell>
          <cell r="H5142" t="str">
            <v>BELGIUM</v>
          </cell>
          <cell r="I5142"/>
          <cell r="J5142" t="str">
            <v>Beerse</v>
          </cell>
          <cell r="K5142" t="str">
            <v>Antwerpen</v>
          </cell>
          <cell r="L5142" t="str">
            <v>Conformant</v>
          </cell>
        </row>
        <row r="5143">
          <cell r="B5143" t="str">
            <v>METALIS_2023</v>
          </cell>
          <cell r="C5143" t="str">
            <v>CID001191 - Mitsubishi Materials Corporation</v>
          </cell>
          <cell r="D5143" t="str">
            <v>Tin</v>
          </cell>
          <cell r="E5143" t="str">
            <v>CID001191</v>
          </cell>
          <cell r="F5143" t="str">
            <v>RMI</v>
          </cell>
          <cell r="G5143" t="str">
            <v>Mitsubishi Materials Corporation</v>
          </cell>
          <cell r="H5143" t="str">
            <v>JAPAN</v>
          </cell>
          <cell r="I5143"/>
          <cell r="J5143" t="str">
            <v>Tokyo</v>
          </cell>
          <cell r="K5143" t="str">
            <v>Tokyo</v>
          </cell>
          <cell r="L5143" t="str">
            <v>Conformant</v>
          </cell>
        </row>
        <row r="5144">
          <cell r="B5144" t="str">
            <v>METALL SERVICE MENZIKEN AG_2023</v>
          </cell>
          <cell r="C5144"/>
          <cell r="D5144"/>
          <cell r="E5144"/>
          <cell r="F5144"/>
          <cell r="G5144"/>
          <cell r="H5144"/>
          <cell r="I5144"/>
          <cell r="J5144"/>
          <cell r="K5144"/>
          <cell r="L5144"/>
        </row>
        <row r="5145">
          <cell r="B5145" t="str">
            <v>METALLEX AG_2023</v>
          </cell>
          <cell r="C5145" t="str">
            <v>CID000468 - Fenix Metals</v>
          </cell>
          <cell r="D5145" t="str">
            <v>Tin</v>
          </cell>
          <cell r="E5145" t="str">
            <v>CID000468</v>
          </cell>
          <cell r="F5145" t="str">
            <v>RMI</v>
          </cell>
          <cell r="G5145" t="str">
            <v>Fenix Metals</v>
          </cell>
          <cell r="H5145" t="str">
            <v>POLAND</v>
          </cell>
          <cell r="I5145"/>
          <cell r="J5145" t="str">
            <v>Chmielów</v>
          </cell>
          <cell r="K5145" t="str">
            <v>Podkarpackie</v>
          </cell>
          <cell r="L5145" t="str">
            <v>Conformant</v>
          </cell>
        </row>
        <row r="5146">
          <cell r="B5146" t="str">
            <v>METALLEX AG_2023</v>
          </cell>
          <cell r="C5146" t="str">
            <v>CID001182 - Minsur</v>
          </cell>
          <cell r="D5146" t="str">
            <v>Tin</v>
          </cell>
          <cell r="E5146" t="str">
            <v>CID001182</v>
          </cell>
          <cell r="F5146" t="str">
            <v>RMI</v>
          </cell>
          <cell r="G5146" t="str">
            <v>Minsur</v>
          </cell>
          <cell r="H5146" t="str">
            <v>PERU</v>
          </cell>
          <cell r="I5146" t="str">
            <v>222 Bloomingdale Road, Suite 101</v>
          </cell>
          <cell r="J5146" t="str">
            <v>Paracas</v>
          </cell>
          <cell r="K5146" t="str">
            <v>Ika</v>
          </cell>
          <cell r="L5146" t="str">
            <v>Conformant</v>
          </cell>
        </row>
        <row r="5147">
          <cell r="B5147" t="str">
            <v>METALLEX AG_2023</v>
          </cell>
          <cell r="C5147" t="str">
            <v>CID001143 - Metallo Chimique</v>
          </cell>
          <cell r="D5147" t="str">
            <v>Tin</v>
          </cell>
          <cell r="E5147" t="str">
            <v>CID001143</v>
          </cell>
          <cell r="F5147" t="str">
            <v>RMI</v>
          </cell>
          <cell r="G5147" t="str">
            <v>Metallo Chimique</v>
          </cell>
          <cell r="H5147" t="str">
            <v>BELGIUM</v>
          </cell>
          <cell r="I5147" t="str">
            <v>NIEUWE DREEF 33, 2340 BEERSE</v>
          </cell>
          <cell r="J5147" t="str">
            <v>BEERSE</v>
          </cell>
          <cell r="K5147" t="str">
            <v>BELGIUM</v>
          </cell>
          <cell r="L5147" t="str">
            <v>Removed</v>
          </cell>
        </row>
        <row r="5148">
          <cell r="B5148" t="str">
            <v>METALTEC_2023</v>
          </cell>
          <cell r="C5148"/>
          <cell r="D5148"/>
          <cell r="E5148"/>
          <cell r="F5148"/>
          <cell r="G5148"/>
          <cell r="H5148"/>
          <cell r="I5148"/>
          <cell r="J5148"/>
          <cell r="K5148"/>
          <cell r="L5148"/>
        </row>
        <row r="5149">
          <cell r="B5149" t="str">
            <v>MICROCHIP TECHNOLOGY_2023</v>
          </cell>
          <cell r="C5149" t="str">
            <v>CID000211 - Changsha South Tantalum Niobium Co., Ltd.</v>
          </cell>
          <cell r="D5149" t="str">
            <v>Tantalum</v>
          </cell>
          <cell r="E5149" t="str">
            <v>CID000211</v>
          </cell>
          <cell r="F5149" t="str">
            <v>RMI</v>
          </cell>
          <cell r="G5149" t="str">
            <v>Changsha South Tantalum Niobium Co., Ltd.</v>
          </cell>
          <cell r="H5149" t="str">
            <v>CHINA</v>
          </cell>
          <cell r="I5149"/>
          <cell r="J5149" t="str">
            <v>Changsha</v>
          </cell>
          <cell r="K5149" t="str">
            <v>Hunan Sheng</v>
          </cell>
          <cell r="L5149" t="str">
            <v>Conformant</v>
          </cell>
        </row>
        <row r="5150">
          <cell r="B5150" t="str">
            <v>MICROCHIP TECHNOLOGY_2023</v>
          </cell>
          <cell r="C5150" t="str">
            <v>CID002504 - D Block Metals, LLC</v>
          </cell>
          <cell r="D5150" t="str">
            <v>Tantalum</v>
          </cell>
          <cell r="E5150" t="str">
            <v>CID002504</v>
          </cell>
          <cell r="F5150" t="str">
            <v>RMI</v>
          </cell>
          <cell r="G5150" t="str">
            <v>D Block Metals, LLC</v>
          </cell>
          <cell r="H5150" t="str">
            <v>UNITED STATES OF AMERICA</v>
          </cell>
          <cell r="I5150"/>
          <cell r="J5150" t="str">
            <v>Gastonia</v>
          </cell>
          <cell r="K5150" t="str">
            <v>North Carolina</v>
          </cell>
          <cell r="L5150" t="str">
            <v>Conformant</v>
          </cell>
        </row>
        <row r="5151">
          <cell r="B5151" t="str">
            <v>MICROCHIP TECHNOLOGY_2023</v>
          </cell>
          <cell r="C5151" t="str">
            <v>CID000460 - F&amp;X Electro-Materials Ltd.4</v>
          </cell>
          <cell r="D5151" t="str">
            <v>Tantalum</v>
          </cell>
          <cell r="E5151" t="str">
            <v>CID000460</v>
          </cell>
          <cell r="F5151" t="str">
            <v>RMI</v>
          </cell>
          <cell r="G5151" t="str">
            <v>F&amp;X Electro-Materials Ltd.</v>
          </cell>
          <cell r="H5151" t="str">
            <v>CHINA</v>
          </cell>
          <cell r="I5151"/>
          <cell r="J5151" t="str">
            <v>Jiangmen</v>
          </cell>
          <cell r="K5151" t="str">
            <v>Guangdong Sheng</v>
          </cell>
          <cell r="L5151" t="str">
            <v>Conformant</v>
          </cell>
        </row>
        <row r="5152">
          <cell r="B5152" t="str">
            <v>MICROCHIP TECHNOLOGY_2023</v>
          </cell>
          <cell r="C5152" t="str">
            <v>CID002505 - FIR Metals &amp; Resource Ltd.</v>
          </cell>
          <cell r="D5152" t="str">
            <v>Tantalum</v>
          </cell>
          <cell r="E5152" t="str">
            <v>CID002505</v>
          </cell>
          <cell r="F5152" t="str">
            <v>RMI</v>
          </cell>
          <cell r="G5152" t="str">
            <v>FIR Metals &amp; Resource Ltd.</v>
          </cell>
          <cell r="H5152" t="str">
            <v>CHINA</v>
          </cell>
          <cell r="I5152"/>
          <cell r="J5152" t="str">
            <v>Zhuzhou</v>
          </cell>
          <cell r="K5152" t="str">
            <v>Hunan Sheng</v>
          </cell>
          <cell r="L5152" t="str">
            <v>Conformant</v>
          </cell>
        </row>
        <row r="5153">
          <cell r="B5153" t="str">
            <v>MICROCHIP TECHNOLOGY_2023</v>
          </cell>
          <cell r="C5153" t="str">
            <v>CID002558 - Global Advanced Metals Aizu</v>
          </cell>
          <cell r="D5153" t="str">
            <v>Tantalum</v>
          </cell>
          <cell r="E5153" t="str">
            <v>CID002558</v>
          </cell>
          <cell r="F5153" t="str">
            <v>RMI</v>
          </cell>
          <cell r="G5153" t="str">
            <v>Global Advanced Metals Aizu</v>
          </cell>
          <cell r="H5153" t="str">
            <v>JAPAN</v>
          </cell>
          <cell r="I5153"/>
          <cell r="J5153" t="str">
            <v>Aizuwakamatsu</v>
          </cell>
          <cell r="K5153" t="str">
            <v>Fukushima</v>
          </cell>
          <cell r="L5153" t="str">
            <v>Conformant</v>
          </cell>
        </row>
        <row r="5154">
          <cell r="B5154" t="str">
            <v>MICROCHIP TECHNOLOGY_2023</v>
          </cell>
          <cell r="C5154" t="str">
            <v>CID002557 - Global Advanced Metals Boyertown</v>
          </cell>
          <cell r="D5154" t="str">
            <v>Tantalum</v>
          </cell>
          <cell r="E5154" t="str">
            <v>CID002557</v>
          </cell>
          <cell r="F5154" t="str">
            <v>RMI</v>
          </cell>
          <cell r="G5154" t="str">
            <v>Global Advanced Metals Boyertown</v>
          </cell>
          <cell r="H5154" t="str">
            <v>UNITED STATES OF AMERICA</v>
          </cell>
          <cell r="I5154"/>
          <cell r="J5154" t="str">
            <v>Boyertown</v>
          </cell>
          <cell r="K5154" t="str">
            <v>Pennsylvania</v>
          </cell>
          <cell r="L5154" t="str">
            <v>Conformant</v>
          </cell>
        </row>
        <row r="5155">
          <cell r="B5155" t="str">
            <v>MICROCHIP TECHNOLOGY_2023</v>
          </cell>
          <cell r="C5155" t="str">
            <v>CID000616 - XIMEI RESOURCES (GUANGDONG) LIMITED</v>
          </cell>
          <cell r="D5155" t="str">
            <v>Tantalum</v>
          </cell>
          <cell r="E5155" t="str">
            <v>CID000616</v>
          </cell>
          <cell r="F5155" t="str">
            <v>RMI</v>
          </cell>
          <cell r="G5155" t="str">
            <v>XIMEI RESOURCES (GUANGDONG) LIMITED</v>
          </cell>
          <cell r="H5155" t="str">
            <v>CHINA</v>
          </cell>
          <cell r="I5155"/>
          <cell r="J5155" t="str">
            <v>Yingde</v>
          </cell>
          <cell r="K5155" t="str">
            <v>Guangdong Sheng</v>
          </cell>
          <cell r="L5155" t="str">
            <v>Conformant</v>
          </cell>
        </row>
        <row r="5156">
          <cell r="B5156" t="str">
            <v>MICROCHIP TECHNOLOGY_2023</v>
          </cell>
          <cell r="C5156" t="str">
            <v>CID002544 - TANIOBIS Co., Ltd.</v>
          </cell>
          <cell r="D5156" t="str">
            <v>Tantalum</v>
          </cell>
          <cell r="E5156" t="str">
            <v>CID002544</v>
          </cell>
          <cell r="F5156" t="str">
            <v>RMI</v>
          </cell>
          <cell r="G5156" t="str">
            <v>TANIOBIS Co., Ltd.</v>
          </cell>
          <cell r="H5156" t="str">
            <v>THAILAND</v>
          </cell>
          <cell r="I5156"/>
          <cell r="J5156" t="str">
            <v>Map Ta Phut</v>
          </cell>
          <cell r="K5156" t="str">
            <v>Rayong</v>
          </cell>
          <cell r="L5156" t="str">
            <v>Conformant</v>
          </cell>
        </row>
        <row r="5157">
          <cell r="B5157" t="str">
            <v>MICROCHIP TECHNOLOGY_2023</v>
          </cell>
          <cell r="C5157" t="str">
            <v>CID002547 - QSIL Metals Hermsdorf GmbH98</v>
          </cell>
          <cell r="D5157" t="str">
            <v>Tantalum</v>
          </cell>
          <cell r="E5157" t="str">
            <v>CID002547</v>
          </cell>
          <cell r="F5157" t="str">
            <v>RMI</v>
          </cell>
          <cell r="G5157" t="str">
            <v>QSIL Metals Hermsdorf GmbH</v>
          </cell>
          <cell r="H5157" t="str">
            <v>GERMANY</v>
          </cell>
          <cell r="I5157"/>
          <cell r="J5157" t="str">
            <v>Hermsdorf</v>
          </cell>
          <cell r="K5157" t="str">
            <v>Thüringen</v>
          </cell>
          <cell r="L5157" t="str">
            <v>Removed</v>
          </cell>
        </row>
        <row r="5158">
          <cell r="B5158" t="str">
            <v>MICROCHIP TECHNOLOGY_2023</v>
          </cell>
          <cell r="C5158" t="str">
            <v>CID002548 - Materion Newton Inc.</v>
          </cell>
          <cell r="D5158" t="str">
            <v>Tantalum</v>
          </cell>
          <cell r="E5158" t="str">
            <v>CID002548</v>
          </cell>
          <cell r="F5158" t="str">
            <v>RMI</v>
          </cell>
          <cell r="G5158" t="str">
            <v>Materion Newton Inc.</v>
          </cell>
          <cell r="H5158" t="str">
            <v>UNITED STATES OF AMERICA</v>
          </cell>
          <cell r="I5158"/>
          <cell r="J5158" t="str">
            <v>Newton</v>
          </cell>
          <cell r="K5158" t="str">
            <v>Massachusetts</v>
          </cell>
          <cell r="L5158" t="str">
            <v>Conformant</v>
          </cell>
        </row>
        <row r="5159">
          <cell r="B5159" t="str">
            <v>MICROCHIP TECHNOLOGY_2023</v>
          </cell>
          <cell r="C5159" t="str">
            <v>CID002549 - TANIOBIS Japan Co., Ltd.</v>
          </cell>
          <cell r="D5159" t="str">
            <v>Tantalum</v>
          </cell>
          <cell r="E5159" t="str">
            <v>CID002549</v>
          </cell>
          <cell r="F5159" t="str">
            <v>RMI</v>
          </cell>
          <cell r="G5159" t="str">
            <v>TANIOBIS Japan Co., Ltd.</v>
          </cell>
          <cell r="H5159" t="str">
            <v>JAPAN</v>
          </cell>
          <cell r="I5159"/>
          <cell r="J5159" t="str">
            <v>Mito</v>
          </cell>
          <cell r="K5159" t="str">
            <v>Ibaraki</v>
          </cell>
          <cell r="L5159" t="str">
            <v>Conformant</v>
          </cell>
        </row>
        <row r="5160">
          <cell r="B5160" t="str">
            <v>MICROCHIP TECHNOLOGY_2023</v>
          </cell>
          <cell r="C5160" t="str">
            <v>CID002550 - TANIOBIS Smelting GmbH &amp; Co. KG</v>
          </cell>
          <cell r="D5160" t="str">
            <v>Tantalum</v>
          </cell>
          <cell r="E5160" t="str">
            <v>CID002550</v>
          </cell>
          <cell r="F5160" t="str">
            <v>RMI</v>
          </cell>
          <cell r="G5160" t="str">
            <v>TANIOBIS Smelting GmbH &amp; Co. KG</v>
          </cell>
          <cell r="H5160" t="str">
            <v>GERMANY</v>
          </cell>
          <cell r="I5160"/>
          <cell r="J5160" t="str">
            <v>Laufenburg</v>
          </cell>
          <cell r="K5160" t="str">
            <v>Baden-Württemberg</v>
          </cell>
          <cell r="L5160" t="str">
            <v>Conformant</v>
          </cell>
        </row>
        <row r="5161">
          <cell r="B5161" t="str">
            <v>MICROCHIP TECHNOLOGY_2023</v>
          </cell>
          <cell r="C5161" t="str">
            <v>CID002545 - TANIOBIS GmbH</v>
          </cell>
          <cell r="D5161" t="str">
            <v>Tantalum</v>
          </cell>
          <cell r="E5161" t="str">
            <v>CID002545</v>
          </cell>
          <cell r="F5161" t="str">
            <v>RMI</v>
          </cell>
          <cell r="G5161" t="str">
            <v>TANIOBIS GmbH</v>
          </cell>
          <cell r="H5161" t="str">
            <v>GERMANY</v>
          </cell>
          <cell r="I5161"/>
          <cell r="J5161" t="str">
            <v>Goslar</v>
          </cell>
          <cell r="K5161" t="str">
            <v>Niedersachsen</v>
          </cell>
          <cell r="L5161" t="str">
            <v>Conformant</v>
          </cell>
        </row>
        <row r="5162">
          <cell r="B5162" t="str">
            <v>MICROCHIP TECHNOLOGY_2023</v>
          </cell>
          <cell r="C5162" t="str">
            <v>CID002492 - Hengyang King Xing Lifeng New Materials Co., Ltd.</v>
          </cell>
          <cell r="D5162" t="str">
            <v>Tantalum</v>
          </cell>
          <cell r="E5162" t="str">
            <v>CID002492</v>
          </cell>
          <cell r="F5162" t="str">
            <v>RMI</v>
          </cell>
          <cell r="G5162" t="str">
            <v>Hengyang King Xing Lifeng New Materials Co., Ltd.</v>
          </cell>
          <cell r="H5162" t="str">
            <v>CHINA</v>
          </cell>
          <cell r="I5162"/>
          <cell r="J5162" t="str">
            <v>Hengyang</v>
          </cell>
          <cell r="K5162" t="str">
            <v>Hunan Sheng</v>
          </cell>
          <cell r="L5162" t="str">
            <v>Conformant</v>
          </cell>
        </row>
        <row r="5163">
          <cell r="B5163" t="str">
            <v>MICROCHIP TECHNOLOGY_2023</v>
          </cell>
          <cell r="C5163" t="str">
            <v>CID002512 - Jiangxi Dinghai Tantalum &amp; Niobium Co., Ltd.</v>
          </cell>
          <cell r="D5163" t="str">
            <v>Tantalum</v>
          </cell>
          <cell r="E5163" t="str">
            <v>CID002512</v>
          </cell>
          <cell r="F5163" t="str">
            <v>RMI</v>
          </cell>
          <cell r="G5163" t="str">
            <v>Jiangxi Dinghai Tantalum &amp; Niobium Co., Ltd.</v>
          </cell>
          <cell r="H5163" t="str">
            <v>CHINA</v>
          </cell>
          <cell r="I5163"/>
          <cell r="J5163" t="str">
            <v>Fengxin</v>
          </cell>
          <cell r="K5163" t="str">
            <v>Jiangxi Sheng</v>
          </cell>
          <cell r="L5163" t="str">
            <v>Conformant</v>
          </cell>
        </row>
        <row r="5164">
          <cell r="B5164" t="str">
            <v>MICROCHIP TECHNOLOGY_2023</v>
          </cell>
          <cell r="C5164" t="str">
            <v>CID002842 - Jiangxi Tuohong New Raw Material</v>
          </cell>
          <cell r="D5164" t="str">
            <v>Tantalum</v>
          </cell>
          <cell r="E5164" t="str">
            <v>CID002842</v>
          </cell>
          <cell r="F5164" t="str">
            <v>RMI</v>
          </cell>
          <cell r="G5164" t="str">
            <v>Jiangxi Tuohong New Raw Material</v>
          </cell>
          <cell r="H5164" t="str">
            <v>CHINA</v>
          </cell>
          <cell r="I5164"/>
          <cell r="J5164" t="str">
            <v>Yi Chun City</v>
          </cell>
          <cell r="K5164" t="str">
            <v>Jiangxi Sheng</v>
          </cell>
          <cell r="L5164" t="str">
            <v>Conformant</v>
          </cell>
        </row>
        <row r="5165">
          <cell r="B5165" t="str">
            <v>MICROCHIP TECHNOLOGY_2023</v>
          </cell>
          <cell r="C5165" t="str">
            <v>CID000914 - JiuJiang JinXin Nonferrous Metals Co., Ltd.</v>
          </cell>
          <cell r="D5165" t="str">
            <v>Tantalum</v>
          </cell>
          <cell r="E5165" t="str">
            <v>CID000914</v>
          </cell>
          <cell r="F5165" t="str">
            <v>RMI</v>
          </cell>
          <cell r="G5165" t="str">
            <v>JiuJiang JinXin Nonferrous Metals Co., Ltd.</v>
          </cell>
          <cell r="H5165" t="str">
            <v>CHINA</v>
          </cell>
          <cell r="I5165"/>
          <cell r="J5165" t="str">
            <v>Jiujiang</v>
          </cell>
          <cell r="K5165" t="str">
            <v>Jiangxi Sheng</v>
          </cell>
          <cell r="L5165" t="str">
            <v>Conformant</v>
          </cell>
        </row>
        <row r="5166">
          <cell r="B5166" t="str">
            <v>MICROCHIP TECHNOLOGY_2023</v>
          </cell>
          <cell r="C5166" t="str">
            <v>CID000917 - Jiujiang Tanbre Co., Ltd.</v>
          </cell>
          <cell r="D5166" t="str">
            <v>Tantalum</v>
          </cell>
          <cell r="E5166" t="str">
            <v>CID000917</v>
          </cell>
          <cell r="F5166" t="str">
            <v>RMI</v>
          </cell>
          <cell r="G5166" t="str">
            <v>Jiujiang Tanbre Co., Ltd.</v>
          </cell>
          <cell r="H5166" t="str">
            <v>CHINA</v>
          </cell>
          <cell r="I5166" t="str">
            <v>No. 62, Jiuhu Road, Jiujiang City, Jiangxi 
Province, China, P.C: 332014</v>
          </cell>
          <cell r="J5166" t="str">
            <v>Jiujiang</v>
          </cell>
          <cell r="K5166" t="str">
            <v>Jiangxi Sheng</v>
          </cell>
          <cell r="L5166" t="str">
            <v>Conformant</v>
          </cell>
        </row>
        <row r="5167">
          <cell r="B5167" t="str">
            <v>MICROCHIP TECHNOLOGY_2023</v>
          </cell>
          <cell r="C5167" t="str">
            <v>CID002506 - Jiujiang Zhongao Tantalum &amp; Niobium Co., Ltd.</v>
          </cell>
          <cell r="D5167" t="str">
            <v>Tantalum</v>
          </cell>
          <cell r="E5167" t="str">
            <v>CID002506</v>
          </cell>
          <cell r="F5167" t="str">
            <v>RMI</v>
          </cell>
          <cell r="G5167" t="str">
            <v>Jiujiang Zhongao Tantalum &amp; Niobium Co., Ltd.</v>
          </cell>
          <cell r="H5167" t="str">
            <v>CHINA</v>
          </cell>
          <cell r="I5167"/>
          <cell r="J5167" t="str">
            <v>Jiujiang</v>
          </cell>
          <cell r="K5167" t="str">
            <v>Jiangxi Sheng</v>
          </cell>
          <cell r="L5167" t="str">
            <v>Conformant</v>
          </cell>
        </row>
        <row r="5168">
          <cell r="B5168" t="str">
            <v>MICROCHIP TECHNOLOGY_2023</v>
          </cell>
          <cell r="C5168" t="str">
            <v>CID002539 - KEMET de Mexico</v>
          </cell>
          <cell r="D5168" t="str">
            <v>Tantalum</v>
          </cell>
          <cell r="E5168" t="str">
            <v>CID002539</v>
          </cell>
          <cell r="F5168" t="str">
            <v>RMI</v>
          </cell>
          <cell r="G5168" t="str">
            <v>KEMET de Mexico</v>
          </cell>
          <cell r="H5168" t="str">
            <v>MEXICO</v>
          </cell>
          <cell r="I5168"/>
          <cell r="J5168" t="str">
            <v>Matamoros</v>
          </cell>
          <cell r="K5168" t="str">
            <v>Tamaulipas</v>
          </cell>
          <cell r="L5168" t="str">
            <v>Conformant</v>
          </cell>
        </row>
        <row r="5169">
          <cell r="B5169" t="str">
            <v>MICROCHIP TECHNOLOGY_2023</v>
          </cell>
          <cell r="C5169" t="str">
            <v>CID001076 - AMG Brasil</v>
          </cell>
          <cell r="D5169" t="str">
            <v>Tantalum</v>
          </cell>
          <cell r="E5169" t="str">
            <v>CID001076</v>
          </cell>
          <cell r="F5169" t="str">
            <v>RMI</v>
          </cell>
          <cell r="G5169" t="str">
            <v>AMG Brasil</v>
          </cell>
          <cell r="H5169" t="str">
            <v>BRAZIL</v>
          </cell>
          <cell r="I5169"/>
          <cell r="J5169" t="str">
            <v>São João del Rei</v>
          </cell>
          <cell r="K5169" t="str">
            <v>Minas Gerais</v>
          </cell>
          <cell r="L5169" t="str">
            <v>Conformant</v>
          </cell>
        </row>
        <row r="5170">
          <cell r="B5170" t="str">
            <v>MICROCHIP TECHNOLOGY_2023</v>
          </cell>
          <cell r="C5170" t="str">
            <v>CID001163 - Metallurgical Products India Pvt., Ltd.7</v>
          </cell>
          <cell r="D5170" t="str">
            <v>Tantalum</v>
          </cell>
          <cell r="E5170" t="str">
            <v>CID001163</v>
          </cell>
          <cell r="F5170" t="str">
            <v>RMI</v>
          </cell>
          <cell r="G5170" t="str">
            <v>Metallurgical Products India Pvt., Ltd.</v>
          </cell>
          <cell r="H5170" t="str">
            <v>INDIA</v>
          </cell>
          <cell r="I5170"/>
          <cell r="J5170" t="str">
            <v>District Raigad</v>
          </cell>
          <cell r="K5170" t="str">
            <v>Maharashtra</v>
          </cell>
          <cell r="L5170" t="str">
            <v>Conformant</v>
          </cell>
        </row>
        <row r="5171">
          <cell r="B5171" t="str">
            <v>MICROCHIP TECHNOLOGY_2023</v>
          </cell>
          <cell r="C5171" t="str">
            <v>CID001173 - Mineracao Taboca S.A.</v>
          </cell>
          <cell r="D5171" t="str">
            <v>Tin</v>
          </cell>
          <cell r="E5171" t="str">
            <v>CID001173</v>
          </cell>
          <cell r="F5171" t="str">
            <v>RMI</v>
          </cell>
          <cell r="G5171" t="str">
            <v>Mineracao Taboca S.A.</v>
          </cell>
          <cell r="H5171" t="str">
            <v>BRAZIL</v>
          </cell>
          <cell r="I5171" t="str">
            <v>Nondisclosure</v>
          </cell>
          <cell r="J5171" t="str">
            <v>Bairro Guarapiranga</v>
          </cell>
          <cell r="K5171" t="str">
            <v>Pirapora do Bom Jesus City</v>
          </cell>
          <cell r="L5171" t="str">
            <v>Conformant</v>
          </cell>
        </row>
        <row r="5172">
          <cell r="B5172" t="str">
            <v>MICROCHIP TECHNOLOGY_2023</v>
          </cell>
          <cell r="C5172" t="str">
            <v>CID001192 - Mitsui Mining and Smelting Co., Ltd.8</v>
          </cell>
          <cell r="D5172" t="str">
            <v>Tantalum</v>
          </cell>
          <cell r="E5172" t="str">
            <v>CID001192</v>
          </cell>
          <cell r="F5172" t="str">
            <v>RMI</v>
          </cell>
          <cell r="G5172" t="str">
            <v>Mitsui Mining and Smelting Co., Ltd.</v>
          </cell>
          <cell r="H5172" t="str">
            <v>JAPAN</v>
          </cell>
          <cell r="I5172"/>
          <cell r="J5172" t="str">
            <v>Omuta</v>
          </cell>
          <cell r="K5172" t="str">
            <v>Fukuoka</v>
          </cell>
          <cell r="L5172" t="str">
            <v>Conformant</v>
          </cell>
        </row>
        <row r="5173">
          <cell r="B5173" t="str">
            <v>MICROCHIP TECHNOLOGY_2023</v>
          </cell>
          <cell r="C5173" t="str">
            <v>CID001277 - Ningxia Orient Tantalum Industry Co., Ltd.</v>
          </cell>
          <cell r="D5173" t="str">
            <v>Tantalum</v>
          </cell>
          <cell r="E5173" t="str">
            <v>CID001277</v>
          </cell>
          <cell r="F5173" t="str">
            <v>RMI</v>
          </cell>
          <cell r="G5173" t="str">
            <v>Ningxia Orient Tantalum Industry Co., Ltd.</v>
          </cell>
          <cell r="H5173" t="str">
            <v>CHINA</v>
          </cell>
          <cell r="I5173"/>
          <cell r="J5173" t="str">
            <v>Shizuishan City</v>
          </cell>
          <cell r="K5173" t="str">
            <v>Ningxia Huizi Zizhiqu</v>
          </cell>
          <cell r="L5173" t="str">
            <v>Conformant</v>
          </cell>
        </row>
        <row r="5174">
          <cell r="B5174" t="str">
            <v>MICROCHIP TECHNOLOGY_2023</v>
          </cell>
          <cell r="C5174" t="str">
            <v>CID001200 - NPM Silmet AS9</v>
          </cell>
          <cell r="D5174" t="str">
            <v>Tantalum</v>
          </cell>
          <cell r="E5174" t="str">
            <v>CID001200</v>
          </cell>
          <cell r="F5174" t="str">
            <v>RMI</v>
          </cell>
          <cell r="G5174" t="str">
            <v>NPM Silmet AS</v>
          </cell>
          <cell r="H5174" t="str">
            <v>ESTONIA</v>
          </cell>
          <cell r="I5174"/>
          <cell r="J5174" t="str">
            <v>Sillamäe</v>
          </cell>
          <cell r="K5174" t="str">
            <v>Ida-Virumaa</v>
          </cell>
          <cell r="L5174" t="str">
            <v>Conformant</v>
          </cell>
        </row>
        <row r="5175">
          <cell r="B5175" t="str">
            <v>MICROCHIP TECHNOLOGY_2023</v>
          </cell>
          <cell r="C5175" t="str">
            <v>CID001508 - QuantumClean</v>
          </cell>
          <cell r="D5175" t="str">
            <v>Tantalum</v>
          </cell>
          <cell r="E5175" t="str">
            <v>CID001508</v>
          </cell>
          <cell r="F5175" t="str">
            <v>RMI</v>
          </cell>
          <cell r="G5175" t="str">
            <v>QuantumClean</v>
          </cell>
          <cell r="H5175" t="str">
            <v>UNITED STATES OF AMERICA</v>
          </cell>
          <cell r="I5175"/>
          <cell r="J5175" t="str">
            <v>Carrollton</v>
          </cell>
          <cell r="K5175" t="str">
            <v>Texas</v>
          </cell>
          <cell r="L5175" t="str">
            <v>Conformant</v>
          </cell>
        </row>
        <row r="5176">
          <cell r="B5176" t="str">
            <v>MICROCHIP TECHNOLOGY_2023</v>
          </cell>
          <cell r="C5176" t="str">
            <v>CID002706 - Resind Industria e Comercio Ltda.</v>
          </cell>
          <cell r="D5176" t="str">
            <v>Tin</v>
          </cell>
          <cell r="E5176" t="str">
            <v>CID002706</v>
          </cell>
          <cell r="F5176" t="str">
            <v>RMI</v>
          </cell>
          <cell r="G5176" t="str">
            <v>Resind Industria e Comercio Ltda.</v>
          </cell>
          <cell r="H5176" t="str">
            <v>BRAZIL</v>
          </cell>
          <cell r="I5176"/>
          <cell r="J5176" t="str">
            <v>São João del Rei</v>
          </cell>
          <cell r="K5176" t="str">
            <v>Minas gerais</v>
          </cell>
          <cell r="L5176" t="str">
            <v>Conformant</v>
          </cell>
        </row>
        <row r="5177">
          <cell r="B5177" t="str">
            <v>MICROCHIP TECHNOLOGY_2023</v>
          </cell>
          <cell r="C5177" t="str">
            <v>CID001869 - Taki Chemical Co., Ltd.</v>
          </cell>
          <cell r="D5177" t="str">
            <v>Tantalum</v>
          </cell>
          <cell r="E5177" t="str">
            <v>CID001869</v>
          </cell>
          <cell r="F5177" t="str">
            <v>RMI</v>
          </cell>
          <cell r="G5177" t="str">
            <v>Taki Chemical Co., Ltd.</v>
          </cell>
          <cell r="H5177" t="str">
            <v>JAPAN</v>
          </cell>
          <cell r="I5177"/>
          <cell r="J5177" t="str">
            <v>Harima</v>
          </cell>
          <cell r="K5177" t="str">
            <v>Hyogo</v>
          </cell>
          <cell r="L5177" t="str">
            <v>Conformant</v>
          </cell>
        </row>
        <row r="5178">
          <cell r="B5178" t="str">
            <v>MICROCHIP TECHNOLOGY_2023</v>
          </cell>
          <cell r="C5178" t="str">
            <v>CID001891 - Telex Metals</v>
          </cell>
          <cell r="D5178" t="str">
            <v>Tantalum</v>
          </cell>
          <cell r="E5178" t="str">
            <v>CID001891</v>
          </cell>
          <cell r="F5178" t="str">
            <v>RMI</v>
          </cell>
          <cell r="G5178" t="str">
            <v>Telex Metals</v>
          </cell>
          <cell r="H5178" t="str">
            <v>UNITED STATES OF AMERICA</v>
          </cell>
          <cell r="I5178"/>
          <cell r="J5178" t="str">
            <v>Croydon</v>
          </cell>
          <cell r="K5178" t="str">
            <v>Pennsylvania</v>
          </cell>
          <cell r="L5178" t="str">
            <v>Conformant</v>
          </cell>
        </row>
        <row r="5179">
          <cell r="B5179" t="str">
            <v>MICROCHIP TECHNOLOGY_2023</v>
          </cell>
          <cell r="C5179" t="str">
            <v>CID001969 - Ulba Metallurgical Plant JSC17</v>
          </cell>
          <cell r="D5179" t="str">
            <v>Tantalum</v>
          </cell>
          <cell r="E5179" t="str">
            <v>CID001969</v>
          </cell>
          <cell r="F5179" t="str">
            <v>RMI</v>
          </cell>
          <cell r="G5179" t="str">
            <v>Ulba Metallurgical Plant JSC</v>
          </cell>
          <cell r="H5179" t="str">
            <v>KAZAKHSTAN</v>
          </cell>
          <cell r="I5179"/>
          <cell r="J5179" t="str">
            <v>Ust-Kamenogorsk</v>
          </cell>
          <cell r="K5179" t="str">
            <v>Qaraghandy oblysy</v>
          </cell>
          <cell r="L5179" t="str">
            <v>Conformant</v>
          </cell>
        </row>
        <row r="5180">
          <cell r="B5180" t="str">
            <v>MICROCHIP TECHNOLOGY_2023</v>
          </cell>
          <cell r="C5180" t="str">
            <v>CID002508 - XinXing HaoRong Electronic Material Co., Ltd.</v>
          </cell>
          <cell r="D5180" t="str">
            <v>Tantalum</v>
          </cell>
          <cell r="E5180" t="str">
            <v>CID002508</v>
          </cell>
          <cell r="F5180" t="str">
            <v>RMI</v>
          </cell>
          <cell r="G5180" t="str">
            <v>XinXing HaoRong Electronic Material Co., Ltd.</v>
          </cell>
          <cell r="H5180" t="str">
            <v>CHINA</v>
          </cell>
          <cell r="I5180"/>
          <cell r="J5180" t="str">
            <v>YunFu City</v>
          </cell>
          <cell r="K5180" t="str">
            <v>Guangdong Sheng</v>
          </cell>
          <cell r="L5180" t="str">
            <v>Conformant</v>
          </cell>
        </row>
        <row r="5181">
          <cell r="B5181" t="str">
            <v>MICROCHIP TECHNOLOGY_2023</v>
          </cell>
          <cell r="C5181" t="str">
            <v>CID000015 - Advanced Chemical Company</v>
          </cell>
          <cell r="D5181" t="str">
            <v>Gold</v>
          </cell>
          <cell r="E5181" t="str">
            <v>CID000015</v>
          </cell>
          <cell r="F5181" t="str">
            <v>RMI</v>
          </cell>
          <cell r="G5181" t="str">
            <v>Advanced Chemical Company</v>
          </cell>
          <cell r="H5181" t="str">
            <v>UNITED STATES OF AMERICA</v>
          </cell>
          <cell r="I5181"/>
          <cell r="J5181" t="str">
            <v>Warwick</v>
          </cell>
          <cell r="K5181" t="str">
            <v>Rhode Island</v>
          </cell>
          <cell r="L5181" t="str">
            <v>Conformant</v>
          </cell>
        </row>
        <row r="5182">
          <cell r="B5182" t="str">
            <v>MICROCHIP TECHNOLOGY_2023</v>
          </cell>
          <cell r="C5182" t="str">
            <v>CID000019 - Aida Chemical Industries Co., Ltd.</v>
          </cell>
          <cell r="D5182" t="str">
            <v>Gold</v>
          </cell>
          <cell r="E5182" t="str">
            <v>CID000019</v>
          </cell>
          <cell r="F5182" t="str">
            <v>RMI</v>
          </cell>
          <cell r="G5182" t="str">
            <v>Aida Chemical Industries Co., Ltd.</v>
          </cell>
          <cell r="H5182" t="str">
            <v>JAPAN</v>
          </cell>
          <cell r="I5182" t="str">
            <v>6-15-13 Minami-cho</v>
          </cell>
          <cell r="J5182" t="str">
            <v>Fuchu</v>
          </cell>
          <cell r="K5182" t="str">
            <v>Tokyo</v>
          </cell>
          <cell r="L5182" t="str">
            <v>Conformant</v>
          </cell>
        </row>
        <row r="5183">
          <cell r="B5183" t="str">
            <v>MICROCHIP TECHNOLOGY_2023</v>
          </cell>
          <cell r="C5183" t="str">
            <v>CID002560 - Al Etihad Gold Refinery DMCC</v>
          </cell>
          <cell r="D5183" t="str">
            <v>Gold</v>
          </cell>
          <cell r="E5183" t="str">
            <v>CID002560</v>
          </cell>
          <cell r="F5183" t="str">
            <v>RMI</v>
          </cell>
          <cell r="G5183" t="str">
            <v>Al Etihad Gold Refinery DMCC</v>
          </cell>
          <cell r="H5183" t="str">
            <v>UNITED ARAB EMIRATES</v>
          </cell>
          <cell r="I5183"/>
          <cell r="J5183" t="str">
            <v>Dubai</v>
          </cell>
          <cell r="K5183" t="str">
            <v>Dubayy</v>
          </cell>
          <cell r="L5183" t="str">
            <v>Conformant</v>
          </cell>
        </row>
        <row r="5184">
          <cell r="B5184" t="str">
            <v>MICROCHIP TECHNOLOGY_2023</v>
          </cell>
          <cell r="C5184" t="str">
            <v>CID000035 - Agosi AG</v>
          </cell>
          <cell r="D5184" t="str">
            <v>Gold</v>
          </cell>
          <cell r="E5184" t="str">
            <v>CID000035</v>
          </cell>
          <cell r="F5184" t="str">
            <v>RMI</v>
          </cell>
          <cell r="G5184" t="str">
            <v>Agosi AG</v>
          </cell>
          <cell r="H5184" t="str">
            <v>GERMANY</v>
          </cell>
          <cell r="I5184"/>
          <cell r="J5184" t="str">
            <v>Pforzheim</v>
          </cell>
          <cell r="K5184" t="str">
            <v>Baden-Württemberg</v>
          </cell>
          <cell r="L5184" t="str">
            <v>Conformant</v>
          </cell>
        </row>
        <row r="5185">
          <cell r="B5185" t="str">
            <v>MICROCHIP TECHNOLOGY_2023</v>
          </cell>
          <cell r="C5185" t="str">
            <v>CID000041 - Almalyk Mining and Metallurgical Complex (AMMC)</v>
          </cell>
          <cell r="D5185" t="str">
            <v>Gold</v>
          </cell>
          <cell r="E5185" t="str">
            <v>CID000041</v>
          </cell>
          <cell r="F5185" t="str">
            <v>RMI</v>
          </cell>
          <cell r="G5185" t="str">
            <v>Almalyk Mining and Metallurgical Complex (AMMC)</v>
          </cell>
          <cell r="H5185" t="str">
            <v>UZBEKISTAN</v>
          </cell>
          <cell r="I5185"/>
          <cell r="J5185" t="str">
            <v>Almalyk</v>
          </cell>
          <cell r="K5185" t="str">
            <v>Toshkent</v>
          </cell>
          <cell r="L5185" t="str">
            <v>Conformant</v>
          </cell>
        </row>
        <row r="5186">
          <cell r="B5186" t="str">
            <v>MICROCHIP TECHNOLOGY_2023</v>
          </cell>
          <cell r="C5186" t="str">
            <v>CID000058 - AngloGold Ashanti Corrego do Sitio Mineracao</v>
          </cell>
          <cell r="D5186" t="str">
            <v>Gold</v>
          </cell>
          <cell r="E5186" t="str">
            <v>CID000058</v>
          </cell>
          <cell r="F5186" t="str">
            <v>RMI</v>
          </cell>
          <cell r="G5186" t="str">
            <v>AngloGold Ashanti Corrego do Sitio Mineracao</v>
          </cell>
          <cell r="H5186" t="str">
            <v>BRAZIL</v>
          </cell>
          <cell r="I5186"/>
          <cell r="J5186" t="str">
            <v>Nova Lima</v>
          </cell>
          <cell r="K5186" t="str">
            <v>Minas Gerais</v>
          </cell>
          <cell r="L5186" t="str">
            <v>Conformant</v>
          </cell>
        </row>
        <row r="5187">
          <cell r="B5187" t="str">
            <v>MICROCHIP TECHNOLOGY_2023</v>
          </cell>
          <cell r="C5187" t="str">
            <v>CID000077 - Argor-Heraeus S.A.</v>
          </cell>
          <cell r="D5187" t="str">
            <v>Gold</v>
          </cell>
          <cell r="E5187" t="str">
            <v>CID000077</v>
          </cell>
          <cell r="F5187" t="str">
            <v>RMI</v>
          </cell>
          <cell r="G5187" t="str">
            <v>Argor-Heraeus S.A.</v>
          </cell>
          <cell r="H5187" t="str">
            <v>SWITZERLAND</v>
          </cell>
          <cell r="I5187" t="str">
            <v>CH-6850 Mendrisio , Switzerland</v>
          </cell>
          <cell r="J5187" t="str">
            <v>Mendrisio</v>
          </cell>
          <cell r="K5187" t="str">
            <v>Ticino</v>
          </cell>
          <cell r="L5187" t="str">
            <v>Conformant</v>
          </cell>
        </row>
        <row r="5188">
          <cell r="B5188" t="str">
            <v>MICROCHIP TECHNOLOGY_2023</v>
          </cell>
          <cell r="C5188" t="str">
            <v>CID000082 - Asahi Pretec Corp.20</v>
          </cell>
          <cell r="D5188" t="str">
            <v>Gold</v>
          </cell>
          <cell r="E5188" t="str">
            <v>CID000082</v>
          </cell>
          <cell r="F5188" t="str">
            <v>RMI</v>
          </cell>
          <cell r="G5188" t="str">
            <v>Asahi Pretec Corp.</v>
          </cell>
          <cell r="H5188" t="str">
            <v>JAPAN</v>
          </cell>
          <cell r="I5188"/>
          <cell r="J5188" t="str">
            <v>Kobe</v>
          </cell>
          <cell r="K5188" t="str">
            <v>Hyogo</v>
          </cell>
          <cell r="L5188" t="str">
            <v>Conformant</v>
          </cell>
        </row>
        <row r="5189">
          <cell r="B5189" t="str">
            <v>MICROCHIP TECHNOLOGY_2023</v>
          </cell>
          <cell r="C5189" t="str">
            <v>CID000924 - Asahi Refining Canada Ltd.</v>
          </cell>
          <cell r="D5189" t="str">
            <v>Gold</v>
          </cell>
          <cell r="E5189" t="str">
            <v>CID000924</v>
          </cell>
          <cell r="F5189" t="str">
            <v>RMI</v>
          </cell>
          <cell r="G5189" t="str">
            <v>Asahi Refining Canada Ltd.</v>
          </cell>
          <cell r="H5189" t="str">
            <v>CANADA</v>
          </cell>
          <cell r="I5189"/>
          <cell r="J5189" t="str">
            <v>Brampton</v>
          </cell>
          <cell r="K5189" t="str">
            <v>Ontario</v>
          </cell>
          <cell r="L5189" t="str">
            <v>Conformant</v>
          </cell>
        </row>
        <row r="5190">
          <cell r="B5190" t="str">
            <v>MICROCHIP TECHNOLOGY_2023</v>
          </cell>
          <cell r="C5190" t="str">
            <v>CID000920 - Asahi Refining USA Inc.</v>
          </cell>
          <cell r="D5190" t="str">
            <v>Gold</v>
          </cell>
          <cell r="E5190" t="str">
            <v>CID000920</v>
          </cell>
          <cell r="F5190" t="str">
            <v>RMI</v>
          </cell>
          <cell r="G5190" t="str">
            <v>Asahi Refining USA Inc.</v>
          </cell>
          <cell r="H5190" t="str">
            <v>UNITED STATES OF AMERICA</v>
          </cell>
          <cell r="I5190"/>
          <cell r="J5190" t="str">
            <v>Salt Lake City</v>
          </cell>
          <cell r="K5190" t="str">
            <v>Utah</v>
          </cell>
          <cell r="L5190" t="str">
            <v>Conformant</v>
          </cell>
        </row>
        <row r="5191">
          <cell r="B5191" t="str">
            <v>MICROCHIP TECHNOLOGY_2023</v>
          </cell>
          <cell r="C5191" t="str">
            <v>CID000113 - Aurubis AG</v>
          </cell>
          <cell r="D5191" t="str">
            <v>Gold</v>
          </cell>
          <cell r="E5191" t="str">
            <v>CID000113</v>
          </cell>
          <cell r="F5191" t="str">
            <v>RMI</v>
          </cell>
          <cell r="G5191" t="str">
            <v>Aurubis AG</v>
          </cell>
          <cell r="H5191" t="str">
            <v>GERMANY</v>
          </cell>
          <cell r="I5191"/>
          <cell r="J5191" t="str">
            <v>Hamburg</v>
          </cell>
          <cell r="K5191" t="str">
            <v>Hamburg</v>
          </cell>
          <cell r="L5191" t="str">
            <v>Conformant</v>
          </cell>
        </row>
        <row r="5192">
          <cell r="B5192" t="str">
            <v>MICROCHIP TECHNOLOGY_2023</v>
          </cell>
          <cell r="C5192" t="str">
            <v>CID002863 - Bangalore Refinery26</v>
          </cell>
          <cell r="D5192" t="str">
            <v>Gold</v>
          </cell>
          <cell r="E5192" t="str">
            <v>CID002863</v>
          </cell>
          <cell r="F5192" t="str">
            <v>RMI</v>
          </cell>
          <cell r="G5192" t="str">
            <v>Bangalore Refinery</v>
          </cell>
          <cell r="H5192" t="str">
            <v>INDIA</v>
          </cell>
          <cell r="I5192"/>
          <cell r="J5192" t="str">
            <v>Bangalore</v>
          </cell>
          <cell r="K5192" t="str">
            <v>Karnataka</v>
          </cell>
          <cell r="L5192" t="str">
            <v>Conformant</v>
          </cell>
        </row>
        <row r="5193">
          <cell r="B5193" t="str">
            <v>MICROCHIP TECHNOLOGY_2023</v>
          </cell>
          <cell r="C5193" t="str">
            <v>CID000128 - Bangko Sentral ng Pilipinas (Central Bank of the Philippines)</v>
          </cell>
          <cell r="D5193" t="str">
            <v>Gold</v>
          </cell>
          <cell r="E5193" t="str">
            <v>CID000128</v>
          </cell>
          <cell r="F5193" t="str">
            <v>RMI</v>
          </cell>
          <cell r="G5193" t="str">
            <v>Bangko Sentral ng Pilipinas (Central Bank of the Philippines)</v>
          </cell>
          <cell r="H5193" t="str">
            <v>PHILIPPINES</v>
          </cell>
          <cell r="I5193"/>
          <cell r="J5193" t="str">
            <v>Quezon City</v>
          </cell>
          <cell r="K5193" t="str">
            <v>Rizal</v>
          </cell>
          <cell r="L5193" t="str">
            <v>Conformant</v>
          </cell>
        </row>
        <row r="5194">
          <cell r="B5194" t="str">
            <v>MICROCHIP TECHNOLOGY_2023</v>
          </cell>
          <cell r="C5194" t="str">
            <v>CID000157 - Boliden AB</v>
          </cell>
          <cell r="D5194" t="str">
            <v>Gold</v>
          </cell>
          <cell r="E5194" t="str">
            <v>CID000157</v>
          </cell>
          <cell r="F5194" t="str">
            <v>RMI</v>
          </cell>
          <cell r="G5194" t="str">
            <v>Boliden AB</v>
          </cell>
          <cell r="H5194" t="str">
            <v>SWEDEN</v>
          </cell>
          <cell r="I5194"/>
          <cell r="J5194" t="str">
            <v>Skelleftehamn</v>
          </cell>
          <cell r="K5194" t="str">
            <v>Västerbottens län [SE-24]</v>
          </cell>
          <cell r="L5194" t="str">
            <v>Conformant</v>
          </cell>
        </row>
        <row r="5195">
          <cell r="B5195" t="str">
            <v>MICROCHIP TECHNOLOGY_2023</v>
          </cell>
          <cell r="C5195" t="str">
            <v>CID000176 - C. Hafner GmbH + Co. KG</v>
          </cell>
          <cell r="D5195" t="str">
            <v>Gold</v>
          </cell>
          <cell r="E5195" t="str">
            <v>CID000176</v>
          </cell>
          <cell r="F5195" t="str">
            <v>RMI</v>
          </cell>
          <cell r="G5195" t="str">
            <v>C. Hafner GmbH + Co. KG</v>
          </cell>
          <cell r="H5195" t="str">
            <v>GERMANY</v>
          </cell>
          <cell r="I5195"/>
          <cell r="J5195" t="str">
            <v>Pforzheim</v>
          </cell>
          <cell r="K5195" t="str">
            <v>Baden-Württemberg</v>
          </cell>
          <cell r="L5195" t="str">
            <v>Conformant</v>
          </cell>
        </row>
        <row r="5196">
          <cell r="B5196" t="str">
            <v>MICROCHIP TECHNOLOGY_2023</v>
          </cell>
          <cell r="C5196" t="str">
            <v>CID000185 - CCR Refinery - Glencore Canada Corporation30</v>
          </cell>
          <cell r="D5196" t="str">
            <v>Gold</v>
          </cell>
          <cell r="E5196" t="str">
            <v>CID000185</v>
          </cell>
          <cell r="F5196" t="str">
            <v>RMI</v>
          </cell>
          <cell r="G5196" t="str">
            <v>CCR Refinery - Glencore Canada Corporation</v>
          </cell>
          <cell r="H5196" t="str">
            <v>CANADA</v>
          </cell>
          <cell r="I5196"/>
          <cell r="J5196" t="str">
            <v>Montréal</v>
          </cell>
          <cell r="K5196" t="str">
            <v>Quebec</v>
          </cell>
          <cell r="L5196" t="str">
            <v>Conformant</v>
          </cell>
        </row>
        <row r="5197">
          <cell r="B5197" t="str">
            <v>MICROCHIP TECHNOLOGY_2023</v>
          </cell>
          <cell r="C5197" t="str">
            <v>CID000189 - Cendres + Metaux S.A.32</v>
          </cell>
          <cell r="D5197" t="str">
            <v>Gold</v>
          </cell>
          <cell r="E5197" t="str">
            <v>CID000189</v>
          </cell>
          <cell r="F5197" t="str">
            <v>RMI</v>
          </cell>
          <cell r="G5197" t="str">
            <v>Cendres + Metaux S.A.</v>
          </cell>
          <cell r="H5197" t="str">
            <v>SWITZERLAND</v>
          </cell>
          <cell r="I5197"/>
          <cell r="J5197" t="str">
            <v>Biel-Bienne</v>
          </cell>
          <cell r="K5197" t="str">
            <v>Bern</v>
          </cell>
          <cell r="L5197" t="str">
            <v>Listed by RMI</v>
          </cell>
        </row>
        <row r="5198">
          <cell r="B5198" t="str">
            <v>MICROCHIP TECHNOLOGY_2023</v>
          </cell>
          <cell r="C5198" t="str">
            <v>CID000233 - Chimet S.p.A.</v>
          </cell>
          <cell r="D5198" t="str">
            <v>Gold</v>
          </cell>
          <cell r="E5198" t="str">
            <v>CID000233</v>
          </cell>
          <cell r="F5198" t="str">
            <v>RMI</v>
          </cell>
          <cell r="G5198" t="str">
            <v>Chimet S.p.A.</v>
          </cell>
          <cell r="H5198" t="str">
            <v>ITALY</v>
          </cell>
          <cell r="I5198"/>
          <cell r="J5198" t="str">
            <v>Arezzo</v>
          </cell>
          <cell r="K5198" t="str">
            <v>Toscana</v>
          </cell>
          <cell r="L5198" t="str">
            <v>Conformant</v>
          </cell>
        </row>
        <row r="5199">
          <cell r="B5199" t="str">
            <v>MICROCHIP TECHNOLOGY_2023</v>
          </cell>
          <cell r="C5199" t="str">
            <v>CID000264 - Chugai Mining</v>
          </cell>
          <cell r="D5199" t="str">
            <v>Gold</v>
          </cell>
          <cell r="E5199" t="str">
            <v>CID000264</v>
          </cell>
          <cell r="F5199" t="str">
            <v>RMI</v>
          </cell>
          <cell r="G5199" t="str">
            <v>Chugai Mining</v>
          </cell>
          <cell r="H5199" t="str">
            <v>JAPAN</v>
          </cell>
          <cell r="I5199"/>
          <cell r="J5199" t="str">
            <v>Chiyoda</v>
          </cell>
          <cell r="K5199" t="str">
            <v>Tokyo</v>
          </cell>
          <cell r="L5199" t="str">
            <v>Conformant</v>
          </cell>
        </row>
        <row r="5200">
          <cell r="B5200" t="str">
            <v>MICROCHIP TECHNOLOGY_2023</v>
          </cell>
          <cell r="C5200" t="str">
            <v>CID000401 - Dowa</v>
          </cell>
          <cell r="D5200" t="str">
            <v>Gold</v>
          </cell>
          <cell r="E5200" t="str">
            <v>CID000401</v>
          </cell>
          <cell r="F5200" t="str">
            <v>RMI</v>
          </cell>
          <cell r="G5200" t="str">
            <v>Dowa</v>
          </cell>
          <cell r="H5200" t="str">
            <v>JAPAN</v>
          </cell>
          <cell r="I5200"/>
          <cell r="J5200" t="str">
            <v>Kosaka</v>
          </cell>
          <cell r="K5200" t="str">
            <v>Akita</v>
          </cell>
          <cell r="L5200" t="str">
            <v>Conformant</v>
          </cell>
        </row>
        <row r="5201">
          <cell r="B5201" t="str">
            <v>MICROCHIP TECHNOLOGY_2023</v>
          </cell>
          <cell r="C5201" t="str">
            <v>CID000359 - DSC (Do Sung Corporation)38</v>
          </cell>
          <cell r="D5201" t="str">
            <v>Gold</v>
          </cell>
          <cell r="E5201" t="str">
            <v>CID000359</v>
          </cell>
          <cell r="F5201" t="str">
            <v>RMI</v>
          </cell>
          <cell r="G5201" t="str">
            <v>DSC (Do Sung Corporation)</v>
          </cell>
          <cell r="H5201" t="str">
            <v>KOREA, REPUBLIC OF</v>
          </cell>
          <cell r="I5201"/>
          <cell r="J5201" t="str">
            <v>Gimpo</v>
          </cell>
          <cell r="K5201" t="str">
            <v>Gyeonggi-do</v>
          </cell>
          <cell r="L5201" t="str">
            <v>Conformant</v>
          </cell>
        </row>
        <row r="5202">
          <cell r="B5202" t="str">
            <v>MICROCHIP TECHNOLOGY_2023</v>
          </cell>
          <cell r="C5202" t="str">
            <v>CID000425 - Eco-System Recycling Co., Ltd. East Plant</v>
          </cell>
          <cell r="D5202" t="str">
            <v>Gold</v>
          </cell>
          <cell r="E5202" t="str">
            <v>CID000425</v>
          </cell>
          <cell r="F5202" t="str">
            <v>RMI</v>
          </cell>
          <cell r="G5202" t="str">
            <v>Eco-System Recycling Co., Ltd. East Plant</v>
          </cell>
          <cell r="H5202" t="str">
            <v>JAPAN</v>
          </cell>
          <cell r="I5202"/>
          <cell r="J5202" t="str">
            <v>Honjo</v>
          </cell>
          <cell r="K5202" t="str">
            <v>Saitama</v>
          </cell>
          <cell r="L5202" t="str">
            <v>Conformant</v>
          </cell>
        </row>
        <row r="5203">
          <cell r="B5203" t="str">
            <v>MICROCHIP TECHNOLOGY_2023</v>
          </cell>
          <cell r="C5203" t="str">
            <v>CID002561 - Emirates Gold DMCC</v>
          </cell>
          <cell r="D5203" t="str">
            <v>Gold</v>
          </cell>
          <cell r="E5203" t="str">
            <v>CID002561</v>
          </cell>
          <cell r="F5203" t="str">
            <v>RMI</v>
          </cell>
          <cell r="G5203" t="str">
            <v>Emirates Gold DMCC</v>
          </cell>
          <cell r="H5203" t="str">
            <v>UNITED ARAB EMIRATES</v>
          </cell>
          <cell r="I5203"/>
          <cell r="J5203" t="str">
            <v>Dubai</v>
          </cell>
          <cell r="K5203" t="str">
            <v>Dubayy</v>
          </cell>
          <cell r="L5203" t="str">
            <v>Conformant</v>
          </cell>
        </row>
        <row r="5204">
          <cell r="B5204" t="str">
            <v>MICROCHIP TECHNOLOGY_2023</v>
          </cell>
          <cell r="C5204" t="str">
            <v>CID002459 - Geib Refining Corporation</v>
          </cell>
          <cell r="D5204" t="str">
            <v>Gold</v>
          </cell>
          <cell r="E5204" t="str">
            <v>CID002459</v>
          </cell>
          <cell r="F5204" t="str">
            <v>RMI</v>
          </cell>
          <cell r="G5204" t="str">
            <v>Geib Refining Corporation</v>
          </cell>
          <cell r="H5204" t="str">
            <v>UNITED STATES OF AMERICA</v>
          </cell>
          <cell r="I5204"/>
          <cell r="J5204" t="str">
            <v>Warwick</v>
          </cell>
          <cell r="K5204" t="str">
            <v>Rhode Island</v>
          </cell>
          <cell r="L5204" t="str">
            <v>Conformant</v>
          </cell>
        </row>
        <row r="5205">
          <cell r="B5205" t="str">
            <v>MICROCHIP TECHNOLOGY_2023</v>
          </cell>
          <cell r="C5205" t="str">
            <v>CID002243 - Gold Refinery of Zijin Mining Group Co., Ltd.42</v>
          </cell>
          <cell r="D5205" t="str">
            <v>Gold</v>
          </cell>
          <cell r="E5205" t="str">
            <v>CID002243</v>
          </cell>
          <cell r="F5205" t="str">
            <v>RMI</v>
          </cell>
          <cell r="G5205" t="str">
            <v>Gold Refinery of Zijin Mining Group Co., Ltd.</v>
          </cell>
          <cell r="H5205" t="str">
            <v>CHINA</v>
          </cell>
          <cell r="I5205"/>
          <cell r="J5205" t="str">
            <v>Shanghang</v>
          </cell>
          <cell r="K5205" t="str">
            <v>Fujian Sheng</v>
          </cell>
          <cell r="L5205" t="str">
            <v>Conformant</v>
          </cell>
        </row>
        <row r="5206">
          <cell r="B5206" t="str">
            <v>MICROCHIP TECHNOLOGY_2023</v>
          </cell>
          <cell r="C5206" t="str">
            <v>CID000689 - LT Metal Ltd.</v>
          </cell>
          <cell r="D5206" t="str">
            <v>Gold</v>
          </cell>
          <cell r="E5206" t="str">
            <v>CID000689</v>
          </cell>
          <cell r="F5206" t="str">
            <v>RMI</v>
          </cell>
          <cell r="G5206" t="str">
            <v>LT Metal Ltd.</v>
          </cell>
          <cell r="H5206" t="str">
            <v>KOREA, REPUBLIC OF</v>
          </cell>
          <cell r="I5206"/>
          <cell r="J5206" t="str">
            <v>Seo-gu</v>
          </cell>
          <cell r="K5206" t="str">
            <v>Incheon-gwangyeoksi</v>
          </cell>
          <cell r="L5206" t="str">
            <v>Conformant</v>
          </cell>
        </row>
        <row r="5207">
          <cell r="B5207" t="str">
            <v>MICROCHIP TECHNOLOGY_2023</v>
          </cell>
          <cell r="C5207" t="str">
            <v>CID000694 - Heimerle + Meule GmbH</v>
          </cell>
          <cell r="D5207" t="str">
            <v>Gold</v>
          </cell>
          <cell r="E5207" t="str">
            <v>CID000694</v>
          </cell>
          <cell r="F5207" t="str">
            <v>RMI</v>
          </cell>
          <cell r="G5207" t="str">
            <v>Heimerle + Meule GmbH</v>
          </cell>
          <cell r="H5207" t="str">
            <v>GERMANY</v>
          </cell>
          <cell r="I5207"/>
          <cell r="J5207" t="str">
            <v>Pforzheim</v>
          </cell>
          <cell r="K5207" t="str">
            <v>Baden-Württemberg</v>
          </cell>
          <cell r="L5207" t="str">
            <v>Conformant</v>
          </cell>
        </row>
        <row r="5208">
          <cell r="B5208" t="str">
            <v>MICROCHIP TECHNOLOGY_2023</v>
          </cell>
          <cell r="C5208" t="str">
            <v>CID000707 - Heraeus Metals Hong Kong Ltd.</v>
          </cell>
          <cell r="D5208" t="str">
            <v>Gold</v>
          </cell>
          <cell r="E5208" t="str">
            <v>CID000707</v>
          </cell>
          <cell r="F5208" t="str">
            <v>RMI</v>
          </cell>
          <cell r="G5208" t="str">
            <v>Heraeus Metals Hong Kong Ltd.</v>
          </cell>
          <cell r="H5208" t="str">
            <v>CHINA</v>
          </cell>
          <cell r="I5208"/>
          <cell r="J5208" t="str">
            <v>Fanling</v>
          </cell>
          <cell r="K5208" t="str">
            <v>Hong Kong SAR</v>
          </cell>
          <cell r="L5208" t="str">
            <v>Conformant</v>
          </cell>
        </row>
        <row r="5209">
          <cell r="B5209" t="str">
            <v>MICROCHIP TECHNOLOGY_2023</v>
          </cell>
          <cell r="C5209" t="str">
            <v>CID000711 - Heraeus Germany GmbH Co. KG</v>
          </cell>
          <cell r="D5209" t="str">
            <v>Gold</v>
          </cell>
          <cell r="E5209" t="str">
            <v>CID000711</v>
          </cell>
          <cell r="F5209" t="str">
            <v>RMI</v>
          </cell>
          <cell r="G5209" t="str">
            <v>Heraeus Germany GmbH Co. KG</v>
          </cell>
          <cell r="H5209" t="str">
            <v>GERMANY</v>
          </cell>
          <cell r="I5209"/>
          <cell r="J5209" t="str">
            <v>Hanau</v>
          </cell>
          <cell r="K5209" t="str">
            <v>Hessen</v>
          </cell>
          <cell r="L5209" t="str">
            <v>Conformant</v>
          </cell>
        </row>
        <row r="5210">
          <cell r="B5210" t="str">
            <v>MICROCHIP TECHNOLOGY_2023</v>
          </cell>
          <cell r="C5210" t="str">
            <v>CID000766 - Hunan Chenzhou Mining Co., Ltd.</v>
          </cell>
          <cell r="D5210" t="str">
            <v>Tungsten</v>
          </cell>
          <cell r="E5210" t="str">
            <v>CID000766</v>
          </cell>
          <cell r="F5210" t="str">
            <v>RMI</v>
          </cell>
          <cell r="G5210" t="str">
            <v>Hunan Chenzhou Mining Co., Ltd.</v>
          </cell>
          <cell r="H5210" t="str">
            <v>CHINA</v>
          </cell>
          <cell r="I5210"/>
          <cell r="J5210" t="str">
            <v>Yuanling</v>
          </cell>
          <cell r="K5210" t="str">
            <v>Hunan Sheng</v>
          </cell>
          <cell r="L5210" t="str">
            <v>Conformant</v>
          </cell>
        </row>
        <row r="5211">
          <cell r="B5211" t="str">
            <v>MICROCHIP TECHNOLOGY_2023</v>
          </cell>
          <cell r="C5211" t="str">
            <v>CID000801 - Inner Mongolia Qiankun Gold and Silver Refinery Share Co., Ltd.</v>
          </cell>
          <cell r="D5211" t="str">
            <v>Gold</v>
          </cell>
          <cell r="E5211" t="str">
            <v>CID000801</v>
          </cell>
          <cell r="F5211" t="str">
            <v>RMI</v>
          </cell>
          <cell r="G5211" t="str">
            <v>Inner Mongolia Qiankun Gold and Silver Refinery Share Co., Ltd.</v>
          </cell>
          <cell r="H5211" t="str">
            <v>CHINA</v>
          </cell>
          <cell r="I5211"/>
          <cell r="J5211" t="str">
            <v>Hohhot</v>
          </cell>
          <cell r="K5211" t="str">
            <v>Nei Mongol Zizhiqu</v>
          </cell>
          <cell r="L5211" t="str">
            <v>Conformant</v>
          </cell>
        </row>
        <row r="5212">
          <cell r="B5212" t="str">
            <v>MICROCHIP TECHNOLOGY_2023</v>
          </cell>
          <cell r="C5212" t="str">
            <v>CID000807 - Ishifuku Metal Industry Co., Ltd.</v>
          </cell>
          <cell r="D5212" t="str">
            <v>Gold</v>
          </cell>
          <cell r="E5212" t="str">
            <v>CID000807</v>
          </cell>
          <cell r="F5212" t="str">
            <v>RMI</v>
          </cell>
          <cell r="G5212" t="str">
            <v>Ishifuku Metal Industry Co., Ltd.</v>
          </cell>
          <cell r="H5212" t="str">
            <v>JAPAN</v>
          </cell>
          <cell r="I5212"/>
          <cell r="J5212" t="str">
            <v>Soka</v>
          </cell>
          <cell r="K5212" t="str">
            <v>Saitama</v>
          </cell>
          <cell r="L5212" t="str">
            <v>Conformant</v>
          </cell>
        </row>
        <row r="5213">
          <cell r="B5213" t="str">
            <v>MICROCHIP TECHNOLOGY_2023</v>
          </cell>
          <cell r="C5213" t="str">
            <v>CID000814 - Istanbul Gold Refinery</v>
          </cell>
          <cell r="D5213" t="str">
            <v>Gold</v>
          </cell>
          <cell r="E5213" t="str">
            <v>CID000814</v>
          </cell>
          <cell r="F5213" t="str">
            <v>RMI</v>
          </cell>
          <cell r="G5213" t="str">
            <v>Istanbul Gold Refinery</v>
          </cell>
          <cell r="H5213" t="str">
            <v>TURKEY</v>
          </cell>
          <cell r="I5213"/>
          <cell r="J5213" t="str">
            <v>Kuyumcukent</v>
          </cell>
          <cell r="K5213" t="str">
            <v>İstanbul</v>
          </cell>
          <cell r="L5213" t="str">
            <v>Conformant</v>
          </cell>
        </row>
        <row r="5214">
          <cell r="B5214" t="str">
            <v>MICROCHIP TECHNOLOGY_2023</v>
          </cell>
          <cell r="C5214" t="str">
            <v>CID002765 - Italpreziosi</v>
          </cell>
          <cell r="D5214" t="str">
            <v>Gold</v>
          </cell>
          <cell r="E5214" t="str">
            <v>CID002765</v>
          </cell>
          <cell r="F5214" t="str">
            <v>RMI</v>
          </cell>
          <cell r="G5214" t="str">
            <v>Italpreziosi</v>
          </cell>
          <cell r="H5214" t="str">
            <v>ITALY</v>
          </cell>
          <cell r="I5214"/>
          <cell r="J5214" t="str">
            <v>Arezzo</v>
          </cell>
          <cell r="K5214" t="str">
            <v>Toscana</v>
          </cell>
          <cell r="L5214" t="str">
            <v>Conformant</v>
          </cell>
        </row>
        <row r="5215">
          <cell r="B5215" t="str">
            <v>MICROCHIP TECHNOLOGY_2023</v>
          </cell>
          <cell r="C5215" t="str">
            <v>CID000823 - Japan Mint</v>
          </cell>
          <cell r="D5215" t="str">
            <v>Gold</v>
          </cell>
          <cell r="E5215" t="str">
            <v>CID000823</v>
          </cell>
          <cell r="F5215" t="str">
            <v>RMI</v>
          </cell>
          <cell r="G5215" t="str">
            <v>Japan Mint</v>
          </cell>
          <cell r="H5215" t="str">
            <v>JAPAN</v>
          </cell>
          <cell r="I5215"/>
          <cell r="J5215" t="str">
            <v>Osaka</v>
          </cell>
          <cell r="K5215" t="str">
            <v>Osaka</v>
          </cell>
          <cell r="L5215" t="str">
            <v>Conformant</v>
          </cell>
        </row>
        <row r="5216">
          <cell r="B5216" t="str">
            <v>MICROCHIP TECHNOLOGY_2023</v>
          </cell>
          <cell r="C5216" t="str">
            <v>CID000855 - Jiangxi Copper Co., Ltd.51</v>
          </cell>
          <cell r="D5216" t="str">
            <v>Gold</v>
          </cell>
          <cell r="E5216" t="str">
            <v>CID000855</v>
          </cell>
          <cell r="F5216" t="str">
            <v>RMI</v>
          </cell>
          <cell r="G5216" t="str">
            <v>Jiangxi Copper Co., Ltd.</v>
          </cell>
          <cell r="H5216" t="str">
            <v>CHINA</v>
          </cell>
          <cell r="I5216"/>
          <cell r="J5216" t="str">
            <v>Guixi City</v>
          </cell>
          <cell r="K5216" t="str">
            <v>Jiangxi Sheng</v>
          </cell>
          <cell r="L5216" t="str">
            <v>Conformant</v>
          </cell>
        </row>
        <row r="5217">
          <cell r="B5217" t="str">
            <v>MICROCHIP TECHNOLOGY_2023</v>
          </cell>
          <cell r="C5217" t="str">
            <v>CID000937 - JX Nippon Mining &amp; Metals Co., Ltd.</v>
          </cell>
          <cell r="D5217" t="str">
            <v>Gold</v>
          </cell>
          <cell r="E5217" t="str">
            <v>CID000937</v>
          </cell>
          <cell r="F5217" t="str">
            <v>RMI</v>
          </cell>
          <cell r="G5217" t="str">
            <v>JX Nippon Mining &amp; Metals Co., Ltd.</v>
          </cell>
          <cell r="H5217" t="str">
            <v>JAPAN</v>
          </cell>
          <cell r="I5217"/>
          <cell r="J5217" t="str">
            <v>Ōita</v>
          </cell>
          <cell r="K5217" t="str">
            <v>Ôita</v>
          </cell>
          <cell r="L5217" t="str">
            <v>Conformant</v>
          </cell>
        </row>
        <row r="5218">
          <cell r="B5218" t="str">
            <v>MICROCHIP TECHNOLOGY_2023</v>
          </cell>
          <cell r="C5218" t="str">
            <v>CID000957 - Kazzinc</v>
          </cell>
          <cell r="D5218" t="str">
            <v>Gold</v>
          </cell>
          <cell r="E5218" t="str">
            <v>CID000957</v>
          </cell>
          <cell r="F5218" t="str">
            <v>RMI</v>
          </cell>
          <cell r="G5218" t="str">
            <v>Kazzinc</v>
          </cell>
          <cell r="H5218" t="str">
            <v>KAZAKHSTAN</v>
          </cell>
          <cell r="I5218"/>
          <cell r="J5218" t="str">
            <v>Ust-Kamenogorsk</v>
          </cell>
          <cell r="K5218" t="str">
            <v>Qaraghandy oblysy</v>
          </cell>
          <cell r="L5218" t="str">
            <v>Conformant</v>
          </cell>
        </row>
        <row r="5219">
          <cell r="B5219" t="str">
            <v>MICROCHIP TECHNOLOGY_2023</v>
          </cell>
          <cell r="C5219" t="str">
            <v>CID000969 - Kennecott Utah Copper LLC</v>
          </cell>
          <cell r="D5219" t="str">
            <v>Gold</v>
          </cell>
          <cell r="E5219" t="str">
            <v>CID000969</v>
          </cell>
          <cell r="F5219" t="str">
            <v>RMI</v>
          </cell>
          <cell r="G5219" t="str">
            <v>Kennecott Utah Copper LLC</v>
          </cell>
          <cell r="H5219" t="str">
            <v>UNITED STATES OF AMERICA</v>
          </cell>
          <cell r="I5219"/>
          <cell r="J5219" t="str">
            <v>Magna</v>
          </cell>
          <cell r="K5219" t="str">
            <v>Utah</v>
          </cell>
          <cell r="L5219" t="str">
            <v>Conformant</v>
          </cell>
        </row>
        <row r="5220">
          <cell r="B5220" t="str">
            <v>MICROCHIP TECHNOLOGY_2023</v>
          </cell>
          <cell r="C5220" t="str">
            <v>CID002511 - KGHM Polska Miedz Spolka Akcyjna</v>
          </cell>
          <cell r="D5220" t="str">
            <v>Gold</v>
          </cell>
          <cell r="E5220" t="str">
            <v>CID002511</v>
          </cell>
          <cell r="F5220" t="str">
            <v>RMI</v>
          </cell>
          <cell r="G5220" t="str">
            <v>KGHM Polska Miedz Spolka Akcyjna</v>
          </cell>
          <cell r="H5220" t="str">
            <v>POLAND</v>
          </cell>
          <cell r="I5220"/>
          <cell r="J5220" t="str">
            <v>Lubin</v>
          </cell>
          <cell r="K5220" t="str">
            <v>Dolnośląskie</v>
          </cell>
          <cell r="L5220" t="str">
            <v>Conformant</v>
          </cell>
        </row>
        <row r="5221">
          <cell r="B5221" t="str">
            <v>MICROCHIP TECHNOLOGY_2023</v>
          </cell>
          <cell r="C5221" t="str">
            <v>CID000981 - Kojima Chemicals Co., Ltd.</v>
          </cell>
          <cell r="D5221" t="str">
            <v>Gold</v>
          </cell>
          <cell r="E5221" t="str">
            <v>CID000981</v>
          </cell>
          <cell r="F5221" t="str">
            <v>RMI</v>
          </cell>
          <cell r="G5221" t="str">
            <v>Kojima Chemicals Co., Ltd.</v>
          </cell>
          <cell r="H5221" t="str">
            <v>JAPAN</v>
          </cell>
          <cell r="I5221"/>
          <cell r="J5221" t="str">
            <v>Sayama</v>
          </cell>
          <cell r="K5221" t="str">
            <v>Saitama</v>
          </cell>
          <cell r="L5221" t="str">
            <v>Conformant</v>
          </cell>
        </row>
        <row r="5222">
          <cell r="B5222" t="str">
            <v>MICROCHIP TECHNOLOGY_2023</v>
          </cell>
          <cell r="C5222" t="str">
            <v>CID002605 - Korea Zinc Co., Ltd.</v>
          </cell>
          <cell r="D5222" t="str">
            <v>Gold</v>
          </cell>
          <cell r="E5222" t="str">
            <v>CID002605</v>
          </cell>
          <cell r="F5222" t="str">
            <v>RMI</v>
          </cell>
          <cell r="G5222" t="str">
            <v>Korea Zinc Co., Ltd.</v>
          </cell>
          <cell r="H5222" t="str">
            <v>KOREA, REPUBLIC OF</v>
          </cell>
          <cell r="I5222"/>
          <cell r="J5222" t="str">
            <v>Gangnam</v>
          </cell>
          <cell r="K5222" t="str">
            <v>Seoul-teukbyeolsi</v>
          </cell>
          <cell r="L5222" t="str">
            <v>Conformant</v>
          </cell>
        </row>
        <row r="5223">
          <cell r="B5223" t="str">
            <v>MICROCHIP TECHNOLOGY_2023</v>
          </cell>
          <cell r="C5223" t="str">
            <v>CID002762 - L'Orfebre S.A.</v>
          </cell>
          <cell r="D5223" t="str">
            <v>Gold</v>
          </cell>
          <cell r="E5223" t="str">
            <v>CID002762</v>
          </cell>
          <cell r="F5223" t="str">
            <v>RMI</v>
          </cell>
          <cell r="G5223" t="str">
            <v>L'Orfebre S.A.</v>
          </cell>
          <cell r="H5223" t="str">
            <v>ANDORRA</v>
          </cell>
          <cell r="I5223"/>
          <cell r="J5223" t="str">
            <v>Andorra la Vella</v>
          </cell>
          <cell r="K5223" t="str">
            <v>Andorra la Vella</v>
          </cell>
          <cell r="L5223" t="str">
            <v>Conformant</v>
          </cell>
        </row>
        <row r="5224">
          <cell r="B5224" t="str">
            <v>MICROCHIP TECHNOLOGY_2023</v>
          </cell>
          <cell r="C5224" t="str">
            <v>CID001078 - LS-NIKKO Copper Inc.</v>
          </cell>
          <cell r="D5224" t="str">
            <v>Gold</v>
          </cell>
          <cell r="E5224" t="str">
            <v>CID001078</v>
          </cell>
          <cell r="F5224" t="str">
            <v>RMI</v>
          </cell>
          <cell r="G5224" t="str">
            <v>LS-NIKKO Copper Inc.</v>
          </cell>
          <cell r="H5224" t="str">
            <v>KOREA, REPUBLIC OF</v>
          </cell>
          <cell r="I5224"/>
          <cell r="J5224" t="str">
            <v>Onsan-eup</v>
          </cell>
          <cell r="K5224" t="str">
            <v>Ulsan-gwangyeoksi</v>
          </cell>
          <cell r="L5224" t="str">
            <v>Conformant</v>
          </cell>
        </row>
        <row r="5225">
          <cell r="B5225" t="str">
            <v>MICROCHIP TECHNOLOGY_2023</v>
          </cell>
          <cell r="C5225" t="str">
            <v>CID001113 - Materion</v>
          </cell>
          <cell r="D5225" t="str">
            <v>Gold</v>
          </cell>
          <cell r="E5225" t="str">
            <v>CID001113</v>
          </cell>
          <cell r="F5225" t="str">
            <v>RMI</v>
          </cell>
          <cell r="G5225" t="str">
            <v>Materion</v>
          </cell>
          <cell r="H5225" t="str">
            <v>UNITED STATES OF AMERICA</v>
          </cell>
          <cell r="I5225"/>
          <cell r="J5225" t="str">
            <v>Buffalo</v>
          </cell>
          <cell r="K5225" t="str">
            <v>New York</v>
          </cell>
          <cell r="L5225" t="str">
            <v>Conformant</v>
          </cell>
        </row>
        <row r="5226">
          <cell r="B5226" t="str">
            <v>MICROCHIP TECHNOLOGY_2023</v>
          </cell>
          <cell r="C5226" t="str">
            <v>CID001119 - Matsuda Sangyo Co., Ltd.</v>
          </cell>
          <cell r="D5226" t="str">
            <v>Gold</v>
          </cell>
          <cell r="E5226" t="str">
            <v>CID001119</v>
          </cell>
          <cell r="F5226" t="str">
            <v>RMI</v>
          </cell>
          <cell r="G5226" t="str">
            <v>Matsuda Sangyo Co., Ltd.</v>
          </cell>
          <cell r="H5226" t="str">
            <v>JAPAN</v>
          </cell>
          <cell r="I5226"/>
          <cell r="J5226" t="str">
            <v>Iruma</v>
          </cell>
          <cell r="K5226" t="str">
            <v>Saitama</v>
          </cell>
          <cell r="L5226" t="str">
            <v>Conformant</v>
          </cell>
        </row>
        <row r="5227">
          <cell r="B5227" t="str">
            <v>MICROCHIP TECHNOLOGY_2023</v>
          </cell>
          <cell r="C5227" t="str">
            <v>CID001149 - Metalor Technologies (Hong Kong) Ltd.</v>
          </cell>
          <cell r="D5227" t="str">
            <v>Gold</v>
          </cell>
          <cell r="E5227" t="str">
            <v>CID001149</v>
          </cell>
          <cell r="F5227" t="str">
            <v>RMI</v>
          </cell>
          <cell r="G5227" t="str">
            <v>Metalor Technologies (Hong Kong) Ltd.</v>
          </cell>
          <cell r="H5227" t="str">
            <v>CHINA</v>
          </cell>
          <cell r="I5227" t="str">
            <v>Unknown.</v>
          </cell>
          <cell r="J5227" t="str">
            <v>Kwai Chung</v>
          </cell>
          <cell r="K5227" t="str">
            <v>Hong Kong SAR</v>
          </cell>
          <cell r="L5227" t="str">
            <v>Conformant</v>
          </cell>
        </row>
        <row r="5228">
          <cell r="B5228" t="str">
            <v>MICROCHIP TECHNOLOGY_2023</v>
          </cell>
          <cell r="C5228" t="str">
            <v>CID001152 - Metalor Technologies (Singapore) Pte., Ltd.</v>
          </cell>
          <cell r="D5228" t="str">
            <v>Gold</v>
          </cell>
          <cell r="E5228" t="str">
            <v>CID001152</v>
          </cell>
          <cell r="F5228" t="str">
            <v>RMI</v>
          </cell>
          <cell r="G5228" t="str">
            <v>Metalor Technologies (Singapore) Pte., Ltd.</v>
          </cell>
          <cell r="H5228" t="str">
            <v>SINGAPORE</v>
          </cell>
          <cell r="I5228"/>
          <cell r="J5228" t="str">
            <v>Singapore</v>
          </cell>
          <cell r="K5228" t="str">
            <v>South West</v>
          </cell>
          <cell r="L5228" t="str">
            <v>Conformant</v>
          </cell>
        </row>
        <row r="5229">
          <cell r="B5229" t="str">
            <v>MICROCHIP TECHNOLOGY_2023</v>
          </cell>
          <cell r="C5229" t="str">
            <v>CID001147 - Metalor Technologies (Suzhou) Ltd.</v>
          </cell>
          <cell r="D5229" t="str">
            <v>Gold</v>
          </cell>
          <cell r="E5229" t="str">
            <v>CID001147</v>
          </cell>
          <cell r="F5229" t="str">
            <v>RMI</v>
          </cell>
          <cell r="G5229" t="str">
            <v>Metalor Technologies (Suzhou) Ltd.</v>
          </cell>
          <cell r="H5229" t="str">
            <v>CHINA</v>
          </cell>
          <cell r="I5229"/>
          <cell r="J5229" t="str">
            <v>Suzhou Industrial Park</v>
          </cell>
          <cell r="K5229" t="str">
            <v>Jiangsu Sheng</v>
          </cell>
          <cell r="L5229" t="str">
            <v>Conformant</v>
          </cell>
        </row>
        <row r="5230">
          <cell r="B5230" t="str">
            <v>MICROCHIP TECHNOLOGY_2023</v>
          </cell>
          <cell r="C5230" t="str">
            <v>CID001153 - Metalor Technologies S.A.</v>
          </cell>
          <cell r="D5230" t="str">
            <v>Gold</v>
          </cell>
          <cell r="E5230" t="str">
            <v>CID001153</v>
          </cell>
          <cell r="F5230" t="str">
            <v>RMI</v>
          </cell>
          <cell r="G5230" t="str">
            <v>Metalor Technologies S.A.</v>
          </cell>
          <cell r="H5230" t="str">
            <v>SWITZERLAND</v>
          </cell>
          <cell r="I5230"/>
          <cell r="J5230" t="str">
            <v>Marin</v>
          </cell>
          <cell r="K5230" t="str">
            <v>Neuchâtel</v>
          </cell>
          <cell r="L5230" t="str">
            <v>Conformant</v>
          </cell>
        </row>
        <row r="5231">
          <cell r="B5231" t="str">
            <v>MICROCHIP TECHNOLOGY_2023</v>
          </cell>
          <cell r="C5231" t="str">
            <v>CID001157 - Metalor USA Refining Corporation</v>
          </cell>
          <cell r="D5231" t="str">
            <v>Gold</v>
          </cell>
          <cell r="E5231" t="str">
            <v>CID001157</v>
          </cell>
          <cell r="F5231" t="str">
            <v>RMI</v>
          </cell>
          <cell r="G5231" t="str">
            <v>Metalor USA Refining Corporation</v>
          </cell>
          <cell r="H5231" t="str">
            <v>UNITED STATES OF AMERICA</v>
          </cell>
          <cell r="I5231"/>
          <cell r="J5231" t="str">
            <v>North Attleboro</v>
          </cell>
          <cell r="K5231" t="str">
            <v>Massachusetts</v>
          </cell>
          <cell r="L5231" t="str">
            <v>Conformant</v>
          </cell>
        </row>
        <row r="5232">
          <cell r="B5232" t="str">
            <v>MICROCHIP TECHNOLOGY_2023</v>
          </cell>
          <cell r="C5232" t="str">
            <v>CID001161 - Metalurgica Met-Mex Penoles S.A. De C.V.65</v>
          </cell>
          <cell r="D5232" t="str">
            <v>Gold</v>
          </cell>
          <cell r="E5232" t="str">
            <v>CID001161</v>
          </cell>
          <cell r="F5232" t="str">
            <v>RMI</v>
          </cell>
          <cell r="G5232" t="str">
            <v>Metalurgica Met-Mex Penoles S.A. De C.V.</v>
          </cell>
          <cell r="H5232" t="str">
            <v>MEXICO</v>
          </cell>
          <cell r="I5232"/>
          <cell r="J5232" t="str">
            <v>Torreon</v>
          </cell>
          <cell r="K5232" t="str">
            <v>Coahuila de Zaragoza</v>
          </cell>
          <cell r="L5232" t="str">
            <v>Conformant</v>
          </cell>
        </row>
        <row r="5233">
          <cell r="B5233" t="str">
            <v>MICROCHIP TECHNOLOGY_2023</v>
          </cell>
          <cell r="C5233" t="str">
            <v>CID001188 - Mitsubishi Materials Corporation</v>
          </cell>
          <cell r="D5233" t="str">
            <v>Gold</v>
          </cell>
          <cell r="E5233" t="str">
            <v>CID001188</v>
          </cell>
          <cell r="F5233" t="str">
            <v>RMI</v>
          </cell>
          <cell r="G5233" t="str">
            <v>Mitsubishi Materials Corporation</v>
          </cell>
          <cell r="H5233" t="str">
            <v>JAPAN</v>
          </cell>
          <cell r="I5233"/>
          <cell r="J5233" t="str">
            <v>Tokyo</v>
          </cell>
          <cell r="K5233" t="str">
            <v>Tokyo</v>
          </cell>
          <cell r="L5233" t="str">
            <v>Conformant</v>
          </cell>
        </row>
        <row r="5234">
          <cell r="B5234" t="str">
            <v>MICROCHIP TECHNOLOGY_2023</v>
          </cell>
          <cell r="C5234" t="str">
            <v>CID001193 - Mitsui Mining and Smelting Co., Ltd.</v>
          </cell>
          <cell r="D5234" t="str">
            <v>Gold</v>
          </cell>
          <cell r="E5234" t="str">
            <v>CID001193</v>
          </cell>
          <cell r="F5234" t="str">
            <v>RMI</v>
          </cell>
          <cell r="G5234" t="str">
            <v>Mitsui Mining and Smelting Co., Ltd.</v>
          </cell>
          <cell r="H5234" t="str">
            <v>JAPAN</v>
          </cell>
          <cell r="I5234"/>
          <cell r="J5234" t="str">
            <v>Takehara</v>
          </cell>
          <cell r="K5234" t="str">
            <v>Hiroshima</v>
          </cell>
          <cell r="L5234" t="str">
            <v>Conformant</v>
          </cell>
        </row>
        <row r="5235">
          <cell r="B5235" t="str">
            <v>MICROCHIP TECHNOLOGY_2023</v>
          </cell>
          <cell r="C5235" t="str">
            <v>CID002509 - MMTC-PAMP India Pvt., Ltd.</v>
          </cell>
          <cell r="D5235" t="str">
            <v>Gold</v>
          </cell>
          <cell r="E5235" t="str">
            <v>CID002509</v>
          </cell>
          <cell r="F5235" t="str">
            <v>RMI</v>
          </cell>
          <cell r="G5235" t="str">
            <v>MMTC-PAMP India Pvt., Ltd.</v>
          </cell>
          <cell r="H5235" t="str">
            <v>INDIA</v>
          </cell>
          <cell r="I5235"/>
          <cell r="J5235" t="str">
            <v>Mewat</v>
          </cell>
          <cell r="K5235" t="str">
            <v>Haryana</v>
          </cell>
          <cell r="L5235" t="str">
            <v>Conformant</v>
          </cell>
        </row>
        <row r="5236">
          <cell r="B5236" t="str">
            <v>MICROCHIP TECHNOLOGY_2023</v>
          </cell>
          <cell r="C5236" t="str">
            <v>CID001220 - Nadir Metal Rafineri San. Ve Tic. A.S.</v>
          </cell>
          <cell r="D5236" t="str">
            <v>Gold</v>
          </cell>
          <cell r="E5236" t="str">
            <v>CID001220</v>
          </cell>
          <cell r="F5236" t="str">
            <v>RMI</v>
          </cell>
          <cell r="G5236" t="str">
            <v>Nadir Metal Rafineri San. Ve Tic. A.S.</v>
          </cell>
          <cell r="H5236" t="str">
            <v>TURKEY</v>
          </cell>
          <cell r="I5236"/>
          <cell r="J5236" t="str">
            <v>Bahçelievler</v>
          </cell>
          <cell r="K5236" t="str">
            <v>İstanbul</v>
          </cell>
          <cell r="L5236" t="str">
            <v>Conformant</v>
          </cell>
        </row>
        <row r="5237">
          <cell r="B5237" t="str">
            <v>MICROCHIP TECHNOLOGY_2023</v>
          </cell>
          <cell r="C5237" t="str">
            <v>CID001236 - Navoi Mining and Metallurgical Combinat</v>
          </cell>
          <cell r="D5237" t="str">
            <v>Gold</v>
          </cell>
          <cell r="E5237" t="str">
            <v>CID001236</v>
          </cell>
          <cell r="F5237" t="str">
            <v>RMI</v>
          </cell>
          <cell r="G5237" t="str">
            <v>Navoi Mining and Metallurgical Combinat</v>
          </cell>
          <cell r="H5237" t="str">
            <v>UZBEKISTAN</v>
          </cell>
          <cell r="I5237"/>
          <cell r="J5237" t="str">
            <v>Navoi</v>
          </cell>
          <cell r="K5237" t="str">
            <v>Navoiy</v>
          </cell>
          <cell r="L5237" t="str">
            <v>Conformant</v>
          </cell>
        </row>
        <row r="5238">
          <cell r="B5238" t="str">
            <v>MICROCHIP TECHNOLOGY_2023</v>
          </cell>
          <cell r="C5238" t="str">
            <v>CID001259 - Nihon Material Co., Ltd.</v>
          </cell>
          <cell r="D5238" t="str">
            <v>Gold</v>
          </cell>
          <cell r="E5238" t="str">
            <v>CID001259</v>
          </cell>
          <cell r="F5238" t="str">
            <v>RMI</v>
          </cell>
          <cell r="G5238" t="str">
            <v>Nihon Material Co., Ltd.</v>
          </cell>
          <cell r="H5238" t="str">
            <v>JAPAN</v>
          </cell>
          <cell r="I5238"/>
          <cell r="J5238" t="str">
            <v>Noda</v>
          </cell>
          <cell r="K5238" t="str">
            <v>Chiba</v>
          </cell>
          <cell r="L5238" t="str">
            <v>Conformant</v>
          </cell>
        </row>
        <row r="5239">
          <cell r="B5239" t="str">
            <v>MICROCHIP TECHNOLOGY_2023</v>
          </cell>
          <cell r="C5239" t="str">
            <v>CID002779 - Ogussa Osterreichische Gold- und Silber-Scheideanstalt GmbH</v>
          </cell>
          <cell r="D5239" t="str">
            <v>Gold</v>
          </cell>
          <cell r="E5239" t="str">
            <v>CID002779</v>
          </cell>
          <cell r="F5239" t="str">
            <v>RMI</v>
          </cell>
          <cell r="G5239" t="str">
            <v>Ogussa Osterreichische Gold- und Silber-Scheideanstalt GmbH</v>
          </cell>
          <cell r="H5239" t="str">
            <v>AUSTRIA</v>
          </cell>
          <cell r="I5239"/>
          <cell r="J5239" t="str">
            <v>Vienna</v>
          </cell>
          <cell r="K5239" t="str">
            <v>Wien</v>
          </cell>
          <cell r="L5239" t="str">
            <v>Conformant</v>
          </cell>
        </row>
        <row r="5240">
          <cell r="B5240" t="str">
            <v>MICROCHIP TECHNOLOGY_2023</v>
          </cell>
          <cell r="C5240" t="str">
            <v>CID001325 - Ohura Precious Metal Industry Co., Ltd.</v>
          </cell>
          <cell r="D5240" t="str">
            <v>Gold</v>
          </cell>
          <cell r="E5240" t="str">
            <v>CID001325</v>
          </cell>
          <cell r="F5240" t="str">
            <v>RMI</v>
          </cell>
          <cell r="G5240" t="str">
            <v>Ohura Precious Metal Industry Co., Ltd.</v>
          </cell>
          <cell r="H5240" t="str">
            <v>JAPAN</v>
          </cell>
          <cell r="I5240"/>
          <cell r="J5240" t="str">
            <v>Nara-shi</v>
          </cell>
          <cell r="K5240" t="str">
            <v>Nara</v>
          </cell>
          <cell r="L5240" t="str">
            <v>Conformant</v>
          </cell>
        </row>
        <row r="5241">
          <cell r="B5241" t="str">
            <v>MICROCHIP TECHNOLOGY_2023</v>
          </cell>
          <cell r="C5241" t="str">
            <v>CID001352 - MKS PAMP SA97</v>
          </cell>
          <cell r="D5241" t="str">
            <v>Gold</v>
          </cell>
          <cell r="E5241" t="str">
            <v>CID001352</v>
          </cell>
          <cell r="F5241" t="str">
            <v>RMI</v>
          </cell>
          <cell r="G5241" t="str">
            <v>MKS PAMP SA</v>
          </cell>
          <cell r="H5241" t="str">
            <v>SWITZERLAND</v>
          </cell>
          <cell r="I5241"/>
          <cell r="J5241" t="str">
            <v>Geneva</v>
          </cell>
          <cell r="K5241" t="str">
            <v>Genève</v>
          </cell>
          <cell r="L5241" t="str">
            <v>Conformant</v>
          </cell>
        </row>
        <row r="5242">
          <cell r="B5242" t="str">
            <v>MICROCHIP TECHNOLOGY_2023</v>
          </cell>
          <cell r="C5242" t="str">
            <v>CID002919 - Planta Recuperadora de Metales SpA</v>
          </cell>
          <cell r="D5242" t="str">
            <v>Gold</v>
          </cell>
          <cell r="E5242" t="str">
            <v>CID002919</v>
          </cell>
          <cell r="F5242" t="str">
            <v>RMI</v>
          </cell>
          <cell r="G5242" t="str">
            <v>Planta Recuperadora de Metales SpA</v>
          </cell>
          <cell r="H5242" t="str">
            <v>CHILE</v>
          </cell>
          <cell r="I5242"/>
          <cell r="J5242" t="str">
            <v>Mejillones</v>
          </cell>
          <cell r="K5242" t="str">
            <v>Antofagasta</v>
          </cell>
          <cell r="L5242" t="str">
            <v>Conformant</v>
          </cell>
        </row>
        <row r="5243">
          <cell r="B5243" t="str">
            <v>MICROCHIP TECHNOLOGY_2023</v>
          </cell>
          <cell r="C5243" t="str">
            <v>CID001397 - PT Aneka Tambang (Persero) Tbk</v>
          </cell>
          <cell r="D5243" t="str">
            <v>Gold</v>
          </cell>
          <cell r="E5243" t="str">
            <v>CID001397</v>
          </cell>
          <cell r="F5243" t="str">
            <v>RMI</v>
          </cell>
          <cell r="G5243" t="str">
            <v>PT Aneka Tambang (Persero) Tbk</v>
          </cell>
          <cell r="H5243" t="str">
            <v>INDONESIA</v>
          </cell>
          <cell r="I5243"/>
          <cell r="J5243" t="str">
            <v>Jakarta</v>
          </cell>
          <cell r="K5243" t="str">
            <v>Jakarta Raya</v>
          </cell>
          <cell r="L5243" t="str">
            <v>Conformant</v>
          </cell>
        </row>
        <row r="5244">
          <cell r="B5244" t="str">
            <v>MICROCHIP TECHNOLOGY_2023</v>
          </cell>
          <cell r="C5244" t="str">
            <v>CID001498 - PX Precinox S.A.</v>
          </cell>
          <cell r="D5244" t="str">
            <v>Gold</v>
          </cell>
          <cell r="E5244" t="str">
            <v>CID001498</v>
          </cell>
          <cell r="F5244" t="str">
            <v>RMI</v>
          </cell>
          <cell r="G5244" t="str">
            <v>PX Precinox S.A.</v>
          </cell>
          <cell r="H5244" t="str">
            <v>SWITZERLAND</v>
          </cell>
          <cell r="I5244"/>
          <cell r="J5244" t="str">
            <v>La Chaux-de-Fonds</v>
          </cell>
          <cell r="K5244" t="str">
            <v>Neuchâtel</v>
          </cell>
          <cell r="L5244" t="str">
            <v>Conformant</v>
          </cell>
        </row>
        <row r="5245">
          <cell r="B5245" t="str">
            <v>MICROCHIP TECHNOLOGY_2023</v>
          </cell>
          <cell r="C5245" t="str">
            <v>CID001512 - Rand Refinery (Pty) Ltd.</v>
          </cell>
          <cell r="D5245" t="str">
            <v>Gold</v>
          </cell>
          <cell r="E5245" t="str">
            <v>CID001512</v>
          </cell>
          <cell r="F5245" t="str">
            <v>RMI</v>
          </cell>
          <cell r="G5245" t="str">
            <v>Rand Refinery (Pty) Ltd.</v>
          </cell>
          <cell r="H5245" t="str">
            <v>SOUTH AFRICA</v>
          </cell>
          <cell r="I5245"/>
          <cell r="J5245" t="str">
            <v>Germiston</v>
          </cell>
          <cell r="K5245" t="str">
            <v>Gauteng</v>
          </cell>
          <cell r="L5245" t="str">
            <v>Conformant</v>
          </cell>
        </row>
        <row r="5246">
          <cell r="B5246" t="str">
            <v>MICROCHIP TECHNOLOGY_2023</v>
          </cell>
          <cell r="C5246" t="str">
            <v>CID002582 - REMONDIS PMR B.V.</v>
          </cell>
          <cell r="D5246" t="str">
            <v>Gold</v>
          </cell>
          <cell r="E5246" t="str">
            <v>CID002582</v>
          </cell>
          <cell r="F5246" t="str">
            <v>RMI</v>
          </cell>
          <cell r="G5246" t="str">
            <v>REMONDIS PMR B.V.</v>
          </cell>
          <cell r="H5246" t="str">
            <v>NETHERLANDS</v>
          </cell>
          <cell r="I5246"/>
          <cell r="J5246" t="str">
            <v>Moerdijk</v>
          </cell>
          <cell r="K5246" t="str">
            <v>Noord-Brabant</v>
          </cell>
          <cell r="L5246" t="str">
            <v>Conformant</v>
          </cell>
        </row>
        <row r="5247">
          <cell r="B5247" t="str">
            <v>MICROCHIP TECHNOLOGY_2023</v>
          </cell>
          <cell r="C5247" t="str">
            <v>CID001534 - Royal Canadian Mint</v>
          </cell>
          <cell r="D5247" t="str">
            <v>Gold</v>
          </cell>
          <cell r="E5247" t="str">
            <v>CID001534</v>
          </cell>
          <cell r="F5247" t="str">
            <v>RMI</v>
          </cell>
          <cell r="G5247" t="str">
            <v>Royal Canadian Mint</v>
          </cell>
          <cell r="H5247" t="str">
            <v>CANADA</v>
          </cell>
          <cell r="I5247"/>
          <cell r="J5247" t="str">
            <v>Ottawa</v>
          </cell>
          <cell r="K5247" t="str">
            <v>Ontario</v>
          </cell>
          <cell r="L5247" t="str">
            <v>Conformant</v>
          </cell>
        </row>
        <row r="5248">
          <cell r="B5248" t="str">
            <v>MICROCHIP TECHNOLOGY_2023</v>
          </cell>
          <cell r="C5248" t="str">
            <v>CID002761 - SAAMP</v>
          </cell>
          <cell r="D5248" t="str">
            <v>Gold</v>
          </cell>
          <cell r="E5248" t="str">
            <v>CID002761</v>
          </cell>
          <cell r="F5248" t="str">
            <v>RMI</v>
          </cell>
          <cell r="G5248" t="str">
            <v>SAAMP</v>
          </cell>
          <cell r="H5248" t="str">
            <v>FRANCE</v>
          </cell>
          <cell r="I5248"/>
          <cell r="J5248" t="str">
            <v>Paris</v>
          </cell>
          <cell r="K5248" t="str">
            <v>Île-de-France</v>
          </cell>
          <cell r="L5248" t="str">
            <v>Conformant</v>
          </cell>
        </row>
        <row r="5249">
          <cell r="B5249" t="str">
            <v>MICROCHIP TECHNOLOGY_2023</v>
          </cell>
          <cell r="C5249" t="str">
            <v>CID002973 - Safimet S.p.A</v>
          </cell>
          <cell r="D5249" t="str">
            <v>Gold</v>
          </cell>
          <cell r="E5249" t="str">
            <v>CID002973</v>
          </cell>
          <cell r="F5249" t="str">
            <v>RMI</v>
          </cell>
          <cell r="G5249" t="str">
            <v>Safimet S.p.A</v>
          </cell>
          <cell r="H5249" t="str">
            <v>ITALY</v>
          </cell>
          <cell r="I5249"/>
          <cell r="J5249" t="str">
            <v>Arezzo</v>
          </cell>
          <cell r="K5249" t="str">
            <v>Toscana</v>
          </cell>
          <cell r="L5249" t="str">
            <v>Listed by RMI</v>
          </cell>
        </row>
        <row r="5250">
          <cell r="B5250" t="str">
            <v>MICROCHIP TECHNOLOGY_2023</v>
          </cell>
          <cell r="C5250" t="str">
            <v>CID002290 - SAFINA A.S.</v>
          </cell>
          <cell r="D5250" t="str">
            <v>Gold</v>
          </cell>
          <cell r="E5250" t="str">
            <v>CID002290</v>
          </cell>
          <cell r="F5250" t="str">
            <v>RMI</v>
          </cell>
          <cell r="G5250" t="str">
            <v>SAFINA A.S.</v>
          </cell>
          <cell r="H5250" t="str">
            <v>CZECHIA</v>
          </cell>
          <cell r="I5250"/>
          <cell r="J5250" t="str">
            <v>Vestec</v>
          </cell>
          <cell r="K5250" t="str">
            <v>Praha-západ</v>
          </cell>
          <cell r="L5250" t="str">
            <v>Conformant</v>
          </cell>
        </row>
        <row r="5251">
          <cell r="B5251" t="str">
            <v>MICROCHIP TECHNOLOGY_2023</v>
          </cell>
          <cell r="C5251" t="str">
            <v>CID001555 - Samduck Precious Metals71</v>
          </cell>
          <cell r="D5251" t="str">
            <v>Gold</v>
          </cell>
          <cell r="E5251" t="str">
            <v>CID001555</v>
          </cell>
          <cell r="F5251" t="str">
            <v>RMI</v>
          </cell>
          <cell r="G5251" t="str">
            <v>Samduck Precious Metals</v>
          </cell>
          <cell r="H5251" t="str">
            <v>KOREA, REPUBLIC OF</v>
          </cell>
          <cell r="I5251"/>
          <cell r="J5251" t="str">
            <v>Namdong</v>
          </cell>
          <cell r="K5251" t="str">
            <v>Incheon-gwangyeoksi</v>
          </cell>
          <cell r="L5251" t="str">
            <v>Listed by RMI</v>
          </cell>
        </row>
        <row r="5252">
          <cell r="B5252" t="str">
            <v>MICROCHIP TECHNOLOGY_2023</v>
          </cell>
          <cell r="C5252" t="str">
            <v>CID001585 - SEMPSA Joyeria Plateria S.A.</v>
          </cell>
          <cell r="D5252" t="str">
            <v>Gold</v>
          </cell>
          <cell r="E5252" t="str">
            <v>CID001585</v>
          </cell>
          <cell r="F5252" t="str">
            <v>RMI</v>
          </cell>
          <cell r="G5252" t="str">
            <v>SEMPSA Joyeria Plateria S.A.</v>
          </cell>
          <cell r="H5252" t="str">
            <v>SPAIN</v>
          </cell>
          <cell r="I5252" t="str">
            <v>Avenida Democratia</v>
          </cell>
          <cell r="J5252" t="str">
            <v>Madrid</v>
          </cell>
          <cell r="K5252" t="str">
            <v>Comunidad de Madrid</v>
          </cell>
          <cell r="L5252" t="str">
            <v>Conformant</v>
          </cell>
        </row>
        <row r="5253">
          <cell r="B5253" t="str">
            <v>MICROCHIP TECHNOLOGY_2023</v>
          </cell>
          <cell r="C5253" t="str">
            <v>CID001622 - Shandong Zhaojin Gold &amp; Silver Refinery Co., Ltd.</v>
          </cell>
          <cell r="D5253" t="str">
            <v>Gold</v>
          </cell>
          <cell r="E5253" t="str">
            <v>CID001622</v>
          </cell>
          <cell r="F5253" t="str">
            <v>RMI</v>
          </cell>
          <cell r="G5253" t="str">
            <v>Shandong Zhaojin Gold &amp; Silver Refinery Co., Ltd.</v>
          </cell>
          <cell r="H5253" t="str">
            <v>CHINA</v>
          </cell>
          <cell r="I5253"/>
          <cell r="J5253" t="str">
            <v>Zhaoyuan</v>
          </cell>
          <cell r="K5253" t="str">
            <v>Shandong Sheng</v>
          </cell>
          <cell r="L5253" t="str">
            <v>Conformant</v>
          </cell>
        </row>
        <row r="5254">
          <cell r="B5254" t="str">
            <v>MICROCHIP TECHNOLOGY_2023</v>
          </cell>
          <cell r="C5254" t="str">
            <v>CID001736 - Sichuan Tianze Precious Metals Co., Ltd.</v>
          </cell>
          <cell r="D5254" t="str">
            <v>Gold</v>
          </cell>
          <cell r="E5254" t="str">
            <v>CID001736</v>
          </cell>
          <cell r="F5254" t="str">
            <v>RMI</v>
          </cell>
          <cell r="G5254" t="str">
            <v>Sichuan Tianze Precious Metals Co., Ltd.</v>
          </cell>
          <cell r="H5254" t="str">
            <v>CHINA</v>
          </cell>
          <cell r="I5254"/>
          <cell r="J5254" t="str">
            <v>Chengdu</v>
          </cell>
          <cell r="K5254" t="str">
            <v>Sichuan Sheng</v>
          </cell>
          <cell r="L5254" t="str">
            <v>Conformant</v>
          </cell>
        </row>
        <row r="5255">
          <cell r="B5255" t="str">
            <v>MICROCHIP TECHNOLOGY_2023</v>
          </cell>
          <cell r="C5255" t="str">
            <v>CID002516 - Singway Technology Co., Ltd.</v>
          </cell>
          <cell r="D5255" t="str">
            <v>Gold</v>
          </cell>
          <cell r="E5255" t="str">
            <v>CID002516</v>
          </cell>
          <cell r="F5255" t="str">
            <v>RMI</v>
          </cell>
          <cell r="G5255" t="str">
            <v>Singway Technology Co., Ltd.</v>
          </cell>
          <cell r="H5255" t="str">
            <v>TAIWAN, PROVINCE OF CHINA</v>
          </cell>
          <cell r="I5255"/>
          <cell r="J5255" t="str">
            <v>Dayuan</v>
          </cell>
          <cell r="K5255" t="str">
            <v>Taoyuan</v>
          </cell>
          <cell r="L5255" t="str">
            <v>Listed by RMI</v>
          </cell>
        </row>
        <row r="5256">
          <cell r="B5256" t="str">
            <v>MICROCHIP TECHNOLOGY_2023</v>
          </cell>
          <cell r="C5256" t="str">
            <v>CID001761 - Solar Applied Materials Technology Corp.</v>
          </cell>
          <cell r="D5256" t="str">
            <v>Gold</v>
          </cell>
          <cell r="E5256" t="str">
            <v>CID001761</v>
          </cell>
          <cell r="F5256" t="str">
            <v>RMI</v>
          </cell>
          <cell r="G5256" t="str">
            <v>Solar Applied Materials Technology Corp.</v>
          </cell>
          <cell r="H5256" t="str">
            <v>TAIWAN, PROVINCE OF CHINA</v>
          </cell>
          <cell r="I5256"/>
          <cell r="J5256" t="str">
            <v>Tainan City</v>
          </cell>
          <cell r="K5256" t="str">
            <v>Tainan</v>
          </cell>
          <cell r="L5256" t="str">
            <v>Conformant</v>
          </cell>
        </row>
        <row r="5257">
          <cell r="B5257" t="str">
            <v>MICROCHIP TECHNOLOGY_2023</v>
          </cell>
          <cell r="C5257" t="str">
            <v>CID001798 - Sumitomo Metal Mining Co., Ltd.88</v>
          </cell>
          <cell r="D5257" t="str">
            <v>Gold</v>
          </cell>
          <cell r="E5257" t="str">
            <v>CID001798</v>
          </cell>
          <cell r="F5257" t="str">
            <v>RMI</v>
          </cell>
          <cell r="G5257" t="str">
            <v>Sumitomo Metal Mining Co., Ltd.</v>
          </cell>
          <cell r="H5257" t="str">
            <v>JAPAN</v>
          </cell>
          <cell r="I5257"/>
          <cell r="J5257" t="str">
            <v>Saijo</v>
          </cell>
          <cell r="K5257" t="str">
            <v>Wehime</v>
          </cell>
          <cell r="L5257" t="str">
            <v>Conformant</v>
          </cell>
        </row>
        <row r="5258">
          <cell r="B5258" t="str">
            <v>MICROCHIP TECHNOLOGY_2023</v>
          </cell>
          <cell r="C5258" t="str">
            <v>CID002580 - T.C.A S.p.A</v>
          </cell>
          <cell r="D5258" t="str">
            <v>Gold</v>
          </cell>
          <cell r="E5258" t="str">
            <v>CID002580</v>
          </cell>
          <cell r="F5258" t="str">
            <v>RMI</v>
          </cell>
          <cell r="G5258" t="str">
            <v>T.C.A S.p.A</v>
          </cell>
          <cell r="H5258" t="str">
            <v>ITALY</v>
          </cell>
          <cell r="I5258"/>
          <cell r="J5258" t="str">
            <v>Capolona</v>
          </cell>
          <cell r="K5258" t="str">
            <v>Toscana</v>
          </cell>
          <cell r="L5258" t="str">
            <v>Conformant</v>
          </cell>
        </row>
        <row r="5259">
          <cell r="B5259" t="str">
            <v>MICROCHIP TECHNOLOGY_2023</v>
          </cell>
          <cell r="C5259" t="str">
            <v>CID001875 - Tanaka Kikinzoku Kogyo K.K.96</v>
          </cell>
          <cell r="D5259" t="str">
            <v>Gold</v>
          </cell>
          <cell r="E5259" t="str">
            <v>CID001875</v>
          </cell>
          <cell r="F5259" t="str">
            <v>RMI</v>
          </cell>
          <cell r="G5259" t="str">
            <v>Tanaka Kikinzoku Kogyo K.K.</v>
          </cell>
          <cell r="H5259" t="str">
            <v>JAPAN</v>
          </cell>
          <cell r="I5259" t="str">
            <v>nagatoro2-14</v>
          </cell>
          <cell r="J5259" t="str">
            <v>Hiratsuka</v>
          </cell>
          <cell r="K5259" t="str">
            <v>Kanagawa</v>
          </cell>
          <cell r="L5259" t="str">
            <v>Conformant</v>
          </cell>
        </row>
        <row r="5260">
          <cell r="B5260" t="str">
            <v>MICROCHIP TECHNOLOGY_2023</v>
          </cell>
          <cell r="C5260" t="str">
            <v>CID001916 - Shandong Gold Smelting Co., Ltd.</v>
          </cell>
          <cell r="D5260" t="str">
            <v>Gold</v>
          </cell>
          <cell r="E5260" t="str">
            <v>CID001916</v>
          </cell>
          <cell r="F5260" t="str">
            <v>RMI</v>
          </cell>
          <cell r="G5260" t="str">
            <v>Shandong Gold Smelting Co., Ltd.</v>
          </cell>
          <cell r="H5260" t="str">
            <v>CHINA</v>
          </cell>
          <cell r="I5260"/>
          <cell r="J5260" t="str">
            <v>Laizhou</v>
          </cell>
          <cell r="K5260" t="str">
            <v>Shandong Sheng</v>
          </cell>
          <cell r="L5260" t="str">
            <v>Conformant</v>
          </cell>
        </row>
        <row r="5261">
          <cell r="B5261" t="str">
            <v>MICROCHIP TECHNOLOGY_2023</v>
          </cell>
          <cell r="C5261" t="str">
            <v>CID001938 - Tokuriki Honten Co., Ltd.</v>
          </cell>
          <cell r="D5261" t="str">
            <v>Gold</v>
          </cell>
          <cell r="E5261" t="str">
            <v>CID001938</v>
          </cell>
          <cell r="F5261" t="str">
            <v>RMI</v>
          </cell>
          <cell r="G5261" t="str">
            <v>Tokuriki Honten Co., Ltd.</v>
          </cell>
          <cell r="H5261" t="str">
            <v>JAPAN</v>
          </cell>
          <cell r="I5261"/>
          <cell r="J5261" t="str">
            <v>Kuki</v>
          </cell>
          <cell r="K5261" t="str">
            <v>Saitama</v>
          </cell>
          <cell r="L5261" t="str">
            <v>Conformant</v>
          </cell>
        </row>
        <row r="5262">
          <cell r="B5262" t="str">
            <v>MICROCHIP TECHNOLOGY_2023</v>
          </cell>
          <cell r="C5262" t="str">
            <v>CID002615 - TOO Tau-Ken-Altyn</v>
          </cell>
          <cell r="D5262" t="str">
            <v>Gold</v>
          </cell>
          <cell r="E5262" t="str">
            <v>CID002615</v>
          </cell>
          <cell r="F5262" t="str">
            <v>RMI</v>
          </cell>
          <cell r="G5262" t="str">
            <v>TOO Tau-Ken-Altyn</v>
          </cell>
          <cell r="H5262" t="str">
            <v>KAZAKHSTAN</v>
          </cell>
          <cell r="I5262"/>
          <cell r="J5262" t="str">
            <v>Astana</v>
          </cell>
          <cell r="K5262" t="str">
            <v>Almaty</v>
          </cell>
          <cell r="L5262" t="str">
            <v>Conformant</v>
          </cell>
        </row>
        <row r="5263">
          <cell r="B5263" t="str">
            <v>MICROCHIP TECHNOLOGY_2023</v>
          </cell>
          <cell r="C5263" t="str">
            <v>CID001955 - Torecom</v>
          </cell>
          <cell r="D5263" t="str">
            <v>Gold</v>
          </cell>
          <cell r="E5263" t="str">
            <v>CID001955</v>
          </cell>
          <cell r="F5263" t="str">
            <v>RMI</v>
          </cell>
          <cell r="G5263" t="str">
            <v>Torecom</v>
          </cell>
          <cell r="H5263" t="str">
            <v>KOREA, REPUBLIC OF</v>
          </cell>
          <cell r="I5263"/>
          <cell r="J5263" t="str">
            <v>Asan</v>
          </cell>
          <cell r="K5263" t="str">
            <v>Chungcheongnam-do</v>
          </cell>
          <cell r="L5263" t="str">
            <v>Conformant</v>
          </cell>
        </row>
        <row r="5264">
          <cell r="B5264" t="str">
            <v>MICROCHIP TECHNOLOGY_2023</v>
          </cell>
          <cell r="C5264" t="str">
            <v>CID001980 - Umicore S.A. Business Unit Precious Metals Refining104</v>
          </cell>
          <cell r="D5264" t="str">
            <v>Gold</v>
          </cell>
          <cell r="E5264" t="str">
            <v>CID001980</v>
          </cell>
          <cell r="F5264" t="str">
            <v>RMI</v>
          </cell>
          <cell r="G5264" t="str">
            <v>Umicore S.A. Business Unit Precious Metals Refining</v>
          </cell>
          <cell r="H5264" t="str">
            <v>BELGIUM</v>
          </cell>
          <cell r="I5264" t="str">
            <v>Adolf Greinerstraat 14</v>
          </cell>
          <cell r="J5264" t="str">
            <v>Hoboken</v>
          </cell>
          <cell r="K5264" t="str">
            <v>Antwerpen</v>
          </cell>
          <cell r="L5264" t="str">
            <v>Conformant</v>
          </cell>
        </row>
        <row r="5265">
          <cell r="B5265" t="str">
            <v>MICROCHIP TECHNOLOGY_2023</v>
          </cell>
          <cell r="C5265" t="str">
            <v>CID001993 - United Precious Metal Refining, Inc.</v>
          </cell>
          <cell r="D5265" t="str">
            <v>Gold</v>
          </cell>
          <cell r="E5265" t="str">
            <v>CID001993</v>
          </cell>
          <cell r="F5265" t="str">
            <v>RMI</v>
          </cell>
          <cell r="G5265" t="str">
            <v>United Precious Metal Refining, Inc.</v>
          </cell>
          <cell r="H5265" t="str">
            <v>UNITED STATES OF AMERICA</v>
          </cell>
          <cell r="I5265"/>
          <cell r="J5265" t="str">
            <v>Alden</v>
          </cell>
          <cell r="K5265" t="str">
            <v>New York</v>
          </cell>
          <cell r="L5265" t="str">
            <v>Conformant</v>
          </cell>
        </row>
        <row r="5266">
          <cell r="B5266" t="str">
            <v>MICROCHIP TECHNOLOGY_2023</v>
          </cell>
          <cell r="C5266" t="str">
            <v>CID002003 - Valcambi S.A.</v>
          </cell>
          <cell r="D5266" t="str">
            <v>Gold</v>
          </cell>
          <cell r="E5266" t="str">
            <v>CID002003</v>
          </cell>
          <cell r="F5266" t="str">
            <v>RMI</v>
          </cell>
          <cell r="G5266" t="str">
            <v>Valcambi S.A.</v>
          </cell>
          <cell r="H5266" t="str">
            <v>SWITZERLAND</v>
          </cell>
          <cell r="I5266"/>
          <cell r="J5266" t="str">
            <v>Balerna</v>
          </cell>
          <cell r="K5266" t="str">
            <v>Ticino</v>
          </cell>
          <cell r="L5266" t="str">
            <v>Conformant</v>
          </cell>
        </row>
        <row r="5267">
          <cell r="B5267" t="str">
            <v>MICROCHIP TECHNOLOGY_2023</v>
          </cell>
          <cell r="C5267" t="str">
            <v>CID002030 - Western Australian Mint (T/a The Perth Mint)109</v>
          </cell>
          <cell r="D5267" t="str">
            <v>Gold</v>
          </cell>
          <cell r="E5267" t="str">
            <v>CID002030</v>
          </cell>
          <cell r="F5267" t="str">
            <v>RMI</v>
          </cell>
          <cell r="G5267" t="str">
            <v>Western Australian Mint (T/a The Perth Mint)</v>
          </cell>
          <cell r="H5267" t="str">
            <v>AUSTRALIA</v>
          </cell>
          <cell r="I5267" t="str">
            <v>Nondisclosure</v>
          </cell>
          <cell r="J5267" t="str">
            <v>Newburn</v>
          </cell>
          <cell r="K5267" t="str">
            <v>Western Australia</v>
          </cell>
          <cell r="L5267" t="str">
            <v>Conformant</v>
          </cell>
        </row>
        <row r="5268">
          <cell r="B5268" t="str">
            <v>MICROCHIP TECHNOLOGY_2023</v>
          </cell>
          <cell r="C5268" t="str">
            <v>CID002778 - WIELAND Edelmetalle GmbH</v>
          </cell>
          <cell r="D5268" t="str">
            <v>Gold</v>
          </cell>
          <cell r="E5268" t="str">
            <v>CID002778</v>
          </cell>
          <cell r="F5268" t="str">
            <v>RMI</v>
          </cell>
          <cell r="G5268" t="str">
            <v>WIELAND Edelmetalle GmbH</v>
          </cell>
          <cell r="H5268" t="str">
            <v>GERMANY</v>
          </cell>
          <cell r="I5268"/>
          <cell r="J5268" t="str">
            <v>Pforzeim</v>
          </cell>
          <cell r="K5268" t="str">
            <v>Baden-Wurttemberg</v>
          </cell>
          <cell r="L5268" t="str">
            <v>Conformant</v>
          </cell>
        </row>
        <row r="5269">
          <cell r="B5269" t="str">
            <v>MICROCHIP TECHNOLOGY_2023</v>
          </cell>
          <cell r="C5269" t="str">
            <v>CID002129 - Yokohama Metal Co., Ltd.</v>
          </cell>
          <cell r="D5269" t="str">
            <v>Gold</v>
          </cell>
          <cell r="E5269" t="str">
            <v>CID002129</v>
          </cell>
          <cell r="F5269" t="str">
            <v>RMI</v>
          </cell>
          <cell r="G5269" t="str">
            <v>Yokohama Metal Co., Ltd.</v>
          </cell>
          <cell r="H5269" t="str">
            <v>JAPAN</v>
          </cell>
          <cell r="I5269"/>
          <cell r="J5269" t="str">
            <v>Sagamihara</v>
          </cell>
          <cell r="K5269" t="str">
            <v>Kanagawa</v>
          </cell>
          <cell r="L5269" t="str">
            <v>Conformant</v>
          </cell>
        </row>
        <row r="5270">
          <cell r="B5270" t="str">
            <v>MICROCHIP TECHNOLOGY_2023</v>
          </cell>
          <cell r="C5270" t="str">
            <v>CID002224 - Zhongyuan Gold Smelter of Zhongjin Gold Corporation116</v>
          </cell>
          <cell r="D5270" t="str">
            <v>Gold</v>
          </cell>
          <cell r="E5270" t="str">
            <v>CID002224</v>
          </cell>
          <cell r="F5270" t="str">
            <v>RMI</v>
          </cell>
          <cell r="G5270" t="str">
            <v>Zhongyuan Gold Smelter of Zhongjin Gold Corporation</v>
          </cell>
          <cell r="H5270" t="str">
            <v>CHINA</v>
          </cell>
          <cell r="I5270"/>
          <cell r="J5270" t="str">
            <v>Sanmenxia</v>
          </cell>
          <cell r="K5270" t="str">
            <v>Henan Sheng</v>
          </cell>
          <cell r="L5270" t="str">
            <v>Conformant</v>
          </cell>
        </row>
        <row r="5271">
          <cell r="B5271" t="str">
            <v>MICROCHIP TECHNOLOGY_2023</v>
          </cell>
          <cell r="C5271" t="str">
            <v>CID000292 - Alpha117</v>
          </cell>
          <cell r="D5271" t="str">
            <v>Tin</v>
          </cell>
          <cell r="E5271" t="str">
            <v>CID000292</v>
          </cell>
          <cell r="F5271" t="str">
            <v>RMI</v>
          </cell>
          <cell r="G5271" t="str">
            <v>Alpha</v>
          </cell>
          <cell r="H5271" t="str">
            <v>UNITED STATES OF AMERICA</v>
          </cell>
          <cell r="I5271"/>
          <cell r="J5271" t="str">
            <v>Altoona</v>
          </cell>
          <cell r="K5271" t="str">
            <v>Pennsylvania</v>
          </cell>
          <cell r="L5271" t="str">
            <v>Conformant</v>
          </cell>
        </row>
        <row r="5272">
          <cell r="B5272" t="str">
            <v>MICROCHIP TECHNOLOGY_2023</v>
          </cell>
          <cell r="C5272" t="str">
            <v>CID000228 - Chenzhou Yunxiang Mining and Metallurgy Co., Ltd.124</v>
          </cell>
          <cell r="D5272" t="str">
            <v>Tin</v>
          </cell>
          <cell r="E5272" t="str">
            <v>CID000228</v>
          </cell>
          <cell r="F5272" t="str">
            <v>RMI</v>
          </cell>
          <cell r="G5272" t="str">
            <v>Chenzhou Yunxiang Mining and Metallurgy Co., Ltd.</v>
          </cell>
          <cell r="H5272" t="str">
            <v>CHINA</v>
          </cell>
          <cell r="I5272"/>
          <cell r="J5272" t="str">
            <v>Chenzhou</v>
          </cell>
          <cell r="K5272" t="str">
            <v>Hunan Sheng</v>
          </cell>
          <cell r="L5272" t="str">
            <v>Conformant</v>
          </cell>
        </row>
        <row r="5273">
          <cell r="B5273" t="str">
            <v>MICROCHIP TECHNOLOGY_2023</v>
          </cell>
          <cell r="C5273" t="str">
            <v>CID001070 - China Tin Group Co., Ltd.125</v>
          </cell>
          <cell r="D5273" t="str">
            <v>Tin</v>
          </cell>
          <cell r="E5273" t="str">
            <v>CID001070</v>
          </cell>
          <cell r="F5273" t="str">
            <v>RMI</v>
          </cell>
          <cell r="G5273" t="str">
            <v>China Tin Group Co., Ltd.</v>
          </cell>
          <cell r="H5273" t="str">
            <v>CHINA</v>
          </cell>
          <cell r="I5273"/>
          <cell r="J5273" t="str">
            <v>Laibin</v>
          </cell>
          <cell r="K5273" t="str">
            <v>Guangxi Zhuangzu Zizhiqu</v>
          </cell>
          <cell r="L5273" t="str">
            <v>Conformant</v>
          </cell>
        </row>
        <row r="5274">
          <cell r="B5274" t="str">
            <v>MICROCHIP TECHNOLOGY_2023</v>
          </cell>
          <cell r="C5274" t="str">
            <v>CID002455 - CV Venus Inti Perkasa</v>
          </cell>
          <cell r="D5274" t="str">
            <v>Tin</v>
          </cell>
          <cell r="E5274" t="str">
            <v>CID002455</v>
          </cell>
          <cell r="F5274" t="str">
            <v>RMI</v>
          </cell>
          <cell r="G5274" t="str">
            <v>CV Venus Inti Perkasa</v>
          </cell>
          <cell r="H5274" t="str">
            <v>INDONESIA</v>
          </cell>
          <cell r="I5274"/>
          <cell r="J5274" t="str">
            <v>Pangkal Pinang</v>
          </cell>
          <cell r="K5274" t="str">
            <v>Kepulauan Bangka Belitung</v>
          </cell>
          <cell r="L5274" t="str">
            <v>Conformant</v>
          </cell>
        </row>
        <row r="5275">
          <cell r="B5275" t="str">
            <v>MICROCHIP TECHNOLOGY_2023</v>
          </cell>
          <cell r="C5275" t="str">
            <v>CID000438 - EM Vinto</v>
          </cell>
          <cell r="D5275" t="str">
            <v>Tin</v>
          </cell>
          <cell r="E5275" t="str">
            <v>CID000438</v>
          </cell>
          <cell r="F5275" t="str">
            <v>RMI</v>
          </cell>
          <cell r="G5275" t="str">
            <v>EM Vinto</v>
          </cell>
          <cell r="H5275" t="str">
            <v>BOLIVIA (PLURINATIONAL STATE OF)</v>
          </cell>
          <cell r="I5275" t="str">
            <v>Unknown.</v>
          </cell>
          <cell r="J5275" t="str">
            <v>Oruro</v>
          </cell>
          <cell r="K5275" t="str">
            <v>Oruro</v>
          </cell>
          <cell r="L5275" t="str">
            <v>Conformant</v>
          </cell>
        </row>
        <row r="5276">
          <cell r="B5276" t="str">
            <v>MICROCHIP TECHNOLOGY_2023</v>
          </cell>
          <cell r="C5276" t="str">
            <v>CID000448 - Estanho de Rondonia S.A.</v>
          </cell>
          <cell r="D5276" t="str">
            <v>Tin</v>
          </cell>
          <cell r="E5276" t="str">
            <v>CID000448</v>
          </cell>
          <cell r="F5276" t="str">
            <v>RMI</v>
          </cell>
          <cell r="G5276" t="str">
            <v>Estanho de Rondonia S.A.</v>
          </cell>
          <cell r="H5276" t="str">
            <v>BRAZIL</v>
          </cell>
          <cell r="I5276"/>
          <cell r="J5276" t="str">
            <v>Ariquemes</v>
          </cell>
          <cell r="K5276" t="str">
            <v>Rondônia</v>
          </cell>
          <cell r="L5276" t="str">
            <v>Conformant</v>
          </cell>
        </row>
        <row r="5277">
          <cell r="B5277" t="str">
            <v>MICROCHIP TECHNOLOGY_2023</v>
          </cell>
          <cell r="C5277" t="str">
            <v>CID000468 - Fenix Metals</v>
          </cell>
          <cell r="D5277" t="str">
            <v>Tin</v>
          </cell>
          <cell r="E5277" t="str">
            <v>CID000468</v>
          </cell>
          <cell r="F5277" t="str">
            <v>RMI</v>
          </cell>
          <cell r="G5277" t="str">
            <v>Fenix Metals</v>
          </cell>
          <cell r="H5277" t="str">
            <v>POLAND</v>
          </cell>
          <cell r="I5277"/>
          <cell r="J5277" t="str">
            <v>Chmielów</v>
          </cell>
          <cell r="K5277" t="str">
            <v>Podkarpackie</v>
          </cell>
          <cell r="L5277" t="str">
            <v>Conformant</v>
          </cell>
        </row>
        <row r="5278">
          <cell r="B5278" t="str">
            <v>MICROCHIP TECHNOLOGY_2023</v>
          </cell>
          <cell r="C5278" t="str">
            <v>CID000538 - Gejiu Non-Ferrous Metal Processing Co., Ltd.</v>
          </cell>
          <cell r="D5278" t="str">
            <v>Tin</v>
          </cell>
          <cell r="E5278" t="str">
            <v>CID000538</v>
          </cell>
          <cell r="F5278" t="str">
            <v>RMI</v>
          </cell>
          <cell r="G5278" t="str">
            <v>Gejiu Non-Ferrous Metal Processing Co., Ltd.</v>
          </cell>
          <cell r="H5278" t="str">
            <v>CHINA</v>
          </cell>
          <cell r="I5278" t="str">
            <v>Jijie</v>
          </cell>
          <cell r="J5278" t="str">
            <v>Gejiu</v>
          </cell>
          <cell r="K5278" t="str">
            <v>Yunnan Sheng</v>
          </cell>
          <cell r="L5278" t="str">
            <v>Conformant</v>
          </cell>
        </row>
        <row r="5279">
          <cell r="B5279" t="str">
            <v>MICROCHIP TECHNOLOGY_2023</v>
          </cell>
          <cell r="C5279" t="str">
            <v>CID000555 - Gejiu Zili Mining And Metallurgy Co., Ltd.146</v>
          </cell>
          <cell r="D5279" t="str">
            <v>Tin</v>
          </cell>
          <cell r="E5279" t="str">
            <v>CID000555</v>
          </cell>
          <cell r="F5279" t="str">
            <v>RMI</v>
          </cell>
          <cell r="G5279" t="str">
            <v>Gejiu Zili Mining And Metallurgy Co., Ltd.</v>
          </cell>
          <cell r="H5279" t="str">
            <v>CHINA</v>
          </cell>
          <cell r="I5279"/>
          <cell r="J5279" t="str">
            <v>Gejiu</v>
          </cell>
          <cell r="K5279" t="str">
            <v>Yunnan Sheng</v>
          </cell>
          <cell r="L5279" t="str">
            <v>Listed by RMI</v>
          </cell>
        </row>
        <row r="5280">
          <cell r="B5280" t="str">
            <v>MICROCHIP TECHNOLOGY_2023</v>
          </cell>
          <cell r="C5280" t="str">
            <v>CID003116 - Guangdong Hanhe Non-Ferrous Metal Co., Ltd.</v>
          </cell>
          <cell r="D5280" t="str">
            <v>Tin</v>
          </cell>
          <cell r="E5280" t="str">
            <v>CID003116</v>
          </cell>
          <cell r="F5280" t="str">
            <v>RMI</v>
          </cell>
          <cell r="G5280" t="str">
            <v>Guangdong Hanhe Non-Ferrous Metal Co., Ltd.</v>
          </cell>
          <cell r="H5280" t="str">
            <v>CHINA</v>
          </cell>
          <cell r="I5280"/>
          <cell r="J5280" t="str">
            <v>Chaozhou</v>
          </cell>
          <cell r="K5280" t="str">
            <v>Guangdong Sheng</v>
          </cell>
          <cell r="L5280" t="str">
            <v>Conformant</v>
          </cell>
        </row>
        <row r="5281">
          <cell r="B5281" t="str">
            <v>MICROCHIP TECHNOLOGY_2023</v>
          </cell>
          <cell r="C5281" t="str">
            <v>CID002468 - Magnu's Minerais Metais e Ligas Ltda.</v>
          </cell>
          <cell r="D5281" t="str">
            <v>Tin</v>
          </cell>
          <cell r="E5281" t="str">
            <v>CID002468</v>
          </cell>
          <cell r="F5281" t="str">
            <v>RMI</v>
          </cell>
          <cell r="G5281" t="str">
            <v>Magnu's Minerais Metais e Ligas Ltda.</v>
          </cell>
          <cell r="H5281" t="str">
            <v>BRAZIL</v>
          </cell>
          <cell r="I5281"/>
          <cell r="J5281" t="str">
            <v>São João del Rei</v>
          </cell>
          <cell r="K5281" t="str">
            <v>Minas Gerais</v>
          </cell>
          <cell r="L5281" t="str">
            <v>Conformant</v>
          </cell>
        </row>
        <row r="5282">
          <cell r="B5282" t="str">
            <v>MICROCHIP TECHNOLOGY_2023</v>
          </cell>
          <cell r="C5282" t="str">
            <v>CID001105 - Malaysia Smelting Corporation (MSC)</v>
          </cell>
          <cell r="D5282" t="str">
            <v>Tin</v>
          </cell>
          <cell r="E5282" t="str">
            <v>CID001105</v>
          </cell>
          <cell r="F5282" t="str">
            <v>RMI</v>
          </cell>
          <cell r="G5282" t="str">
            <v>Malaysia Smelting Corporation (MSC)</v>
          </cell>
          <cell r="H5282" t="str">
            <v>MALAYSIA</v>
          </cell>
          <cell r="I5282" t="str">
            <v>27, Jialan Pantai</v>
          </cell>
          <cell r="J5282" t="str">
            <v>Butterworth</v>
          </cell>
          <cell r="K5282" t="str">
            <v>Pulau Pinang</v>
          </cell>
          <cell r="L5282" t="str">
            <v>Conformant</v>
          </cell>
        </row>
        <row r="5283">
          <cell r="B5283" t="str">
            <v>MICROCHIP TECHNOLOGY_2023</v>
          </cell>
          <cell r="C5283" t="str">
            <v>CID001142 - Metallic Resources, Inc.</v>
          </cell>
          <cell r="D5283" t="str">
            <v>Tin</v>
          </cell>
          <cell r="E5283" t="str">
            <v>CID001142</v>
          </cell>
          <cell r="F5283" t="str">
            <v>RMI</v>
          </cell>
          <cell r="G5283" t="str">
            <v>Metallic Resources, Inc.</v>
          </cell>
          <cell r="H5283" t="str">
            <v>UNITED STATES OF AMERICA</v>
          </cell>
          <cell r="I5283"/>
          <cell r="J5283" t="str">
            <v>Twinsburg</v>
          </cell>
          <cell r="K5283" t="str">
            <v>Ohio</v>
          </cell>
          <cell r="L5283" t="str">
            <v>Conformant</v>
          </cell>
        </row>
        <row r="5284">
          <cell r="B5284" t="str">
            <v>MICROCHIP TECHNOLOGY_2023</v>
          </cell>
          <cell r="C5284" t="str">
            <v>CID001182 - Minsur</v>
          </cell>
          <cell r="D5284" t="str">
            <v>Tin</v>
          </cell>
          <cell r="E5284" t="str">
            <v>CID001182</v>
          </cell>
          <cell r="F5284" t="str">
            <v>RMI</v>
          </cell>
          <cell r="G5284" t="str">
            <v>Minsur</v>
          </cell>
          <cell r="H5284" t="str">
            <v>PERU</v>
          </cell>
          <cell r="I5284" t="str">
            <v>222 Bloomingdale Road, Suite 101</v>
          </cell>
          <cell r="J5284" t="str">
            <v>Paracas</v>
          </cell>
          <cell r="K5284" t="str">
            <v>Ika</v>
          </cell>
          <cell r="L5284" t="str">
            <v>Conformant</v>
          </cell>
        </row>
        <row r="5285">
          <cell r="B5285" t="str">
            <v>MICROCHIP TECHNOLOGY_2023</v>
          </cell>
          <cell r="C5285" t="str">
            <v>CID001314 - O.M. Manufacturing (Thailand) Co., Ltd.</v>
          </cell>
          <cell r="D5285" t="str">
            <v>Tin</v>
          </cell>
          <cell r="E5285" t="str">
            <v>CID001314</v>
          </cell>
          <cell r="F5285" t="str">
            <v>RMI</v>
          </cell>
          <cell r="G5285" t="str">
            <v>O.M. Manufacturing (Thailand) Co., Ltd.</v>
          </cell>
          <cell r="H5285" t="str">
            <v>THAILAND</v>
          </cell>
          <cell r="I5285"/>
          <cell r="J5285" t="str">
            <v>Sriracha</v>
          </cell>
          <cell r="K5285" t="str">
            <v>Chon Buri</v>
          </cell>
          <cell r="L5285" t="str">
            <v>Conformant</v>
          </cell>
        </row>
        <row r="5286">
          <cell r="B5286" t="str">
            <v>MICROCHIP TECHNOLOGY_2023</v>
          </cell>
          <cell r="C5286" t="str">
            <v>CID002517 - O.M. Manufacturing Philippines, Inc.</v>
          </cell>
          <cell r="D5286" t="str">
            <v>Tin</v>
          </cell>
          <cell r="E5286" t="str">
            <v>CID002517</v>
          </cell>
          <cell r="F5286" t="str">
            <v>RMI</v>
          </cell>
          <cell r="G5286" t="str">
            <v>O.M. Manufacturing Philippines, Inc.</v>
          </cell>
          <cell r="H5286" t="str">
            <v>PHILIPPINES</v>
          </cell>
          <cell r="I5286"/>
          <cell r="J5286" t="str">
            <v>Rosario</v>
          </cell>
          <cell r="K5286" t="str">
            <v>Cavite</v>
          </cell>
          <cell r="L5286" t="str">
            <v>Conformant</v>
          </cell>
        </row>
        <row r="5287">
          <cell r="B5287" t="str">
            <v>MICROCHIP TECHNOLOGY_2023</v>
          </cell>
          <cell r="C5287" t="str">
            <v>CID001337 - Operaciones Metalurgicas S.A.</v>
          </cell>
          <cell r="D5287" t="str">
            <v>Tin</v>
          </cell>
          <cell r="E5287" t="str">
            <v>CID001337</v>
          </cell>
          <cell r="F5287" t="str">
            <v>RMI</v>
          </cell>
          <cell r="G5287" t="str">
            <v>Operaciones Metalurgicas S.A.</v>
          </cell>
          <cell r="H5287" t="str">
            <v>BOLIVIA (PLURINATIONAL STATE OF)</v>
          </cell>
          <cell r="I5287" t="str">
            <v>Nondisclosure</v>
          </cell>
          <cell r="J5287" t="str">
            <v>Oruro</v>
          </cell>
          <cell r="K5287" t="str">
            <v>Oruro</v>
          </cell>
          <cell r="L5287" t="str">
            <v>Conformant</v>
          </cell>
        </row>
        <row r="5288">
          <cell r="B5288" t="str">
            <v>MICROCHIP TECHNOLOGY_2023</v>
          </cell>
          <cell r="C5288" t="str">
            <v>CID000309 - PT Aries Kencana Sejahtera155</v>
          </cell>
          <cell r="D5288" t="str">
            <v>Tin</v>
          </cell>
          <cell r="E5288" t="str">
            <v>CID000309</v>
          </cell>
          <cell r="F5288" t="str">
            <v>RMI</v>
          </cell>
          <cell r="G5288" t="str">
            <v>PT Aries Kencana Sejahtera</v>
          </cell>
          <cell r="H5288" t="str">
            <v>INDONESIA</v>
          </cell>
          <cell r="I5288"/>
          <cell r="J5288" t="str">
            <v>Pemali</v>
          </cell>
          <cell r="K5288" t="str">
            <v>Kepulauan Bangka Belitung</v>
          </cell>
          <cell r="L5288" t="str">
            <v>Conformant</v>
          </cell>
        </row>
        <row r="5289">
          <cell r="B5289" t="str">
            <v>MICROCHIP TECHNOLOGY_2023</v>
          </cell>
          <cell r="C5289" t="str">
            <v>CID001399 - PT Artha Cipta Langgeng</v>
          </cell>
          <cell r="D5289" t="str">
            <v>Tin</v>
          </cell>
          <cell r="E5289" t="str">
            <v>CID001399</v>
          </cell>
          <cell r="F5289" t="str">
            <v>RMI</v>
          </cell>
          <cell r="G5289" t="str">
            <v>PT Artha Cipta Langgeng</v>
          </cell>
          <cell r="H5289" t="str">
            <v>INDONESIA</v>
          </cell>
          <cell r="I5289"/>
          <cell r="J5289" t="str">
            <v>Sungailiat</v>
          </cell>
          <cell r="K5289" t="str">
            <v>Kepulauan Bangka Belitung</v>
          </cell>
          <cell r="L5289" t="str">
            <v>Conformant</v>
          </cell>
        </row>
        <row r="5290">
          <cell r="B5290" t="str">
            <v>MICROCHIP TECHNOLOGY_2023</v>
          </cell>
          <cell r="C5290" t="str">
            <v>CID002503 - PT ATD Makmur Mandiri Jaya</v>
          </cell>
          <cell r="D5290" t="str">
            <v>Tin</v>
          </cell>
          <cell r="E5290" t="str">
            <v>CID002503</v>
          </cell>
          <cell r="F5290" t="str">
            <v>RMI</v>
          </cell>
          <cell r="G5290" t="str">
            <v>PT ATD Makmur Mandiri Jaya</v>
          </cell>
          <cell r="H5290" t="str">
            <v>INDONESIA</v>
          </cell>
          <cell r="I5290"/>
          <cell r="J5290" t="str">
            <v>Sungailiat</v>
          </cell>
          <cell r="K5290" t="str">
            <v>Kepulauan Bangka Belitung</v>
          </cell>
          <cell r="L5290" t="str">
            <v>Conformant</v>
          </cell>
        </row>
        <row r="5291">
          <cell r="B5291" t="str">
            <v>MICROCHIP TECHNOLOGY_2023</v>
          </cell>
          <cell r="C5291" t="str">
            <v>CID001402 - PT Babel Inti Perkasa</v>
          </cell>
          <cell r="D5291" t="str">
            <v>Tin</v>
          </cell>
          <cell r="E5291" t="str">
            <v>CID001402</v>
          </cell>
          <cell r="F5291" t="str">
            <v>RMI</v>
          </cell>
          <cell r="G5291" t="str">
            <v>PT Babel Inti Perkasa</v>
          </cell>
          <cell r="H5291" t="str">
            <v>INDONESIA</v>
          </cell>
          <cell r="I5291"/>
          <cell r="J5291" t="str">
            <v>Lintang</v>
          </cell>
          <cell r="K5291" t="str">
            <v>Kepulauan Bangka Belitung</v>
          </cell>
          <cell r="L5291" t="str">
            <v>Conformant</v>
          </cell>
        </row>
        <row r="5292">
          <cell r="B5292" t="str">
            <v>MICROCHIP TECHNOLOGY_2023</v>
          </cell>
          <cell r="C5292" t="str">
            <v>CID001428 - PT Bukit Timah156</v>
          </cell>
          <cell r="D5292" t="str">
            <v>Tin</v>
          </cell>
          <cell r="E5292" t="str">
            <v>CID001428</v>
          </cell>
          <cell r="F5292" t="str">
            <v>RMI</v>
          </cell>
          <cell r="G5292" t="str">
            <v>PT Bukit Timah</v>
          </cell>
          <cell r="H5292" t="str">
            <v>INDONESIA</v>
          </cell>
          <cell r="I5292" t="str">
            <v>Nondisclosure</v>
          </cell>
          <cell r="J5292" t="str">
            <v>Pangkal Pinang</v>
          </cell>
          <cell r="K5292" t="str">
            <v>Kepulauan Bangka Belitung</v>
          </cell>
          <cell r="L5292" t="str">
            <v>Conformant</v>
          </cell>
        </row>
        <row r="5293">
          <cell r="B5293" t="str">
            <v>MICROCHIP TECHNOLOGY_2023</v>
          </cell>
          <cell r="C5293" t="str">
            <v>CID002696 - PT Cipta Persada Mulia</v>
          </cell>
          <cell r="D5293" t="str">
            <v>Tin</v>
          </cell>
          <cell r="E5293" t="str">
            <v>CID002696</v>
          </cell>
          <cell r="F5293" t="str">
            <v>RMI</v>
          </cell>
          <cell r="G5293" t="str">
            <v>PT Cipta Persada Mulia</v>
          </cell>
          <cell r="H5293" t="str">
            <v>INDONESIA</v>
          </cell>
          <cell r="I5293"/>
          <cell r="J5293" t="str">
            <v>Batam</v>
          </cell>
          <cell r="K5293" t="str">
            <v>Kepulauan Riau</v>
          </cell>
          <cell r="L5293" t="str">
            <v>Conformant</v>
          </cell>
        </row>
        <row r="5294">
          <cell r="B5294" t="str">
            <v>MICROCHIP TECHNOLOGY_2023</v>
          </cell>
          <cell r="C5294" t="str">
            <v>CID002835 - PT Menara Cipta Mulia</v>
          </cell>
          <cell r="D5294" t="str">
            <v>Tin</v>
          </cell>
          <cell r="E5294" t="str">
            <v>CID002835</v>
          </cell>
          <cell r="F5294" t="str">
            <v>RMI</v>
          </cell>
          <cell r="G5294" t="str">
            <v>PT Menara Cipta Mulia</v>
          </cell>
          <cell r="H5294" t="str">
            <v>INDONESIA</v>
          </cell>
          <cell r="I5294"/>
          <cell r="J5294" t="str">
            <v>Mentawak</v>
          </cell>
          <cell r="K5294" t="str">
            <v>Kepulauan Bangka Belitung</v>
          </cell>
          <cell r="L5294" t="str">
            <v>Conformant</v>
          </cell>
        </row>
        <row r="5295">
          <cell r="B5295" t="str">
            <v>MICROCHIP TECHNOLOGY_2023</v>
          </cell>
          <cell r="C5295" t="str">
            <v>CID001453 - PT Mitra Stania Prima</v>
          </cell>
          <cell r="D5295" t="str">
            <v>Tin</v>
          </cell>
          <cell r="E5295" t="str">
            <v>CID001453</v>
          </cell>
          <cell r="F5295" t="str">
            <v>RMI</v>
          </cell>
          <cell r="G5295" t="str">
            <v>PT Mitra Stania Prima</v>
          </cell>
          <cell r="H5295" t="str">
            <v>INDONESIA</v>
          </cell>
          <cell r="I5295"/>
          <cell r="J5295" t="str">
            <v>Sungailiat</v>
          </cell>
          <cell r="K5295" t="str">
            <v>Kepulauan Bangka Belitung</v>
          </cell>
          <cell r="L5295" t="str">
            <v>Conformant</v>
          </cell>
        </row>
        <row r="5296">
          <cell r="B5296" t="str">
            <v>MICROCHIP TECHNOLOGY_2023</v>
          </cell>
          <cell r="C5296" t="str">
            <v>CID001458 - PT Prima Timah Utama</v>
          </cell>
          <cell r="D5296" t="str">
            <v>Tin</v>
          </cell>
          <cell r="E5296" t="str">
            <v>CID001458</v>
          </cell>
          <cell r="F5296" t="str">
            <v>RMI</v>
          </cell>
          <cell r="G5296" t="str">
            <v>PT Prima Timah Utama</v>
          </cell>
          <cell r="H5296" t="str">
            <v>INDONESIA</v>
          </cell>
          <cell r="I5296"/>
          <cell r="J5296" t="str">
            <v>Pangkal Pinang</v>
          </cell>
          <cell r="K5296" t="str">
            <v>Kepulauan Bangka Belitung</v>
          </cell>
          <cell r="L5296" t="str">
            <v>Conformant</v>
          </cell>
        </row>
        <row r="5297">
          <cell r="B5297" t="str">
            <v>MICROCHIP TECHNOLOGY_2023</v>
          </cell>
          <cell r="C5297" t="str">
            <v>CID001460 - PT Refined Bangka Tin</v>
          </cell>
          <cell r="D5297" t="str">
            <v>Tin</v>
          </cell>
          <cell r="E5297" t="str">
            <v>CID001460</v>
          </cell>
          <cell r="F5297" t="str">
            <v>RMI</v>
          </cell>
          <cell r="G5297" t="str">
            <v>PT Refined Bangka Tin</v>
          </cell>
          <cell r="H5297" t="str">
            <v>INDONESIA</v>
          </cell>
          <cell r="I5297"/>
          <cell r="J5297" t="str">
            <v>Sungailiat</v>
          </cell>
          <cell r="K5297" t="str">
            <v>Kepulauan Bangka Belitung</v>
          </cell>
          <cell r="L5297" t="str">
            <v>Conformant</v>
          </cell>
        </row>
        <row r="5298">
          <cell r="B5298" t="str">
            <v>MICROCHIP TECHNOLOGY_2023</v>
          </cell>
          <cell r="C5298" t="str">
            <v>CID001463 - PT Sariwiguna Binasentosa</v>
          </cell>
          <cell r="D5298" t="str">
            <v>Tin</v>
          </cell>
          <cell r="E5298" t="str">
            <v>CID001463</v>
          </cell>
          <cell r="F5298" t="str">
            <v>RMI</v>
          </cell>
          <cell r="G5298" t="str">
            <v>PT Sariwiguna Binasentosa</v>
          </cell>
          <cell r="H5298" t="str">
            <v>INDONESIA</v>
          </cell>
          <cell r="I5298"/>
          <cell r="J5298" t="str">
            <v>Pangkal Pinang</v>
          </cell>
          <cell r="K5298" t="str">
            <v>Kepulauan Bangka Belitung</v>
          </cell>
          <cell r="L5298" t="str">
            <v>Conformant</v>
          </cell>
        </row>
        <row r="5299">
          <cell r="B5299" t="str">
            <v>MICROCHIP TECHNOLOGY_2023</v>
          </cell>
          <cell r="C5299" t="str">
            <v>CID001468 - PT Stanindo Inti Perkasa</v>
          </cell>
          <cell r="D5299" t="str">
            <v>Tin</v>
          </cell>
          <cell r="E5299" t="str">
            <v>CID001468</v>
          </cell>
          <cell r="F5299" t="str">
            <v>RMI</v>
          </cell>
          <cell r="G5299" t="str">
            <v>PT Stanindo Inti Perkasa</v>
          </cell>
          <cell r="H5299" t="str">
            <v>INDONESIA</v>
          </cell>
          <cell r="I5299"/>
          <cell r="J5299" t="str">
            <v>Pangkal Pinang</v>
          </cell>
          <cell r="K5299" t="str">
            <v>Kepulauan Bangka Belitung</v>
          </cell>
          <cell r="L5299" t="str">
            <v>Conformant</v>
          </cell>
        </row>
        <row r="5300">
          <cell r="B5300" t="str">
            <v>MICROCHIP TECHNOLOGY_2023</v>
          </cell>
          <cell r="C5300" t="str">
            <v>CID002816 - PT Sukses Inti Makmur</v>
          </cell>
          <cell r="D5300" t="str">
            <v>Tin</v>
          </cell>
          <cell r="E5300" t="str">
            <v>CID002816</v>
          </cell>
          <cell r="F5300" t="str">
            <v>RMI</v>
          </cell>
          <cell r="G5300" t="str">
            <v>PT Sukses Inti Makmur</v>
          </cell>
          <cell r="H5300" t="str">
            <v>INDONESIA</v>
          </cell>
          <cell r="I5300"/>
          <cell r="J5300" t="str">
            <v>Belitung</v>
          </cell>
          <cell r="K5300" t="str">
            <v>Kepulauan Bangka Belitung</v>
          </cell>
          <cell r="L5300" t="str">
            <v>Conformant</v>
          </cell>
        </row>
        <row r="5301">
          <cell r="B5301" t="str">
            <v>MICROCHIP TECHNOLOGY_2023</v>
          </cell>
          <cell r="C5301" t="str">
            <v>CID001477 - PT Timah Tbk Kundur</v>
          </cell>
          <cell r="D5301" t="str">
            <v>Tin</v>
          </cell>
          <cell r="E5301" t="str">
            <v>CID001477</v>
          </cell>
          <cell r="F5301" t="str">
            <v>RMI</v>
          </cell>
          <cell r="G5301" t="str">
            <v>PT Timah Tbk Kundur</v>
          </cell>
          <cell r="H5301" t="str">
            <v>INDONESIA</v>
          </cell>
          <cell r="I5301" t="str">
            <v>Unknown.</v>
          </cell>
          <cell r="J5301" t="str">
            <v>Kundur</v>
          </cell>
          <cell r="K5301" t="str">
            <v>Riau</v>
          </cell>
          <cell r="L5301" t="str">
            <v>Conformant</v>
          </cell>
        </row>
        <row r="5302">
          <cell r="B5302" t="str">
            <v>MICROCHIP TECHNOLOGY_2023</v>
          </cell>
          <cell r="C5302" t="str">
            <v>CID001482 - PT Timah Tbk Mentok</v>
          </cell>
          <cell r="D5302" t="str">
            <v>Tin</v>
          </cell>
          <cell r="E5302" t="str">
            <v>CID001482</v>
          </cell>
          <cell r="F5302" t="str">
            <v>RMI</v>
          </cell>
          <cell r="G5302" t="str">
            <v>PT Timah Tbk Mentok</v>
          </cell>
          <cell r="H5302" t="str">
            <v>INDONESIA</v>
          </cell>
          <cell r="I5302" t="str">
            <v>Unknown.</v>
          </cell>
          <cell r="J5302" t="str">
            <v>Mentok</v>
          </cell>
          <cell r="K5302" t="str">
            <v>Kepulauan Bangka Belitung</v>
          </cell>
          <cell r="L5302" t="str">
            <v>Conformant</v>
          </cell>
        </row>
        <row r="5303">
          <cell r="B5303" t="str">
            <v>MICROCHIP TECHNOLOGY_2023</v>
          </cell>
          <cell r="C5303" t="str">
            <v>CID001490 - PT Tinindo Inter Nusa</v>
          </cell>
          <cell r="D5303" t="str">
            <v>Tin</v>
          </cell>
          <cell r="E5303" t="str">
            <v>CID001490</v>
          </cell>
          <cell r="F5303" t="str">
            <v>RMI</v>
          </cell>
          <cell r="G5303" t="str">
            <v>PT Tinindo Inter Nusa</v>
          </cell>
          <cell r="H5303" t="str">
            <v>INDONESIA</v>
          </cell>
          <cell r="I5303"/>
          <cell r="J5303" t="str">
            <v>Pangkal Pinang</v>
          </cell>
          <cell r="K5303" t="str">
            <v>Kepulauan Bangka Belitung</v>
          </cell>
          <cell r="L5303" t="str">
            <v>Listed by RMI</v>
          </cell>
        </row>
        <row r="5304">
          <cell r="B5304" t="str">
            <v>MICROCHIP TECHNOLOGY_2023</v>
          </cell>
          <cell r="C5304" t="str">
            <v>CID001539 - Rui Da Hung</v>
          </cell>
          <cell r="D5304" t="str">
            <v>Tin</v>
          </cell>
          <cell r="E5304" t="str">
            <v>CID001539</v>
          </cell>
          <cell r="F5304" t="str">
            <v>RMI</v>
          </cell>
          <cell r="G5304" t="str">
            <v>Rui Da Hung</v>
          </cell>
          <cell r="H5304" t="str">
            <v>TAIWAN, PROVINCE OF CHINA</v>
          </cell>
          <cell r="I5304"/>
          <cell r="J5304" t="str">
            <v>Taoyuan</v>
          </cell>
          <cell r="K5304" t="str">
            <v>Taoyuan</v>
          </cell>
          <cell r="L5304" t="str">
            <v>Conformant</v>
          </cell>
        </row>
        <row r="5305">
          <cell r="B5305" t="str">
            <v>MICROCHIP TECHNOLOGY_2023</v>
          </cell>
          <cell r="C5305" t="str">
            <v>CID001898 - Thaisarco</v>
          </cell>
          <cell r="D5305" t="str">
            <v>Tin</v>
          </cell>
          <cell r="E5305" t="str">
            <v>CID001898</v>
          </cell>
          <cell r="F5305" t="str">
            <v>RMI</v>
          </cell>
          <cell r="G5305" t="str">
            <v>Thaisarco</v>
          </cell>
          <cell r="H5305" t="str">
            <v>THAILAND</v>
          </cell>
          <cell r="I5305" t="str">
            <v>80 Moo 8, Sakdidej Road</v>
          </cell>
          <cell r="J5305" t="str">
            <v>Amphur Muang</v>
          </cell>
          <cell r="K5305" t="str">
            <v>Phuket</v>
          </cell>
          <cell r="L5305" t="str">
            <v>Conformant</v>
          </cell>
        </row>
        <row r="5306">
          <cell r="B5306" t="str">
            <v>MICROCHIP TECHNOLOGY_2023</v>
          </cell>
          <cell r="C5306" t="str">
            <v>CID002036 - White Solder Metalurgia e Mineracao Ltda.</v>
          </cell>
          <cell r="D5306" t="str">
            <v>Tin</v>
          </cell>
          <cell r="E5306" t="str">
            <v>CID002036</v>
          </cell>
          <cell r="F5306" t="str">
            <v>RMI</v>
          </cell>
          <cell r="G5306" t="str">
            <v>White Solder Metalurgia e Mineracao Ltda.</v>
          </cell>
          <cell r="H5306" t="str">
            <v>BRAZIL</v>
          </cell>
          <cell r="I5306" t="str">
            <v>Rodovia 421, Km 1,1 no 917 CEP 76877-073/Cx Postal: 433</v>
          </cell>
          <cell r="J5306" t="str">
            <v>Ariquemes</v>
          </cell>
          <cell r="K5306" t="str">
            <v>Rondônia</v>
          </cell>
          <cell r="L5306" t="str">
            <v>Conformant</v>
          </cell>
        </row>
        <row r="5307">
          <cell r="B5307" t="str">
            <v>MICROCHIP TECHNOLOGY_2023</v>
          </cell>
          <cell r="C5307" t="str">
            <v>CID002158 - Yunnan Chengfeng Non-ferrous Metals Co., Ltd.165</v>
          </cell>
          <cell r="D5307" t="str">
            <v>Tin</v>
          </cell>
          <cell r="E5307" t="str">
            <v>CID002158</v>
          </cell>
          <cell r="F5307" t="str">
            <v>RMI</v>
          </cell>
          <cell r="G5307" t="str">
            <v>Yunnan Chengfeng Non-ferrous Metals Co., Ltd.</v>
          </cell>
          <cell r="H5307" t="str">
            <v>CHINA</v>
          </cell>
          <cell r="I5307" t="str">
            <v>Unknown.</v>
          </cell>
          <cell r="J5307" t="str">
            <v>Gejiu</v>
          </cell>
          <cell r="K5307" t="str">
            <v>Yunnan Sheng</v>
          </cell>
          <cell r="L5307" t="str">
            <v>Conformant</v>
          </cell>
        </row>
        <row r="5308">
          <cell r="B5308" t="str">
            <v>MICROCHIP TECHNOLOGY_2023</v>
          </cell>
          <cell r="C5308" t="str">
            <v>CID002180 - Tin Smelting Branch of Yunnan Tin Co., Ltd.</v>
          </cell>
          <cell r="D5308" t="str">
            <v>Tin</v>
          </cell>
          <cell r="E5308" t="str">
            <v>CID002180</v>
          </cell>
          <cell r="F5308" t="str">
            <v>RMI</v>
          </cell>
          <cell r="G5308" t="str">
            <v>Tin Smelting Branch of Yunnan Tin Co., Ltd.</v>
          </cell>
          <cell r="H5308" t="str">
            <v>CHINA</v>
          </cell>
          <cell r="I5308" t="str">
            <v>Unknown.</v>
          </cell>
          <cell r="J5308" t="str">
            <v>Gejiu</v>
          </cell>
          <cell r="K5308" t="str">
            <v>Yunnan Sheng</v>
          </cell>
          <cell r="L5308" t="str">
            <v>Conformant</v>
          </cell>
        </row>
        <row r="5309">
          <cell r="B5309" t="str">
            <v>MICROCHIP TECHNOLOGY_2023</v>
          </cell>
          <cell r="C5309" t="str">
            <v>CID000004 - A.L.M.T. Corp.</v>
          </cell>
          <cell r="D5309" t="str">
            <v>Tungsten</v>
          </cell>
          <cell r="E5309" t="str">
            <v>CID000004</v>
          </cell>
          <cell r="F5309" t="str">
            <v>RMI</v>
          </cell>
          <cell r="G5309" t="str">
            <v>A.L.M.T. Corp.</v>
          </cell>
          <cell r="H5309" t="str">
            <v>JAPAN</v>
          </cell>
          <cell r="I5309"/>
          <cell r="J5309" t="str">
            <v>Toyama City</v>
          </cell>
          <cell r="K5309" t="str">
            <v>Toyama</v>
          </cell>
          <cell r="L5309" t="str">
            <v>Conformant</v>
          </cell>
        </row>
        <row r="5310">
          <cell r="B5310" t="str">
            <v>MICROCHIP TECHNOLOGY_2023</v>
          </cell>
          <cell r="C5310" t="str">
            <v>CID002833 - ACL Metais Eireli</v>
          </cell>
          <cell r="D5310" t="str">
            <v>Tungsten</v>
          </cell>
          <cell r="E5310" t="str">
            <v>CID002833</v>
          </cell>
          <cell r="F5310" t="str">
            <v>RMI</v>
          </cell>
          <cell r="G5310" t="str">
            <v>ACL Metais Eireli</v>
          </cell>
          <cell r="H5310" t="str">
            <v>BRAZIL</v>
          </cell>
          <cell r="I5310"/>
          <cell r="J5310" t="str">
            <v>Araçariguama</v>
          </cell>
          <cell r="K5310" t="str">
            <v>São Paulo</v>
          </cell>
          <cell r="L5310" t="str">
            <v>Listed by RMI</v>
          </cell>
        </row>
        <row r="5311">
          <cell r="B5311" t="str">
            <v>MICROCHIP TECHNOLOGY_2023</v>
          </cell>
          <cell r="C5311" t="str">
            <v>CID002502 - Asia Tungsten Products Vietnam Ltd.</v>
          </cell>
          <cell r="D5311" t="str">
            <v>Tungsten</v>
          </cell>
          <cell r="E5311" t="str">
            <v>CID002502</v>
          </cell>
          <cell r="F5311" t="str">
            <v>RMI</v>
          </cell>
          <cell r="G5311" t="str">
            <v>Asia Tungsten Products Vietnam Ltd.</v>
          </cell>
          <cell r="H5311" t="str">
            <v>VIET NAM</v>
          </cell>
          <cell r="I5311"/>
          <cell r="J5311" t="str">
            <v>Vinh Bao District</v>
          </cell>
          <cell r="K5311" t="str">
            <v>Hai Phong</v>
          </cell>
          <cell r="L5311" t="str">
            <v>Removed</v>
          </cell>
        </row>
        <row r="5312">
          <cell r="B5312" t="str">
            <v>MICROCHIP TECHNOLOGY_2023</v>
          </cell>
          <cell r="C5312" t="str">
            <v>CID002513 - Hunan Shizhuyuan Nonferrous Metals Co., Ltd. Chenzhou Tungsten Products Branch</v>
          </cell>
          <cell r="D5312" t="str">
            <v>Tungsten</v>
          </cell>
          <cell r="E5312" t="str">
            <v>CID002513</v>
          </cell>
          <cell r="F5312" t="str">
            <v>RMI</v>
          </cell>
          <cell r="G5312" t="str">
            <v>Hunan Shizhuyuan Nonferrous Metals Co., Ltd. Chenzhou Tungsten Products Branch</v>
          </cell>
          <cell r="H5312" t="str">
            <v>CHINA</v>
          </cell>
          <cell r="I5312"/>
          <cell r="J5312" t="str">
            <v>Chenzhou</v>
          </cell>
          <cell r="K5312" t="str">
            <v>Hunan Sheng</v>
          </cell>
          <cell r="L5312" t="str">
            <v>Conformant</v>
          </cell>
        </row>
        <row r="5313">
          <cell r="B5313" t="str">
            <v>MICROCHIP TECHNOLOGY_2023</v>
          </cell>
          <cell r="C5313" t="str">
            <v>CID000258 - Chongyi Zhangyuan Tungsten Co., Ltd.</v>
          </cell>
          <cell r="D5313" t="str">
            <v>Tungsten</v>
          </cell>
          <cell r="E5313" t="str">
            <v>CID000258</v>
          </cell>
          <cell r="F5313" t="str">
            <v>RMI</v>
          </cell>
          <cell r="G5313" t="str">
            <v>Chongyi Zhangyuan Tungsten Co., Ltd.</v>
          </cell>
          <cell r="H5313" t="str">
            <v>CHINA</v>
          </cell>
          <cell r="I5313"/>
          <cell r="J5313" t="str">
            <v>Ganzhou</v>
          </cell>
          <cell r="K5313" t="str">
            <v>Jiangxi Sheng</v>
          </cell>
          <cell r="L5313" t="str">
            <v>Conformant</v>
          </cell>
        </row>
        <row r="5314">
          <cell r="B5314" t="str">
            <v>MICROCHIP TECHNOLOGY_2023</v>
          </cell>
          <cell r="C5314" t="str">
            <v>CID000875 - Ganzhou Huaxing Tungsten Products Co., Ltd.177</v>
          </cell>
          <cell r="D5314" t="str">
            <v>Tungsten</v>
          </cell>
          <cell r="E5314" t="str">
            <v>CID000875</v>
          </cell>
          <cell r="F5314" t="str">
            <v>RMI</v>
          </cell>
          <cell r="G5314" t="str">
            <v>Ganzhou Huaxing Tungsten Products Co., Ltd.</v>
          </cell>
          <cell r="H5314" t="str">
            <v>CHINA</v>
          </cell>
          <cell r="I5314"/>
          <cell r="J5314" t="str">
            <v>Ganzhou</v>
          </cell>
          <cell r="K5314" t="str">
            <v>Jiangxi Sheng</v>
          </cell>
          <cell r="L5314" t="str">
            <v>Conformant</v>
          </cell>
        </row>
        <row r="5315">
          <cell r="B5315" t="str">
            <v>MICROCHIP TECHNOLOGY_2023</v>
          </cell>
          <cell r="C5315" t="str">
            <v>CID002315 - Ganzhou Jiangwu Ferrotungsten Co., Ltd.</v>
          </cell>
          <cell r="D5315" t="str">
            <v>Tungsten</v>
          </cell>
          <cell r="E5315" t="str">
            <v>CID002315</v>
          </cell>
          <cell r="F5315" t="str">
            <v>RMI</v>
          </cell>
          <cell r="G5315" t="str">
            <v>Ganzhou Jiangwu Ferrotungsten Co., Ltd.</v>
          </cell>
          <cell r="H5315" t="str">
            <v>CHINA</v>
          </cell>
          <cell r="I5315"/>
          <cell r="J5315" t="str">
            <v>Ganzhou</v>
          </cell>
          <cell r="K5315" t="str">
            <v>Jiangxi Sheng</v>
          </cell>
          <cell r="L5315" t="str">
            <v>Conformant</v>
          </cell>
        </row>
        <row r="5316">
          <cell r="B5316" t="str">
            <v>MICROCHIP TECHNOLOGY_2023</v>
          </cell>
          <cell r="C5316" t="str">
            <v>CID002494 - Ganzhou Seadragon W &amp; Mo Co., Ltd.</v>
          </cell>
          <cell r="D5316" t="str">
            <v>Tungsten</v>
          </cell>
          <cell r="E5316" t="str">
            <v>CID002494</v>
          </cell>
          <cell r="F5316" t="str">
            <v>RMI</v>
          </cell>
          <cell r="G5316" t="str">
            <v>Ganzhou Seadragon W &amp; Mo Co., Ltd.</v>
          </cell>
          <cell r="H5316" t="str">
            <v>CHINA</v>
          </cell>
          <cell r="I5316"/>
          <cell r="J5316" t="str">
            <v>Ganzhou</v>
          </cell>
          <cell r="K5316" t="str">
            <v>Jiangxi Sheng</v>
          </cell>
          <cell r="L5316" t="str">
            <v>Conformant</v>
          </cell>
        </row>
        <row r="5317">
          <cell r="B5317" t="str">
            <v>MICROCHIP TECHNOLOGY_2023</v>
          </cell>
          <cell r="C5317" t="str">
            <v>CID000568 - Global Tungsten &amp; Powders Corp.</v>
          </cell>
          <cell r="D5317" t="str">
            <v>Tungsten</v>
          </cell>
          <cell r="E5317" t="str">
            <v>CID000568</v>
          </cell>
          <cell r="F5317" t="str">
            <v>RMI</v>
          </cell>
          <cell r="G5317" t="str">
            <v>Global Tungsten &amp; Powders Corp.</v>
          </cell>
          <cell r="H5317" t="str">
            <v>UNITED STATES OF AMERICA</v>
          </cell>
          <cell r="I5317"/>
          <cell r="J5317" t="str">
            <v>Towanda</v>
          </cell>
          <cell r="K5317" t="str">
            <v>Pennsylvania</v>
          </cell>
          <cell r="L5317" t="str">
            <v>Conformant</v>
          </cell>
        </row>
        <row r="5318">
          <cell r="B5318" t="str">
            <v>MICROCHIP TECHNOLOGY_2023</v>
          </cell>
          <cell r="C5318" t="str">
            <v>CID000218 - Guangdong Xianglu Tungsten Co., Ltd.181</v>
          </cell>
          <cell r="D5318" t="str">
            <v>Tungsten</v>
          </cell>
          <cell r="E5318" t="str">
            <v>CID000218</v>
          </cell>
          <cell r="F5318" t="str">
            <v>RMI</v>
          </cell>
          <cell r="G5318" t="str">
            <v>Guangdong Xianglu Tungsten Co., Ltd.</v>
          </cell>
          <cell r="H5318" t="str">
            <v>CHINA</v>
          </cell>
          <cell r="I5318"/>
          <cell r="J5318" t="str">
            <v>Chaozhou</v>
          </cell>
          <cell r="K5318" t="str">
            <v>Guangdong Sheng</v>
          </cell>
          <cell r="L5318" t="str">
            <v>Conformant</v>
          </cell>
        </row>
        <row r="5319">
          <cell r="B5319" t="str">
            <v>MICROCHIP TECHNOLOGY_2023</v>
          </cell>
          <cell r="C5319" t="str">
            <v>CID002541 - H.C. Starck Tungsten GmbH</v>
          </cell>
          <cell r="D5319" t="str">
            <v>Tungsten</v>
          </cell>
          <cell r="E5319" t="str">
            <v>CID002541</v>
          </cell>
          <cell r="F5319" t="str">
            <v>RMI</v>
          </cell>
          <cell r="G5319" t="str">
            <v>H.C. Starck Tungsten GmbH</v>
          </cell>
          <cell r="H5319" t="str">
            <v>GERMANY</v>
          </cell>
          <cell r="I5319"/>
          <cell r="J5319" t="str">
            <v>Goslar</v>
          </cell>
          <cell r="K5319" t="str">
            <v>Niedersachsen</v>
          </cell>
          <cell r="L5319" t="str">
            <v>Conformant</v>
          </cell>
        </row>
        <row r="5320">
          <cell r="B5320" t="str">
            <v>MICROCHIP TECHNOLOGY_2023</v>
          </cell>
          <cell r="C5320" t="str">
            <v>CID000769 - Hunan Jintai New Material Co., Ltd.96</v>
          </cell>
          <cell r="D5320" t="str">
            <v>Tungsten</v>
          </cell>
          <cell r="E5320" t="str">
            <v>CID000769</v>
          </cell>
          <cell r="F5320" t="str">
            <v>RMI</v>
          </cell>
          <cell r="G5320" t="str">
            <v>Hunan Jintai New Material Co., Ltd.</v>
          </cell>
          <cell r="H5320" t="str">
            <v>CHINA</v>
          </cell>
          <cell r="I5320"/>
          <cell r="J5320" t="str">
            <v>Hengyang</v>
          </cell>
          <cell r="K5320" t="str">
            <v>Hunan Sheng</v>
          </cell>
          <cell r="L5320" t="str">
            <v>Conformant</v>
          </cell>
        </row>
        <row r="5321">
          <cell r="B5321" t="str">
            <v>MICROCHIP TECHNOLOGY_2023</v>
          </cell>
          <cell r="C5321" t="str">
            <v>CID000825 - Japan New Metals Co., Ltd.</v>
          </cell>
          <cell r="D5321" t="str">
            <v>Tungsten</v>
          </cell>
          <cell r="E5321" t="str">
            <v>CID000825</v>
          </cell>
          <cell r="F5321" t="str">
            <v>RMI</v>
          </cell>
          <cell r="G5321" t="str">
            <v>Japan New Metals Co., Ltd.</v>
          </cell>
          <cell r="H5321" t="str">
            <v>JAPAN</v>
          </cell>
          <cell r="I5321"/>
          <cell r="J5321" t="str">
            <v>Akita City</v>
          </cell>
          <cell r="K5321" t="str">
            <v>Akita</v>
          </cell>
          <cell r="L5321" t="str">
            <v>Conformant</v>
          </cell>
        </row>
        <row r="5322">
          <cell r="B5322" t="str">
            <v>MICROCHIP TECHNOLOGY_2023</v>
          </cell>
          <cell r="C5322" t="str">
            <v>CID002551 - Jiangwu H.C. Starck Tungsten Products Co., Ltd.</v>
          </cell>
          <cell r="D5322" t="str">
            <v>Tungsten</v>
          </cell>
          <cell r="E5322" t="str">
            <v>CID002551</v>
          </cell>
          <cell r="F5322" t="str">
            <v>RMI</v>
          </cell>
          <cell r="G5322" t="str">
            <v>Jiangwu H.C. Starck Tungsten Products Co., Ltd.</v>
          </cell>
          <cell r="H5322" t="str">
            <v>CHINA</v>
          </cell>
          <cell r="I5322"/>
          <cell r="J5322" t="str">
            <v>Ganzhou</v>
          </cell>
          <cell r="K5322" t="str">
            <v>Jiangxi Sheng</v>
          </cell>
          <cell r="L5322" t="str">
            <v>Conformant</v>
          </cell>
        </row>
        <row r="5323">
          <cell r="B5323" t="str">
            <v>MICROCHIP TECHNOLOGY_2023</v>
          </cell>
          <cell r="C5323" t="str">
            <v>CID002321 - Jiangxi Gan Bei Tungsten Co., Ltd.</v>
          </cell>
          <cell r="D5323" t="str">
            <v>Tungsten</v>
          </cell>
          <cell r="E5323" t="str">
            <v>CID002321</v>
          </cell>
          <cell r="F5323" t="str">
            <v>RMI</v>
          </cell>
          <cell r="G5323" t="str">
            <v>Jiangxi Gan Bei Tungsten Co., Ltd.</v>
          </cell>
          <cell r="H5323" t="str">
            <v>CHINA</v>
          </cell>
          <cell r="I5323"/>
          <cell r="J5323" t="str">
            <v>Xiushui</v>
          </cell>
          <cell r="K5323" t="str">
            <v>Jiangxi Sheng</v>
          </cell>
          <cell r="L5323" t="str">
            <v>Conformant</v>
          </cell>
        </row>
        <row r="5324">
          <cell r="B5324" t="str">
            <v>MICROCHIP TECHNOLOGY_2023</v>
          </cell>
          <cell r="C5324" t="str">
            <v>CID002318 - Jiangxi Tonggu Non-ferrous Metallurgical &amp; Chemical Co., Ltd.</v>
          </cell>
          <cell r="D5324" t="str">
            <v>Tungsten</v>
          </cell>
          <cell r="E5324" t="str">
            <v>CID002318</v>
          </cell>
          <cell r="F5324" t="str">
            <v>RMI</v>
          </cell>
          <cell r="G5324" t="str">
            <v>Jiangxi Tonggu Non-ferrous Metallurgical &amp; Chemical Co., Ltd.</v>
          </cell>
          <cell r="H5324" t="str">
            <v>CHINA</v>
          </cell>
          <cell r="I5324"/>
          <cell r="J5324" t="str">
            <v>Tonggu</v>
          </cell>
          <cell r="K5324" t="str">
            <v>Jiangxi Sheng</v>
          </cell>
          <cell r="L5324" t="str">
            <v>Conformant</v>
          </cell>
        </row>
        <row r="5325">
          <cell r="B5325" t="str">
            <v>MICROCHIP TECHNOLOGY_2023</v>
          </cell>
          <cell r="C5325" t="str">
            <v>CID002317 - Jiangxi Xinsheng Tungsten Industry Co., Ltd.</v>
          </cell>
          <cell r="D5325" t="str">
            <v>Tungsten</v>
          </cell>
          <cell r="E5325" t="str">
            <v>CID002317</v>
          </cell>
          <cell r="F5325" t="str">
            <v>RMI</v>
          </cell>
          <cell r="G5325" t="str">
            <v>Jiangxi Xinsheng Tungsten Industry Co., Ltd.</v>
          </cell>
          <cell r="H5325" t="str">
            <v>CHINA</v>
          </cell>
          <cell r="I5325"/>
          <cell r="J5325" t="str">
            <v>Ganzhou</v>
          </cell>
          <cell r="K5325" t="str">
            <v>Jiangxi Sheng</v>
          </cell>
          <cell r="L5325" t="str">
            <v>Conformant</v>
          </cell>
        </row>
        <row r="5326">
          <cell r="B5326" t="str">
            <v>MICROCHIP TECHNOLOGY_2023</v>
          </cell>
          <cell r="C5326" t="str">
            <v>CID002316 - Jiangxi Yaosheng Tungsten Co., Ltd.</v>
          </cell>
          <cell r="D5326" t="str">
            <v>Tungsten</v>
          </cell>
          <cell r="E5326" t="str">
            <v>CID002316</v>
          </cell>
          <cell r="F5326" t="str">
            <v>RMI</v>
          </cell>
          <cell r="G5326" t="str">
            <v>Jiangxi Yaosheng Tungsten Co., Ltd.</v>
          </cell>
          <cell r="H5326" t="str">
            <v>CHINA</v>
          </cell>
          <cell r="I5326"/>
          <cell r="J5326" t="str">
            <v>Ganzhou</v>
          </cell>
          <cell r="K5326" t="str">
            <v>Jiangxi Sheng</v>
          </cell>
          <cell r="L5326" t="str">
            <v>Conformant</v>
          </cell>
        </row>
        <row r="5327">
          <cell r="B5327" t="str">
            <v>MICROCHIP TECHNOLOGY_2023</v>
          </cell>
          <cell r="C5327" t="str">
            <v>CID000966 - Kennametal Fallon</v>
          </cell>
          <cell r="D5327" t="str">
            <v>Tungsten</v>
          </cell>
          <cell r="E5327" t="str">
            <v>CID000966</v>
          </cell>
          <cell r="F5327" t="str">
            <v>RMI</v>
          </cell>
          <cell r="G5327" t="str">
            <v>Kennametal Fallon</v>
          </cell>
          <cell r="H5327" t="str">
            <v>UNITED STATES OF AMERICA</v>
          </cell>
          <cell r="I5327"/>
          <cell r="J5327" t="str">
            <v>Fallon</v>
          </cell>
          <cell r="K5327" t="str">
            <v>Nevada</v>
          </cell>
          <cell r="L5327" t="str">
            <v>Conformant</v>
          </cell>
        </row>
        <row r="5328">
          <cell r="B5328" t="str">
            <v>MICROCHIP TECHNOLOGY_2023</v>
          </cell>
          <cell r="C5328" t="str">
            <v>CID000105 - Kennametal Huntsville184</v>
          </cell>
          <cell r="D5328" t="str">
            <v>Tungsten</v>
          </cell>
          <cell r="E5328" t="str">
            <v>CID000105</v>
          </cell>
          <cell r="F5328" t="str">
            <v>RMI</v>
          </cell>
          <cell r="G5328" t="str">
            <v>Kennametal Huntsville</v>
          </cell>
          <cell r="H5328" t="str">
            <v>UNITED STATES OF AMERICA</v>
          </cell>
          <cell r="I5328"/>
          <cell r="J5328" t="str">
            <v>Huntsville</v>
          </cell>
          <cell r="K5328" t="str">
            <v>Alabama</v>
          </cell>
          <cell r="L5328" t="str">
            <v>Conformant</v>
          </cell>
        </row>
        <row r="5329">
          <cell r="B5329" t="str">
            <v>MICROCHIP TECHNOLOGY_2023</v>
          </cell>
          <cell r="C5329" t="str">
            <v>CID002319 - Malipo Haiyu Tungsten Co., Ltd.</v>
          </cell>
          <cell r="D5329" t="str">
            <v>Tungsten</v>
          </cell>
          <cell r="E5329" t="str">
            <v>CID002319</v>
          </cell>
          <cell r="F5329" t="str">
            <v>RMI</v>
          </cell>
          <cell r="G5329" t="str">
            <v>Malipo Haiyu Tungsten Co., Ltd.</v>
          </cell>
          <cell r="H5329" t="str">
            <v>CHINA</v>
          </cell>
          <cell r="I5329"/>
          <cell r="J5329" t="str">
            <v>Nanfeng Xiaozhai</v>
          </cell>
          <cell r="K5329" t="str">
            <v>Yunnan Sheng</v>
          </cell>
          <cell r="L5329" t="str">
            <v>Conformant</v>
          </cell>
        </row>
        <row r="5330">
          <cell r="B5330" t="str">
            <v>MICROCHIP TECHNOLOGY_2023</v>
          </cell>
          <cell r="C5330" t="str">
            <v>CID002589 - Niagara Refining LLC</v>
          </cell>
          <cell r="D5330" t="str">
            <v>Tungsten</v>
          </cell>
          <cell r="E5330" t="str">
            <v>CID002589</v>
          </cell>
          <cell r="F5330" t="str">
            <v>RMI</v>
          </cell>
          <cell r="G5330" t="str">
            <v>Niagara Refining LLC</v>
          </cell>
          <cell r="H5330" t="str">
            <v>UNITED STATES OF AMERICA</v>
          </cell>
          <cell r="I5330"/>
          <cell r="J5330" t="str">
            <v>Depew</v>
          </cell>
          <cell r="K5330" t="str">
            <v>New York</v>
          </cell>
          <cell r="L5330" t="str">
            <v>Conformant</v>
          </cell>
        </row>
        <row r="5331">
          <cell r="B5331" t="str">
            <v>MICROCHIP TECHNOLOGY_2023</v>
          </cell>
          <cell r="C5331" t="str">
            <v>CID002543 - Masan High-Tech Materials</v>
          </cell>
          <cell r="D5331" t="str">
            <v>Tungsten</v>
          </cell>
          <cell r="E5331" t="str">
            <v>CID002543</v>
          </cell>
          <cell r="F5331" t="str">
            <v>RMI</v>
          </cell>
          <cell r="G5331" t="str">
            <v>Masan High-Tech Materials</v>
          </cell>
          <cell r="H5331" t="str">
            <v>VIET NAM</v>
          </cell>
          <cell r="I5331"/>
          <cell r="J5331" t="str">
            <v>Dai Tu</v>
          </cell>
          <cell r="K5331" t="str">
            <v>Thái Nguyên</v>
          </cell>
          <cell r="L5331" t="str">
            <v>Conformant</v>
          </cell>
        </row>
        <row r="5332">
          <cell r="B5332" t="str">
            <v>MICROCHIP TECHNOLOGY_2023</v>
          </cell>
          <cell r="C5332" t="str">
            <v>CID002044 - Wolfram Bergbau und Hutten AG187</v>
          </cell>
          <cell r="D5332" t="str">
            <v>Tungsten</v>
          </cell>
          <cell r="E5332" t="str">
            <v>CID002044</v>
          </cell>
          <cell r="F5332" t="str">
            <v>RMI</v>
          </cell>
          <cell r="G5332" t="str">
            <v>Wolfram Bergbau und Hutten AG</v>
          </cell>
          <cell r="H5332" t="str">
            <v>AUSTRIA</v>
          </cell>
          <cell r="I5332"/>
          <cell r="J5332"/>
          <cell r="K5332"/>
          <cell r="L5332" t="str">
            <v>Conformant</v>
          </cell>
        </row>
        <row r="5333">
          <cell r="B5333" t="str">
            <v>MICROCHIP TECHNOLOGY_2023</v>
          </cell>
          <cell r="C5333" t="str">
            <v>CID002320 - Xiamen Tungsten (H.C.) Co., Ltd.188</v>
          </cell>
          <cell r="D5333" t="str">
            <v>Tungsten</v>
          </cell>
          <cell r="E5333" t="str">
            <v>CID002320</v>
          </cell>
          <cell r="F5333" t="str">
            <v>RMI</v>
          </cell>
          <cell r="G5333" t="str">
            <v>Xiamen Tungsten (H.C.) Co., Ltd.</v>
          </cell>
          <cell r="H5333" t="str">
            <v>CHINA</v>
          </cell>
          <cell r="I5333"/>
          <cell r="J5333"/>
          <cell r="K5333"/>
          <cell r="L5333" t="str">
            <v>Conformant</v>
          </cell>
        </row>
        <row r="5334">
          <cell r="B5334" t="str">
            <v>MICROCHIP TECHNOLOGY_2023</v>
          </cell>
          <cell r="C5334" t="str">
            <v>CID002082 - Xiamen Tungsten Co., Ltd.</v>
          </cell>
          <cell r="D5334" t="str">
            <v>Tungsten</v>
          </cell>
          <cell r="E5334" t="str">
            <v>CID002082</v>
          </cell>
          <cell r="F5334" t="str">
            <v>RMI</v>
          </cell>
          <cell r="G5334" t="str">
            <v>Xiamen Tungsten Co., Ltd.</v>
          </cell>
          <cell r="H5334" t="str">
            <v>CHINA</v>
          </cell>
          <cell r="I5334"/>
          <cell r="J5334"/>
          <cell r="K5334"/>
          <cell r="L5334" t="str">
            <v>Conformant</v>
          </cell>
        </row>
        <row r="5335">
          <cell r="B5335" t="str">
            <v>MICROCHIP TECHNOLOGY_2023</v>
          </cell>
          <cell r="C5335" t="str">
            <v>CID002830 - Xinfeng Huarui Tungsten &amp; Molybdenum New Material Co., Ltd.</v>
          </cell>
          <cell r="D5335" t="str">
            <v>Tungsten</v>
          </cell>
          <cell r="E5335" t="str">
            <v>CID002830</v>
          </cell>
          <cell r="F5335" t="str">
            <v>RMI</v>
          </cell>
          <cell r="G5335" t="str">
            <v>Xinfeng Huarui Tungsten &amp; Molybdenum New Material Co., Ltd.</v>
          </cell>
          <cell r="H5335" t="str">
            <v>CHINA</v>
          </cell>
          <cell r="I5335"/>
          <cell r="J5335"/>
          <cell r="K5335"/>
          <cell r="L5335" t="str">
            <v>Conformant</v>
          </cell>
        </row>
        <row r="5336">
          <cell r="B5336" t="str">
            <v>MICROCHIP TECHNOLOGY_2023</v>
          </cell>
          <cell r="C5336" t="str">
            <v>CID001231 - Jiangxi New Nanshan Technology Ltd.</v>
          </cell>
          <cell r="D5336" t="str">
            <v>Tin</v>
          </cell>
          <cell r="E5336" t="str">
            <v>CID001231</v>
          </cell>
          <cell r="F5336" t="str">
            <v>RMI</v>
          </cell>
          <cell r="G5336" t="str">
            <v>Jiangxi New Nanshan Technology Ltd.</v>
          </cell>
          <cell r="H5336" t="str">
            <v>CHINA</v>
          </cell>
          <cell r="I5336" t="str">
            <v>Nan Kang Industrial Park, Ganzhou, Jiangxi Province, China, 341413</v>
          </cell>
          <cell r="J5336" t="str">
            <v>Ganzhou</v>
          </cell>
          <cell r="K5336" t="str">
            <v>Jiangxi Sheng</v>
          </cell>
          <cell r="L5336" t="str">
            <v>Conformant</v>
          </cell>
        </row>
        <row r="5337">
          <cell r="B5337" t="str">
            <v>MICROCHIP TECHNOLOGY_2023</v>
          </cell>
          <cell r="C5337" t="str">
            <v>CID001486 - PT Timah Nusantara</v>
          </cell>
          <cell r="D5337" t="str">
            <v>Tin</v>
          </cell>
          <cell r="E5337" t="str">
            <v>CID001486</v>
          </cell>
          <cell r="F5337" t="str">
            <v>RMI</v>
          </cell>
          <cell r="G5337" t="str">
            <v>PT Timah Nusantara</v>
          </cell>
          <cell r="H5337" t="str">
            <v>INDONESIA</v>
          </cell>
          <cell r="I5337"/>
          <cell r="J5337" t="str">
            <v>Tempilang</v>
          </cell>
          <cell r="K5337" t="str">
            <v>Kepulauan Bangka Belitung</v>
          </cell>
          <cell r="L5337" t="str">
            <v>Active</v>
          </cell>
        </row>
        <row r="5338">
          <cell r="B5338" t="str">
            <v>MICROCHIP TECHNOLOGY_2023</v>
          </cell>
          <cell r="C5338" t="str">
            <v>CID001522 - Yanling Jincheng Tantalum &amp; Niobium Co., Ltd.</v>
          </cell>
          <cell r="D5338" t="str">
            <v>Tantalum</v>
          </cell>
          <cell r="E5338" t="str">
            <v>CID001522</v>
          </cell>
          <cell r="F5338" t="str">
            <v>RMI</v>
          </cell>
          <cell r="G5338" t="str">
            <v>Yanling Jincheng Tantalum &amp; Niobium Co., Ltd.</v>
          </cell>
          <cell r="H5338" t="str">
            <v>CHINA</v>
          </cell>
          <cell r="I5338"/>
          <cell r="J5338" t="str">
            <v>Zhuzhou</v>
          </cell>
          <cell r="K5338" t="str">
            <v>Hunan Sheng</v>
          </cell>
          <cell r="L5338" t="str">
            <v>Conformant</v>
          </cell>
        </row>
        <row r="5339">
          <cell r="B5339" t="str">
            <v>MICROCHIP TECHNOLOGY_2023</v>
          </cell>
          <cell r="C5339" t="str">
            <v>CID002100 - Yamakin Co., Ltd.</v>
          </cell>
          <cell r="D5339" t="str">
            <v>Gold</v>
          </cell>
          <cell r="E5339" t="str">
            <v>CID002100</v>
          </cell>
          <cell r="F5339" t="str">
            <v>RMI</v>
          </cell>
          <cell r="G5339" t="str">
            <v>Yamakin Co., Ltd.</v>
          </cell>
          <cell r="H5339" t="str">
            <v>JAPAN</v>
          </cell>
          <cell r="I5339"/>
          <cell r="J5339" t="str">
            <v>Konan</v>
          </cell>
          <cell r="K5339" t="str">
            <v>Kochi</v>
          </cell>
          <cell r="L5339" t="str">
            <v>Conformant</v>
          </cell>
        </row>
        <row r="5340">
          <cell r="B5340" t="str">
            <v>MICROCHIP TECHNOLOGY_2023</v>
          </cell>
          <cell r="C5340" t="str">
            <v>CID002645 - Ganzhou Haichuang Tungsten Co., Ltd.</v>
          </cell>
          <cell r="D5340" t="str">
            <v>Tungsten</v>
          </cell>
          <cell r="E5340" t="str">
            <v>CID002645</v>
          </cell>
          <cell r="F5340" t="str">
            <v>RMI</v>
          </cell>
          <cell r="G5340" t="str">
            <v>Ganzhou Haichuang Tungsten Co., Ltd.</v>
          </cell>
          <cell r="H5340" t="str">
            <v>CHINA</v>
          </cell>
          <cell r="I5340"/>
          <cell r="J5340" t="str">
            <v>Ganzhou</v>
          </cell>
          <cell r="K5340" t="str">
            <v>Jiangxi Sheng</v>
          </cell>
          <cell r="L5340" t="str">
            <v>Conformant</v>
          </cell>
        </row>
        <row r="5341">
          <cell r="B5341" t="str">
            <v>MICROCHIP TECHNOLOGY_2023</v>
          </cell>
          <cell r="C5341" t="str">
            <v>CID002773 - Aurubis Beerse99</v>
          </cell>
          <cell r="D5341" t="str">
            <v>Tin</v>
          </cell>
          <cell r="E5341" t="str">
            <v>CID002773</v>
          </cell>
          <cell r="F5341" t="str">
            <v>RMI</v>
          </cell>
          <cell r="G5341" t="str">
            <v>Aurubis Beerse</v>
          </cell>
          <cell r="H5341" t="str">
            <v>BELGIUM</v>
          </cell>
          <cell r="I5341"/>
          <cell r="J5341" t="str">
            <v>Beerse</v>
          </cell>
          <cell r="K5341" t="str">
            <v>Antwerpen</v>
          </cell>
          <cell r="L5341" t="str">
            <v>Conformant</v>
          </cell>
        </row>
        <row r="5342">
          <cell r="B5342" t="str">
            <v>MICROCHIP TECHNOLOGY_2023</v>
          </cell>
          <cell r="C5342" t="str">
            <v>CID002774 - Aurubis Berango100</v>
          </cell>
          <cell r="D5342" t="str">
            <v>Tin</v>
          </cell>
          <cell r="E5342" t="str">
            <v>CID002774</v>
          </cell>
          <cell r="F5342" t="str">
            <v>RMI</v>
          </cell>
          <cell r="G5342" t="str">
            <v>Aurubis Berango</v>
          </cell>
          <cell r="H5342" t="str">
            <v>SPAIN</v>
          </cell>
          <cell r="I5342"/>
          <cell r="J5342" t="str">
            <v>Berango</v>
          </cell>
          <cell r="K5342" t="str">
            <v>Bizkaia</v>
          </cell>
          <cell r="L5342" t="str">
            <v>Conformant</v>
          </cell>
        </row>
        <row r="5343">
          <cell r="B5343" t="str">
            <v>MICROCHIP TECHNOLOGY_2023</v>
          </cell>
          <cell r="C5343" t="str">
            <v>CID002918 - SungEel HiMetal Co., Ltd.</v>
          </cell>
          <cell r="D5343" t="str">
            <v>Gold</v>
          </cell>
          <cell r="E5343" t="str">
            <v>CID002918</v>
          </cell>
          <cell r="F5343" t="str">
            <v>RMI</v>
          </cell>
          <cell r="G5343" t="str">
            <v>SungEel HiMetal Co., Ltd.</v>
          </cell>
          <cell r="H5343" t="str">
            <v>KOREA, REPUBLIC OF</v>
          </cell>
          <cell r="I5343"/>
          <cell r="J5343" t="str">
            <v>Gunsan-si</v>
          </cell>
          <cell r="K5343" t="str">
            <v>Jeollabuk-do</v>
          </cell>
          <cell r="L5343" t="str">
            <v>Conformant</v>
          </cell>
        </row>
        <row r="5344">
          <cell r="B5344" t="str">
            <v>MICROCHIP TECHNOLOGY_2023</v>
          </cell>
          <cell r="C5344" t="str">
            <v>CID003189 - NH Recytech Company</v>
          </cell>
          <cell r="D5344" t="str">
            <v>Gold</v>
          </cell>
          <cell r="E5344" t="str">
            <v>CID003189</v>
          </cell>
          <cell r="F5344" t="str">
            <v>RMI</v>
          </cell>
          <cell r="G5344" t="str">
            <v>NH Recytech Company</v>
          </cell>
          <cell r="H5344" t="str">
            <v>KOREA, REPUBLIC OF</v>
          </cell>
          <cell r="I5344"/>
          <cell r="J5344" t="str">
            <v>Pyeongtaek-si</v>
          </cell>
          <cell r="K5344" t="str">
            <v>Gyeonggi-do</v>
          </cell>
          <cell r="L5344" t="str">
            <v>Conformant</v>
          </cell>
        </row>
        <row r="5345">
          <cell r="B5345" t="str">
            <v>MICROCHIP TECHNOLOGY_2023</v>
          </cell>
          <cell r="C5345" t="str">
            <v>CID003190 - Chifeng Dajingzi Tin Industry Co., Ltd.</v>
          </cell>
          <cell r="D5345" t="str">
            <v>Tin</v>
          </cell>
          <cell r="E5345" t="str">
            <v>CID003190</v>
          </cell>
          <cell r="F5345" t="str">
            <v>RMI</v>
          </cell>
          <cell r="G5345" t="str">
            <v>Chifeng Dajingzi Tin Industry Co., Ltd.</v>
          </cell>
          <cell r="H5345" t="str">
            <v>CHINA</v>
          </cell>
          <cell r="I5345"/>
          <cell r="J5345" t="str">
            <v>Chifeng</v>
          </cell>
          <cell r="K5345" t="str">
            <v>Nei Mongol Zizhiqu</v>
          </cell>
          <cell r="L5345" t="str">
            <v>Conformant</v>
          </cell>
        </row>
        <row r="5346">
          <cell r="B5346" t="str">
            <v>MICROCHIP TECHNOLOGY_2023</v>
          </cell>
          <cell r="C5346" t="str">
            <v>CID003205 - PT Bangka Serumpun</v>
          </cell>
          <cell r="D5346" t="str">
            <v>Tin</v>
          </cell>
          <cell r="E5346" t="str">
            <v>CID003205</v>
          </cell>
          <cell r="F5346" t="str">
            <v>RMI</v>
          </cell>
          <cell r="G5346" t="str">
            <v>PT Bangka Serumpun</v>
          </cell>
          <cell r="H5346" t="str">
            <v>INDONESIA</v>
          </cell>
          <cell r="I5346"/>
          <cell r="J5346" t="str">
            <v>Pangkalpinang</v>
          </cell>
          <cell r="K5346" t="str">
            <v>Kepulauan Bangka Belitung</v>
          </cell>
          <cell r="L5346" t="str">
            <v>Conformant</v>
          </cell>
        </row>
        <row r="5347">
          <cell r="B5347" t="str">
            <v>MICROCHIP TECHNOLOGY_2023</v>
          </cell>
          <cell r="C5347" t="str">
            <v>CID003325 - Tin Technology &amp; Refining</v>
          </cell>
          <cell r="D5347" t="str">
            <v>Tin</v>
          </cell>
          <cell r="E5347" t="str">
            <v>CID003325</v>
          </cell>
          <cell r="F5347" t="str">
            <v>RMI</v>
          </cell>
          <cell r="G5347" t="str">
            <v>Tin Technology &amp; Refining</v>
          </cell>
          <cell r="H5347" t="str">
            <v>UNITED STATES OF AMERICA</v>
          </cell>
          <cell r="I5347"/>
          <cell r="J5347" t="str">
            <v>West Chester</v>
          </cell>
          <cell r="K5347" t="str">
            <v>Pennsylvania</v>
          </cell>
          <cell r="L5347" t="str">
            <v>Conformant</v>
          </cell>
        </row>
        <row r="5348">
          <cell r="B5348" t="str">
            <v>MICROCHIP TECHNOLOGY_2023</v>
          </cell>
          <cell r="C5348" t="str">
            <v>CID001406 - PT Babel Surya Alam Lestari</v>
          </cell>
          <cell r="D5348" t="str">
            <v>Tin</v>
          </cell>
          <cell r="E5348" t="str">
            <v>CID001406</v>
          </cell>
          <cell r="F5348" t="str">
            <v>RMI</v>
          </cell>
          <cell r="G5348" t="str">
            <v>PT Babel Surya Alam Lestari</v>
          </cell>
          <cell r="H5348" t="str">
            <v>INDONESIA</v>
          </cell>
          <cell r="I5348"/>
          <cell r="J5348" t="str">
            <v>Badau</v>
          </cell>
          <cell r="K5348" t="str">
            <v>Kepulauan Bangka Belitung</v>
          </cell>
          <cell r="L5348" t="str">
            <v>Conformant</v>
          </cell>
        </row>
        <row r="5349">
          <cell r="B5349" t="str">
            <v>MICROCHIP TECHNOLOGY_2023</v>
          </cell>
          <cell r="C5349" t="str">
            <v>CID002763 - 8853 S.p.A.</v>
          </cell>
          <cell r="D5349" t="str">
            <v>Gold</v>
          </cell>
          <cell r="E5349" t="str">
            <v>CID002763</v>
          </cell>
          <cell r="F5349" t="str">
            <v>RMI</v>
          </cell>
          <cell r="G5349" t="str">
            <v>8853 S.p.A.</v>
          </cell>
          <cell r="H5349" t="str">
            <v>ITALY</v>
          </cell>
          <cell r="I5349"/>
          <cell r="J5349" t="str">
            <v>Pero</v>
          </cell>
          <cell r="K5349" t="str">
            <v>Lombardia</v>
          </cell>
          <cell r="L5349" t="str">
            <v>Listed by RMI</v>
          </cell>
        </row>
        <row r="5350">
          <cell r="B5350" t="str">
            <v>MICROCHIP TECHNOLOGY_2023</v>
          </cell>
          <cell r="C5350" t="str">
            <v>CID003381 - PT Rajawali Rimba Perkasa</v>
          </cell>
          <cell r="D5350" t="str">
            <v>Tin</v>
          </cell>
          <cell r="E5350" t="str">
            <v>CID003381</v>
          </cell>
          <cell r="F5350" t="str">
            <v>RMI</v>
          </cell>
          <cell r="G5350" t="str">
            <v>PT Rajawali Rimba Perkasa</v>
          </cell>
          <cell r="H5350" t="str">
            <v>INDONESIA</v>
          </cell>
          <cell r="I5350"/>
          <cell r="J5350" t="str">
            <v>Tukak Sadai</v>
          </cell>
          <cell r="K5350" t="str">
            <v>Bangka Belitung</v>
          </cell>
          <cell r="L5350" t="str">
            <v>Conformant</v>
          </cell>
        </row>
        <row r="5351">
          <cell r="B5351" t="str">
            <v>MICROCHIP TECHNOLOGY_2023</v>
          </cell>
          <cell r="C5351" t="str">
            <v>CID003401 - Fujian Ganmin RareMetal Co., Ltd.</v>
          </cell>
          <cell r="D5351" t="str">
            <v>Tungsten</v>
          </cell>
          <cell r="E5351" t="str">
            <v>CID003401</v>
          </cell>
          <cell r="F5351" t="str">
            <v>RMI</v>
          </cell>
          <cell r="G5351" t="str">
            <v>Fujian Ganmin RareMetal Co., Ltd.</v>
          </cell>
          <cell r="H5351" t="str">
            <v>CHINA</v>
          </cell>
          <cell r="I5351"/>
          <cell r="J5351" t="str">
            <v>Longyan</v>
          </cell>
          <cell r="K5351" t="str">
            <v>Fujian Sheng</v>
          </cell>
          <cell r="L5351" t="str">
            <v>Removed</v>
          </cell>
        </row>
        <row r="5352">
          <cell r="B5352" t="str">
            <v>MICROCHIP TECHNOLOGY_2023</v>
          </cell>
          <cell r="C5352" t="str">
            <v>CID003407 - Lianyou Metals Co., Ltd.</v>
          </cell>
          <cell r="D5352" t="str">
            <v>Tungsten</v>
          </cell>
          <cell r="E5352" t="str">
            <v>CID003407</v>
          </cell>
          <cell r="F5352" t="str">
            <v>RMI</v>
          </cell>
          <cell r="G5352" t="str">
            <v>Lianyou Metals Co., Ltd.</v>
          </cell>
          <cell r="H5352" t="str">
            <v>TAIWAN, PROVINCE OF CHINA</v>
          </cell>
          <cell r="I5352"/>
          <cell r="J5352" t="str">
            <v>Fangliao</v>
          </cell>
          <cell r="K5352" t="str">
            <v>Pingtung</v>
          </cell>
          <cell r="L5352" t="str">
            <v>Conformant</v>
          </cell>
        </row>
        <row r="5353">
          <cell r="B5353" t="str">
            <v>MICROCHIP TECHNOLOGY_2023</v>
          </cell>
          <cell r="C5353" t="str">
            <v>CID000090 - Asaka Riken Co., Ltd.</v>
          </cell>
          <cell r="D5353" t="str">
            <v>Gold</v>
          </cell>
          <cell r="E5353" t="str">
            <v>CID000090</v>
          </cell>
          <cell r="F5353" t="str">
            <v>RMI</v>
          </cell>
          <cell r="G5353" t="str">
            <v>Asaka Riken Co., Ltd.</v>
          </cell>
          <cell r="H5353" t="str">
            <v>JAPAN</v>
          </cell>
          <cell r="I5353"/>
          <cell r="J5353" t="str">
            <v>Tamura</v>
          </cell>
          <cell r="K5353" t="str">
            <v>Fukushima</v>
          </cell>
          <cell r="L5353" t="str">
            <v>Conformant</v>
          </cell>
        </row>
        <row r="5354">
          <cell r="B5354" t="str">
            <v>MICROCHIP TECHNOLOGY_2023</v>
          </cell>
          <cell r="C5354" t="str">
            <v>CID003424 - Eco-System Recycling Co., Ltd. North Plant</v>
          </cell>
          <cell r="D5354" t="str">
            <v>Gold</v>
          </cell>
          <cell r="E5354" t="str">
            <v>CID003424</v>
          </cell>
          <cell r="F5354" t="str">
            <v>RMI</v>
          </cell>
          <cell r="G5354" t="str">
            <v>Eco-System Recycling Co., Ltd. North Plant</v>
          </cell>
          <cell r="H5354" t="str">
            <v>JAPAN</v>
          </cell>
          <cell r="I5354"/>
          <cell r="J5354" t="str">
            <v>Kazuno</v>
          </cell>
          <cell r="K5354" t="str">
            <v>Akita</v>
          </cell>
          <cell r="L5354" t="str">
            <v>Conformant</v>
          </cell>
        </row>
        <row r="5355">
          <cell r="B5355" t="str">
            <v>MICROCHIP TECHNOLOGY_2023</v>
          </cell>
          <cell r="C5355" t="str">
            <v>CID003425 - Eco-System Recycling Co., Ltd. West Plant</v>
          </cell>
          <cell r="D5355" t="str">
            <v>Gold</v>
          </cell>
          <cell r="E5355" t="str">
            <v>CID003425</v>
          </cell>
          <cell r="F5355" t="str">
            <v>RMI</v>
          </cell>
          <cell r="G5355" t="str">
            <v>Eco-System Recycling Co., Ltd. West Plant</v>
          </cell>
          <cell r="H5355" t="str">
            <v>JAPAN</v>
          </cell>
          <cell r="I5355"/>
          <cell r="J5355" t="str">
            <v>Okayama</v>
          </cell>
          <cell r="K5355" t="str">
            <v>Okayama</v>
          </cell>
          <cell r="L5355" t="str">
            <v>Conformant</v>
          </cell>
        </row>
        <row r="5356">
          <cell r="B5356" t="str">
            <v>MICROCHIP TECHNOLOGY_2023</v>
          </cell>
          <cell r="C5356" t="str">
            <v>CID002542 - TANIOBIS Smelting GmbH &amp; Co. KG</v>
          </cell>
          <cell r="D5356" t="str">
            <v>Tungsten</v>
          </cell>
          <cell r="E5356" t="str">
            <v>CID002542</v>
          </cell>
          <cell r="F5356" t="str">
            <v>RMI</v>
          </cell>
          <cell r="G5356" t="str">
            <v>TANIOBIS Smelting GmbH &amp; Co. KG</v>
          </cell>
          <cell r="H5356" t="str">
            <v>GERMANY</v>
          </cell>
          <cell r="I5356"/>
          <cell r="J5356" t="str">
            <v>Laufenburg</v>
          </cell>
          <cell r="K5356" t="str">
            <v>Baden-Württemberg</v>
          </cell>
          <cell r="L5356" t="str">
            <v>Conformant</v>
          </cell>
        </row>
        <row r="5357">
          <cell r="B5357" t="str">
            <v>MICROCHIP TECHNOLOGY_2023</v>
          </cell>
          <cell r="C5357" t="str">
            <v>CID003387 - Luna Smelter, Ltd.</v>
          </cell>
          <cell r="D5357" t="str">
            <v>Tin</v>
          </cell>
          <cell r="E5357" t="str">
            <v>CID003387</v>
          </cell>
          <cell r="F5357" t="str">
            <v>RMI</v>
          </cell>
          <cell r="G5357" t="str">
            <v>Luna Smelter, Ltd.</v>
          </cell>
          <cell r="H5357" t="str">
            <v>RWANDA</v>
          </cell>
          <cell r="I5357"/>
          <cell r="J5357" t="str">
            <v>Kigali</v>
          </cell>
          <cell r="K5357" t="str">
            <v>City of Kigali</v>
          </cell>
          <cell r="L5357" t="str">
            <v>Conformant</v>
          </cell>
        </row>
        <row r="5358">
          <cell r="B5358" t="str">
            <v>MICROCHIP TECHNOLOGY_2023</v>
          </cell>
          <cell r="C5358" t="str">
            <v>CID001175 - Mineracao Taboca S.A.</v>
          </cell>
          <cell r="D5358" t="str">
            <v>Tantalum</v>
          </cell>
          <cell r="E5358" t="str">
            <v>CID001175</v>
          </cell>
          <cell r="F5358" t="str">
            <v>RMI</v>
          </cell>
          <cell r="G5358" t="str">
            <v>Mineracao Taboca S.A.</v>
          </cell>
          <cell r="H5358" t="str">
            <v>BRAZIL</v>
          </cell>
          <cell r="I5358"/>
          <cell r="J5358" t="str">
            <v>Presidente Figueiredo</v>
          </cell>
          <cell r="K5358" t="str">
            <v>Amazonas</v>
          </cell>
          <cell r="L5358" t="str">
            <v>Conformant</v>
          </cell>
        </row>
        <row r="5359">
          <cell r="B5359" t="str">
            <v>MICROCHIP TECHNOLOGY_2023</v>
          </cell>
          <cell r="C5359" t="str">
            <v>CID001191 - Mitsubishi Materials Corporation</v>
          </cell>
          <cell r="D5359" t="str">
            <v>Tin</v>
          </cell>
          <cell r="E5359" t="str">
            <v>CID001191</v>
          </cell>
          <cell r="F5359" t="str">
            <v>RMI</v>
          </cell>
          <cell r="G5359" t="str">
            <v>Mitsubishi Materials Corporation</v>
          </cell>
          <cell r="H5359" t="str">
            <v>JAPAN</v>
          </cell>
          <cell r="I5359"/>
          <cell r="J5359" t="str">
            <v>Tokyo</v>
          </cell>
          <cell r="K5359" t="str">
            <v>Tokyo</v>
          </cell>
          <cell r="L5359" t="str">
            <v>Conformant</v>
          </cell>
        </row>
        <row r="5360">
          <cell r="B5360" t="str">
            <v>MICROCHIP TECHNOLOGY_2023</v>
          </cell>
          <cell r="C5360" t="str">
            <v>CID002707 - Resind Industria e Comercio Ltda.</v>
          </cell>
          <cell r="D5360" t="str">
            <v>Tantalum</v>
          </cell>
          <cell r="E5360" t="str">
            <v>CID002707</v>
          </cell>
          <cell r="F5360" t="str">
            <v>RMI</v>
          </cell>
          <cell r="G5360" t="str">
            <v>Resind Industria e Comercio Ltda.</v>
          </cell>
          <cell r="H5360" t="str">
            <v>BRAZIL</v>
          </cell>
          <cell r="I5360"/>
          <cell r="J5360" t="str">
            <v>São João del Rei</v>
          </cell>
          <cell r="K5360" t="str">
            <v>Minas gerais</v>
          </cell>
          <cell r="L5360" t="str">
            <v>Conformant</v>
          </cell>
        </row>
        <row r="5361">
          <cell r="B5361" t="str">
            <v>MICROCHIP TECHNOLOGY_2023</v>
          </cell>
          <cell r="C5361" t="str">
            <v>CID002641 - China Molybdenum Tungsten Co., Ltd.</v>
          </cell>
          <cell r="D5361" t="str">
            <v>Tungsten</v>
          </cell>
          <cell r="E5361" t="str">
            <v>CID002641</v>
          </cell>
          <cell r="F5361" t="str">
            <v>RMI</v>
          </cell>
          <cell r="G5361" t="str">
            <v>China Molybdenum Tungsten Co., Ltd.</v>
          </cell>
          <cell r="H5361" t="str">
            <v>CHINA</v>
          </cell>
          <cell r="I5361"/>
          <cell r="J5361" t="str">
            <v>Luoyang</v>
          </cell>
          <cell r="K5361" t="str">
            <v>Henan Sheng</v>
          </cell>
          <cell r="L5361" t="str">
            <v>Conformant</v>
          </cell>
        </row>
        <row r="5362">
          <cell r="B5362" t="str">
            <v>MICROCHIP TECHNOLOGY_2023</v>
          </cell>
          <cell r="C5362" t="str">
            <v>CID003468 - Cronimet Brasil Ltda</v>
          </cell>
          <cell r="D5362" t="str">
            <v>Tungsten</v>
          </cell>
          <cell r="E5362" t="str">
            <v>CID003468</v>
          </cell>
          <cell r="F5362" t="str">
            <v>RMI</v>
          </cell>
          <cell r="G5362" t="str">
            <v>Cronimet Brasil Ltda</v>
          </cell>
          <cell r="H5362" t="str">
            <v>BRAZIL</v>
          </cell>
          <cell r="I5362"/>
          <cell r="J5362" t="str">
            <v>Araquari</v>
          </cell>
          <cell r="K5362" t="str">
            <v>Santa Catarina</v>
          </cell>
          <cell r="L5362" t="str">
            <v>Conformant</v>
          </cell>
        </row>
        <row r="5363">
          <cell r="B5363" t="str">
            <v>MICROCHIP TECHNOLOGY_2023</v>
          </cell>
          <cell r="C5363" t="str">
            <v>CID003524 - CRM Synergies</v>
          </cell>
          <cell r="D5363" t="str">
            <v>Tin</v>
          </cell>
          <cell r="E5363" t="str">
            <v>CID003524</v>
          </cell>
          <cell r="F5363" t="str">
            <v>RMI</v>
          </cell>
          <cell r="G5363" t="str">
            <v>CRM Synergies</v>
          </cell>
          <cell r="H5363" t="str">
            <v>SPAIN</v>
          </cell>
          <cell r="I5363"/>
          <cell r="J5363" t="str">
            <v>Toledo</v>
          </cell>
          <cell r="K5363" t="str">
            <v>Toledo</v>
          </cell>
          <cell r="L5363" t="str">
            <v>Conformant</v>
          </cell>
        </row>
        <row r="5364">
          <cell r="B5364" t="str">
            <v>MICROCHIP TECHNOLOGY_2023</v>
          </cell>
          <cell r="C5364" t="str">
            <v>CID003582 - Fabrica Auricchio Industria e Comercio Ltda.</v>
          </cell>
          <cell r="D5364" t="str">
            <v>Tin</v>
          </cell>
          <cell r="E5364" t="str">
            <v>CID003582</v>
          </cell>
          <cell r="F5364" t="str">
            <v>RMI</v>
          </cell>
          <cell r="G5364" t="str">
            <v>Fabrica Auricchio Industria e Comercio Ltda.</v>
          </cell>
          <cell r="H5364" t="str">
            <v>BRAZIL</v>
          </cell>
          <cell r="I5364"/>
          <cell r="J5364" t="str">
            <v>Mogi das Cruzes</v>
          </cell>
          <cell r="K5364" t="str">
            <v>São Paulo</v>
          </cell>
          <cell r="L5364" t="str">
            <v>Conformant</v>
          </cell>
        </row>
        <row r="5365">
          <cell r="B5365" t="str">
            <v>MICROCHIP TECHNOLOGY_2023</v>
          </cell>
          <cell r="C5365" t="str">
            <v>CID003449 - PT Mitra Sukses Globalindo</v>
          </cell>
          <cell r="D5365" t="str">
            <v>Tin</v>
          </cell>
          <cell r="E5365" t="str">
            <v>CID003449</v>
          </cell>
          <cell r="F5365" t="str">
            <v>RMI</v>
          </cell>
          <cell r="G5365" t="str">
            <v>PT Mitra Sukses Globalindo</v>
          </cell>
          <cell r="H5365" t="str">
            <v>INDONESIA</v>
          </cell>
          <cell r="I5365"/>
          <cell r="J5365" t="str">
            <v>Pangkalpinang</v>
          </cell>
          <cell r="K5365" t="str">
            <v>Kepulauan Bangka Belitung</v>
          </cell>
          <cell r="L5365" t="str">
            <v>Conformant</v>
          </cell>
        </row>
        <row r="5366">
          <cell r="B5366" t="str">
            <v>MICROCHIP TECHNOLOGY_2023</v>
          </cell>
          <cell r="C5366" t="str">
            <v>CID003575 - Metal Concentrators SA (Pty) Ltd.</v>
          </cell>
          <cell r="D5366" t="str">
            <v>Gold</v>
          </cell>
          <cell r="E5366" t="str">
            <v>CID003575</v>
          </cell>
          <cell r="F5366" t="str">
            <v>RMI</v>
          </cell>
          <cell r="G5366" t="str">
            <v>Metal Concentrators SA (Pty) Ltd.</v>
          </cell>
          <cell r="H5366" t="str">
            <v>SOUTH AFRICA</v>
          </cell>
          <cell r="I5366"/>
          <cell r="J5366" t="str">
            <v>Kempton Park</v>
          </cell>
          <cell r="K5366" t="str">
            <v>Gauteng</v>
          </cell>
          <cell r="L5366" t="str">
            <v>Conformant</v>
          </cell>
        </row>
        <row r="5367">
          <cell r="B5367" t="str">
            <v>MICROCHIP TECHNOLOGY_2023</v>
          </cell>
          <cell r="C5367" t="str">
            <v>CID003583 - RFH Yancheng Jinye New Material Technology Co., Ltd.</v>
          </cell>
          <cell r="D5367" t="str">
            <v>Tantalum</v>
          </cell>
          <cell r="E5367" t="str">
            <v>CID003583</v>
          </cell>
          <cell r="F5367" t="str">
            <v>RMI</v>
          </cell>
          <cell r="G5367" t="str">
            <v>RFH Yancheng Jinye New Material Technology Co., Ltd.</v>
          </cell>
          <cell r="H5367" t="str">
            <v>CHINA</v>
          </cell>
          <cell r="I5367"/>
          <cell r="J5367" t="str">
            <v>Yecheng City</v>
          </cell>
          <cell r="K5367" t="str">
            <v>Jiangsu Sheng</v>
          </cell>
          <cell r="L5367" t="str">
            <v>Conformant</v>
          </cell>
        </row>
        <row r="5368">
          <cell r="B5368" t="str">
            <v>MICROCHIP TECHNOLOGY_2023</v>
          </cell>
          <cell r="C5368" t="str">
            <v>CID003868 - PT Putera Sarana Shakti (PT PSS)</v>
          </cell>
          <cell r="D5368" t="str">
            <v>Tin</v>
          </cell>
          <cell r="E5368" t="str">
            <v>CID003868</v>
          </cell>
          <cell r="F5368" t="str">
            <v>RMI</v>
          </cell>
          <cell r="G5368" t="str">
            <v>PT Putera Sarana Shakti (PT PSS)</v>
          </cell>
          <cell r="H5368" t="str">
            <v>INDONESIA</v>
          </cell>
          <cell r="I5368"/>
          <cell r="J5368" t="str">
            <v>Sungailiat</v>
          </cell>
          <cell r="K5368" t="str">
            <v>Kepulauan Bangka Belitung</v>
          </cell>
          <cell r="L5368" t="str">
            <v>Conformant</v>
          </cell>
        </row>
        <row r="5369">
          <cell r="B5369" t="str">
            <v>MIHB_2023</v>
          </cell>
          <cell r="C5369"/>
          <cell r="D5369"/>
          <cell r="E5369"/>
          <cell r="F5369"/>
          <cell r="G5369"/>
          <cell r="H5369"/>
          <cell r="I5369"/>
          <cell r="J5369"/>
          <cell r="K5369"/>
          <cell r="L5369"/>
        </row>
        <row r="5370">
          <cell r="B5370" t="str">
            <v>Minebea Mitsumi Inc._2023</v>
          </cell>
          <cell r="C5370"/>
          <cell r="D5370"/>
          <cell r="E5370"/>
          <cell r="F5370"/>
          <cell r="G5370"/>
          <cell r="H5370"/>
          <cell r="I5370"/>
          <cell r="J5370"/>
          <cell r="K5370"/>
          <cell r="L5370"/>
        </row>
        <row r="5371">
          <cell r="B5371" t="str">
            <v>MINESCO_2023</v>
          </cell>
          <cell r="C5371"/>
          <cell r="D5371"/>
          <cell r="E5371"/>
          <cell r="F5371"/>
          <cell r="G5371"/>
          <cell r="H5371"/>
          <cell r="I5371"/>
          <cell r="J5371"/>
          <cell r="K5371"/>
          <cell r="L5371"/>
        </row>
        <row r="5372">
          <cell r="B5372" t="str">
            <v>MOGRA_2023</v>
          </cell>
          <cell r="C5372"/>
          <cell r="D5372"/>
          <cell r="E5372"/>
          <cell r="F5372"/>
          <cell r="G5372"/>
          <cell r="H5372"/>
          <cell r="I5372"/>
          <cell r="J5372"/>
          <cell r="K5372"/>
          <cell r="L5372"/>
        </row>
        <row r="5373">
          <cell r="B5373" t="str">
            <v>MOLEX_2023</v>
          </cell>
          <cell r="C5373" t="str">
            <v>CID000211 - Changsha South Tantalum Niobium Co., Ltd.</v>
          </cell>
          <cell r="D5373" t="str">
            <v>Tantalum</v>
          </cell>
          <cell r="E5373" t="str">
            <v>CID000211</v>
          </cell>
          <cell r="F5373" t="str">
            <v>RMI</v>
          </cell>
          <cell r="G5373" t="str">
            <v>Changsha South Tantalum Niobium Co., Ltd.</v>
          </cell>
          <cell r="H5373" t="str">
            <v>CHINA</v>
          </cell>
          <cell r="I5373"/>
          <cell r="J5373" t="str">
            <v>Changsha</v>
          </cell>
          <cell r="K5373" t="str">
            <v>Hunan Sheng</v>
          </cell>
          <cell r="L5373" t="str">
            <v>Conformant</v>
          </cell>
        </row>
        <row r="5374">
          <cell r="B5374" t="str">
            <v>MOLEX_2023</v>
          </cell>
          <cell r="C5374" t="str">
            <v>CID002504 - D Block Metals, LLC</v>
          </cell>
          <cell r="D5374" t="str">
            <v>Tantalum</v>
          </cell>
          <cell r="E5374" t="str">
            <v>CID002504</v>
          </cell>
          <cell r="F5374" t="str">
            <v>RMI</v>
          </cell>
          <cell r="G5374" t="str">
            <v>D Block Metals, LLC</v>
          </cell>
          <cell r="H5374" t="str">
            <v>UNITED STATES OF AMERICA</v>
          </cell>
          <cell r="I5374"/>
          <cell r="J5374" t="str">
            <v>Gastonia</v>
          </cell>
          <cell r="K5374" t="str">
            <v>North Carolina</v>
          </cell>
          <cell r="L5374" t="str">
            <v>Conformant</v>
          </cell>
        </row>
        <row r="5375">
          <cell r="B5375" t="str">
            <v>MOLEX_2023</v>
          </cell>
          <cell r="C5375" t="str">
            <v>CID000460 - F&amp;X Electro-Materials Ltd.4</v>
          </cell>
          <cell r="D5375" t="str">
            <v>Tantalum</v>
          </cell>
          <cell r="E5375" t="str">
            <v>CID000460</v>
          </cell>
          <cell r="F5375" t="str">
            <v>RMI</v>
          </cell>
          <cell r="G5375" t="str">
            <v>F&amp;X Electro-Materials Ltd.</v>
          </cell>
          <cell r="H5375" t="str">
            <v>CHINA</v>
          </cell>
          <cell r="I5375"/>
          <cell r="J5375" t="str">
            <v>Jiangmen</v>
          </cell>
          <cell r="K5375" t="str">
            <v>Guangdong Sheng</v>
          </cell>
          <cell r="L5375" t="str">
            <v>Conformant</v>
          </cell>
        </row>
        <row r="5376">
          <cell r="B5376" t="str">
            <v>MOLEX_2023</v>
          </cell>
          <cell r="C5376" t="str">
            <v>CID002505 - FIR Metals &amp; Resource Ltd.</v>
          </cell>
          <cell r="D5376" t="str">
            <v>Tantalum</v>
          </cell>
          <cell r="E5376" t="str">
            <v>CID002505</v>
          </cell>
          <cell r="F5376" t="str">
            <v>RMI</v>
          </cell>
          <cell r="G5376" t="str">
            <v>FIR Metals &amp; Resource Ltd.</v>
          </cell>
          <cell r="H5376" t="str">
            <v>CHINA</v>
          </cell>
          <cell r="I5376"/>
          <cell r="J5376" t="str">
            <v>Zhuzhou</v>
          </cell>
          <cell r="K5376" t="str">
            <v>Hunan Sheng</v>
          </cell>
          <cell r="L5376" t="str">
            <v>Conformant</v>
          </cell>
        </row>
        <row r="5377">
          <cell r="B5377" t="str">
            <v>MOLEX_2023</v>
          </cell>
          <cell r="C5377" t="str">
            <v>CID002558 - Global Advanced Metals Aizu</v>
          </cell>
          <cell r="D5377" t="str">
            <v>Tantalum</v>
          </cell>
          <cell r="E5377" t="str">
            <v>CID002558</v>
          </cell>
          <cell r="F5377" t="str">
            <v>RMI</v>
          </cell>
          <cell r="G5377" t="str">
            <v>Global Advanced Metals Aizu</v>
          </cell>
          <cell r="H5377" t="str">
            <v>JAPAN</v>
          </cell>
          <cell r="I5377"/>
          <cell r="J5377" t="str">
            <v>Aizuwakamatsu</v>
          </cell>
          <cell r="K5377" t="str">
            <v>Fukushima</v>
          </cell>
          <cell r="L5377" t="str">
            <v>Conformant</v>
          </cell>
        </row>
        <row r="5378">
          <cell r="B5378" t="str">
            <v>MOLEX_2023</v>
          </cell>
          <cell r="C5378" t="str">
            <v>CID002557 - Global Advanced Metals Boyertown</v>
          </cell>
          <cell r="D5378" t="str">
            <v>Tantalum</v>
          </cell>
          <cell r="E5378" t="str">
            <v>CID002557</v>
          </cell>
          <cell r="F5378" t="str">
            <v>RMI</v>
          </cell>
          <cell r="G5378" t="str">
            <v>Global Advanced Metals Boyertown</v>
          </cell>
          <cell r="H5378" t="str">
            <v>UNITED STATES OF AMERICA</v>
          </cell>
          <cell r="I5378"/>
          <cell r="J5378" t="str">
            <v>Boyertown</v>
          </cell>
          <cell r="K5378" t="str">
            <v>Pennsylvania</v>
          </cell>
          <cell r="L5378" t="str">
            <v>Conformant</v>
          </cell>
        </row>
        <row r="5379">
          <cell r="B5379" t="str">
            <v>MOLEX_2023</v>
          </cell>
          <cell r="C5379" t="str">
            <v>CID000616 - XIMEI RESOURCES (GUANGDONG) LIMITED</v>
          </cell>
          <cell r="D5379" t="str">
            <v>Tantalum</v>
          </cell>
          <cell r="E5379" t="str">
            <v>CID000616</v>
          </cell>
          <cell r="F5379" t="str">
            <v>RMI</v>
          </cell>
          <cell r="G5379" t="str">
            <v>XIMEI RESOURCES (GUANGDONG) LIMITED</v>
          </cell>
          <cell r="H5379" t="str">
            <v>CHINA</v>
          </cell>
          <cell r="I5379"/>
          <cell r="J5379" t="str">
            <v>Yingde</v>
          </cell>
          <cell r="K5379" t="str">
            <v>Guangdong Sheng</v>
          </cell>
          <cell r="L5379" t="str">
            <v>Conformant</v>
          </cell>
        </row>
        <row r="5380">
          <cell r="B5380" t="str">
            <v>MOLEX_2023</v>
          </cell>
          <cell r="C5380" t="str">
            <v>CID002544 - TANIOBIS Co., Ltd.</v>
          </cell>
          <cell r="D5380" t="str">
            <v>Tantalum</v>
          </cell>
          <cell r="E5380" t="str">
            <v>CID002544</v>
          </cell>
          <cell r="F5380" t="str">
            <v>RMI</v>
          </cell>
          <cell r="G5380" t="str">
            <v>TANIOBIS Co., Ltd.</v>
          </cell>
          <cell r="H5380" t="str">
            <v>THAILAND</v>
          </cell>
          <cell r="I5380"/>
          <cell r="J5380" t="str">
            <v>Map Ta Phut</v>
          </cell>
          <cell r="K5380" t="str">
            <v>Rayong</v>
          </cell>
          <cell r="L5380" t="str">
            <v>Conformant</v>
          </cell>
        </row>
        <row r="5381">
          <cell r="B5381" t="str">
            <v>MOLEX_2023</v>
          </cell>
          <cell r="C5381" t="str">
            <v>CID002547 - QSIL Metals Hermsdorf GmbH98</v>
          </cell>
          <cell r="D5381" t="str">
            <v>Tantalum</v>
          </cell>
          <cell r="E5381" t="str">
            <v>CID002547</v>
          </cell>
          <cell r="F5381" t="str">
            <v>RMI</v>
          </cell>
          <cell r="G5381" t="str">
            <v>QSIL Metals Hermsdorf GmbH</v>
          </cell>
          <cell r="H5381" t="str">
            <v>GERMANY</v>
          </cell>
          <cell r="I5381"/>
          <cell r="J5381" t="str">
            <v>Hermsdorf</v>
          </cell>
          <cell r="K5381" t="str">
            <v>Thüringen</v>
          </cell>
          <cell r="L5381" t="str">
            <v>Removed</v>
          </cell>
        </row>
        <row r="5382">
          <cell r="B5382" t="str">
            <v>MOLEX_2023</v>
          </cell>
          <cell r="C5382" t="str">
            <v>CID002548 - Materion Newton Inc.</v>
          </cell>
          <cell r="D5382" t="str">
            <v>Tantalum</v>
          </cell>
          <cell r="E5382" t="str">
            <v>CID002548</v>
          </cell>
          <cell r="F5382" t="str">
            <v>RMI</v>
          </cell>
          <cell r="G5382" t="str">
            <v>Materion Newton Inc.</v>
          </cell>
          <cell r="H5382" t="str">
            <v>UNITED STATES OF AMERICA</v>
          </cell>
          <cell r="I5382"/>
          <cell r="J5382" t="str">
            <v>Newton</v>
          </cell>
          <cell r="K5382" t="str">
            <v>Massachusetts</v>
          </cell>
          <cell r="L5382" t="str">
            <v>Conformant</v>
          </cell>
        </row>
        <row r="5383">
          <cell r="B5383" t="str">
            <v>MOLEX_2023</v>
          </cell>
          <cell r="C5383" t="str">
            <v>CID002549 - TANIOBIS Japan Co., Ltd.</v>
          </cell>
          <cell r="D5383" t="str">
            <v>Tantalum</v>
          </cell>
          <cell r="E5383" t="str">
            <v>CID002549</v>
          </cell>
          <cell r="F5383" t="str">
            <v>RMI</v>
          </cell>
          <cell r="G5383" t="str">
            <v>TANIOBIS Japan Co., Ltd.</v>
          </cell>
          <cell r="H5383" t="str">
            <v>JAPAN</v>
          </cell>
          <cell r="I5383"/>
          <cell r="J5383" t="str">
            <v>Mito</v>
          </cell>
          <cell r="K5383" t="str">
            <v>Ibaraki</v>
          </cell>
          <cell r="L5383" t="str">
            <v>Conformant</v>
          </cell>
        </row>
        <row r="5384">
          <cell r="B5384" t="str">
            <v>MOLEX_2023</v>
          </cell>
          <cell r="C5384" t="str">
            <v>CID002550 - TANIOBIS Smelting GmbH &amp; Co. KG</v>
          </cell>
          <cell r="D5384" t="str">
            <v>Tantalum</v>
          </cell>
          <cell r="E5384" t="str">
            <v>CID002550</v>
          </cell>
          <cell r="F5384" t="str">
            <v>RMI</v>
          </cell>
          <cell r="G5384" t="str">
            <v>TANIOBIS Smelting GmbH &amp; Co. KG</v>
          </cell>
          <cell r="H5384" t="str">
            <v>GERMANY</v>
          </cell>
          <cell r="I5384"/>
          <cell r="J5384" t="str">
            <v>Laufenburg</v>
          </cell>
          <cell r="K5384" t="str">
            <v>Baden-Württemberg</v>
          </cell>
          <cell r="L5384" t="str">
            <v>Conformant</v>
          </cell>
        </row>
        <row r="5385">
          <cell r="B5385" t="str">
            <v>MOLEX_2023</v>
          </cell>
          <cell r="C5385" t="str">
            <v>CID002545 - TANIOBIS GmbH</v>
          </cell>
          <cell r="D5385" t="str">
            <v>Tantalum</v>
          </cell>
          <cell r="E5385" t="str">
            <v>CID002545</v>
          </cell>
          <cell r="F5385" t="str">
            <v>RMI</v>
          </cell>
          <cell r="G5385" t="str">
            <v>TANIOBIS GmbH</v>
          </cell>
          <cell r="H5385" t="str">
            <v>GERMANY</v>
          </cell>
          <cell r="I5385"/>
          <cell r="J5385" t="str">
            <v>Goslar</v>
          </cell>
          <cell r="K5385" t="str">
            <v>Niedersachsen</v>
          </cell>
          <cell r="L5385" t="str">
            <v>Conformant</v>
          </cell>
        </row>
        <row r="5386">
          <cell r="B5386" t="str">
            <v>MOLEX_2023</v>
          </cell>
          <cell r="C5386" t="str">
            <v>CID002492 - Hengyang King Xing Lifeng New Materials Co., Ltd.</v>
          </cell>
          <cell r="D5386" t="str">
            <v>Tantalum</v>
          </cell>
          <cell r="E5386" t="str">
            <v>CID002492</v>
          </cell>
          <cell r="F5386" t="str">
            <v>RMI</v>
          </cell>
          <cell r="G5386" t="str">
            <v>Hengyang King Xing Lifeng New Materials Co., Ltd.</v>
          </cell>
          <cell r="H5386" t="str">
            <v>CHINA</v>
          </cell>
          <cell r="I5386"/>
          <cell r="J5386" t="str">
            <v>Hengyang</v>
          </cell>
          <cell r="K5386" t="str">
            <v>Hunan Sheng</v>
          </cell>
          <cell r="L5386" t="str">
            <v>Conformant</v>
          </cell>
        </row>
        <row r="5387">
          <cell r="B5387" t="str">
            <v>MOLEX_2023</v>
          </cell>
          <cell r="C5387" t="str">
            <v>CID002512 - Jiangxi Dinghai Tantalum &amp; Niobium Co., Ltd.</v>
          </cell>
          <cell r="D5387" t="str">
            <v>Tantalum</v>
          </cell>
          <cell r="E5387" t="str">
            <v>CID002512</v>
          </cell>
          <cell r="F5387" t="str">
            <v>RMI</v>
          </cell>
          <cell r="G5387" t="str">
            <v>Jiangxi Dinghai Tantalum &amp; Niobium Co., Ltd.</v>
          </cell>
          <cell r="H5387" t="str">
            <v>CHINA</v>
          </cell>
          <cell r="I5387"/>
          <cell r="J5387" t="str">
            <v>Fengxin</v>
          </cell>
          <cell r="K5387" t="str">
            <v>Jiangxi Sheng</v>
          </cell>
          <cell r="L5387" t="str">
            <v>Conformant</v>
          </cell>
        </row>
        <row r="5388">
          <cell r="B5388" t="str">
            <v>MOLEX_2023</v>
          </cell>
          <cell r="C5388" t="str">
            <v>CID002842 - Jiangxi Tuohong New Raw Material</v>
          </cell>
          <cell r="D5388" t="str">
            <v>Tantalum</v>
          </cell>
          <cell r="E5388" t="str">
            <v>CID002842</v>
          </cell>
          <cell r="F5388" t="str">
            <v>RMI</v>
          </cell>
          <cell r="G5388" t="str">
            <v>Jiangxi Tuohong New Raw Material</v>
          </cell>
          <cell r="H5388" t="str">
            <v>CHINA</v>
          </cell>
          <cell r="I5388"/>
          <cell r="J5388" t="str">
            <v>Yi Chun City</v>
          </cell>
          <cell r="K5388" t="str">
            <v>Jiangxi Sheng</v>
          </cell>
          <cell r="L5388" t="str">
            <v>Conformant</v>
          </cell>
        </row>
        <row r="5389">
          <cell r="B5389" t="str">
            <v>MOLEX_2023</v>
          </cell>
          <cell r="C5389" t="str">
            <v>CID000914 - JiuJiang JinXin Nonferrous Metals Co., Ltd.</v>
          </cell>
          <cell r="D5389" t="str">
            <v>Tantalum</v>
          </cell>
          <cell r="E5389" t="str">
            <v>CID000914</v>
          </cell>
          <cell r="F5389" t="str">
            <v>RMI</v>
          </cell>
          <cell r="G5389" t="str">
            <v>JiuJiang JinXin Nonferrous Metals Co., Ltd.</v>
          </cell>
          <cell r="H5389" t="str">
            <v>CHINA</v>
          </cell>
          <cell r="I5389"/>
          <cell r="J5389" t="str">
            <v>Jiujiang</v>
          </cell>
          <cell r="K5389" t="str">
            <v>Jiangxi Sheng</v>
          </cell>
          <cell r="L5389" t="str">
            <v>Conformant</v>
          </cell>
        </row>
        <row r="5390">
          <cell r="B5390" t="str">
            <v>MOLEX_2023</v>
          </cell>
          <cell r="C5390" t="str">
            <v>CID000917 - Jiujiang Tanbre Co., Ltd.</v>
          </cell>
          <cell r="D5390" t="str">
            <v>Tantalum</v>
          </cell>
          <cell r="E5390" t="str">
            <v>CID000917</v>
          </cell>
          <cell r="F5390" t="str">
            <v>RMI</v>
          </cell>
          <cell r="G5390" t="str">
            <v>Jiujiang Tanbre Co., Ltd.</v>
          </cell>
          <cell r="H5390" t="str">
            <v>CHINA</v>
          </cell>
          <cell r="I5390" t="str">
            <v>No. 62, Jiuhu Road, Jiujiang City, Jiangxi 
Province, China, P.C: 332014</v>
          </cell>
          <cell r="J5390" t="str">
            <v>Jiujiang</v>
          </cell>
          <cell r="K5390" t="str">
            <v>Jiangxi Sheng</v>
          </cell>
          <cell r="L5390" t="str">
            <v>Conformant</v>
          </cell>
        </row>
        <row r="5391">
          <cell r="B5391" t="str">
            <v>MOLEX_2023</v>
          </cell>
          <cell r="C5391" t="str">
            <v>CID002506 - Jiujiang Zhongao Tantalum &amp; Niobium Co., Ltd.</v>
          </cell>
          <cell r="D5391" t="str">
            <v>Tantalum</v>
          </cell>
          <cell r="E5391" t="str">
            <v>CID002506</v>
          </cell>
          <cell r="F5391" t="str">
            <v>RMI</v>
          </cell>
          <cell r="G5391" t="str">
            <v>Jiujiang Zhongao Tantalum &amp; Niobium Co., Ltd.</v>
          </cell>
          <cell r="H5391" t="str">
            <v>CHINA</v>
          </cell>
          <cell r="I5391"/>
          <cell r="J5391" t="str">
            <v>Jiujiang</v>
          </cell>
          <cell r="K5391" t="str">
            <v>Jiangxi Sheng</v>
          </cell>
          <cell r="L5391" t="str">
            <v>Conformant</v>
          </cell>
        </row>
        <row r="5392">
          <cell r="B5392" t="str">
            <v>MOLEX_2023</v>
          </cell>
          <cell r="C5392" t="str">
            <v>CID002539 - KEMET de Mexico</v>
          </cell>
          <cell r="D5392" t="str">
            <v>Tantalum</v>
          </cell>
          <cell r="E5392" t="str">
            <v>CID002539</v>
          </cell>
          <cell r="F5392" t="str">
            <v>RMI</v>
          </cell>
          <cell r="G5392" t="str">
            <v>KEMET de Mexico</v>
          </cell>
          <cell r="H5392" t="str">
            <v>MEXICO</v>
          </cell>
          <cell r="I5392"/>
          <cell r="J5392" t="str">
            <v>Matamoros</v>
          </cell>
          <cell r="K5392" t="str">
            <v>Tamaulipas</v>
          </cell>
          <cell r="L5392" t="str">
            <v>Conformant</v>
          </cell>
        </row>
        <row r="5393">
          <cell r="B5393" t="str">
            <v>MOLEX_2023</v>
          </cell>
          <cell r="C5393" t="str">
            <v>CID001076 - AMG Brasil</v>
          </cell>
          <cell r="D5393" t="str">
            <v>Tantalum</v>
          </cell>
          <cell r="E5393" t="str">
            <v>CID001076</v>
          </cell>
          <cell r="F5393" t="str">
            <v>RMI</v>
          </cell>
          <cell r="G5393" t="str">
            <v>AMG Brasil</v>
          </cell>
          <cell r="H5393" t="str">
            <v>BRAZIL</v>
          </cell>
          <cell r="I5393"/>
          <cell r="J5393" t="str">
            <v>São João del Rei</v>
          </cell>
          <cell r="K5393" t="str">
            <v>Minas Gerais</v>
          </cell>
          <cell r="L5393" t="str">
            <v>Conformant</v>
          </cell>
        </row>
        <row r="5394">
          <cell r="B5394" t="str">
            <v>MOLEX_2023</v>
          </cell>
          <cell r="C5394" t="str">
            <v>CID001163 - Metallurgical Products India Pvt., Ltd.7</v>
          </cell>
          <cell r="D5394" t="str">
            <v>Tantalum</v>
          </cell>
          <cell r="E5394" t="str">
            <v>CID001163</v>
          </cell>
          <cell r="F5394" t="str">
            <v>RMI</v>
          </cell>
          <cell r="G5394" t="str">
            <v>Metallurgical Products India Pvt., Ltd.</v>
          </cell>
          <cell r="H5394" t="str">
            <v>INDIA</v>
          </cell>
          <cell r="I5394"/>
          <cell r="J5394" t="str">
            <v>District Raigad</v>
          </cell>
          <cell r="K5394" t="str">
            <v>Maharashtra</v>
          </cell>
          <cell r="L5394" t="str">
            <v>Conformant</v>
          </cell>
        </row>
        <row r="5395">
          <cell r="B5395" t="str">
            <v>MOLEX_2023</v>
          </cell>
          <cell r="C5395" t="str">
            <v>CID001173 - Mineracao Taboca S.A.</v>
          </cell>
          <cell r="D5395" t="str">
            <v>Tin</v>
          </cell>
          <cell r="E5395" t="str">
            <v>CID001173</v>
          </cell>
          <cell r="F5395" t="str">
            <v>RMI</v>
          </cell>
          <cell r="G5395" t="str">
            <v>Mineracao Taboca S.A.</v>
          </cell>
          <cell r="H5395" t="str">
            <v>BRAZIL</v>
          </cell>
          <cell r="I5395" t="str">
            <v>Nondisclosure</v>
          </cell>
          <cell r="J5395" t="str">
            <v>Bairro Guarapiranga</v>
          </cell>
          <cell r="K5395" t="str">
            <v>Pirapora do Bom Jesus City</v>
          </cell>
          <cell r="L5395" t="str">
            <v>Conformant</v>
          </cell>
        </row>
        <row r="5396">
          <cell r="B5396" t="str">
            <v>MOLEX_2023</v>
          </cell>
          <cell r="C5396" t="str">
            <v>CID001192 - Mitsui Mining and Smelting Co., Ltd.8</v>
          </cell>
          <cell r="D5396" t="str">
            <v>Tantalum</v>
          </cell>
          <cell r="E5396" t="str">
            <v>CID001192</v>
          </cell>
          <cell r="F5396" t="str">
            <v>RMI</v>
          </cell>
          <cell r="G5396" t="str">
            <v>Mitsui Mining and Smelting Co., Ltd.</v>
          </cell>
          <cell r="H5396" t="str">
            <v>JAPAN</v>
          </cell>
          <cell r="I5396"/>
          <cell r="J5396" t="str">
            <v>Omuta</v>
          </cell>
          <cell r="K5396" t="str">
            <v>Fukuoka</v>
          </cell>
          <cell r="L5396" t="str">
            <v>Conformant</v>
          </cell>
        </row>
        <row r="5397">
          <cell r="B5397" t="str">
            <v>MOLEX_2023</v>
          </cell>
          <cell r="C5397" t="str">
            <v>CID001277 - Ningxia Orient Tantalum Industry Co., Ltd.</v>
          </cell>
          <cell r="D5397" t="str">
            <v>Tantalum</v>
          </cell>
          <cell r="E5397" t="str">
            <v>CID001277</v>
          </cell>
          <cell r="F5397" t="str">
            <v>RMI</v>
          </cell>
          <cell r="G5397" t="str">
            <v>Ningxia Orient Tantalum Industry Co., Ltd.</v>
          </cell>
          <cell r="H5397" t="str">
            <v>CHINA</v>
          </cell>
          <cell r="I5397"/>
          <cell r="J5397" t="str">
            <v>Shizuishan City</v>
          </cell>
          <cell r="K5397" t="str">
            <v>Ningxia Huizi Zizhiqu</v>
          </cell>
          <cell r="L5397" t="str">
            <v>Conformant</v>
          </cell>
        </row>
        <row r="5398">
          <cell r="B5398" t="str">
            <v>MOLEX_2023</v>
          </cell>
          <cell r="C5398" t="str">
            <v>CID001200 - NPM Silmet AS9</v>
          </cell>
          <cell r="D5398" t="str">
            <v>Tantalum</v>
          </cell>
          <cell r="E5398" t="str">
            <v>CID001200</v>
          </cell>
          <cell r="F5398" t="str">
            <v>RMI</v>
          </cell>
          <cell r="G5398" t="str">
            <v>NPM Silmet AS</v>
          </cell>
          <cell r="H5398" t="str">
            <v>ESTONIA</v>
          </cell>
          <cell r="I5398"/>
          <cell r="J5398" t="str">
            <v>Sillamäe</v>
          </cell>
          <cell r="K5398" t="str">
            <v>Ida-Virumaa</v>
          </cell>
          <cell r="L5398" t="str">
            <v>Conformant</v>
          </cell>
        </row>
        <row r="5399">
          <cell r="B5399" t="str">
            <v>MOLEX_2023</v>
          </cell>
          <cell r="C5399" t="str">
            <v>CID001508 - QuantumClean</v>
          </cell>
          <cell r="D5399" t="str">
            <v>Tantalum</v>
          </cell>
          <cell r="E5399" t="str">
            <v>CID001508</v>
          </cell>
          <cell r="F5399" t="str">
            <v>RMI</v>
          </cell>
          <cell r="G5399" t="str">
            <v>QuantumClean</v>
          </cell>
          <cell r="H5399" t="str">
            <v>UNITED STATES OF AMERICA</v>
          </cell>
          <cell r="I5399"/>
          <cell r="J5399" t="str">
            <v>Carrollton</v>
          </cell>
          <cell r="K5399" t="str">
            <v>Texas</v>
          </cell>
          <cell r="L5399" t="str">
            <v>Conformant</v>
          </cell>
        </row>
        <row r="5400">
          <cell r="B5400" t="str">
            <v>MOLEX_2023</v>
          </cell>
          <cell r="C5400" t="str">
            <v>CID002706 - Resind Industria e Comercio Ltda.</v>
          </cell>
          <cell r="D5400" t="str">
            <v>Tin</v>
          </cell>
          <cell r="E5400" t="str">
            <v>CID002706</v>
          </cell>
          <cell r="F5400" t="str">
            <v>RMI</v>
          </cell>
          <cell r="G5400" t="str">
            <v>Resind Industria e Comercio Ltda.</v>
          </cell>
          <cell r="H5400" t="str">
            <v>BRAZIL</v>
          </cell>
          <cell r="I5400"/>
          <cell r="J5400" t="str">
            <v>São João del Rei</v>
          </cell>
          <cell r="K5400" t="str">
            <v>Minas gerais</v>
          </cell>
          <cell r="L5400" t="str">
            <v>Conformant</v>
          </cell>
        </row>
        <row r="5401">
          <cell r="B5401" t="str">
            <v>MOLEX_2023</v>
          </cell>
          <cell r="C5401" t="str">
            <v>CID001869 - Taki Chemical Co., Ltd.</v>
          </cell>
          <cell r="D5401" t="str">
            <v>Tantalum</v>
          </cell>
          <cell r="E5401" t="str">
            <v>CID001869</v>
          </cell>
          <cell r="F5401" t="str">
            <v>RMI</v>
          </cell>
          <cell r="G5401" t="str">
            <v>Taki Chemical Co., Ltd.</v>
          </cell>
          <cell r="H5401" t="str">
            <v>JAPAN</v>
          </cell>
          <cell r="I5401"/>
          <cell r="J5401" t="str">
            <v>Harima</v>
          </cell>
          <cell r="K5401" t="str">
            <v>Hyogo</v>
          </cell>
          <cell r="L5401" t="str">
            <v>Conformant</v>
          </cell>
        </row>
        <row r="5402">
          <cell r="B5402" t="str">
            <v>MOLEX_2023</v>
          </cell>
          <cell r="C5402" t="str">
            <v>CID001891 - Telex Metals</v>
          </cell>
          <cell r="D5402" t="str">
            <v>Tantalum</v>
          </cell>
          <cell r="E5402" t="str">
            <v>CID001891</v>
          </cell>
          <cell r="F5402" t="str">
            <v>RMI</v>
          </cell>
          <cell r="G5402" t="str">
            <v>Telex Metals</v>
          </cell>
          <cell r="H5402" t="str">
            <v>UNITED STATES OF AMERICA</v>
          </cell>
          <cell r="I5402"/>
          <cell r="J5402" t="str">
            <v>Croydon</v>
          </cell>
          <cell r="K5402" t="str">
            <v>Pennsylvania</v>
          </cell>
          <cell r="L5402" t="str">
            <v>Conformant</v>
          </cell>
        </row>
        <row r="5403">
          <cell r="B5403" t="str">
            <v>MOLEX_2023</v>
          </cell>
          <cell r="C5403" t="str">
            <v>CID001969 - Ulba Metallurgical Plant JSC17</v>
          </cell>
          <cell r="D5403" t="str">
            <v>Tantalum</v>
          </cell>
          <cell r="E5403" t="str">
            <v>CID001969</v>
          </cell>
          <cell r="F5403" t="str">
            <v>RMI</v>
          </cell>
          <cell r="G5403" t="str">
            <v>Ulba Metallurgical Plant JSC</v>
          </cell>
          <cell r="H5403" t="str">
            <v>KAZAKHSTAN</v>
          </cell>
          <cell r="I5403"/>
          <cell r="J5403" t="str">
            <v>Ust-Kamenogorsk</v>
          </cell>
          <cell r="K5403" t="str">
            <v>Qaraghandy oblysy</v>
          </cell>
          <cell r="L5403" t="str">
            <v>Conformant</v>
          </cell>
        </row>
        <row r="5404">
          <cell r="B5404" t="str">
            <v>MOLEX_2023</v>
          </cell>
          <cell r="C5404" t="str">
            <v>CID002508 - XinXing HaoRong Electronic Material Co., Ltd.</v>
          </cell>
          <cell r="D5404" t="str">
            <v>Tantalum</v>
          </cell>
          <cell r="E5404" t="str">
            <v>CID002508</v>
          </cell>
          <cell r="F5404" t="str">
            <v>RMI</v>
          </cell>
          <cell r="G5404" t="str">
            <v>XinXing HaoRong Electronic Material Co., Ltd.</v>
          </cell>
          <cell r="H5404" t="str">
            <v>CHINA</v>
          </cell>
          <cell r="I5404"/>
          <cell r="J5404" t="str">
            <v>YunFu City</v>
          </cell>
          <cell r="K5404" t="str">
            <v>Guangdong Sheng</v>
          </cell>
          <cell r="L5404" t="str">
            <v>Conformant</v>
          </cell>
        </row>
        <row r="5405">
          <cell r="B5405" t="str">
            <v>MOLEX_2023</v>
          </cell>
          <cell r="C5405" t="str">
            <v>CID000015 - Advanced Chemical Company</v>
          </cell>
          <cell r="D5405" t="str">
            <v>Gold</v>
          </cell>
          <cell r="E5405" t="str">
            <v>CID000015</v>
          </cell>
          <cell r="F5405" t="str">
            <v>RMI</v>
          </cell>
          <cell r="G5405" t="str">
            <v>Advanced Chemical Company</v>
          </cell>
          <cell r="H5405" t="str">
            <v>UNITED STATES OF AMERICA</v>
          </cell>
          <cell r="I5405"/>
          <cell r="J5405" t="str">
            <v>Warwick</v>
          </cell>
          <cell r="K5405" t="str">
            <v>Rhode Island</v>
          </cell>
          <cell r="L5405" t="str">
            <v>Conformant</v>
          </cell>
        </row>
        <row r="5406">
          <cell r="B5406" t="str">
            <v>MOLEX_2023</v>
          </cell>
          <cell r="C5406" t="str">
            <v>CID000019 - Aida Chemical Industries Co., Ltd.</v>
          </cell>
          <cell r="D5406" t="str">
            <v>Gold</v>
          </cell>
          <cell r="E5406" t="str">
            <v>CID000019</v>
          </cell>
          <cell r="F5406" t="str">
            <v>RMI</v>
          </cell>
          <cell r="G5406" t="str">
            <v>Aida Chemical Industries Co., Ltd.</v>
          </cell>
          <cell r="H5406" t="str">
            <v>JAPAN</v>
          </cell>
          <cell r="I5406" t="str">
            <v>6-15-13 Minami-cho</v>
          </cell>
          <cell r="J5406" t="str">
            <v>Fuchu</v>
          </cell>
          <cell r="K5406" t="str">
            <v>Tokyo</v>
          </cell>
          <cell r="L5406" t="str">
            <v>Conformant</v>
          </cell>
        </row>
        <row r="5407">
          <cell r="B5407" t="str">
            <v>MOLEX_2023</v>
          </cell>
          <cell r="C5407" t="str">
            <v>CID002560 - Al Etihad Gold Refinery DMCC</v>
          </cell>
          <cell r="D5407" t="str">
            <v>Gold</v>
          </cell>
          <cell r="E5407" t="str">
            <v>CID002560</v>
          </cell>
          <cell r="F5407" t="str">
            <v>RMI</v>
          </cell>
          <cell r="G5407" t="str">
            <v>Al Etihad Gold Refinery DMCC</v>
          </cell>
          <cell r="H5407" t="str">
            <v>UNITED ARAB EMIRATES</v>
          </cell>
          <cell r="I5407"/>
          <cell r="J5407" t="str">
            <v>Dubai</v>
          </cell>
          <cell r="K5407" t="str">
            <v>Dubayy</v>
          </cell>
          <cell r="L5407" t="str">
            <v>Conformant</v>
          </cell>
        </row>
        <row r="5408">
          <cell r="B5408" t="str">
            <v>MOLEX_2023</v>
          </cell>
          <cell r="C5408" t="str">
            <v>CID000035 - Agosi AG</v>
          </cell>
          <cell r="D5408" t="str">
            <v>Gold</v>
          </cell>
          <cell r="E5408" t="str">
            <v>CID000035</v>
          </cell>
          <cell r="F5408" t="str">
            <v>RMI</v>
          </cell>
          <cell r="G5408" t="str">
            <v>Agosi AG</v>
          </cell>
          <cell r="H5408" t="str">
            <v>GERMANY</v>
          </cell>
          <cell r="I5408"/>
          <cell r="J5408" t="str">
            <v>Pforzheim</v>
          </cell>
          <cell r="K5408" t="str">
            <v>Baden-Württemberg</v>
          </cell>
          <cell r="L5408" t="str">
            <v>Conformant</v>
          </cell>
        </row>
        <row r="5409">
          <cell r="B5409" t="str">
            <v>MOLEX_2023</v>
          </cell>
          <cell r="C5409" t="str">
            <v>CID000041 - Almalyk Mining and Metallurgical Complex (AMMC)</v>
          </cell>
          <cell r="D5409" t="str">
            <v>Gold</v>
          </cell>
          <cell r="E5409" t="str">
            <v>CID000041</v>
          </cell>
          <cell r="F5409" t="str">
            <v>RMI</v>
          </cell>
          <cell r="G5409" t="str">
            <v>Almalyk Mining and Metallurgical Complex (AMMC)</v>
          </cell>
          <cell r="H5409" t="str">
            <v>UZBEKISTAN</v>
          </cell>
          <cell r="I5409"/>
          <cell r="J5409" t="str">
            <v>Almalyk</v>
          </cell>
          <cell r="K5409" t="str">
            <v>Toshkent</v>
          </cell>
          <cell r="L5409" t="str">
            <v>Conformant</v>
          </cell>
        </row>
        <row r="5410">
          <cell r="B5410" t="str">
            <v>MOLEX_2023</v>
          </cell>
          <cell r="C5410" t="str">
            <v>CID000058 - AngloGold Ashanti Corrego do Sitio Mineracao</v>
          </cell>
          <cell r="D5410" t="str">
            <v>Gold</v>
          </cell>
          <cell r="E5410" t="str">
            <v>CID000058</v>
          </cell>
          <cell r="F5410" t="str">
            <v>RMI</v>
          </cell>
          <cell r="G5410" t="str">
            <v>AngloGold Ashanti Corrego do Sitio Mineracao</v>
          </cell>
          <cell r="H5410" t="str">
            <v>BRAZIL</v>
          </cell>
          <cell r="I5410"/>
          <cell r="J5410" t="str">
            <v>Nova Lima</v>
          </cell>
          <cell r="K5410" t="str">
            <v>Minas Gerais</v>
          </cell>
          <cell r="L5410" t="str">
            <v>Conformant</v>
          </cell>
        </row>
        <row r="5411">
          <cell r="B5411" t="str">
            <v>MOLEX_2023</v>
          </cell>
          <cell r="C5411" t="str">
            <v>CID000077 - Argor-Heraeus S.A.</v>
          </cell>
          <cell r="D5411" t="str">
            <v>Gold</v>
          </cell>
          <cell r="E5411" t="str">
            <v>CID000077</v>
          </cell>
          <cell r="F5411" t="str">
            <v>RMI</v>
          </cell>
          <cell r="G5411" t="str">
            <v>Argor-Heraeus S.A.</v>
          </cell>
          <cell r="H5411" t="str">
            <v>SWITZERLAND</v>
          </cell>
          <cell r="I5411" t="str">
            <v>CH-6850 Mendrisio , Switzerland</v>
          </cell>
          <cell r="J5411" t="str">
            <v>Mendrisio</v>
          </cell>
          <cell r="K5411" t="str">
            <v>Ticino</v>
          </cell>
          <cell r="L5411" t="str">
            <v>Conformant</v>
          </cell>
        </row>
        <row r="5412">
          <cell r="B5412" t="str">
            <v>MOLEX_2023</v>
          </cell>
          <cell r="C5412" t="str">
            <v>CID000082 - Asahi Pretec Corp.20</v>
          </cell>
          <cell r="D5412" t="str">
            <v>Gold</v>
          </cell>
          <cell r="E5412" t="str">
            <v>CID000082</v>
          </cell>
          <cell r="F5412" t="str">
            <v>RMI</v>
          </cell>
          <cell r="G5412" t="str">
            <v>Asahi Pretec Corp.</v>
          </cell>
          <cell r="H5412" t="str">
            <v>JAPAN</v>
          </cell>
          <cell r="I5412"/>
          <cell r="J5412" t="str">
            <v>Kobe</v>
          </cell>
          <cell r="K5412" t="str">
            <v>Hyogo</v>
          </cell>
          <cell r="L5412" t="str">
            <v>Conformant</v>
          </cell>
        </row>
        <row r="5413">
          <cell r="B5413" t="str">
            <v>MOLEX_2023</v>
          </cell>
          <cell r="C5413" t="str">
            <v>CID000924 - Asahi Refining Canada Ltd.</v>
          </cell>
          <cell r="D5413" t="str">
            <v>Gold</v>
          </cell>
          <cell r="E5413" t="str">
            <v>CID000924</v>
          </cell>
          <cell r="F5413" t="str">
            <v>RMI</v>
          </cell>
          <cell r="G5413" t="str">
            <v>Asahi Refining Canada Ltd.</v>
          </cell>
          <cell r="H5413" t="str">
            <v>CANADA</v>
          </cell>
          <cell r="I5413"/>
          <cell r="J5413" t="str">
            <v>Brampton</v>
          </cell>
          <cell r="K5413" t="str">
            <v>Ontario</v>
          </cell>
          <cell r="L5413" t="str">
            <v>Conformant</v>
          </cell>
        </row>
        <row r="5414">
          <cell r="B5414" t="str">
            <v>MOLEX_2023</v>
          </cell>
          <cell r="C5414" t="str">
            <v>CID000920 - Asahi Refining USA Inc.</v>
          </cell>
          <cell r="D5414" t="str">
            <v>Gold</v>
          </cell>
          <cell r="E5414" t="str">
            <v>CID000920</v>
          </cell>
          <cell r="F5414" t="str">
            <v>RMI</v>
          </cell>
          <cell r="G5414" t="str">
            <v>Asahi Refining USA Inc.</v>
          </cell>
          <cell r="H5414" t="str">
            <v>UNITED STATES OF AMERICA</v>
          </cell>
          <cell r="I5414"/>
          <cell r="J5414" t="str">
            <v>Salt Lake City</v>
          </cell>
          <cell r="K5414" t="str">
            <v>Utah</v>
          </cell>
          <cell r="L5414" t="str">
            <v>Conformant</v>
          </cell>
        </row>
        <row r="5415">
          <cell r="B5415" t="str">
            <v>MOLEX_2023</v>
          </cell>
          <cell r="C5415" t="str">
            <v>CID000113 - Aurubis AG</v>
          </cell>
          <cell r="D5415" t="str">
            <v>Gold</v>
          </cell>
          <cell r="E5415" t="str">
            <v>CID000113</v>
          </cell>
          <cell r="F5415" t="str">
            <v>RMI</v>
          </cell>
          <cell r="G5415" t="str">
            <v>Aurubis AG</v>
          </cell>
          <cell r="H5415" t="str">
            <v>GERMANY</v>
          </cell>
          <cell r="I5415"/>
          <cell r="J5415" t="str">
            <v>Hamburg</v>
          </cell>
          <cell r="K5415" t="str">
            <v>Hamburg</v>
          </cell>
          <cell r="L5415" t="str">
            <v>Conformant</v>
          </cell>
        </row>
        <row r="5416">
          <cell r="B5416" t="str">
            <v>MOLEX_2023</v>
          </cell>
          <cell r="C5416" t="str">
            <v>CID002863 - Bangalore Refinery26</v>
          </cell>
          <cell r="D5416" t="str">
            <v>Gold</v>
          </cell>
          <cell r="E5416" t="str">
            <v>CID002863</v>
          </cell>
          <cell r="F5416" t="str">
            <v>RMI</v>
          </cell>
          <cell r="G5416" t="str">
            <v>Bangalore Refinery</v>
          </cell>
          <cell r="H5416" t="str">
            <v>INDIA</v>
          </cell>
          <cell r="I5416"/>
          <cell r="J5416" t="str">
            <v>Bangalore</v>
          </cell>
          <cell r="K5416" t="str">
            <v>Karnataka</v>
          </cell>
          <cell r="L5416" t="str">
            <v>Conformant</v>
          </cell>
        </row>
        <row r="5417">
          <cell r="B5417" t="str">
            <v>MOLEX_2023</v>
          </cell>
          <cell r="C5417" t="str">
            <v>CID000128 - Bangko Sentral ng Pilipinas (Central Bank of the Philippines)</v>
          </cell>
          <cell r="D5417" t="str">
            <v>Gold</v>
          </cell>
          <cell r="E5417" t="str">
            <v>CID000128</v>
          </cell>
          <cell r="F5417" t="str">
            <v>RMI</v>
          </cell>
          <cell r="G5417" t="str">
            <v>Bangko Sentral ng Pilipinas (Central Bank of the Philippines)</v>
          </cell>
          <cell r="H5417" t="str">
            <v>PHILIPPINES</v>
          </cell>
          <cell r="I5417"/>
          <cell r="J5417" t="str">
            <v>Quezon City</v>
          </cell>
          <cell r="K5417" t="str">
            <v>Rizal</v>
          </cell>
          <cell r="L5417" t="str">
            <v>Conformant</v>
          </cell>
        </row>
        <row r="5418">
          <cell r="B5418" t="str">
            <v>MOLEX_2023</v>
          </cell>
          <cell r="C5418" t="str">
            <v>CID000157 - Boliden AB</v>
          </cell>
          <cell r="D5418" t="str">
            <v>Gold</v>
          </cell>
          <cell r="E5418" t="str">
            <v>CID000157</v>
          </cell>
          <cell r="F5418" t="str">
            <v>RMI</v>
          </cell>
          <cell r="G5418" t="str">
            <v>Boliden AB</v>
          </cell>
          <cell r="H5418" t="str">
            <v>SWEDEN</v>
          </cell>
          <cell r="I5418"/>
          <cell r="J5418" t="str">
            <v>Skelleftehamn</v>
          </cell>
          <cell r="K5418" t="str">
            <v>Västerbottens län [SE-24]</v>
          </cell>
          <cell r="L5418" t="str">
            <v>Conformant</v>
          </cell>
        </row>
        <row r="5419">
          <cell r="B5419" t="str">
            <v>MOLEX_2023</v>
          </cell>
          <cell r="C5419" t="str">
            <v>CID000176 - C. Hafner GmbH + Co. KG</v>
          </cell>
          <cell r="D5419" t="str">
            <v>Gold</v>
          </cell>
          <cell r="E5419" t="str">
            <v>CID000176</v>
          </cell>
          <cell r="F5419" t="str">
            <v>RMI</v>
          </cell>
          <cell r="G5419" t="str">
            <v>C. Hafner GmbH + Co. KG</v>
          </cell>
          <cell r="H5419" t="str">
            <v>GERMANY</v>
          </cell>
          <cell r="I5419"/>
          <cell r="J5419" t="str">
            <v>Pforzheim</v>
          </cell>
          <cell r="K5419" t="str">
            <v>Baden-Württemberg</v>
          </cell>
          <cell r="L5419" t="str">
            <v>Conformant</v>
          </cell>
        </row>
        <row r="5420">
          <cell r="B5420" t="str">
            <v>MOLEX_2023</v>
          </cell>
          <cell r="C5420" t="str">
            <v>CID000185 - CCR Refinery - Glencore Canada Corporation30</v>
          </cell>
          <cell r="D5420" t="str">
            <v>Gold</v>
          </cell>
          <cell r="E5420" t="str">
            <v>CID000185</v>
          </cell>
          <cell r="F5420" t="str">
            <v>RMI</v>
          </cell>
          <cell r="G5420" t="str">
            <v>CCR Refinery - Glencore Canada Corporation</v>
          </cell>
          <cell r="H5420" t="str">
            <v>CANADA</v>
          </cell>
          <cell r="I5420"/>
          <cell r="J5420" t="str">
            <v>Montréal</v>
          </cell>
          <cell r="K5420" t="str">
            <v>Quebec</v>
          </cell>
          <cell r="L5420" t="str">
            <v>Conformant</v>
          </cell>
        </row>
        <row r="5421">
          <cell r="B5421" t="str">
            <v>MOLEX_2023</v>
          </cell>
          <cell r="C5421" t="str">
            <v>CID000189 - Cendres + Metaux S.A.32</v>
          </cell>
          <cell r="D5421" t="str">
            <v>Gold</v>
          </cell>
          <cell r="E5421" t="str">
            <v>CID000189</v>
          </cell>
          <cell r="F5421" t="str">
            <v>RMI</v>
          </cell>
          <cell r="G5421" t="str">
            <v>Cendres + Metaux S.A.</v>
          </cell>
          <cell r="H5421" t="str">
            <v>SWITZERLAND</v>
          </cell>
          <cell r="I5421"/>
          <cell r="J5421" t="str">
            <v>Biel-Bienne</v>
          </cell>
          <cell r="K5421" t="str">
            <v>Bern</v>
          </cell>
          <cell r="L5421" t="str">
            <v>Listed by RMI</v>
          </cell>
        </row>
        <row r="5422">
          <cell r="B5422" t="str">
            <v>MOLEX_2023</v>
          </cell>
          <cell r="C5422" t="str">
            <v>CID000233 - Chimet S.p.A.</v>
          </cell>
          <cell r="D5422" t="str">
            <v>Gold</v>
          </cell>
          <cell r="E5422" t="str">
            <v>CID000233</v>
          </cell>
          <cell r="F5422" t="str">
            <v>RMI</v>
          </cell>
          <cell r="G5422" t="str">
            <v>Chimet S.p.A.</v>
          </cell>
          <cell r="H5422" t="str">
            <v>ITALY</v>
          </cell>
          <cell r="I5422"/>
          <cell r="J5422" t="str">
            <v>Arezzo</v>
          </cell>
          <cell r="K5422" t="str">
            <v>Toscana</v>
          </cell>
          <cell r="L5422" t="str">
            <v>Conformant</v>
          </cell>
        </row>
        <row r="5423">
          <cell r="B5423" t="str">
            <v>MOLEX_2023</v>
          </cell>
          <cell r="C5423" t="str">
            <v>CID000264 - Chugai Mining</v>
          </cell>
          <cell r="D5423" t="str">
            <v>Gold</v>
          </cell>
          <cell r="E5423" t="str">
            <v>CID000264</v>
          </cell>
          <cell r="F5423" t="str">
            <v>RMI</v>
          </cell>
          <cell r="G5423" t="str">
            <v>Chugai Mining</v>
          </cell>
          <cell r="H5423" t="str">
            <v>JAPAN</v>
          </cell>
          <cell r="I5423"/>
          <cell r="J5423" t="str">
            <v>Chiyoda</v>
          </cell>
          <cell r="K5423" t="str">
            <v>Tokyo</v>
          </cell>
          <cell r="L5423" t="str">
            <v>Conformant</v>
          </cell>
        </row>
        <row r="5424">
          <cell r="B5424" t="str">
            <v>MOLEX_2023</v>
          </cell>
          <cell r="C5424" t="str">
            <v>CID000343 - Daye Non-Ferrous Metals Mining Ltd.</v>
          </cell>
          <cell r="D5424" t="str">
            <v>Gold</v>
          </cell>
          <cell r="E5424" t="str">
            <v>CID000343</v>
          </cell>
          <cell r="F5424" t="str">
            <v>RMI</v>
          </cell>
          <cell r="G5424" t="str">
            <v>Daye Non-Ferrous Metals Mining Ltd.</v>
          </cell>
          <cell r="H5424" t="str">
            <v>CHINA</v>
          </cell>
          <cell r="I5424"/>
          <cell r="J5424" t="str">
            <v>Huangshi</v>
          </cell>
          <cell r="K5424" t="str">
            <v>Hubei Sheng</v>
          </cell>
          <cell r="L5424" t="str">
            <v>Listed by RMI</v>
          </cell>
        </row>
        <row r="5425">
          <cell r="B5425" t="str">
            <v>MOLEX_2023</v>
          </cell>
          <cell r="C5425" t="str">
            <v>CID000401 - Dowa</v>
          </cell>
          <cell r="D5425" t="str">
            <v>Gold</v>
          </cell>
          <cell r="E5425" t="str">
            <v>CID000401</v>
          </cell>
          <cell r="F5425" t="str">
            <v>RMI</v>
          </cell>
          <cell r="G5425" t="str">
            <v>Dowa</v>
          </cell>
          <cell r="H5425" t="str">
            <v>JAPAN</v>
          </cell>
          <cell r="I5425"/>
          <cell r="J5425" t="str">
            <v>Kosaka</v>
          </cell>
          <cell r="K5425" t="str">
            <v>Akita</v>
          </cell>
          <cell r="L5425" t="str">
            <v>Conformant</v>
          </cell>
        </row>
        <row r="5426">
          <cell r="B5426" t="str">
            <v>MOLEX_2023</v>
          </cell>
          <cell r="C5426" t="str">
            <v>CID000359 - DSC (Do Sung Corporation)38</v>
          </cell>
          <cell r="D5426" t="str">
            <v>Gold</v>
          </cell>
          <cell r="E5426" t="str">
            <v>CID000359</v>
          </cell>
          <cell r="F5426" t="str">
            <v>RMI</v>
          </cell>
          <cell r="G5426" t="str">
            <v>DSC (Do Sung Corporation)</v>
          </cell>
          <cell r="H5426" t="str">
            <v>KOREA, REPUBLIC OF</v>
          </cell>
          <cell r="I5426"/>
          <cell r="J5426" t="str">
            <v>Gimpo</v>
          </cell>
          <cell r="K5426" t="str">
            <v>Gyeonggi-do</v>
          </cell>
          <cell r="L5426" t="str">
            <v>Conformant</v>
          </cell>
        </row>
        <row r="5427">
          <cell r="B5427" t="str">
            <v>MOLEX_2023</v>
          </cell>
          <cell r="C5427" t="str">
            <v>CID000425 - Eco-System Recycling Co., Ltd. East Plant</v>
          </cell>
          <cell r="D5427" t="str">
            <v>Gold</v>
          </cell>
          <cell r="E5427" t="str">
            <v>CID000425</v>
          </cell>
          <cell r="F5427" t="str">
            <v>RMI</v>
          </cell>
          <cell r="G5427" t="str">
            <v>Eco-System Recycling Co., Ltd. East Plant</v>
          </cell>
          <cell r="H5427" t="str">
            <v>JAPAN</v>
          </cell>
          <cell r="I5427"/>
          <cell r="J5427" t="str">
            <v>Honjo</v>
          </cell>
          <cell r="K5427" t="str">
            <v>Saitama</v>
          </cell>
          <cell r="L5427" t="str">
            <v>Conformant</v>
          </cell>
        </row>
        <row r="5428">
          <cell r="B5428" t="str">
            <v>MOLEX_2023</v>
          </cell>
          <cell r="C5428" t="str">
            <v>CID002561 - Emirates Gold DMCC</v>
          </cell>
          <cell r="D5428" t="str">
            <v>Gold</v>
          </cell>
          <cell r="E5428" t="str">
            <v>CID002561</v>
          </cell>
          <cell r="F5428" t="str">
            <v>RMI</v>
          </cell>
          <cell r="G5428" t="str">
            <v>Emirates Gold DMCC</v>
          </cell>
          <cell r="H5428" t="str">
            <v>UNITED ARAB EMIRATES</v>
          </cell>
          <cell r="I5428"/>
          <cell r="J5428" t="str">
            <v>Dubai</v>
          </cell>
          <cell r="K5428" t="str">
            <v>Dubayy</v>
          </cell>
          <cell r="L5428" t="str">
            <v>Conformant</v>
          </cell>
        </row>
        <row r="5429">
          <cell r="B5429" t="str">
            <v>MOLEX_2023</v>
          </cell>
          <cell r="C5429" t="str">
            <v>CID002459 - Geib Refining Corporation</v>
          </cell>
          <cell r="D5429" t="str">
            <v>Gold</v>
          </cell>
          <cell r="E5429" t="str">
            <v>CID002459</v>
          </cell>
          <cell r="F5429" t="str">
            <v>RMI</v>
          </cell>
          <cell r="G5429" t="str">
            <v>Geib Refining Corporation</v>
          </cell>
          <cell r="H5429" t="str">
            <v>UNITED STATES OF AMERICA</v>
          </cell>
          <cell r="I5429"/>
          <cell r="J5429" t="str">
            <v>Warwick</v>
          </cell>
          <cell r="K5429" t="str">
            <v>Rhode Island</v>
          </cell>
          <cell r="L5429" t="str">
            <v>Conformant</v>
          </cell>
        </row>
        <row r="5430">
          <cell r="B5430" t="str">
            <v>MOLEX_2023</v>
          </cell>
          <cell r="C5430" t="str">
            <v>CID002243 - Gold Refinery of Zijin Mining Group Co., Ltd.42</v>
          </cell>
          <cell r="D5430" t="str">
            <v>Gold</v>
          </cell>
          <cell r="E5430" t="str">
            <v>CID002243</v>
          </cell>
          <cell r="F5430" t="str">
            <v>RMI</v>
          </cell>
          <cell r="G5430" t="str">
            <v>Gold Refinery of Zijin Mining Group Co., Ltd.</v>
          </cell>
          <cell r="H5430" t="str">
            <v>CHINA</v>
          </cell>
          <cell r="I5430"/>
          <cell r="J5430" t="str">
            <v>Shanghang</v>
          </cell>
          <cell r="K5430" t="str">
            <v>Fujian Sheng</v>
          </cell>
          <cell r="L5430" t="str">
            <v>Conformant</v>
          </cell>
        </row>
        <row r="5431">
          <cell r="B5431" t="str">
            <v>MOLEX_2023</v>
          </cell>
          <cell r="C5431" t="str">
            <v>CID002312 - Guangdong Jinding Gold Limited47</v>
          </cell>
          <cell r="D5431" t="str">
            <v>Gold</v>
          </cell>
          <cell r="E5431" t="str">
            <v>CID002312</v>
          </cell>
          <cell r="F5431" t="str">
            <v>RMI</v>
          </cell>
          <cell r="G5431" t="str">
            <v>Guangdong Jinding Gold Limited</v>
          </cell>
          <cell r="H5431" t="str">
            <v>CHINA</v>
          </cell>
          <cell r="I5431"/>
          <cell r="J5431" t="str">
            <v>Guangzhou</v>
          </cell>
          <cell r="K5431" t="str">
            <v>Guangdong Sheng</v>
          </cell>
          <cell r="L5431" t="str">
            <v>Listed by RMI</v>
          </cell>
        </row>
        <row r="5432">
          <cell r="B5432" t="str">
            <v>MOLEX_2023</v>
          </cell>
          <cell r="C5432" t="str">
            <v>CID000689 - LT Metal Ltd.</v>
          </cell>
          <cell r="D5432" t="str">
            <v>Gold</v>
          </cell>
          <cell r="E5432" t="str">
            <v>CID000689</v>
          </cell>
          <cell r="F5432" t="str">
            <v>RMI</v>
          </cell>
          <cell r="G5432" t="str">
            <v>LT Metal Ltd.</v>
          </cell>
          <cell r="H5432" t="str">
            <v>KOREA, REPUBLIC OF</v>
          </cell>
          <cell r="I5432"/>
          <cell r="J5432" t="str">
            <v>Seo-gu</v>
          </cell>
          <cell r="K5432" t="str">
            <v>Incheon-gwangyeoksi</v>
          </cell>
          <cell r="L5432" t="str">
            <v>Conformant</v>
          </cell>
        </row>
        <row r="5433">
          <cell r="B5433" t="str">
            <v>MOLEX_2023</v>
          </cell>
          <cell r="C5433" t="str">
            <v>CID000694 - Heimerle + Meule GmbH</v>
          </cell>
          <cell r="D5433" t="str">
            <v>Gold</v>
          </cell>
          <cell r="E5433" t="str">
            <v>CID000694</v>
          </cell>
          <cell r="F5433" t="str">
            <v>RMI</v>
          </cell>
          <cell r="G5433" t="str">
            <v>Heimerle + Meule GmbH</v>
          </cell>
          <cell r="H5433" t="str">
            <v>GERMANY</v>
          </cell>
          <cell r="I5433"/>
          <cell r="J5433" t="str">
            <v>Pforzheim</v>
          </cell>
          <cell r="K5433" t="str">
            <v>Baden-Württemberg</v>
          </cell>
          <cell r="L5433" t="str">
            <v>Conformant</v>
          </cell>
        </row>
        <row r="5434">
          <cell r="B5434" t="str">
            <v>MOLEX_2023</v>
          </cell>
          <cell r="C5434" t="str">
            <v>CID000707 - Heraeus Metals Hong Kong Ltd.</v>
          </cell>
          <cell r="D5434" t="str">
            <v>Gold</v>
          </cell>
          <cell r="E5434" t="str">
            <v>CID000707</v>
          </cell>
          <cell r="F5434" t="str">
            <v>RMI</v>
          </cell>
          <cell r="G5434" t="str">
            <v>Heraeus Metals Hong Kong Ltd.</v>
          </cell>
          <cell r="H5434" t="str">
            <v>CHINA</v>
          </cell>
          <cell r="I5434"/>
          <cell r="J5434" t="str">
            <v>Fanling</v>
          </cell>
          <cell r="K5434" t="str">
            <v>Hong Kong SAR</v>
          </cell>
          <cell r="L5434" t="str">
            <v>Conformant</v>
          </cell>
        </row>
        <row r="5435">
          <cell r="B5435" t="str">
            <v>MOLEX_2023</v>
          </cell>
          <cell r="C5435" t="str">
            <v>CID000711 - Heraeus Germany GmbH Co. KG</v>
          </cell>
          <cell r="D5435" t="str">
            <v>Gold</v>
          </cell>
          <cell r="E5435" t="str">
            <v>CID000711</v>
          </cell>
          <cell r="F5435" t="str">
            <v>RMI</v>
          </cell>
          <cell r="G5435" t="str">
            <v>Heraeus Germany GmbH Co. KG</v>
          </cell>
          <cell r="H5435" t="str">
            <v>GERMANY</v>
          </cell>
          <cell r="I5435"/>
          <cell r="J5435" t="str">
            <v>Hanau</v>
          </cell>
          <cell r="K5435" t="str">
            <v>Hessen</v>
          </cell>
          <cell r="L5435" t="str">
            <v>Conformant</v>
          </cell>
        </row>
        <row r="5436">
          <cell r="B5436" t="str">
            <v>MOLEX_2023</v>
          </cell>
          <cell r="C5436" t="str">
            <v>CID000766 - Hunan Chenzhou Mining Co., Ltd.</v>
          </cell>
          <cell r="D5436" t="str">
            <v>Tungsten</v>
          </cell>
          <cell r="E5436" t="str">
            <v>CID000766</v>
          </cell>
          <cell r="F5436" t="str">
            <v>RMI</v>
          </cell>
          <cell r="G5436" t="str">
            <v>Hunan Chenzhou Mining Co., Ltd.</v>
          </cell>
          <cell r="H5436" t="str">
            <v>CHINA</v>
          </cell>
          <cell r="I5436"/>
          <cell r="J5436" t="str">
            <v>Yuanling</v>
          </cell>
          <cell r="K5436" t="str">
            <v>Hunan Sheng</v>
          </cell>
          <cell r="L5436" t="str">
            <v>Conformant</v>
          </cell>
        </row>
        <row r="5437">
          <cell r="B5437" t="str">
            <v>MOLEX_2023</v>
          </cell>
          <cell r="C5437" t="str">
            <v>CID000801 - Inner Mongolia Qiankun Gold and Silver Refinery Share Co., Ltd.</v>
          </cell>
          <cell r="D5437" t="str">
            <v>Gold</v>
          </cell>
          <cell r="E5437" t="str">
            <v>CID000801</v>
          </cell>
          <cell r="F5437" t="str">
            <v>RMI</v>
          </cell>
          <cell r="G5437" t="str">
            <v>Inner Mongolia Qiankun Gold and Silver Refinery Share Co., Ltd.</v>
          </cell>
          <cell r="H5437" t="str">
            <v>CHINA</v>
          </cell>
          <cell r="I5437"/>
          <cell r="J5437" t="str">
            <v>Hohhot</v>
          </cell>
          <cell r="K5437" t="str">
            <v>Nei Mongol Zizhiqu</v>
          </cell>
          <cell r="L5437" t="str">
            <v>Conformant</v>
          </cell>
        </row>
        <row r="5438">
          <cell r="B5438" t="str">
            <v>MOLEX_2023</v>
          </cell>
          <cell r="C5438" t="str">
            <v>CID000807 - Ishifuku Metal Industry Co., Ltd.</v>
          </cell>
          <cell r="D5438" t="str">
            <v>Gold</v>
          </cell>
          <cell r="E5438" t="str">
            <v>CID000807</v>
          </cell>
          <cell r="F5438" t="str">
            <v>RMI</v>
          </cell>
          <cell r="G5438" t="str">
            <v>Ishifuku Metal Industry Co., Ltd.</v>
          </cell>
          <cell r="H5438" t="str">
            <v>JAPAN</v>
          </cell>
          <cell r="I5438"/>
          <cell r="J5438" t="str">
            <v>Soka</v>
          </cell>
          <cell r="K5438" t="str">
            <v>Saitama</v>
          </cell>
          <cell r="L5438" t="str">
            <v>Conformant</v>
          </cell>
        </row>
        <row r="5439">
          <cell r="B5439" t="str">
            <v>MOLEX_2023</v>
          </cell>
          <cell r="C5439" t="str">
            <v>CID000814 - Istanbul Gold Refinery</v>
          </cell>
          <cell r="D5439" t="str">
            <v>Gold</v>
          </cell>
          <cell r="E5439" t="str">
            <v>CID000814</v>
          </cell>
          <cell r="F5439" t="str">
            <v>RMI</v>
          </cell>
          <cell r="G5439" t="str">
            <v>Istanbul Gold Refinery</v>
          </cell>
          <cell r="H5439" t="str">
            <v>TURKEY</v>
          </cell>
          <cell r="I5439"/>
          <cell r="J5439" t="str">
            <v>Kuyumcukent</v>
          </cell>
          <cell r="K5439" t="str">
            <v>İstanbul</v>
          </cell>
          <cell r="L5439" t="str">
            <v>Conformant</v>
          </cell>
        </row>
        <row r="5440">
          <cell r="B5440" t="str">
            <v>MOLEX_2023</v>
          </cell>
          <cell r="C5440" t="str">
            <v>CID002765 - Italpreziosi</v>
          </cell>
          <cell r="D5440" t="str">
            <v>Gold</v>
          </cell>
          <cell r="E5440" t="str">
            <v>CID002765</v>
          </cell>
          <cell r="F5440" t="str">
            <v>RMI</v>
          </cell>
          <cell r="G5440" t="str">
            <v>Italpreziosi</v>
          </cell>
          <cell r="H5440" t="str">
            <v>ITALY</v>
          </cell>
          <cell r="I5440"/>
          <cell r="J5440" t="str">
            <v>Arezzo</v>
          </cell>
          <cell r="K5440" t="str">
            <v>Toscana</v>
          </cell>
          <cell r="L5440" t="str">
            <v>Conformant</v>
          </cell>
        </row>
        <row r="5441">
          <cell r="B5441" t="str">
            <v>MOLEX_2023</v>
          </cell>
          <cell r="C5441" t="str">
            <v>CID000823 - Japan Mint</v>
          </cell>
          <cell r="D5441" t="str">
            <v>Gold</v>
          </cell>
          <cell r="E5441" t="str">
            <v>CID000823</v>
          </cell>
          <cell r="F5441" t="str">
            <v>RMI</v>
          </cell>
          <cell r="G5441" t="str">
            <v>Japan Mint</v>
          </cell>
          <cell r="H5441" t="str">
            <v>JAPAN</v>
          </cell>
          <cell r="I5441"/>
          <cell r="J5441" t="str">
            <v>Osaka</v>
          </cell>
          <cell r="K5441" t="str">
            <v>Osaka</v>
          </cell>
          <cell r="L5441" t="str">
            <v>Conformant</v>
          </cell>
        </row>
        <row r="5442">
          <cell r="B5442" t="str">
            <v>MOLEX_2023</v>
          </cell>
          <cell r="C5442" t="str">
            <v>CID000855 - Jiangxi Copper Co., Ltd.51</v>
          </cell>
          <cell r="D5442" t="str">
            <v>Gold</v>
          </cell>
          <cell r="E5442" t="str">
            <v>CID000855</v>
          </cell>
          <cell r="F5442" t="str">
            <v>RMI</v>
          </cell>
          <cell r="G5442" t="str">
            <v>Jiangxi Copper Co., Ltd.</v>
          </cell>
          <cell r="H5442" t="str">
            <v>CHINA</v>
          </cell>
          <cell r="I5442"/>
          <cell r="J5442" t="str">
            <v>Guixi City</v>
          </cell>
          <cell r="K5442" t="str">
            <v>Jiangxi Sheng</v>
          </cell>
          <cell r="L5442" t="str">
            <v>Conformant</v>
          </cell>
        </row>
        <row r="5443">
          <cell r="B5443" t="str">
            <v>MOLEX_2023</v>
          </cell>
          <cell r="C5443" t="str">
            <v>CID000937 - JX Nippon Mining &amp; Metals Co., Ltd.</v>
          </cell>
          <cell r="D5443" t="str">
            <v>Gold</v>
          </cell>
          <cell r="E5443" t="str">
            <v>CID000937</v>
          </cell>
          <cell r="F5443" t="str">
            <v>RMI</v>
          </cell>
          <cell r="G5443" t="str">
            <v>JX Nippon Mining &amp; Metals Co., Ltd.</v>
          </cell>
          <cell r="H5443" t="str">
            <v>JAPAN</v>
          </cell>
          <cell r="I5443"/>
          <cell r="J5443" t="str">
            <v>Ōita</v>
          </cell>
          <cell r="K5443" t="str">
            <v>Ôita</v>
          </cell>
          <cell r="L5443" t="str">
            <v>Conformant</v>
          </cell>
        </row>
        <row r="5444">
          <cell r="B5444" t="str">
            <v>MOLEX_2023</v>
          </cell>
          <cell r="C5444" t="str">
            <v>CID000957 - Kazzinc</v>
          </cell>
          <cell r="D5444" t="str">
            <v>Gold</v>
          </cell>
          <cell r="E5444" t="str">
            <v>CID000957</v>
          </cell>
          <cell r="F5444" t="str">
            <v>RMI</v>
          </cell>
          <cell r="G5444" t="str">
            <v>Kazzinc</v>
          </cell>
          <cell r="H5444" t="str">
            <v>KAZAKHSTAN</v>
          </cell>
          <cell r="I5444"/>
          <cell r="J5444" t="str">
            <v>Ust-Kamenogorsk</v>
          </cell>
          <cell r="K5444" t="str">
            <v>Qaraghandy oblysy</v>
          </cell>
          <cell r="L5444" t="str">
            <v>Conformant</v>
          </cell>
        </row>
        <row r="5445">
          <cell r="B5445" t="str">
            <v>MOLEX_2023</v>
          </cell>
          <cell r="C5445" t="str">
            <v>CID000969 - Kennecott Utah Copper LLC</v>
          </cell>
          <cell r="D5445" t="str">
            <v>Gold</v>
          </cell>
          <cell r="E5445" t="str">
            <v>CID000969</v>
          </cell>
          <cell r="F5445" t="str">
            <v>RMI</v>
          </cell>
          <cell r="G5445" t="str">
            <v>Kennecott Utah Copper LLC</v>
          </cell>
          <cell r="H5445" t="str">
            <v>UNITED STATES OF AMERICA</v>
          </cell>
          <cell r="I5445"/>
          <cell r="J5445" t="str">
            <v>Magna</v>
          </cell>
          <cell r="K5445" t="str">
            <v>Utah</v>
          </cell>
          <cell r="L5445" t="str">
            <v>Conformant</v>
          </cell>
        </row>
        <row r="5446">
          <cell r="B5446" t="str">
            <v>MOLEX_2023</v>
          </cell>
          <cell r="C5446" t="str">
            <v>CID002511 - KGHM Polska Miedz Spolka Akcyjna</v>
          </cell>
          <cell r="D5446" t="str">
            <v>Gold</v>
          </cell>
          <cell r="E5446" t="str">
            <v>CID002511</v>
          </cell>
          <cell r="F5446" t="str">
            <v>RMI</v>
          </cell>
          <cell r="G5446" t="str">
            <v>KGHM Polska Miedz Spolka Akcyjna</v>
          </cell>
          <cell r="H5446" t="str">
            <v>POLAND</v>
          </cell>
          <cell r="I5446"/>
          <cell r="J5446" t="str">
            <v>Lubin</v>
          </cell>
          <cell r="K5446" t="str">
            <v>Dolnośląskie</v>
          </cell>
          <cell r="L5446" t="str">
            <v>Conformant</v>
          </cell>
        </row>
        <row r="5447">
          <cell r="B5447" t="str">
            <v>MOLEX_2023</v>
          </cell>
          <cell r="C5447" t="str">
            <v>CID000981 - Kojima Chemicals Co., Ltd.</v>
          </cell>
          <cell r="D5447" t="str">
            <v>Gold</v>
          </cell>
          <cell r="E5447" t="str">
            <v>CID000981</v>
          </cell>
          <cell r="F5447" t="str">
            <v>RMI</v>
          </cell>
          <cell r="G5447" t="str">
            <v>Kojima Chemicals Co., Ltd.</v>
          </cell>
          <cell r="H5447" t="str">
            <v>JAPAN</v>
          </cell>
          <cell r="I5447"/>
          <cell r="J5447" t="str">
            <v>Sayama</v>
          </cell>
          <cell r="K5447" t="str">
            <v>Saitama</v>
          </cell>
          <cell r="L5447" t="str">
            <v>Conformant</v>
          </cell>
        </row>
        <row r="5448">
          <cell r="B5448" t="str">
            <v>MOLEX_2023</v>
          </cell>
          <cell r="C5448" t="str">
            <v>CID002605 - Korea Zinc Co., Ltd.</v>
          </cell>
          <cell r="D5448" t="str">
            <v>Gold</v>
          </cell>
          <cell r="E5448" t="str">
            <v>CID002605</v>
          </cell>
          <cell r="F5448" t="str">
            <v>RMI</v>
          </cell>
          <cell r="G5448" t="str">
            <v>Korea Zinc Co., Ltd.</v>
          </cell>
          <cell r="H5448" t="str">
            <v>KOREA, REPUBLIC OF</v>
          </cell>
          <cell r="I5448"/>
          <cell r="J5448" t="str">
            <v>Gangnam</v>
          </cell>
          <cell r="K5448" t="str">
            <v>Seoul-teukbyeolsi</v>
          </cell>
          <cell r="L5448" t="str">
            <v>Conformant</v>
          </cell>
        </row>
        <row r="5449">
          <cell r="B5449" t="str">
            <v>MOLEX_2023</v>
          </cell>
          <cell r="C5449" t="str">
            <v>CID002762 - L'Orfebre S.A.</v>
          </cell>
          <cell r="D5449" t="str">
            <v>Gold</v>
          </cell>
          <cell r="E5449" t="str">
            <v>CID002762</v>
          </cell>
          <cell r="F5449" t="str">
            <v>RMI</v>
          </cell>
          <cell r="G5449" t="str">
            <v>L'Orfebre S.A.</v>
          </cell>
          <cell r="H5449" t="str">
            <v>ANDORRA</v>
          </cell>
          <cell r="I5449"/>
          <cell r="J5449" t="str">
            <v>Andorra la Vella</v>
          </cell>
          <cell r="K5449" t="str">
            <v>Andorra la Vella</v>
          </cell>
          <cell r="L5449" t="str">
            <v>Conformant</v>
          </cell>
        </row>
        <row r="5450">
          <cell r="B5450" t="str">
            <v>MOLEX_2023</v>
          </cell>
          <cell r="C5450" t="str">
            <v>CID001078 - LS-NIKKO Copper Inc.</v>
          </cell>
          <cell r="D5450" t="str">
            <v>Gold</v>
          </cell>
          <cell r="E5450" t="str">
            <v>CID001078</v>
          </cell>
          <cell r="F5450" t="str">
            <v>RMI</v>
          </cell>
          <cell r="G5450" t="str">
            <v>LS-NIKKO Copper Inc.</v>
          </cell>
          <cell r="H5450" t="str">
            <v>KOREA, REPUBLIC OF</v>
          </cell>
          <cell r="I5450"/>
          <cell r="J5450" t="str">
            <v>Onsan-eup</v>
          </cell>
          <cell r="K5450" t="str">
            <v>Ulsan-gwangyeoksi</v>
          </cell>
          <cell r="L5450" t="str">
            <v>Conformant</v>
          </cell>
        </row>
        <row r="5451">
          <cell r="B5451" t="str">
            <v>MOLEX_2023</v>
          </cell>
          <cell r="C5451" t="str">
            <v>CID001113 - Materion</v>
          </cell>
          <cell r="D5451" t="str">
            <v>Gold</v>
          </cell>
          <cell r="E5451" t="str">
            <v>CID001113</v>
          </cell>
          <cell r="F5451" t="str">
            <v>RMI</v>
          </cell>
          <cell r="G5451" t="str">
            <v>Materion</v>
          </cell>
          <cell r="H5451" t="str">
            <v>UNITED STATES OF AMERICA</v>
          </cell>
          <cell r="I5451"/>
          <cell r="J5451" t="str">
            <v>Buffalo</v>
          </cell>
          <cell r="K5451" t="str">
            <v>New York</v>
          </cell>
          <cell r="L5451" t="str">
            <v>Conformant</v>
          </cell>
        </row>
        <row r="5452">
          <cell r="B5452" t="str">
            <v>MOLEX_2023</v>
          </cell>
          <cell r="C5452" t="str">
            <v>CID001119 - Matsuda Sangyo Co., Ltd.</v>
          </cell>
          <cell r="D5452" t="str">
            <v>Gold</v>
          </cell>
          <cell r="E5452" t="str">
            <v>CID001119</v>
          </cell>
          <cell r="F5452" t="str">
            <v>RMI</v>
          </cell>
          <cell r="G5452" t="str">
            <v>Matsuda Sangyo Co., Ltd.</v>
          </cell>
          <cell r="H5452" t="str">
            <v>JAPAN</v>
          </cell>
          <cell r="I5452"/>
          <cell r="J5452" t="str">
            <v>Iruma</v>
          </cell>
          <cell r="K5452" t="str">
            <v>Saitama</v>
          </cell>
          <cell r="L5452" t="str">
            <v>Conformant</v>
          </cell>
        </row>
        <row r="5453">
          <cell r="B5453" t="str">
            <v>MOLEX_2023</v>
          </cell>
          <cell r="C5453" t="str">
            <v>CID001149 - Metalor Technologies (Hong Kong) Ltd.</v>
          </cell>
          <cell r="D5453" t="str">
            <v>Gold</v>
          </cell>
          <cell r="E5453" t="str">
            <v>CID001149</v>
          </cell>
          <cell r="F5453" t="str">
            <v>RMI</v>
          </cell>
          <cell r="G5453" t="str">
            <v>Metalor Technologies (Hong Kong) Ltd.</v>
          </cell>
          <cell r="H5453" t="str">
            <v>CHINA</v>
          </cell>
          <cell r="I5453" t="str">
            <v>Unknown.</v>
          </cell>
          <cell r="J5453" t="str">
            <v>Kwai Chung</v>
          </cell>
          <cell r="K5453" t="str">
            <v>Hong Kong SAR</v>
          </cell>
          <cell r="L5453" t="str">
            <v>Conformant</v>
          </cell>
        </row>
        <row r="5454">
          <cell r="B5454" t="str">
            <v>MOLEX_2023</v>
          </cell>
          <cell r="C5454" t="str">
            <v>CID001152 - Metalor Technologies (Singapore) Pte., Ltd.</v>
          </cell>
          <cell r="D5454" t="str">
            <v>Gold</v>
          </cell>
          <cell r="E5454" t="str">
            <v>CID001152</v>
          </cell>
          <cell r="F5454" t="str">
            <v>RMI</v>
          </cell>
          <cell r="G5454" t="str">
            <v>Metalor Technologies (Singapore) Pte., Ltd.</v>
          </cell>
          <cell r="H5454" t="str">
            <v>SINGAPORE</v>
          </cell>
          <cell r="I5454"/>
          <cell r="J5454" t="str">
            <v>Singapore</v>
          </cell>
          <cell r="K5454" t="str">
            <v>South West</v>
          </cell>
          <cell r="L5454" t="str">
            <v>Conformant</v>
          </cell>
        </row>
        <row r="5455">
          <cell r="B5455" t="str">
            <v>MOLEX_2023</v>
          </cell>
          <cell r="C5455" t="str">
            <v>CID001147 - Metalor Technologies (Suzhou) Ltd.</v>
          </cell>
          <cell r="D5455" t="str">
            <v>Gold</v>
          </cell>
          <cell r="E5455" t="str">
            <v>CID001147</v>
          </cell>
          <cell r="F5455" t="str">
            <v>RMI</v>
          </cell>
          <cell r="G5455" t="str">
            <v>Metalor Technologies (Suzhou) Ltd.</v>
          </cell>
          <cell r="H5455" t="str">
            <v>CHINA</v>
          </cell>
          <cell r="I5455"/>
          <cell r="J5455" t="str">
            <v>Suzhou Industrial Park</v>
          </cell>
          <cell r="K5455" t="str">
            <v>Jiangsu Sheng</v>
          </cell>
          <cell r="L5455" t="str">
            <v>Conformant</v>
          </cell>
        </row>
        <row r="5456">
          <cell r="B5456" t="str">
            <v>MOLEX_2023</v>
          </cell>
          <cell r="C5456" t="str">
            <v>CID001153 - Metalor Technologies S.A.</v>
          </cell>
          <cell r="D5456" t="str">
            <v>Gold</v>
          </cell>
          <cell r="E5456" t="str">
            <v>CID001153</v>
          </cell>
          <cell r="F5456" t="str">
            <v>RMI</v>
          </cell>
          <cell r="G5456" t="str">
            <v>Metalor Technologies S.A.</v>
          </cell>
          <cell r="H5456" t="str">
            <v>SWITZERLAND</v>
          </cell>
          <cell r="I5456"/>
          <cell r="J5456" t="str">
            <v>Marin</v>
          </cell>
          <cell r="K5456" t="str">
            <v>Neuchâtel</v>
          </cell>
          <cell r="L5456" t="str">
            <v>Conformant</v>
          </cell>
        </row>
        <row r="5457">
          <cell r="B5457" t="str">
            <v>MOLEX_2023</v>
          </cell>
          <cell r="C5457" t="str">
            <v>CID001157 - Metalor USA Refining Corporation</v>
          </cell>
          <cell r="D5457" t="str">
            <v>Gold</v>
          </cell>
          <cell r="E5457" t="str">
            <v>CID001157</v>
          </cell>
          <cell r="F5457" t="str">
            <v>RMI</v>
          </cell>
          <cell r="G5457" t="str">
            <v>Metalor USA Refining Corporation</v>
          </cell>
          <cell r="H5457" t="str">
            <v>UNITED STATES OF AMERICA</v>
          </cell>
          <cell r="I5457"/>
          <cell r="J5457" t="str">
            <v>North Attleboro</v>
          </cell>
          <cell r="K5457" t="str">
            <v>Massachusetts</v>
          </cell>
          <cell r="L5457" t="str">
            <v>Conformant</v>
          </cell>
        </row>
        <row r="5458">
          <cell r="B5458" t="str">
            <v>MOLEX_2023</v>
          </cell>
          <cell r="C5458" t="str">
            <v>CID001161 - Metalurgica Met-Mex Penoles S.A. De C.V.65</v>
          </cell>
          <cell r="D5458" t="str">
            <v>Gold</v>
          </cell>
          <cell r="E5458" t="str">
            <v>CID001161</v>
          </cell>
          <cell r="F5458" t="str">
            <v>RMI</v>
          </cell>
          <cell r="G5458" t="str">
            <v>Metalurgica Met-Mex Penoles S.A. De C.V.</v>
          </cell>
          <cell r="H5458" t="str">
            <v>MEXICO</v>
          </cell>
          <cell r="I5458"/>
          <cell r="J5458" t="str">
            <v>Torreon</v>
          </cell>
          <cell r="K5458" t="str">
            <v>Coahuila de Zaragoza</v>
          </cell>
          <cell r="L5458" t="str">
            <v>Conformant</v>
          </cell>
        </row>
        <row r="5459">
          <cell r="B5459" t="str">
            <v>MOLEX_2023</v>
          </cell>
          <cell r="C5459" t="str">
            <v>CID001188 - Mitsubishi Materials Corporation</v>
          </cell>
          <cell r="D5459" t="str">
            <v>Gold</v>
          </cell>
          <cell r="E5459" t="str">
            <v>CID001188</v>
          </cell>
          <cell r="F5459" t="str">
            <v>RMI</v>
          </cell>
          <cell r="G5459" t="str">
            <v>Mitsubishi Materials Corporation</v>
          </cell>
          <cell r="H5459" t="str">
            <v>JAPAN</v>
          </cell>
          <cell r="I5459"/>
          <cell r="J5459" t="str">
            <v>Tokyo</v>
          </cell>
          <cell r="K5459" t="str">
            <v>Tokyo</v>
          </cell>
          <cell r="L5459" t="str">
            <v>Conformant</v>
          </cell>
        </row>
        <row r="5460">
          <cell r="B5460" t="str">
            <v>MOLEX_2023</v>
          </cell>
          <cell r="C5460" t="str">
            <v>CID001193 - Mitsui Mining and Smelting Co., Ltd.</v>
          </cell>
          <cell r="D5460" t="str">
            <v>Gold</v>
          </cell>
          <cell r="E5460" t="str">
            <v>CID001193</v>
          </cell>
          <cell r="F5460" t="str">
            <v>RMI</v>
          </cell>
          <cell r="G5460" t="str">
            <v>Mitsui Mining and Smelting Co., Ltd.</v>
          </cell>
          <cell r="H5460" t="str">
            <v>JAPAN</v>
          </cell>
          <cell r="I5460"/>
          <cell r="J5460" t="str">
            <v>Takehara</v>
          </cell>
          <cell r="K5460" t="str">
            <v>Hiroshima</v>
          </cell>
          <cell r="L5460" t="str">
            <v>Conformant</v>
          </cell>
        </row>
        <row r="5461">
          <cell r="B5461" t="str">
            <v>MOLEX_2023</v>
          </cell>
          <cell r="C5461" t="str">
            <v>CID002509 - MMTC-PAMP India Pvt., Ltd.</v>
          </cell>
          <cell r="D5461" t="str">
            <v>Gold</v>
          </cell>
          <cell r="E5461" t="str">
            <v>CID002509</v>
          </cell>
          <cell r="F5461" t="str">
            <v>RMI</v>
          </cell>
          <cell r="G5461" t="str">
            <v>MMTC-PAMP India Pvt., Ltd.</v>
          </cell>
          <cell r="H5461" t="str">
            <v>INDIA</v>
          </cell>
          <cell r="I5461"/>
          <cell r="J5461" t="str">
            <v>Mewat</v>
          </cell>
          <cell r="K5461" t="str">
            <v>Haryana</v>
          </cell>
          <cell r="L5461" t="str">
            <v>Conformant</v>
          </cell>
        </row>
        <row r="5462">
          <cell r="B5462" t="str">
            <v>MOLEX_2023</v>
          </cell>
          <cell r="C5462" t="str">
            <v>CID001220 - Nadir Metal Rafineri San. Ve Tic. A.S.</v>
          </cell>
          <cell r="D5462" t="str">
            <v>Gold</v>
          </cell>
          <cell r="E5462" t="str">
            <v>CID001220</v>
          </cell>
          <cell r="F5462" t="str">
            <v>RMI</v>
          </cell>
          <cell r="G5462" t="str">
            <v>Nadir Metal Rafineri San. Ve Tic. A.S.</v>
          </cell>
          <cell r="H5462" t="str">
            <v>TURKEY</v>
          </cell>
          <cell r="I5462"/>
          <cell r="J5462" t="str">
            <v>Bahçelievler</v>
          </cell>
          <cell r="K5462" t="str">
            <v>İstanbul</v>
          </cell>
          <cell r="L5462" t="str">
            <v>Conformant</v>
          </cell>
        </row>
        <row r="5463">
          <cell r="B5463" t="str">
            <v>MOLEX_2023</v>
          </cell>
          <cell r="C5463" t="str">
            <v>CID001236 - Navoi Mining and Metallurgical Combinat</v>
          </cell>
          <cell r="D5463" t="str">
            <v>Gold</v>
          </cell>
          <cell r="E5463" t="str">
            <v>CID001236</v>
          </cell>
          <cell r="F5463" t="str">
            <v>RMI</v>
          </cell>
          <cell r="G5463" t="str">
            <v>Navoi Mining and Metallurgical Combinat</v>
          </cell>
          <cell r="H5463" t="str">
            <v>UZBEKISTAN</v>
          </cell>
          <cell r="I5463"/>
          <cell r="J5463" t="str">
            <v>Navoi</v>
          </cell>
          <cell r="K5463" t="str">
            <v>Navoiy</v>
          </cell>
          <cell r="L5463" t="str">
            <v>Conformant</v>
          </cell>
        </row>
        <row r="5464">
          <cell r="B5464" t="str">
            <v>MOLEX_2023</v>
          </cell>
          <cell r="C5464" t="str">
            <v>CID001259 - Nihon Material Co., Ltd.</v>
          </cell>
          <cell r="D5464" t="str">
            <v>Gold</v>
          </cell>
          <cell r="E5464" t="str">
            <v>CID001259</v>
          </cell>
          <cell r="F5464" t="str">
            <v>RMI</v>
          </cell>
          <cell r="G5464" t="str">
            <v>Nihon Material Co., Ltd.</v>
          </cell>
          <cell r="H5464" t="str">
            <v>JAPAN</v>
          </cell>
          <cell r="I5464"/>
          <cell r="J5464" t="str">
            <v>Noda</v>
          </cell>
          <cell r="K5464" t="str">
            <v>Chiba</v>
          </cell>
          <cell r="L5464" t="str">
            <v>Conformant</v>
          </cell>
        </row>
        <row r="5465">
          <cell r="B5465" t="str">
            <v>MOLEX_2023</v>
          </cell>
          <cell r="C5465" t="str">
            <v>CID002779 - Ogussa Osterreichische Gold- und Silber-Scheideanstalt GmbH</v>
          </cell>
          <cell r="D5465" t="str">
            <v>Gold</v>
          </cell>
          <cell r="E5465" t="str">
            <v>CID002779</v>
          </cell>
          <cell r="F5465" t="str">
            <v>RMI</v>
          </cell>
          <cell r="G5465" t="str">
            <v>Ogussa Osterreichische Gold- und Silber-Scheideanstalt GmbH</v>
          </cell>
          <cell r="H5465" t="str">
            <v>AUSTRIA</v>
          </cell>
          <cell r="I5465"/>
          <cell r="J5465" t="str">
            <v>Vienna</v>
          </cell>
          <cell r="K5465" t="str">
            <v>Wien</v>
          </cell>
          <cell r="L5465" t="str">
            <v>Conformant</v>
          </cell>
        </row>
        <row r="5466">
          <cell r="B5466" t="str">
            <v>MOLEX_2023</v>
          </cell>
          <cell r="C5466" t="str">
            <v>CID001325 - Ohura Precious Metal Industry Co., Ltd.</v>
          </cell>
          <cell r="D5466" t="str">
            <v>Gold</v>
          </cell>
          <cell r="E5466" t="str">
            <v>CID001325</v>
          </cell>
          <cell r="F5466" t="str">
            <v>RMI</v>
          </cell>
          <cell r="G5466" t="str">
            <v>Ohura Precious Metal Industry Co., Ltd.</v>
          </cell>
          <cell r="H5466" t="str">
            <v>JAPAN</v>
          </cell>
          <cell r="I5466"/>
          <cell r="J5466" t="str">
            <v>Nara-shi</v>
          </cell>
          <cell r="K5466" t="str">
            <v>Nara</v>
          </cell>
          <cell r="L5466" t="str">
            <v>Conformant</v>
          </cell>
        </row>
        <row r="5467">
          <cell r="B5467" t="str">
            <v>MOLEX_2023</v>
          </cell>
          <cell r="C5467" t="str">
            <v>CID001352 - MKS PAMP SA97</v>
          </cell>
          <cell r="D5467" t="str">
            <v>Gold</v>
          </cell>
          <cell r="E5467" t="str">
            <v>CID001352</v>
          </cell>
          <cell r="F5467" t="str">
            <v>RMI</v>
          </cell>
          <cell r="G5467" t="str">
            <v>MKS PAMP SA</v>
          </cell>
          <cell r="H5467" t="str">
            <v>SWITZERLAND</v>
          </cell>
          <cell r="I5467"/>
          <cell r="J5467" t="str">
            <v>Geneva</v>
          </cell>
          <cell r="K5467" t="str">
            <v>Genève</v>
          </cell>
          <cell r="L5467" t="str">
            <v>Conformant</v>
          </cell>
        </row>
        <row r="5468">
          <cell r="B5468" t="str">
            <v>MOLEX_2023</v>
          </cell>
          <cell r="C5468" t="str">
            <v>CID002919 - Planta Recuperadora de Metales SpA</v>
          </cell>
          <cell r="D5468" t="str">
            <v>Gold</v>
          </cell>
          <cell r="E5468" t="str">
            <v>CID002919</v>
          </cell>
          <cell r="F5468" t="str">
            <v>RMI</v>
          </cell>
          <cell r="G5468" t="str">
            <v>Planta Recuperadora de Metales SpA</v>
          </cell>
          <cell r="H5468" t="str">
            <v>CHILE</v>
          </cell>
          <cell r="I5468"/>
          <cell r="J5468" t="str">
            <v>Mejillones</v>
          </cell>
          <cell r="K5468" t="str">
            <v>Antofagasta</v>
          </cell>
          <cell r="L5468" t="str">
            <v>Conformant</v>
          </cell>
        </row>
        <row r="5469">
          <cell r="B5469" t="str">
            <v>MOLEX_2023</v>
          </cell>
          <cell r="C5469" t="str">
            <v>CID001397 - PT Aneka Tambang (Persero) Tbk</v>
          </cell>
          <cell r="D5469" t="str">
            <v>Gold</v>
          </cell>
          <cell r="E5469" t="str">
            <v>CID001397</v>
          </cell>
          <cell r="F5469" t="str">
            <v>RMI</v>
          </cell>
          <cell r="G5469" t="str">
            <v>PT Aneka Tambang (Persero) Tbk</v>
          </cell>
          <cell r="H5469" t="str">
            <v>INDONESIA</v>
          </cell>
          <cell r="I5469"/>
          <cell r="J5469" t="str">
            <v>Jakarta</v>
          </cell>
          <cell r="K5469" t="str">
            <v>Jakarta Raya</v>
          </cell>
          <cell r="L5469" t="str">
            <v>Conformant</v>
          </cell>
        </row>
        <row r="5470">
          <cell r="B5470" t="str">
            <v>MOLEX_2023</v>
          </cell>
          <cell r="C5470" t="str">
            <v>CID001498 - PX Precinox S.A.</v>
          </cell>
          <cell r="D5470" t="str">
            <v>Gold</v>
          </cell>
          <cell r="E5470" t="str">
            <v>CID001498</v>
          </cell>
          <cell r="F5470" t="str">
            <v>RMI</v>
          </cell>
          <cell r="G5470" t="str">
            <v>PX Precinox S.A.</v>
          </cell>
          <cell r="H5470" t="str">
            <v>SWITZERLAND</v>
          </cell>
          <cell r="I5470"/>
          <cell r="J5470" t="str">
            <v>La Chaux-de-Fonds</v>
          </cell>
          <cell r="K5470" t="str">
            <v>Neuchâtel</v>
          </cell>
          <cell r="L5470" t="str">
            <v>Conformant</v>
          </cell>
        </row>
        <row r="5471">
          <cell r="B5471" t="str">
            <v>MOLEX_2023</v>
          </cell>
          <cell r="C5471" t="str">
            <v>CID001512 - Rand Refinery (Pty) Ltd.</v>
          </cell>
          <cell r="D5471" t="str">
            <v>Gold</v>
          </cell>
          <cell r="E5471" t="str">
            <v>CID001512</v>
          </cell>
          <cell r="F5471" t="str">
            <v>RMI</v>
          </cell>
          <cell r="G5471" t="str">
            <v>Rand Refinery (Pty) Ltd.</v>
          </cell>
          <cell r="H5471" t="str">
            <v>SOUTH AFRICA</v>
          </cell>
          <cell r="I5471"/>
          <cell r="J5471" t="str">
            <v>Germiston</v>
          </cell>
          <cell r="K5471" t="str">
            <v>Gauteng</v>
          </cell>
          <cell r="L5471" t="str">
            <v>Conformant</v>
          </cell>
        </row>
        <row r="5472">
          <cell r="B5472" t="str">
            <v>MOLEX_2023</v>
          </cell>
          <cell r="C5472" t="str">
            <v>CID002582 - REMONDIS PMR B.V.</v>
          </cell>
          <cell r="D5472" t="str">
            <v>Gold</v>
          </cell>
          <cell r="E5472" t="str">
            <v>CID002582</v>
          </cell>
          <cell r="F5472" t="str">
            <v>RMI</v>
          </cell>
          <cell r="G5472" t="str">
            <v>REMONDIS PMR B.V.</v>
          </cell>
          <cell r="H5472" t="str">
            <v>NETHERLANDS</v>
          </cell>
          <cell r="I5472"/>
          <cell r="J5472" t="str">
            <v>Moerdijk</v>
          </cell>
          <cell r="K5472" t="str">
            <v>Noord-Brabant</v>
          </cell>
          <cell r="L5472" t="str">
            <v>Conformant</v>
          </cell>
        </row>
        <row r="5473">
          <cell r="B5473" t="str">
            <v>MOLEX_2023</v>
          </cell>
          <cell r="C5473" t="str">
            <v>CID001534 - Royal Canadian Mint</v>
          </cell>
          <cell r="D5473" t="str">
            <v>Gold</v>
          </cell>
          <cell r="E5473" t="str">
            <v>CID001534</v>
          </cell>
          <cell r="F5473" t="str">
            <v>RMI</v>
          </cell>
          <cell r="G5473" t="str">
            <v>Royal Canadian Mint</v>
          </cell>
          <cell r="H5473" t="str">
            <v>CANADA</v>
          </cell>
          <cell r="I5473"/>
          <cell r="J5473" t="str">
            <v>Ottawa</v>
          </cell>
          <cell r="K5473" t="str">
            <v>Ontario</v>
          </cell>
          <cell r="L5473" t="str">
            <v>Conformant</v>
          </cell>
        </row>
        <row r="5474">
          <cell r="B5474" t="str">
            <v>MOLEX_2023</v>
          </cell>
          <cell r="C5474" t="str">
            <v>CID002761 - SAAMP</v>
          </cell>
          <cell r="D5474" t="str">
            <v>Gold</v>
          </cell>
          <cell r="E5474" t="str">
            <v>CID002761</v>
          </cell>
          <cell r="F5474" t="str">
            <v>RMI</v>
          </cell>
          <cell r="G5474" t="str">
            <v>SAAMP</v>
          </cell>
          <cell r="H5474" t="str">
            <v>FRANCE</v>
          </cell>
          <cell r="I5474"/>
          <cell r="J5474" t="str">
            <v>Paris</v>
          </cell>
          <cell r="K5474" t="str">
            <v>Île-de-France</v>
          </cell>
          <cell r="L5474" t="str">
            <v>Conformant</v>
          </cell>
        </row>
        <row r="5475">
          <cell r="B5475" t="str">
            <v>MOLEX_2023</v>
          </cell>
          <cell r="C5475" t="str">
            <v>CID002973 - Safimet S.p.A</v>
          </cell>
          <cell r="D5475" t="str">
            <v>Gold</v>
          </cell>
          <cell r="E5475" t="str">
            <v>CID002973</v>
          </cell>
          <cell r="F5475" t="str">
            <v>RMI</v>
          </cell>
          <cell r="G5475" t="str">
            <v>Safimet S.p.A</v>
          </cell>
          <cell r="H5475" t="str">
            <v>ITALY</v>
          </cell>
          <cell r="I5475"/>
          <cell r="J5475" t="str">
            <v>Arezzo</v>
          </cell>
          <cell r="K5475" t="str">
            <v>Toscana</v>
          </cell>
          <cell r="L5475" t="str">
            <v>Listed by RMI</v>
          </cell>
        </row>
        <row r="5476">
          <cell r="B5476" t="str">
            <v>MOLEX_2023</v>
          </cell>
          <cell r="C5476" t="str">
            <v>CID002290 - SAFINA A.S.</v>
          </cell>
          <cell r="D5476" t="str">
            <v>Gold</v>
          </cell>
          <cell r="E5476" t="str">
            <v>CID002290</v>
          </cell>
          <cell r="F5476" t="str">
            <v>RMI</v>
          </cell>
          <cell r="G5476" t="str">
            <v>SAFINA A.S.</v>
          </cell>
          <cell r="H5476" t="str">
            <v>CZECHIA</v>
          </cell>
          <cell r="I5476"/>
          <cell r="J5476" t="str">
            <v>Vestec</v>
          </cell>
          <cell r="K5476" t="str">
            <v>Praha-západ</v>
          </cell>
          <cell r="L5476" t="str">
            <v>Conformant</v>
          </cell>
        </row>
        <row r="5477">
          <cell r="B5477" t="str">
            <v>MOLEX_2023</v>
          </cell>
          <cell r="C5477" t="str">
            <v>CID001555 - Samduck Precious Metals71</v>
          </cell>
          <cell r="D5477" t="str">
            <v>Gold</v>
          </cell>
          <cell r="E5477" t="str">
            <v>CID001555</v>
          </cell>
          <cell r="F5477" t="str">
            <v>RMI</v>
          </cell>
          <cell r="G5477" t="str">
            <v>Samduck Precious Metals</v>
          </cell>
          <cell r="H5477" t="str">
            <v>KOREA, REPUBLIC OF</v>
          </cell>
          <cell r="I5477"/>
          <cell r="J5477" t="str">
            <v>Namdong</v>
          </cell>
          <cell r="K5477" t="str">
            <v>Incheon-gwangyeoksi</v>
          </cell>
          <cell r="L5477" t="str">
            <v>Listed by RMI</v>
          </cell>
        </row>
        <row r="5478">
          <cell r="B5478" t="str">
            <v>MOLEX_2023</v>
          </cell>
          <cell r="C5478" t="str">
            <v>CID001585 - SEMPSA Joyeria Plateria S.A.</v>
          </cell>
          <cell r="D5478" t="str">
            <v>Gold</v>
          </cell>
          <cell r="E5478" t="str">
            <v>CID001585</v>
          </cell>
          <cell r="F5478" t="str">
            <v>RMI</v>
          </cell>
          <cell r="G5478" t="str">
            <v>SEMPSA Joyeria Plateria S.A.</v>
          </cell>
          <cell r="H5478" t="str">
            <v>SPAIN</v>
          </cell>
          <cell r="I5478" t="str">
            <v>Avenida Democratia</v>
          </cell>
          <cell r="J5478" t="str">
            <v>Madrid</v>
          </cell>
          <cell r="K5478" t="str">
            <v>Comunidad de Madrid</v>
          </cell>
          <cell r="L5478" t="str">
            <v>Conformant</v>
          </cell>
        </row>
        <row r="5479">
          <cell r="B5479" t="str">
            <v>MOLEX_2023</v>
          </cell>
          <cell r="C5479" t="str">
            <v>CID001622 - Shandong Zhaojin Gold &amp; Silver Refinery Co., Ltd.</v>
          </cell>
          <cell r="D5479" t="str">
            <v>Gold</v>
          </cell>
          <cell r="E5479" t="str">
            <v>CID001622</v>
          </cell>
          <cell r="F5479" t="str">
            <v>RMI</v>
          </cell>
          <cell r="G5479" t="str">
            <v>Shandong Zhaojin Gold &amp; Silver Refinery Co., Ltd.</v>
          </cell>
          <cell r="H5479" t="str">
            <v>CHINA</v>
          </cell>
          <cell r="I5479"/>
          <cell r="J5479" t="str">
            <v>Zhaoyuan</v>
          </cell>
          <cell r="K5479" t="str">
            <v>Shandong Sheng</v>
          </cell>
          <cell r="L5479" t="str">
            <v>Conformant</v>
          </cell>
        </row>
        <row r="5480">
          <cell r="B5480" t="str">
            <v>MOLEX_2023</v>
          </cell>
          <cell r="C5480" t="str">
            <v>CID001736 - Sichuan Tianze Precious Metals Co., Ltd.</v>
          </cell>
          <cell r="D5480" t="str">
            <v>Gold</v>
          </cell>
          <cell r="E5480" t="str">
            <v>CID001736</v>
          </cell>
          <cell r="F5480" t="str">
            <v>RMI</v>
          </cell>
          <cell r="G5480" t="str">
            <v>Sichuan Tianze Precious Metals Co., Ltd.</v>
          </cell>
          <cell r="H5480" t="str">
            <v>CHINA</v>
          </cell>
          <cell r="I5480"/>
          <cell r="J5480" t="str">
            <v>Chengdu</v>
          </cell>
          <cell r="K5480" t="str">
            <v>Sichuan Sheng</v>
          </cell>
          <cell r="L5480" t="str">
            <v>Conformant</v>
          </cell>
        </row>
        <row r="5481">
          <cell r="B5481" t="str">
            <v>MOLEX_2023</v>
          </cell>
          <cell r="C5481" t="str">
            <v>CID002516 - Singway Technology Co., Ltd.</v>
          </cell>
          <cell r="D5481" t="str">
            <v>Gold</v>
          </cell>
          <cell r="E5481" t="str">
            <v>CID002516</v>
          </cell>
          <cell r="F5481" t="str">
            <v>RMI</v>
          </cell>
          <cell r="G5481" t="str">
            <v>Singway Technology Co., Ltd.</v>
          </cell>
          <cell r="H5481" t="str">
            <v>TAIWAN, PROVINCE OF CHINA</v>
          </cell>
          <cell r="I5481"/>
          <cell r="J5481" t="str">
            <v>Dayuan</v>
          </cell>
          <cell r="K5481" t="str">
            <v>Taoyuan</v>
          </cell>
          <cell r="L5481" t="str">
            <v>Listed by RMI</v>
          </cell>
        </row>
        <row r="5482">
          <cell r="B5482" t="str">
            <v>MOLEX_2023</v>
          </cell>
          <cell r="C5482" t="str">
            <v>CID001761 - Solar Applied Materials Technology Corp.</v>
          </cell>
          <cell r="D5482" t="str">
            <v>Gold</v>
          </cell>
          <cell r="E5482" t="str">
            <v>CID001761</v>
          </cell>
          <cell r="F5482" t="str">
            <v>RMI</v>
          </cell>
          <cell r="G5482" t="str">
            <v>Solar Applied Materials Technology Corp.</v>
          </cell>
          <cell r="H5482" t="str">
            <v>TAIWAN, PROVINCE OF CHINA</v>
          </cell>
          <cell r="I5482"/>
          <cell r="J5482" t="str">
            <v>Tainan City</v>
          </cell>
          <cell r="K5482" t="str">
            <v>Tainan</v>
          </cell>
          <cell r="L5482" t="str">
            <v>Conformant</v>
          </cell>
        </row>
        <row r="5483">
          <cell r="B5483" t="str">
            <v>MOLEX_2023</v>
          </cell>
          <cell r="C5483" t="str">
            <v>CID001798 - Sumitomo Metal Mining Co., Ltd.88</v>
          </cell>
          <cell r="D5483" t="str">
            <v>Gold</v>
          </cell>
          <cell r="E5483" t="str">
            <v>CID001798</v>
          </cell>
          <cell r="F5483" t="str">
            <v>RMI</v>
          </cell>
          <cell r="G5483" t="str">
            <v>Sumitomo Metal Mining Co., Ltd.</v>
          </cell>
          <cell r="H5483" t="str">
            <v>JAPAN</v>
          </cell>
          <cell r="I5483"/>
          <cell r="J5483" t="str">
            <v>Saijo</v>
          </cell>
          <cell r="K5483" t="str">
            <v>Wehime</v>
          </cell>
          <cell r="L5483" t="str">
            <v>Conformant</v>
          </cell>
        </row>
        <row r="5484">
          <cell r="B5484" t="str">
            <v>MOLEX_2023</v>
          </cell>
          <cell r="C5484" t="str">
            <v>CID002580 - T.C.A S.p.A</v>
          </cell>
          <cell r="D5484" t="str">
            <v>Gold</v>
          </cell>
          <cell r="E5484" t="str">
            <v>CID002580</v>
          </cell>
          <cell r="F5484" t="str">
            <v>RMI</v>
          </cell>
          <cell r="G5484" t="str">
            <v>T.C.A S.p.A</v>
          </cell>
          <cell r="H5484" t="str">
            <v>ITALY</v>
          </cell>
          <cell r="I5484"/>
          <cell r="J5484" t="str">
            <v>Capolona</v>
          </cell>
          <cell r="K5484" t="str">
            <v>Toscana</v>
          </cell>
          <cell r="L5484" t="str">
            <v>Conformant</v>
          </cell>
        </row>
        <row r="5485">
          <cell r="B5485" t="str">
            <v>MOLEX_2023</v>
          </cell>
          <cell r="C5485" t="str">
            <v>CID001875 - Tanaka Kikinzoku Kogyo K.K.96</v>
          </cell>
          <cell r="D5485" t="str">
            <v>Gold</v>
          </cell>
          <cell r="E5485" t="str">
            <v>CID001875</v>
          </cell>
          <cell r="F5485" t="str">
            <v>RMI</v>
          </cell>
          <cell r="G5485" t="str">
            <v>Tanaka Kikinzoku Kogyo K.K.</v>
          </cell>
          <cell r="H5485" t="str">
            <v>JAPAN</v>
          </cell>
          <cell r="I5485" t="str">
            <v>nagatoro2-14</v>
          </cell>
          <cell r="J5485" t="str">
            <v>Hiratsuka</v>
          </cell>
          <cell r="K5485" t="str">
            <v>Kanagawa</v>
          </cell>
          <cell r="L5485" t="str">
            <v>Conformant</v>
          </cell>
        </row>
        <row r="5486">
          <cell r="B5486" t="str">
            <v>MOLEX_2023</v>
          </cell>
          <cell r="C5486" t="str">
            <v>CID001916 - Shandong Gold Smelting Co., Ltd.</v>
          </cell>
          <cell r="D5486" t="str">
            <v>Gold</v>
          </cell>
          <cell r="E5486" t="str">
            <v>CID001916</v>
          </cell>
          <cell r="F5486" t="str">
            <v>RMI</v>
          </cell>
          <cell r="G5486" t="str">
            <v>Shandong Gold Smelting Co., Ltd.</v>
          </cell>
          <cell r="H5486" t="str">
            <v>CHINA</v>
          </cell>
          <cell r="I5486"/>
          <cell r="J5486" t="str">
            <v>Laizhou</v>
          </cell>
          <cell r="K5486" t="str">
            <v>Shandong Sheng</v>
          </cell>
          <cell r="L5486" t="str">
            <v>Conformant</v>
          </cell>
        </row>
        <row r="5487">
          <cell r="B5487" t="str">
            <v>MOLEX_2023</v>
          </cell>
          <cell r="C5487" t="str">
            <v>CID001938 - Tokuriki Honten Co., Ltd.</v>
          </cell>
          <cell r="D5487" t="str">
            <v>Gold</v>
          </cell>
          <cell r="E5487" t="str">
            <v>CID001938</v>
          </cell>
          <cell r="F5487" t="str">
            <v>RMI</v>
          </cell>
          <cell r="G5487" t="str">
            <v>Tokuriki Honten Co., Ltd.</v>
          </cell>
          <cell r="H5487" t="str">
            <v>JAPAN</v>
          </cell>
          <cell r="I5487"/>
          <cell r="J5487" t="str">
            <v>Kuki</v>
          </cell>
          <cell r="K5487" t="str">
            <v>Saitama</v>
          </cell>
          <cell r="L5487" t="str">
            <v>Conformant</v>
          </cell>
        </row>
        <row r="5488">
          <cell r="B5488" t="str">
            <v>MOLEX_2023</v>
          </cell>
          <cell r="C5488" t="str">
            <v>CID001947 - Tongling Nonferrous Metals Group Co., Ltd.102</v>
          </cell>
          <cell r="D5488" t="str">
            <v>Gold</v>
          </cell>
          <cell r="E5488" t="str">
            <v>CID001947</v>
          </cell>
          <cell r="F5488" t="str">
            <v>RMI</v>
          </cell>
          <cell r="G5488" t="str">
            <v>Tongling Nonferrous Metals Group Co., Ltd.</v>
          </cell>
          <cell r="H5488" t="str">
            <v>CHINA</v>
          </cell>
          <cell r="I5488"/>
          <cell r="J5488" t="str">
            <v>Tongling</v>
          </cell>
          <cell r="K5488" t="str">
            <v>Anhui Sheng</v>
          </cell>
          <cell r="L5488" t="str">
            <v>Listed by RMI</v>
          </cell>
        </row>
        <row r="5489">
          <cell r="B5489" t="str">
            <v>MOLEX_2023</v>
          </cell>
          <cell r="C5489" t="str">
            <v>CID002615 - TOO Tau-Ken-Altyn</v>
          </cell>
          <cell r="D5489" t="str">
            <v>Gold</v>
          </cell>
          <cell r="E5489" t="str">
            <v>CID002615</v>
          </cell>
          <cell r="F5489" t="str">
            <v>RMI</v>
          </cell>
          <cell r="G5489" t="str">
            <v>TOO Tau-Ken-Altyn</v>
          </cell>
          <cell r="H5489" t="str">
            <v>KAZAKHSTAN</v>
          </cell>
          <cell r="I5489"/>
          <cell r="J5489" t="str">
            <v>Astana</v>
          </cell>
          <cell r="K5489" t="str">
            <v>Almaty</v>
          </cell>
          <cell r="L5489" t="str">
            <v>Conformant</v>
          </cell>
        </row>
        <row r="5490">
          <cell r="B5490" t="str">
            <v>MOLEX_2023</v>
          </cell>
          <cell r="C5490" t="str">
            <v>CID001955 - Torecom</v>
          </cell>
          <cell r="D5490" t="str">
            <v>Gold</v>
          </cell>
          <cell r="E5490" t="str">
            <v>CID001955</v>
          </cell>
          <cell r="F5490" t="str">
            <v>RMI</v>
          </cell>
          <cell r="G5490" t="str">
            <v>Torecom</v>
          </cell>
          <cell r="H5490" t="str">
            <v>KOREA, REPUBLIC OF</v>
          </cell>
          <cell r="I5490"/>
          <cell r="J5490" t="str">
            <v>Asan</v>
          </cell>
          <cell r="K5490" t="str">
            <v>Chungcheongnam-do</v>
          </cell>
          <cell r="L5490" t="str">
            <v>Conformant</v>
          </cell>
        </row>
        <row r="5491">
          <cell r="B5491" t="str">
            <v>MOLEX_2023</v>
          </cell>
          <cell r="C5491" t="str">
            <v>CID002314 - Umicore Precious Metals Thailand</v>
          </cell>
          <cell r="D5491" t="str">
            <v>Gold</v>
          </cell>
          <cell r="E5491" t="str">
            <v>CID002314</v>
          </cell>
          <cell r="F5491" t="str">
            <v>RMI</v>
          </cell>
          <cell r="G5491" t="str">
            <v>Umicore Precious Metals Thailand</v>
          </cell>
          <cell r="H5491" t="str">
            <v>THAILAND</v>
          </cell>
          <cell r="I5491"/>
          <cell r="J5491" t="str">
            <v>Khwaeng Dok Mai</v>
          </cell>
          <cell r="K5491" t="str">
            <v>Krung Thep Maha Nakhon</v>
          </cell>
          <cell r="L5491" t="str">
            <v>Conformant</v>
          </cell>
        </row>
        <row r="5492">
          <cell r="B5492" t="str">
            <v>MOLEX_2023</v>
          </cell>
          <cell r="C5492" t="str">
            <v>CID001980 - Umicore S.A. Business Unit Precious Metals Refining104</v>
          </cell>
          <cell r="D5492" t="str">
            <v>Gold</v>
          </cell>
          <cell r="E5492" t="str">
            <v>CID001980</v>
          </cell>
          <cell r="F5492" t="str">
            <v>RMI</v>
          </cell>
          <cell r="G5492" t="str">
            <v>Umicore S.A. Business Unit Precious Metals Refining</v>
          </cell>
          <cell r="H5492" t="str">
            <v>BELGIUM</v>
          </cell>
          <cell r="I5492" t="str">
            <v>Adolf Greinerstraat 14</v>
          </cell>
          <cell r="J5492" t="str">
            <v>Hoboken</v>
          </cell>
          <cell r="K5492" t="str">
            <v>Antwerpen</v>
          </cell>
          <cell r="L5492" t="str">
            <v>Conformant</v>
          </cell>
        </row>
        <row r="5493">
          <cell r="B5493" t="str">
            <v>MOLEX_2023</v>
          </cell>
          <cell r="C5493" t="str">
            <v>CID001993 - United Precious Metal Refining, Inc.</v>
          </cell>
          <cell r="D5493" t="str">
            <v>Gold</v>
          </cell>
          <cell r="E5493" t="str">
            <v>CID001993</v>
          </cell>
          <cell r="F5493" t="str">
            <v>RMI</v>
          </cell>
          <cell r="G5493" t="str">
            <v>United Precious Metal Refining, Inc.</v>
          </cell>
          <cell r="H5493" t="str">
            <v>UNITED STATES OF AMERICA</v>
          </cell>
          <cell r="I5493"/>
          <cell r="J5493" t="str">
            <v>Alden</v>
          </cell>
          <cell r="K5493" t="str">
            <v>New York</v>
          </cell>
          <cell r="L5493" t="str">
            <v>Conformant</v>
          </cell>
        </row>
        <row r="5494">
          <cell r="B5494" t="str">
            <v>MOLEX_2023</v>
          </cell>
          <cell r="C5494" t="str">
            <v>CID002003 - Valcambi S.A.</v>
          </cell>
          <cell r="D5494" t="str">
            <v>Gold</v>
          </cell>
          <cell r="E5494" t="str">
            <v>CID002003</v>
          </cell>
          <cell r="F5494" t="str">
            <v>RMI</v>
          </cell>
          <cell r="G5494" t="str">
            <v>Valcambi S.A.</v>
          </cell>
          <cell r="H5494" t="str">
            <v>SWITZERLAND</v>
          </cell>
          <cell r="I5494"/>
          <cell r="J5494" t="str">
            <v>Balerna</v>
          </cell>
          <cell r="K5494" t="str">
            <v>Ticino</v>
          </cell>
          <cell r="L5494" t="str">
            <v>Conformant</v>
          </cell>
        </row>
        <row r="5495">
          <cell r="B5495" t="str">
            <v>MOLEX_2023</v>
          </cell>
          <cell r="C5495" t="str">
            <v>CID002030 - Western Australian Mint (T/a The Perth Mint)109</v>
          </cell>
          <cell r="D5495" t="str">
            <v>Gold</v>
          </cell>
          <cell r="E5495" t="str">
            <v>CID002030</v>
          </cell>
          <cell r="F5495" t="str">
            <v>RMI</v>
          </cell>
          <cell r="G5495" t="str">
            <v>Western Australian Mint (T/a The Perth Mint)</v>
          </cell>
          <cell r="H5495" t="str">
            <v>AUSTRALIA</v>
          </cell>
          <cell r="I5495" t="str">
            <v>Nondisclosure</v>
          </cell>
          <cell r="J5495" t="str">
            <v>Newburn</v>
          </cell>
          <cell r="K5495" t="str">
            <v>Western Australia</v>
          </cell>
          <cell r="L5495" t="str">
            <v>Conformant</v>
          </cell>
        </row>
        <row r="5496">
          <cell r="B5496" t="str">
            <v>MOLEX_2023</v>
          </cell>
          <cell r="C5496" t="str">
            <v>CID002778 - WIELAND Edelmetalle GmbH</v>
          </cell>
          <cell r="D5496" t="str">
            <v>Gold</v>
          </cell>
          <cell r="E5496" t="str">
            <v>CID002778</v>
          </cell>
          <cell r="F5496" t="str">
            <v>RMI</v>
          </cell>
          <cell r="G5496" t="str">
            <v>WIELAND Edelmetalle GmbH</v>
          </cell>
          <cell r="H5496" t="str">
            <v>GERMANY</v>
          </cell>
          <cell r="I5496"/>
          <cell r="J5496" t="str">
            <v>Pforzeim</v>
          </cell>
          <cell r="K5496" t="str">
            <v>Baden-Wurttemberg</v>
          </cell>
          <cell r="L5496" t="str">
            <v>Conformant</v>
          </cell>
        </row>
        <row r="5497">
          <cell r="B5497" t="str">
            <v>MOLEX_2023</v>
          </cell>
          <cell r="C5497" t="str">
            <v>CID002129 - Yokohama Metal Co., Ltd.</v>
          </cell>
          <cell r="D5497" t="str">
            <v>Gold</v>
          </cell>
          <cell r="E5497" t="str">
            <v>CID002129</v>
          </cell>
          <cell r="F5497" t="str">
            <v>RMI</v>
          </cell>
          <cell r="G5497" t="str">
            <v>Yokohama Metal Co., Ltd.</v>
          </cell>
          <cell r="H5497" t="str">
            <v>JAPAN</v>
          </cell>
          <cell r="I5497"/>
          <cell r="J5497" t="str">
            <v>Sagamihara</v>
          </cell>
          <cell r="K5497" t="str">
            <v>Kanagawa</v>
          </cell>
          <cell r="L5497" t="str">
            <v>Conformant</v>
          </cell>
        </row>
        <row r="5498">
          <cell r="B5498" t="str">
            <v>MOLEX_2023</v>
          </cell>
          <cell r="C5498" t="str">
            <v>CID002224 - Zhongyuan Gold Smelter of Zhongjin Gold Corporation116</v>
          </cell>
          <cell r="D5498" t="str">
            <v>Gold</v>
          </cell>
          <cell r="E5498" t="str">
            <v>CID002224</v>
          </cell>
          <cell r="F5498" t="str">
            <v>RMI</v>
          </cell>
          <cell r="G5498" t="str">
            <v>Zhongyuan Gold Smelter of Zhongjin Gold Corporation</v>
          </cell>
          <cell r="H5498" t="str">
            <v>CHINA</v>
          </cell>
          <cell r="I5498"/>
          <cell r="J5498" t="str">
            <v>Sanmenxia</v>
          </cell>
          <cell r="K5498" t="str">
            <v>Henan Sheng</v>
          </cell>
          <cell r="L5498" t="str">
            <v>Conformant</v>
          </cell>
        </row>
        <row r="5499">
          <cell r="B5499" t="str">
            <v>MOLEX_2023</v>
          </cell>
          <cell r="C5499" t="str">
            <v>CID000292 - Alpha117</v>
          </cell>
          <cell r="D5499" t="str">
            <v>Tin</v>
          </cell>
          <cell r="E5499" t="str">
            <v>CID000292</v>
          </cell>
          <cell r="F5499" t="str">
            <v>RMI</v>
          </cell>
          <cell r="G5499" t="str">
            <v>Alpha</v>
          </cell>
          <cell r="H5499" t="str">
            <v>UNITED STATES OF AMERICA</v>
          </cell>
          <cell r="I5499"/>
          <cell r="J5499" t="str">
            <v>Altoona</v>
          </cell>
          <cell r="K5499" t="str">
            <v>Pennsylvania</v>
          </cell>
          <cell r="L5499" t="str">
            <v>Conformant</v>
          </cell>
        </row>
        <row r="5500">
          <cell r="B5500" t="str">
            <v>MOLEX_2023</v>
          </cell>
          <cell r="C5500" t="str">
            <v>CID002703 - An Vinh Joint Stock Mineral Processing Company</v>
          </cell>
          <cell r="D5500" t="str">
            <v>Tin</v>
          </cell>
          <cell r="E5500" t="str">
            <v>CID002703</v>
          </cell>
          <cell r="F5500" t="str">
            <v>RMI</v>
          </cell>
          <cell r="G5500" t="str">
            <v>An Vinh Joint Stock Mineral Processing Company</v>
          </cell>
          <cell r="H5500" t="str">
            <v>VIET NAM</v>
          </cell>
          <cell r="I5500"/>
          <cell r="J5500" t="str">
            <v>Quy Hop</v>
          </cell>
          <cell r="K5500" t="str">
            <v>Nghệ An</v>
          </cell>
          <cell r="L5500" t="str">
            <v>Listed by RMI</v>
          </cell>
        </row>
        <row r="5501">
          <cell r="B5501" t="str">
            <v>MOLEX_2023</v>
          </cell>
          <cell r="C5501" t="str">
            <v>CID000228 - Chenzhou Yunxiang Mining and Metallurgy Co., Ltd.124</v>
          </cell>
          <cell r="D5501" t="str">
            <v>Tin</v>
          </cell>
          <cell r="E5501" t="str">
            <v>CID000228</v>
          </cell>
          <cell r="F5501" t="str">
            <v>RMI</v>
          </cell>
          <cell r="G5501" t="str">
            <v>Chenzhou Yunxiang Mining and Metallurgy Co., Ltd.</v>
          </cell>
          <cell r="H5501" t="str">
            <v>CHINA</v>
          </cell>
          <cell r="I5501"/>
          <cell r="J5501" t="str">
            <v>Chenzhou</v>
          </cell>
          <cell r="K5501" t="str">
            <v>Hunan Sheng</v>
          </cell>
          <cell r="L5501" t="str">
            <v>Conformant</v>
          </cell>
        </row>
        <row r="5502">
          <cell r="B5502" t="str">
            <v>MOLEX_2023</v>
          </cell>
          <cell r="C5502" t="str">
            <v>CID001070 - China Tin Group Co., Ltd.125</v>
          </cell>
          <cell r="D5502" t="str">
            <v>Tin</v>
          </cell>
          <cell r="E5502" t="str">
            <v>CID001070</v>
          </cell>
          <cell r="F5502" t="str">
            <v>RMI</v>
          </cell>
          <cell r="G5502" t="str">
            <v>China Tin Group Co., Ltd.</v>
          </cell>
          <cell r="H5502" t="str">
            <v>CHINA</v>
          </cell>
          <cell r="I5502"/>
          <cell r="J5502" t="str">
            <v>Laibin</v>
          </cell>
          <cell r="K5502" t="str">
            <v>Guangxi Zhuangzu Zizhiqu</v>
          </cell>
          <cell r="L5502" t="str">
            <v>Conformant</v>
          </cell>
        </row>
        <row r="5503">
          <cell r="B5503" t="str">
            <v>MOLEX_2023</v>
          </cell>
          <cell r="C5503" t="str">
            <v>CID002570 - CV Ayi Jaya</v>
          </cell>
          <cell r="D5503" t="str">
            <v>Tin</v>
          </cell>
          <cell r="E5503" t="str">
            <v>CID002570</v>
          </cell>
          <cell r="F5503" t="str">
            <v>RMI</v>
          </cell>
          <cell r="G5503" t="str">
            <v>CV Ayi Jaya</v>
          </cell>
          <cell r="H5503" t="str">
            <v>INDONESIA</v>
          </cell>
          <cell r="I5503"/>
          <cell r="J5503" t="str">
            <v>Sungailiat</v>
          </cell>
          <cell r="K5503" t="str">
            <v>Kepulauan Bangka Belitung</v>
          </cell>
          <cell r="L5503" t="str">
            <v>Conformant</v>
          </cell>
        </row>
        <row r="5504">
          <cell r="B5504" t="str">
            <v>MOLEX_2023</v>
          </cell>
          <cell r="C5504" t="str">
            <v>CID002455 - CV Venus Inti Perkasa</v>
          </cell>
          <cell r="D5504" t="str">
            <v>Tin</v>
          </cell>
          <cell r="E5504" t="str">
            <v>CID002455</v>
          </cell>
          <cell r="F5504" t="str">
            <v>RMI</v>
          </cell>
          <cell r="G5504" t="str">
            <v>CV Venus Inti Perkasa</v>
          </cell>
          <cell r="H5504" t="str">
            <v>INDONESIA</v>
          </cell>
          <cell r="I5504"/>
          <cell r="J5504" t="str">
            <v>Pangkal Pinang</v>
          </cell>
          <cell r="K5504" t="str">
            <v>Kepulauan Bangka Belitung</v>
          </cell>
          <cell r="L5504" t="str">
            <v>Conformant</v>
          </cell>
        </row>
        <row r="5505">
          <cell r="B5505" t="str">
            <v>MOLEX_2023</v>
          </cell>
          <cell r="C5505" t="str">
            <v>CID000402 - Dowa</v>
          </cell>
          <cell r="D5505" t="str">
            <v>Tin</v>
          </cell>
          <cell r="E5505" t="str">
            <v>CID000402</v>
          </cell>
          <cell r="F5505" t="str">
            <v>RMI</v>
          </cell>
          <cell r="G5505" t="str">
            <v>Dowa</v>
          </cell>
          <cell r="H5505" t="str">
            <v>JAPAN</v>
          </cell>
          <cell r="I5505"/>
          <cell r="J5505" t="str">
            <v>Kosaka</v>
          </cell>
          <cell r="K5505" t="str">
            <v>Akita</v>
          </cell>
          <cell r="L5505" t="str">
            <v>Conformant</v>
          </cell>
        </row>
        <row r="5506">
          <cell r="B5506" t="str">
            <v>MOLEX_2023</v>
          </cell>
          <cell r="C5506" t="str">
            <v>CID000438 - EM Vinto</v>
          </cell>
          <cell r="D5506" t="str">
            <v>Tin</v>
          </cell>
          <cell r="E5506" t="str">
            <v>CID000438</v>
          </cell>
          <cell r="F5506" t="str">
            <v>RMI</v>
          </cell>
          <cell r="G5506" t="str">
            <v>EM Vinto</v>
          </cell>
          <cell r="H5506" t="str">
            <v>BOLIVIA (PLURINATIONAL STATE OF)</v>
          </cell>
          <cell r="I5506" t="str">
            <v>Unknown.</v>
          </cell>
          <cell r="J5506" t="str">
            <v>Oruro</v>
          </cell>
          <cell r="K5506" t="str">
            <v>Oruro</v>
          </cell>
          <cell r="L5506" t="str">
            <v>Conformant</v>
          </cell>
        </row>
        <row r="5507">
          <cell r="B5507" t="str">
            <v>MOLEX_2023</v>
          </cell>
          <cell r="C5507" t="str">
            <v>CID000448 - Estanho de Rondonia S.A.</v>
          </cell>
          <cell r="D5507" t="str">
            <v>Tin</v>
          </cell>
          <cell r="E5507" t="str">
            <v>CID000448</v>
          </cell>
          <cell r="F5507" t="str">
            <v>RMI</v>
          </cell>
          <cell r="G5507" t="str">
            <v>Estanho de Rondonia S.A.</v>
          </cell>
          <cell r="H5507" t="str">
            <v>BRAZIL</v>
          </cell>
          <cell r="I5507"/>
          <cell r="J5507" t="str">
            <v>Ariquemes</v>
          </cell>
          <cell r="K5507" t="str">
            <v>Rondônia</v>
          </cell>
          <cell r="L5507" t="str">
            <v>Conformant</v>
          </cell>
        </row>
        <row r="5508">
          <cell r="B5508" t="str">
            <v>MOLEX_2023</v>
          </cell>
          <cell r="C5508" t="str">
            <v>CID000468 - Fenix Metals</v>
          </cell>
          <cell r="D5508" t="str">
            <v>Tin</v>
          </cell>
          <cell r="E5508" t="str">
            <v>CID000468</v>
          </cell>
          <cell r="F5508" t="str">
            <v>RMI</v>
          </cell>
          <cell r="G5508" t="str">
            <v>Fenix Metals</v>
          </cell>
          <cell r="H5508" t="str">
            <v>POLAND</v>
          </cell>
          <cell r="I5508"/>
          <cell r="J5508" t="str">
            <v>Chmielów</v>
          </cell>
          <cell r="K5508" t="str">
            <v>Podkarpackie</v>
          </cell>
          <cell r="L5508" t="str">
            <v>Conformant</v>
          </cell>
        </row>
        <row r="5509">
          <cell r="B5509" t="str">
            <v>MOLEX_2023</v>
          </cell>
          <cell r="C5509" t="str">
            <v>CID000538 - Gejiu Non-Ferrous Metal Processing Co., Ltd.</v>
          </cell>
          <cell r="D5509" t="str">
            <v>Tin</v>
          </cell>
          <cell r="E5509" t="str">
            <v>CID000538</v>
          </cell>
          <cell r="F5509" t="str">
            <v>RMI</v>
          </cell>
          <cell r="G5509" t="str">
            <v>Gejiu Non-Ferrous Metal Processing Co., Ltd.</v>
          </cell>
          <cell r="H5509" t="str">
            <v>CHINA</v>
          </cell>
          <cell r="I5509" t="str">
            <v>Jijie</v>
          </cell>
          <cell r="J5509" t="str">
            <v>Gejiu</v>
          </cell>
          <cell r="K5509" t="str">
            <v>Yunnan Sheng</v>
          </cell>
          <cell r="L5509" t="str">
            <v>Conformant</v>
          </cell>
        </row>
        <row r="5510">
          <cell r="B5510" t="str">
            <v>MOLEX_2023</v>
          </cell>
          <cell r="C5510" t="str">
            <v>CID000555 - Gejiu Zili Mining And Metallurgy Co., Ltd.146</v>
          </cell>
          <cell r="D5510" t="str">
            <v>Tin</v>
          </cell>
          <cell r="E5510" t="str">
            <v>CID000555</v>
          </cell>
          <cell r="F5510" t="str">
            <v>RMI</v>
          </cell>
          <cell r="G5510" t="str">
            <v>Gejiu Zili Mining And Metallurgy Co., Ltd.</v>
          </cell>
          <cell r="H5510" t="str">
            <v>CHINA</v>
          </cell>
          <cell r="I5510"/>
          <cell r="J5510" t="str">
            <v>Gejiu</v>
          </cell>
          <cell r="K5510" t="str">
            <v>Yunnan Sheng</v>
          </cell>
          <cell r="L5510" t="str">
            <v>Listed by RMI</v>
          </cell>
        </row>
        <row r="5511">
          <cell r="B5511" t="str">
            <v>MOLEX_2023</v>
          </cell>
          <cell r="C5511" t="str">
            <v>CID003116 - Guangdong Hanhe Non-Ferrous Metal Co., Ltd.</v>
          </cell>
          <cell r="D5511" t="str">
            <v>Tin</v>
          </cell>
          <cell r="E5511" t="str">
            <v>CID003116</v>
          </cell>
          <cell r="F5511" t="str">
            <v>RMI</v>
          </cell>
          <cell r="G5511" t="str">
            <v>Guangdong Hanhe Non-Ferrous Metal Co., Ltd.</v>
          </cell>
          <cell r="H5511" t="str">
            <v>CHINA</v>
          </cell>
          <cell r="I5511"/>
          <cell r="J5511" t="str">
            <v>Chaozhou</v>
          </cell>
          <cell r="K5511" t="str">
            <v>Guangdong Sheng</v>
          </cell>
          <cell r="L5511" t="str">
            <v>Conformant</v>
          </cell>
        </row>
        <row r="5512">
          <cell r="B5512" t="str">
            <v>MOLEX_2023</v>
          </cell>
          <cell r="C5512" t="str">
            <v>CID002468 - Magnu's Minerais Metais e Ligas Ltda.</v>
          </cell>
          <cell r="D5512" t="str">
            <v>Tin</v>
          </cell>
          <cell r="E5512" t="str">
            <v>CID002468</v>
          </cell>
          <cell r="F5512" t="str">
            <v>RMI</v>
          </cell>
          <cell r="G5512" t="str">
            <v>Magnu's Minerais Metais e Ligas Ltda.</v>
          </cell>
          <cell r="H5512" t="str">
            <v>BRAZIL</v>
          </cell>
          <cell r="I5512"/>
          <cell r="J5512" t="str">
            <v>São João del Rei</v>
          </cell>
          <cell r="K5512" t="str">
            <v>Minas Gerais</v>
          </cell>
          <cell r="L5512" t="str">
            <v>Conformant</v>
          </cell>
        </row>
        <row r="5513">
          <cell r="B5513" t="str">
            <v>MOLEX_2023</v>
          </cell>
          <cell r="C5513" t="str">
            <v>CID001105 - Malaysia Smelting Corporation (MSC)</v>
          </cell>
          <cell r="D5513" t="str">
            <v>Tin</v>
          </cell>
          <cell r="E5513" t="str">
            <v>CID001105</v>
          </cell>
          <cell r="F5513" t="str">
            <v>RMI</v>
          </cell>
          <cell r="G5513" t="str">
            <v>Malaysia Smelting Corporation (MSC)</v>
          </cell>
          <cell r="H5513" t="str">
            <v>MALAYSIA</v>
          </cell>
          <cell r="I5513" t="str">
            <v>27, Jialan Pantai</v>
          </cell>
          <cell r="J5513" t="str">
            <v>Butterworth</v>
          </cell>
          <cell r="K5513" t="str">
            <v>Pulau Pinang</v>
          </cell>
          <cell r="L5513" t="str">
            <v>Conformant</v>
          </cell>
        </row>
        <row r="5514">
          <cell r="B5514" t="str">
            <v>MOLEX_2023</v>
          </cell>
          <cell r="C5514" t="str">
            <v>CID001142 - Metallic Resources, Inc.</v>
          </cell>
          <cell r="D5514" t="str">
            <v>Tin</v>
          </cell>
          <cell r="E5514" t="str">
            <v>CID001142</v>
          </cell>
          <cell r="F5514" t="str">
            <v>RMI</v>
          </cell>
          <cell r="G5514" t="str">
            <v>Metallic Resources, Inc.</v>
          </cell>
          <cell r="H5514" t="str">
            <v>UNITED STATES OF AMERICA</v>
          </cell>
          <cell r="I5514"/>
          <cell r="J5514" t="str">
            <v>Twinsburg</v>
          </cell>
          <cell r="K5514" t="str">
            <v>Ohio</v>
          </cell>
          <cell r="L5514" t="str">
            <v>Conformant</v>
          </cell>
        </row>
        <row r="5515">
          <cell r="B5515" t="str">
            <v>MOLEX_2023</v>
          </cell>
          <cell r="C5515" t="str">
            <v>CID001182 - Minsur</v>
          </cell>
          <cell r="D5515" t="str">
            <v>Tin</v>
          </cell>
          <cell r="E5515" t="str">
            <v>CID001182</v>
          </cell>
          <cell r="F5515" t="str">
            <v>RMI</v>
          </cell>
          <cell r="G5515" t="str">
            <v>Minsur</v>
          </cell>
          <cell r="H5515" t="str">
            <v>PERU</v>
          </cell>
          <cell r="I5515" t="str">
            <v>222 Bloomingdale Road, Suite 101</v>
          </cell>
          <cell r="J5515" t="str">
            <v>Paracas</v>
          </cell>
          <cell r="K5515" t="str">
            <v>Ika</v>
          </cell>
          <cell r="L5515" t="str">
            <v>Conformant</v>
          </cell>
        </row>
        <row r="5516">
          <cell r="B5516" t="str">
            <v>MOLEX_2023</v>
          </cell>
          <cell r="C5516" t="str">
            <v>CID002573 - Nghe Tinh Non-Ferrous Metals Joint Stock Company</v>
          </cell>
          <cell r="D5516" t="str">
            <v>Tin</v>
          </cell>
          <cell r="E5516" t="str">
            <v>CID002573</v>
          </cell>
          <cell r="F5516" t="str">
            <v>RMI</v>
          </cell>
          <cell r="G5516" t="str">
            <v>Nghe Tinh Non-Ferrous Metals Joint Stock Company</v>
          </cell>
          <cell r="H5516" t="str">
            <v>VIET NAM</v>
          </cell>
          <cell r="I5516"/>
          <cell r="J5516" t="str">
            <v>Quy Hop</v>
          </cell>
          <cell r="K5516" t="str">
            <v>Nghệ An</v>
          </cell>
          <cell r="L5516" t="str">
            <v>Listed by RMI</v>
          </cell>
        </row>
        <row r="5517">
          <cell r="B5517" t="str">
            <v>MOLEX_2023</v>
          </cell>
          <cell r="C5517" t="str">
            <v>CID001314 - O.M. Manufacturing (Thailand) Co., Ltd.</v>
          </cell>
          <cell r="D5517" t="str">
            <v>Tin</v>
          </cell>
          <cell r="E5517" t="str">
            <v>CID001314</v>
          </cell>
          <cell r="F5517" t="str">
            <v>RMI</v>
          </cell>
          <cell r="G5517" t="str">
            <v>O.M. Manufacturing (Thailand) Co., Ltd.</v>
          </cell>
          <cell r="H5517" t="str">
            <v>THAILAND</v>
          </cell>
          <cell r="I5517"/>
          <cell r="J5517" t="str">
            <v>Sriracha</v>
          </cell>
          <cell r="K5517" t="str">
            <v>Chon Buri</v>
          </cell>
          <cell r="L5517" t="str">
            <v>Conformant</v>
          </cell>
        </row>
        <row r="5518">
          <cell r="B5518" t="str">
            <v>MOLEX_2023</v>
          </cell>
          <cell r="C5518" t="str">
            <v>CID002517 - O.M. Manufacturing Philippines, Inc.</v>
          </cell>
          <cell r="D5518" t="str">
            <v>Tin</v>
          </cell>
          <cell r="E5518" t="str">
            <v>CID002517</v>
          </cell>
          <cell r="F5518" t="str">
            <v>RMI</v>
          </cell>
          <cell r="G5518" t="str">
            <v>O.M. Manufacturing Philippines, Inc.</v>
          </cell>
          <cell r="H5518" t="str">
            <v>PHILIPPINES</v>
          </cell>
          <cell r="I5518"/>
          <cell r="J5518" t="str">
            <v>Rosario</v>
          </cell>
          <cell r="K5518" t="str">
            <v>Cavite</v>
          </cell>
          <cell r="L5518" t="str">
            <v>Conformant</v>
          </cell>
        </row>
        <row r="5519">
          <cell r="B5519" t="str">
            <v>MOLEX_2023</v>
          </cell>
          <cell r="C5519" t="str">
            <v>CID001337 - Operaciones Metalurgicas S.A.</v>
          </cell>
          <cell r="D5519" t="str">
            <v>Tin</v>
          </cell>
          <cell r="E5519" t="str">
            <v>CID001337</v>
          </cell>
          <cell r="F5519" t="str">
            <v>RMI</v>
          </cell>
          <cell r="G5519" t="str">
            <v>Operaciones Metalurgicas S.A.</v>
          </cell>
          <cell r="H5519" t="str">
            <v>BOLIVIA (PLURINATIONAL STATE OF)</v>
          </cell>
          <cell r="I5519" t="str">
            <v>Nondisclosure</v>
          </cell>
          <cell r="J5519" t="str">
            <v>Oruro</v>
          </cell>
          <cell r="K5519" t="str">
            <v>Oruro</v>
          </cell>
          <cell r="L5519" t="str">
            <v>Conformant</v>
          </cell>
        </row>
        <row r="5520">
          <cell r="B5520" t="str">
            <v>MOLEX_2023</v>
          </cell>
          <cell r="C5520" t="str">
            <v>CID000309 - PT Aries Kencana Sejahtera155</v>
          </cell>
          <cell r="D5520" t="str">
            <v>Tin</v>
          </cell>
          <cell r="E5520" t="str">
            <v>CID000309</v>
          </cell>
          <cell r="F5520" t="str">
            <v>RMI</v>
          </cell>
          <cell r="G5520" t="str">
            <v>PT Aries Kencana Sejahtera</v>
          </cell>
          <cell r="H5520" t="str">
            <v>INDONESIA</v>
          </cell>
          <cell r="I5520"/>
          <cell r="J5520" t="str">
            <v>Pemali</v>
          </cell>
          <cell r="K5520" t="str">
            <v>Kepulauan Bangka Belitung</v>
          </cell>
          <cell r="L5520" t="str">
            <v>Conformant</v>
          </cell>
        </row>
        <row r="5521">
          <cell r="B5521" t="str">
            <v>MOLEX_2023</v>
          </cell>
          <cell r="C5521" t="str">
            <v>CID001399 - PT Artha Cipta Langgeng</v>
          </cell>
          <cell r="D5521" t="str">
            <v>Tin</v>
          </cell>
          <cell r="E5521" t="str">
            <v>CID001399</v>
          </cell>
          <cell r="F5521" t="str">
            <v>RMI</v>
          </cell>
          <cell r="G5521" t="str">
            <v>PT Artha Cipta Langgeng</v>
          </cell>
          <cell r="H5521" t="str">
            <v>INDONESIA</v>
          </cell>
          <cell r="I5521"/>
          <cell r="J5521" t="str">
            <v>Sungailiat</v>
          </cell>
          <cell r="K5521" t="str">
            <v>Kepulauan Bangka Belitung</v>
          </cell>
          <cell r="L5521" t="str">
            <v>Conformant</v>
          </cell>
        </row>
        <row r="5522">
          <cell r="B5522" t="str">
            <v>MOLEX_2023</v>
          </cell>
          <cell r="C5522" t="str">
            <v>CID002503 - PT ATD Makmur Mandiri Jaya</v>
          </cell>
          <cell r="D5522" t="str">
            <v>Tin</v>
          </cell>
          <cell r="E5522" t="str">
            <v>CID002503</v>
          </cell>
          <cell r="F5522" t="str">
            <v>RMI</v>
          </cell>
          <cell r="G5522" t="str">
            <v>PT ATD Makmur Mandiri Jaya</v>
          </cell>
          <cell r="H5522" t="str">
            <v>INDONESIA</v>
          </cell>
          <cell r="I5522"/>
          <cell r="J5522" t="str">
            <v>Sungailiat</v>
          </cell>
          <cell r="K5522" t="str">
            <v>Kepulauan Bangka Belitung</v>
          </cell>
          <cell r="L5522" t="str">
            <v>Conformant</v>
          </cell>
        </row>
        <row r="5523">
          <cell r="B5523" t="str">
            <v>MOLEX_2023</v>
          </cell>
          <cell r="C5523" t="str">
            <v>CID001402 - PT Babel Inti Perkasa</v>
          </cell>
          <cell r="D5523" t="str">
            <v>Tin</v>
          </cell>
          <cell r="E5523" t="str">
            <v>CID001402</v>
          </cell>
          <cell r="F5523" t="str">
            <v>RMI</v>
          </cell>
          <cell r="G5523" t="str">
            <v>PT Babel Inti Perkasa</v>
          </cell>
          <cell r="H5523" t="str">
            <v>INDONESIA</v>
          </cell>
          <cell r="I5523"/>
          <cell r="J5523" t="str">
            <v>Lintang</v>
          </cell>
          <cell r="K5523" t="str">
            <v>Kepulauan Bangka Belitung</v>
          </cell>
          <cell r="L5523" t="str">
            <v>Conformant</v>
          </cell>
        </row>
        <row r="5524">
          <cell r="B5524" t="str">
            <v>MOLEX_2023</v>
          </cell>
          <cell r="C5524" t="str">
            <v>CID002776 - PT Bangka Prima Tin</v>
          </cell>
          <cell r="D5524" t="str">
            <v>Tin</v>
          </cell>
          <cell r="E5524" t="str">
            <v>CID002776</v>
          </cell>
          <cell r="F5524" t="str">
            <v>RMI</v>
          </cell>
          <cell r="G5524" t="str">
            <v>PT Bangka Prima Tin</v>
          </cell>
          <cell r="H5524" t="str">
            <v>INDONESIA</v>
          </cell>
          <cell r="I5524"/>
          <cell r="J5524" t="str">
            <v>Pangkalan Baru</v>
          </cell>
          <cell r="K5524" t="str">
            <v>Kepulauan Bangka Belitung</v>
          </cell>
          <cell r="L5524" t="str">
            <v>Conformant</v>
          </cell>
        </row>
        <row r="5525">
          <cell r="B5525" t="str">
            <v>MOLEX_2023</v>
          </cell>
          <cell r="C5525" t="str">
            <v>CID001428 - PT Bukit Timah156</v>
          </cell>
          <cell r="D5525" t="str">
            <v>Tin</v>
          </cell>
          <cell r="E5525" t="str">
            <v>CID001428</v>
          </cell>
          <cell r="F5525" t="str">
            <v>RMI</v>
          </cell>
          <cell r="G5525" t="str">
            <v>PT Bukit Timah</v>
          </cell>
          <cell r="H5525" t="str">
            <v>INDONESIA</v>
          </cell>
          <cell r="I5525" t="str">
            <v>Nondisclosure</v>
          </cell>
          <cell r="J5525" t="str">
            <v>Pangkal Pinang</v>
          </cell>
          <cell r="K5525" t="str">
            <v>Kepulauan Bangka Belitung</v>
          </cell>
          <cell r="L5525" t="str">
            <v>Conformant</v>
          </cell>
        </row>
        <row r="5526">
          <cell r="B5526" t="str">
            <v>MOLEX_2023</v>
          </cell>
          <cell r="C5526" t="str">
            <v>CID002696 - PT Cipta Persada Mulia</v>
          </cell>
          <cell r="D5526" t="str">
            <v>Tin</v>
          </cell>
          <cell r="E5526" t="str">
            <v>CID002696</v>
          </cell>
          <cell r="F5526" t="str">
            <v>RMI</v>
          </cell>
          <cell r="G5526" t="str">
            <v>PT Cipta Persada Mulia</v>
          </cell>
          <cell r="H5526" t="str">
            <v>INDONESIA</v>
          </cell>
          <cell r="I5526"/>
          <cell r="J5526" t="str">
            <v>Batam</v>
          </cell>
          <cell r="K5526" t="str">
            <v>Kepulauan Riau</v>
          </cell>
          <cell r="L5526" t="str">
            <v>Conformant</v>
          </cell>
        </row>
        <row r="5527">
          <cell r="B5527" t="str">
            <v>MOLEX_2023</v>
          </cell>
          <cell r="C5527" t="str">
            <v>CID002835 - PT Menara Cipta Mulia</v>
          </cell>
          <cell r="D5527" t="str">
            <v>Tin</v>
          </cell>
          <cell r="E5527" t="str">
            <v>CID002835</v>
          </cell>
          <cell r="F5527" t="str">
            <v>RMI</v>
          </cell>
          <cell r="G5527" t="str">
            <v>PT Menara Cipta Mulia</v>
          </cell>
          <cell r="H5527" t="str">
            <v>INDONESIA</v>
          </cell>
          <cell r="I5527"/>
          <cell r="J5527" t="str">
            <v>Mentawak</v>
          </cell>
          <cell r="K5527" t="str">
            <v>Kepulauan Bangka Belitung</v>
          </cell>
          <cell r="L5527" t="str">
            <v>Conformant</v>
          </cell>
        </row>
        <row r="5528">
          <cell r="B5528" t="str">
            <v>MOLEX_2023</v>
          </cell>
          <cell r="C5528" t="str">
            <v>CID001453 - PT Mitra Stania Prima</v>
          </cell>
          <cell r="D5528" t="str">
            <v>Tin</v>
          </cell>
          <cell r="E5528" t="str">
            <v>CID001453</v>
          </cell>
          <cell r="F5528" t="str">
            <v>RMI</v>
          </cell>
          <cell r="G5528" t="str">
            <v>PT Mitra Stania Prima</v>
          </cell>
          <cell r="H5528" t="str">
            <v>INDONESIA</v>
          </cell>
          <cell r="I5528"/>
          <cell r="J5528" t="str">
            <v>Sungailiat</v>
          </cell>
          <cell r="K5528" t="str">
            <v>Kepulauan Bangka Belitung</v>
          </cell>
          <cell r="L5528" t="str">
            <v>Conformant</v>
          </cell>
        </row>
        <row r="5529">
          <cell r="B5529" t="str">
            <v>MOLEX_2023</v>
          </cell>
          <cell r="C5529" t="str">
            <v>CID001458 - PT Prima Timah Utama</v>
          </cell>
          <cell r="D5529" t="str">
            <v>Tin</v>
          </cell>
          <cell r="E5529" t="str">
            <v>CID001458</v>
          </cell>
          <cell r="F5529" t="str">
            <v>RMI</v>
          </cell>
          <cell r="G5529" t="str">
            <v>PT Prima Timah Utama</v>
          </cell>
          <cell r="H5529" t="str">
            <v>INDONESIA</v>
          </cell>
          <cell r="I5529"/>
          <cell r="J5529" t="str">
            <v>Pangkal Pinang</v>
          </cell>
          <cell r="K5529" t="str">
            <v>Kepulauan Bangka Belitung</v>
          </cell>
          <cell r="L5529" t="str">
            <v>Conformant</v>
          </cell>
        </row>
        <row r="5530">
          <cell r="B5530" t="str">
            <v>MOLEX_2023</v>
          </cell>
          <cell r="C5530" t="str">
            <v>CID001460 - PT Refined Bangka Tin</v>
          </cell>
          <cell r="D5530" t="str">
            <v>Tin</v>
          </cell>
          <cell r="E5530" t="str">
            <v>CID001460</v>
          </cell>
          <cell r="F5530" t="str">
            <v>RMI</v>
          </cell>
          <cell r="G5530" t="str">
            <v>PT Refined Bangka Tin</v>
          </cell>
          <cell r="H5530" t="str">
            <v>INDONESIA</v>
          </cell>
          <cell r="I5530"/>
          <cell r="J5530" t="str">
            <v>Sungailiat</v>
          </cell>
          <cell r="K5530" t="str">
            <v>Kepulauan Bangka Belitung</v>
          </cell>
          <cell r="L5530" t="str">
            <v>Conformant</v>
          </cell>
        </row>
        <row r="5531">
          <cell r="B5531" t="str">
            <v>MOLEX_2023</v>
          </cell>
          <cell r="C5531" t="str">
            <v>CID001463 - PT Sariwiguna Binasentosa</v>
          </cell>
          <cell r="D5531" t="str">
            <v>Tin</v>
          </cell>
          <cell r="E5531" t="str">
            <v>CID001463</v>
          </cell>
          <cell r="F5531" t="str">
            <v>RMI</v>
          </cell>
          <cell r="G5531" t="str">
            <v>PT Sariwiguna Binasentosa</v>
          </cell>
          <cell r="H5531" t="str">
            <v>INDONESIA</v>
          </cell>
          <cell r="I5531"/>
          <cell r="J5531" t="str">
            <v>Pangkal Pinang</v>
          </cell>
          <cell r="K5531" t="str">
            <v>Kepulauan Bangka Belitung</v>
          </cell>
          <cell r="L5531" t="str">
            <v>Conformant</v>
          </cell>
        </row>
        <row r="5532">
          <cell r="B5532" t="str">
            <v>MOLEX_2023</v>
          </cell>
          <cell r="C5532" t="str">
            <v>CID001468 - PT Stanindo Inti Perkasa</v>
          </cell>
          <cell r="D5532" t="str">
            <v>Tin</v>
          </cell>
          <cell r="E5532" t="str">
            <v>CID001468</v>
          </cell>
          <cell r="F5532" t="str">
            <v>RMI</v>
          </cell>
          <cell r="G5532" t="str">
            <v>PT Stanindo Inti Perkasa</v>
          </cell>
          <cell r="H5532" t="str">
            <v>INDONESIA</v>
          </cell>
          <cell r="I5532"/>
          <cell r="J5532" t="str">
            <v>Pangkal Pinang</v>
          </cell>
          <cell r="K5532" t="str">
            <v>Kepulauan Bangka Belitung</v>
          </cell>
          <cell r="L5532" t="str">
            <v>Conformant</v>
          </cell>
        </row>
        <row r="5533">
          <cell r="B5533" t="str">
            <v>MOLEX_2023</v>
          </cell>
          <cell r="C5533" t="str">
            <v>CID002816 - PT Sukses Inti Makmur</v>
          </cell>
          <cell r="D5533" t="str">
            <v>Tin</v>
          </cell>
          <cell r="E5533" t="str">
            <v>CID002816</v>
          </cell>
          <cell r="F5533" t="str">
            <v>RMI</v>
          </cell>
          <cell r="G5533" t="str">
            <v>PT Sukses Inti Makmur</v>
          </cell>
          <cell r="H5533" t="str">
            <v>INDONESIA</v>
          </cell>
          <cell r="I5533"/>
          <cell r="J5533" t="str">
            <v>Belitung</v>
          </cell>
          <cell r="K5533" t="str">
            <v>Kepulauan Bangka Belitung</v>
          </cell>
          <cell r="L5533" t="str">
            <v>Conformant</v>
          </cell>
        </row>
        <row r="5534">
          <cell r="B5534" t="str">
            <v>MOLEX_2023</v>
          </cell>
          <cell r="C5534" t="str">
            <v>CID001477 - PT Timah Tbk Kundur</v>
          </cell>
          <cell r="D5534" t="str">
            <v>Tin</v>
          </cell>
          <cell r="E5534" t="str">
            <v>CID001477</v>
          </cell>
          <cell r="F5534" t="str">
            <v>RMI</v>
          </cell>
          <cell r="G5534" t="str">
            <v>PT Timah Tbk Kundur</v>
          </cell>
          <cell r="H5534" t="str">
            <v>INDONESIA</v>
          </cell>
          <cell r="I5534" t="str">
            <v>Unknown.</v>
          </cell>
          <cell r="J5534" t="str">
            <v>Kundur</v>
          </cell>
          <cell r="K5534" t="str">
            <v>Riau</v>
          </cell>
          <cell r="L5534" t="str">
            <v>Conformant</v>
          </cell>
        </row>
        <row r="5535">
          <cell r="B5535" t="str">
            <v>MOLEX_2023</v>
          </cell>
          <cell r="C5535" t="str">
            <v>CID001482 - PT Timah Tbk Mentok</v>
          </cell>
          <cell r="D5535" t="str">
            <v>Tin</v>
          </cell>
          <cell r="E5535" t="str">
            <v>CID001482</v>
          </cell>
          <cell r="F5535" t="str">
            <v>RMI</v>
          </cell>
          <cell r="G5535" t="str">
            <v>PT Timah Tbk Mentok</v>
          </cell>
          <cell r="H5535" t="str">
            <v>INDONESIA</v>
          </cell>
          <cell r="I5535" t="str">
            <v>Unknown.</v>
          </cell>
          <cell r="J5535" t="str">
            <v>Mentok</v>
          </cell>
          <cell r="K5535" t="str">
            <v>Kepulauan Bangka Belitung</v>
          </cell>
          <cell r="L5535" t="str">
            <v>Conformant</v>
          </cell>
        </row>
        <row r="5536">
          <cell r="B5536" t="str">
            <v>MOLEX_2023</v>
          </cell>
          <cell r="C5536" t="str">
            <v>CID001490 - PT Tinindo Inter Nusa</v>
          </cell>
          <cell r="D5536" t="str">
            <v>Tin</v>
          </cell>
          <cell r="E5536" t="str">
            <v>CID001490</v>
          </cell>
          <cell r="F5536" t="str">
            <v>RMI</v>
          </cell>
          <cell r="G5536" t="str">
            <v>PT Tinindo Inter Nusa</v>
          </cell>
          <cell r="H5536" t="str">
            <v>INDONESIA</v>
          </cell>
          <cell r="I5536"/>
          <cell r="J5536" t="str">
            <v>Pangkal Pinang</v>
          </cell>
          <cell r="K5536" t="str">
            <v>Kepulauan Bangka Belitung</v>
          </cell>
          <cell r="L5536" t="str">
            <v>Listed by RMI</v>
          </cell>
        </row>
        <row r="5537">
          <cell r="B5537" t="str">
            <v>MOLEX_2023</v>
          </cell>
          <cell r="C5537" t="str">
            <v>CID001493 - PT Tommy Utama</v>
          </cell>
          <cell r="D5537" t="str">
            <v>Tin</v>
          </cell>
          <cell r="E5537" t="str">
            <v>CID001493</v>
          </cell>
          <cell r="F5537" t="str">
            <v>RMI</v>
          </cell>
          <cell r="G5537" t="str">
            <v>PT Tommy Utama</v>
          </cell>
          <cell r="H5537" t="str">
            <v>INDONESIA</v>
          </cell>
          <cell r="I5537"/>
          <cell r="J5537" t="str">
            <v>Gantung</v>
          </cell>
          <cell r="K5537" t="str">
            <v>Kepulauan Bangka Belitung</v>
          </cell>
          <cell r="L5537" t="str">
            <v>Conformant</v>
          </cell>
        </row>
        <row r="5538">
          <cell r="B5538" t="str">
            <v>MOLEX_2023</v>
          </cell>
          <cell r="C5538" t="str">
            <v>CID001539 - Rui Da Hung</v>
          </cell>
          <cell r="D5538" t="str">
            <v>Tin</v>
          </cell>
          <cell r="E5538" t="str">
            <v>CID001539</v>
          </cell>
          <cell r="F5538" t="str">
            <v>RMI</v>
          </cell>
          <cell r="G5538" t="str">
            <v>Rui Da Hung</v>
          </cell>
          <cell r="H5538" t="str">
            <v>TAIWAN, PROVINCE OF CHINA</v>
          </cell>
          <cell r="I5538"/>
          <cell r="J5538" t="str">
            <v>Taoyuan</v>
          </cell>
          <cell r="K5538" t="str">
            <v>Taoyuan</v>
          </cell>
          <cell r="L5538" t="str">
            <v>Conformant</v>
          </cell>
        </row>
        <row r="5539">
          <cell r="B5539" t="str">
            <v>MOLEX_2023</v>
          </cell>
          <cell r="C5539" t="str">
            <v>CID002756 - Super Ligas</v>
          </cell>
          <cell r="D5539" t="str">
            <v>Tin</v>
          </cell>
          <cell r="E5539" t="str">
            <v>CID002756</v>
          </cell>
          <cell r="F5539" t="str">
            <v>RMI</v>
          </cell>
          <cell r="G5539" t="str">
            <v>Super Ligas</v>
          </cell>
          <cell r="H5539" t="str">
            <v>BRAZIL</v>
          </cell>
          <cell r="I5539"/>
          <cell r="J5539" t="str">
            <v>Piracicaba</v>
          </cell>
          <cell r="K5539" t="str">
            <v>São Paulo</v>
          </cell>
          <cell r="L5539" t="str">
            <v>Active</v>
          </cell>
        </row>
        <row r="5540">
          <cell r="B5540" t="str">
            <v>MOLEX_2023</v>
          </cell>
          <cell r="C5540" t="str">
            <v>CID001898 - Thaisarco</v>
          </cell>
          <cell r="D5540" t="str">
            <v>Tin</v>
          </cell>
          <cell r="E5540" t="str">
            <v>CID001898</v>
          </cell>
          <cell r="F5540" t="str">
            <v>RMI</v>
          </cell>
          <cell r="G5540" t="str">
            <v>Thaisarco</v>
          </cell>
          <cell r="H5540" t="str">
            <v>THAILAND</v>
          </cell>
          <cell r="I5540" t="str">
            <v>80 Moo 8, Sakdidej Road</v>
          </cell>
          <cell r="J5540" t="str">
            <v>Amphur Muang</v>
          </cell>
          <cell r="K5540" t="str">
            <v>Phuket</v>
          </cell>
          <cell r="L5540" t="str">
            <v>Conformant</v>
          </cell>
        </row>
        <row r="5541">
          <cell r="B5541" t="str">
            <v>MOLEX_2023</v>
          </cell>
          <cell r="C5541" t="str">
            <v>CID002574 - Tuyen Quang Non-Ferrous Metals Joint Stock Company</v>
          </cell>
          <cell r="D5541" t="str">
            <v>Tin</v>
          </cell>
          <cell r="E5541" t="str">
            <v>CID002574</v>
          </cell>
          <cell r="F5541" t="str">
            <v>RMI</v>
          </cell>
          <cell r="G5541" t="str">
            <v>Tuyen Quang Non-Ferrous Metals Joint Stock Company</v>
          </cell>
          <cell r="H5541" t="str">
            <v>VIET NAM</v>
          </cell>
          <cell r="I5541"/>
          <cell r="J5541" t="str">
            <v>Tan Quang</v>
          </cell>
          <cell r="K5541" t="str">
            <v>Tuyên Quang</v>
          </cell>
          <cell r="L5541" t="str">
            <v>Listed by RMI</v>
          </cell>
        </row>
        <row r="5542">
          <cell r="B5542" t="str">
            <v>MOLEX_2023</v>
          </cell>
          <cell r="C5542" t="str">
            <v>CID002015 - VQB Mineral and Trading Group JSC</v>
          </cell>
          <cell r="D5542" t="str">
            <v>Tin</v>
          </cell>
          <cell r="E5542" t="str">
            <v>CID002015</v>
          </cell>
          <cell r="F5542" t="str">
            <v>RMI</v>
          </cell>
          <cell r="G5542" t="str">
            <v>VQB Mineral and Trading Group JSC</v>
          </cell>
          <cell r="H5542" t="str">
            <v>VIET NAM</v>
          </cell>
          <cell r="I5542"/>
          <cell r="J5542" t="str">
            <v>Hanoi</v>
          </cell>
          <cell r="K5542" t="str">
            <v>Ha Noi</v>
          </cell>
          <cell r="L5542" t="str">
            <v>Listed by RMI</v>
          </cell>
        </row>
        <row r="5543">
          <cell r="B5543" t="str">
            <v>MOLEX_2023</v>
          </cell>
          <cell r="C5543" t="str">
            <v>CID002036 - White Solder Metalurgia e Mineracao Ltda.</v>
          </cell>
          <cell r="D5543" t="str">
            <v>Tin</v>
          </cell>
          <cell r="E5543" t="str">
            <v>CID002036</v>
          </cell>
          <cell r="F5543" t="str">
            <v>RMI</v>
          </cell>
          <cell r="G5543" t="str">
            <v>White Solder Metalurgia e Mineracao Ltda.</v>
          </cell>
          <cell r="H5543" t="str">
            <v>BRAZIL</v>
          </cell>
          <cell r="I5543" t="str">
            <v>Rodovia 421, Km 1,1 no 917 CEP 76877-073/Cx Postal: 433</v>
          </cell>
          <cell r="J5543" t="str">
            <v>Ariquemes</v>
          </cell>
          <cell r="K5543" t="str">
            <v>Rondônia</v>
          </cell>
          <cell r="L5543" t="str">
            <v>Conformant</v>
          </cell>
        </row>
        <row r="5544">
          <cell r="B5544" t="str">
            <v>MOLEX_2023</v>
          </cell>
          <cell r="C5544" t="str">
            <v>CID002158 - Yunnan Chengfeng Non-ferrous Metals Co., Ltd.165</v>
          </cell>
          <cell r="D5544" t="str">
            <v>Tin</v>
          </cell>
          <cell r="E5544" t="str">
            <v>CID002158</v>
          </cell>
          <cell r="F5544" t="str">
            <v>RMI</v>
          </cell>
          <cell r="G5544" t="str">
            <v>Yunnan Chengfeng Non-ferrous Metals Co., Ltd.</v>
          </cell>
          <cell r="H5544" t="str">
            <v>CHINA</v>
          </cell>
          <cell r="I5544" t="str">
            <v>Unknown.</v>
          </cell>
          <cell r="J5544" t="str">
            <v>Gejiu</v>
          </cell>
          <cell r="K5544" t="str">
            <v>Yunnan Sheng</v>
          </cell>
          <cell r="L5544" t="str">
            <v>Conformant</v>
          </cell>
        </row>
        <row r="5545">
          <cell r="B5545" t="str">
            <v>MOLEX_2023</v>
          </cell>
          <cell r="C5545" t="str">
            <v>CID002180 - Tin Smelting Branch of Yunnan Tin Co., Ltd.</v>
          </cell>
          <cell r="D5545" t="str">
            <v>Tin</v>
          </cell>
          <cell r="E5545" t="str">
            <v>CID002180</v>
          </cell>
          <cell r="F5545" t="str">
            <v>RMI</v>
          </cell>
          <cell r="G5545" t="str">
            <v>Tin Smelting Branch of Yunnan Tin Co., Ltd.</v>
          </cell>
          <cell r="H5545" t="str">
            <v>CHINA</v>
          </cell>
          <cell r="I5545" t="str">
            <v>Unknown.</v>
          </cell>
          <cell r="J5545" t="str">
            <v>Gejiu</v>
          </cell>
          <cell r="K5545" t="str">
            <v>Yunnan Sheng</v>
          </cell>
          <cell r="L5545" t="str">
            <v>Conformant</v>
          </cell>
        </row>
        <row r="5546">
          <cell r="B5546" t="str">
            <v>MOLEX_2023</v>
          </cell>
          <cell r="C5546" t="str">
            <v>CID000004 - A.L.M.T. Corp.</v>
          </cell>
          <cell r="D5546" t="str">
            <v>Tungsten</v>
          </cell>
          <cell r="E5546" t="str">
            <v>CID000004</v>
          </cell>
          <cell r="F5546" t="str">
            <v>RMI</v>
          </cell>
          <cell r="G5546" t="str">
            <v>A.L.M.T. Corp.</v>
          </cell>
          <cell r="H5546" t="str">
            <v>JAPAN</v>
          </cell>
          <cell r="I5546"/>
          <cell r="J5546" t="str">
            <v>Toyama City</v>
          </cell>
          <cell r="K5546" t="str">
            <v>Toyama</v>
          </cell>
          <cell r="L5546" t="str">
            <v>Conformant</v>
          </cell>
        </row>
        <row r="5547">
          <cell r="B5547" t="str">
            <v>MOLEX_2023</v>
          </cell>
          <cell r="C5547" t="str">
            <v>CID002833 - ACL Metais Eireli</v>
          </cell>
          <cell r="D5547" t="str">
            <v>Tungsten</v>
          </cell>
          <cell r="E5547" t="str">
            <v>CID002833</v>
          </cell>
          <cell r="F5547" t="str">
            <v>RMI</v>
          </cell>
          <cell r="G5547" t="str">
            <v>ACL Metais Eireli</v>
          </cell>
          <cell r="H5547" t="str">
            <v>BRAZIL</v>
          </cell>
          <cell r="I5547"/>
          <cell r="J5547" t="str">
            <v>Araçariguama</v>
          </cell>
          <cell r="K5547" t="str">
            <v>São Paulo</v>
          </cell>
          <cell r="L5547" t="str">
            <v>Listed by RMI</v>
          </cell>
        </row>
        <row r="5548">
          <cell r="B5548" t="str">
            <v>MOLEX_2023</v>
          </cell>
          <cell r="C5548" t="str">
            <v>CID002502 - Asia Tungsten Products Vietnam Ltd.</v>
          </cell>
          <cell r="D5548" t="str">
            <v>Tungsten</v>
          </cell>
          <cell r="E5548" t="str">
            <v>CID002502</v>
          </cell>
          <cell r="F5548" t="str">
            <v>RMI</v>
          </cell>
          <cell r="G5548" t="str">
            <v>Asia Tungsten Products Vietnam Ltd.</v>
          </cell>
          <cell r="H5548" t="str">
            <v>VIET NAM</v>
          </cell>
          <cell r="I5548"/>
          <cell r="J5548" t="str">
            <v>Vinh Bao District</v>
          </cell>
          <cell r="K5548" t="str">
            <v>Hai Phong</v>
          </cell>
          <cell r="L5548" t="str">
            <v>Removed</v>
          </cell>
        </row>
        <row r="5549">
          <cell r="B5549" t="str">
            <v>MOLEX_2023</v>
          </cell>
          <cell r="C5549" t="str">
            <v>CID002513 - Hunan Shizhuyuan Nonferrous Metals Co., Ltd. Chenzhou Tungsten Products Branch</v>
          </cell>
          <cell r="D5549" t="str">
            <v>Tungsten</v>
          </cell>
          <cell r="E5549" t="str">
            <v>CID002513</v>
          </cell>
          <cell r="F5549" t="str">
            <v>RMI</v>
          </cell>
          <cell r="G5549" t="str">
            <v>Hunan Shizhuyuan Nonferrous Metals Co., Ltd. Chenzhou Tungsten Products Branch</v>
          </cell>
          <cell r="H5549" t="str">
            <v>CHINA</v>
          </cell>
          <cell r="I5549"/>
          <cell r="J5549" t="str">
            <v>Chenzhou</v>
          </cell>
          <cell r="K5549" t="str">
            <v>Hunan Sheng</v>
          </cell>
          <cell r="L5549" t="str">
            <v>Conformant</v>
          </cell>
        </row>
        <row r="5550">
          <cell r="B5550" t="str">
            <v>MOLEX_2023</v>
          </cell>
          <cell r="C5550" t="str">
            <v>CID000258 - Chongyi Zhangyuan Tungsten Co., Ltd.</v>
          </cell>
          <cell r="D5550" t="str">
            <v>Tungsten</v>
          </cell>
          <cell r="E5550" t="str">
            <v>CID000258</v>
          </cell>
          <cell r="F5550" t="str">
            <v>RMI</v>
          </cell>
          <cell r="G5550" t="str">
            <v>Chongyi Zhangyuan Tungsten Co., Ltd.</v>
          </cell>
          <cell r="H5550" t="str">
            <v>CHINA</v>
          </cell>
          <cell r="I5550"/>
          <cell r="J5550" t="str">
            <v>Ganzhou</v>
          </cell>
          <cell r="K5550" t="str">
            <v>Jiangxi Sheng</v>
          </cell>
          <cell r="L5550" t="str">
            <v>Conformant</v>
          </cell>
        </row>
        <row r="5551">
          <cell r="B5551" t="str">
            <v>MOLEX_2023</v>
          </cell>
          <cell r="C5551" t="str">
            <v>CID000875 - Ganzhou Huaxing Tungsten Products Co., Ltd.177</v>
          </cell>
          <cell r="D5551" t="str">
            <v>Tungsten</v>
          </cell>
          <cell r="E5551" t="str">
            <v>CID000875</v>
          </cell>
          <cell r="F5551" t="str">
            <v>RMI</v>
          </cell>
          <cell r="G5551" t="str">
            <v>Ganzhou Huaxing Tungsten Products Co., Ltd.</v>
          </cell>
          <cell r="H5551" t="str">
            <v>CHINA</v>
          </cell>
          <cell r="I5551"/>
          <cell r="J5551" t="str">
            <v>Ganzhou</v>
          </cell>
          <cell r="K5551" t="str">
            <v>Jiangxi Sheng</v>
          </cell>
          <cell r="L5551" t="str">
            <v>Conformant</v>
          </cell>
        </row>
        <row r="5552">
          <cell r="B5552" t="str">
            <v>MOLEX_2023</v>
          </cell>
          <cell r="C5552" t="str">
            <v>CID002315 - Ganzhou Jiangwu Ferrotungsten Co., Ltd.</v>
          </cell>
          <cell r="D5552" t="str">
            <v>Tungsten</v>
          </cell>
          <cell r="E5552" t="str">
            <v>CID002315</v>
          </cell>
          <cell r="F5552" t="str">
            <v>RMI</v>
          </cell>
          <cell r="G5552" t="str">
            <v>Ganzhou Jiangwu Ferrotungsten Co., Ltd.</v>
          </cell>
          <cell r="H5552" t="str">
            <v>CHINA</v>
          </cell>
          <cell r="I5552"/>
          <cell r="J5552" t="str">
            <v>Ganzhou</v>
          </cell>
          <cell r="K5552" t="str">
            <v>Jiangxi Sheng</v>
          </cell>
          <cell r="L5552" t="str">
            <v>Conformant</v>
          </cell>
        </row>
        <row r="5553">
          <cell r="B5553" t="str">
            <v>MOLEX_2023</v>
          </cell>
          <cell r="C5553" t="str">
            <v>CID002494 - Ganzhou Seadragon W &amp; Mo Co., Ltd.</v>
          </cell>
          <cell r="D5553" t="str">
            <v>Tungsten</v>
          </cell>
          <cell r="E5553" t="str">
            <v>CID002494</v>
          </cell>
          <cell r="F5553" t="str">
            <v>RMI</v>
          </cell>
          <cell r="G5553" t="str">
            <v>Ganzhou Seadragon W &amp; Mo Co., Ltd.</v>
          </cell>
          <cell r="H5553" t="str">
            <v>CHINA</v>
          </cell>
          <cell r="I5553"/>
          <cell r="J5553" t="str">
            <v>Ganzhou</v>
          </cell>
          <cell r="K5553" t="str">
            <v>Jiangxi Sheng</v>
          </cell>
          <cell r="L5553" t="str">
            <v>Conformant</v>
          </cell>
        </row>
        <row r="5554">
          <cell r="B5554" t="str">
            <v>MOLEX_2023</v>
          </cell>
          <cell r="C5554" t="str">
            <v>CID000568 - Global Tungsten &amp; Powders Corp.</v>
          </cell>
          <cell r="D5554" t="str">
            <v>Tungsten</v>
          </cell>
          <cell r="E5554" t="str">
            <v>CID000568</v>
          </cell>
          <cell r="F5554" t="str">
            <v>RMI</v>
          </cell>
          <cell r="G5554" t="str">
            <v>Global Tungsten &amp; Powders Corp.</v>
          </cell>
          <cell r="H5554" t="str">
            <v>UNITED STATES OF AMERICA</v>
          </cell>
          <cell r="I5554"/>
          <cell r="J5554" t="str">
            <v>Towanda</v>
          </cell>
          <cell r="K5554" t="str">
            <v>Pennsylvania</v>
          </cell>
          <cell r="L5554" t="str">
            <v>Conformant</v>
          </cell>
        </row>
        <row r="5555">
          <cell r="B5555" t="str">
            <v>MOLEX_2023</v>
          </cell>
          <cell r="C5555" t="str">
            <v>CID000218 - Guangdong Xianglu Tungsten Co., Ltd.181</v>
          </cell>
          <cell r="D5555" t="str">
            <v>Tungsten</v>
          </cell>
          <cell r="E5555" t="str">
            <v>CID000218</v>
          </cell>
          <cell r="F5555" t="str">
            <v>RMI</v>
          </cell>
          <cell r="G5555" t="str">
            <v>Guangdong Xianglu Tungsten Co., Ltd.</v>
          </cell>
          <cell r="H5555" t="str">
            <v>CHINA</v>
          </cell>
          <cell r="I5555"/>
          <cell r="J5555" t="str">
            <v>Chaozhou</v>
          </cell>
          <cell r="K5555" t="str">
            <v>Guangdong Sheng</v>
          </cell>
          <cell r="L5555" t="str">
            <v>Conformant</v>
          </cell>
        </row>
        <row r="5556">
          <cell r="B5556" t="str">
            <v>MOLEX_2023</v>
          </cell>
          <cell r="C5556" t="str">
            <v>CID002541 - H.C. Starck Tungsten GmbH</v>
          </cell>
          <cell r="D5556" t="str">
            <v>Tungsten</v>
          </cell>
          <cell r="E5556" t="str">
            <v>CID002541</v>
          </cell>
          <cell r="F5556" t="str">
            <v>RMI</v>
          </cell>
          <cell r="G5556" t="str">
            <v>H.C. Starck Tungsten GmbH</v>
          </cell>
          <cell r="H5556" t="str">
            <v>GERMANY</v>
          </cell>
          <cell r="I5556"/>
          <cell r="J5556" t="str">
            <v>Goslar</v>
          </cell>
          <cell r="K5556" t="str">
            <v>Niedersachsen</v>
          </cell>
          <cell r="L5556" t="str">
            <v>Conformant</v>
          </cell>
        </row>
        <row r="5557">
          <cell r="B5557" t="str">
            <v>MOLEX_2023</v>
          </cell>
          <cell r="C5557" t="str">
            <v>CID000769 - Hunan Jintai New Material Co., Ltd.96</v>
          </cell>
          <cell r="D5557" t="str">
            <v>Tungsten</v>
          </cell>
          <cell r="E5557" t="str">
            <v>CID000769</v>
          </cell>
          <cell r="F5557" t="str">
            <v>RMI</v>
          </cell>
          <cell r="G5557" t="str">
            <v>Hunan Jintai New Material Co., Ltd.</v>
          </cell>
          <cell r="H5557" t="str">
            <v>CHINA</v>
          </cell>
          <cell r="I5557"/>
          <cell r="J5557" t="str">
            <v>Hengyang</v>
          </cell>
          <cell r="K5557" t="str">
            <v>Hunan Sheng</v>
          </cell>
          <cell r="L5557" t="str">
            <v>Conformant</v>
          </cell>
        </row>
        <row r="5558">
          <cell r="B5558" t="str">
            <v>MOLEX_2023</v>
          </cell>
          <cell r="C5558" t="str">
            <v>CID000825 - Japan New Metals Co., Ltd.</v>
          </cell>
          <cell r="D5558" t="str">
            <v>Tungsten</v>
          </cell>
          <cell r="E5558" t="str">
            <v>CID000825</v>
          </cell>
          <cell r="F5558" t="str">
            <v>RMI</v>
          </cell>
          <cell r="G5558" t="str">
            <v>Japan New Metals Co., Ltd.</v>
          </cell>
          <cell r="H5558" t="str">
            <v>JAPAN</v>
          </cell>
          <cell r="I5558"/>
          <cell r="J5558" t="str">
            <v>Akita City</v>
          </cell>
          <cell r="K5558" t="str">
            <v>Akita</v>
          </cell>
          <cell r="L5558" t="str">
            <v>Conformant</v>
          </cell>
        </row>
        <row r="5559">
          <cell r="B5559" t="str">
            <v>MOLEX_2023</v>
          </cell>
          <cell r="C5559" t="str">
            <v>CID002551 - Jiangwu H.C. Starck Tungsten Products Co., Ltd.</v>
          </cell>
          <cell r="D5559" t="str">
            <v>Tungsten</v>
          </cell>
          <cell r="E5559" t="str">
            <v>CID002551</v>
          </cell>
          <cell r="F5559" t="str">
            <v>RMI</v>
          </cell>
          <cell r="G5559" t="str">
            <v>Jiangwu H.C. Starck Tungsten Products Co., Ltd.</v>
          </cell>
          <cell r="H5559" t="str">
            <v>CHINA</v>
          </cell>
          <cell r="I5559"/>
          <cell r="J5559" t="str">
            <v>Ganzhou</v>
          </cell>
          <cell r="K5559" t="str">
            <v>Jiangxi Sheng</v>
          </cell>
          <cell r="L5559" t="str">
            <v>Conformant</v>
          </cell>
        </row>
        <row r="5560">
          <cell r="B5560" t="str">
            <v>MOLEX_2023</v>
          </cell>
          <cell r="C5560" t="str">
            <v>CID002321 - Jiangxi Gan Bei Tungsten Co., Ltd.</v>
          </cell>
          <cell r="D5560" t="str">
            <v>Tungsten</v>
          </cell>
          <cell r="E5560" t="str">
            <v>CID002321</v>
          </cell>
          <cell r="F5560" t="str">
            <v>RMI</v>
          </cell>
          <cell r="G5560" t="str">
            <v>Jiangxi Gan Bei Tungsten Co., Ltd.</v>
          </cell>
          <cell r="H5560" t="str">
            <v>CHINA</v>
          </cell>
          <cell r="I5560"/>
          <cell r="J5560" t="str">
            <v>Xiushui</v>
          </cell>
          <cell r="K5560" t="str">
            <v>Jiangxi Sheng</v>
          </cell>
          <cell r="L5560" t="str">
            <v>Conformant</v>
          </cell>
        </row>
        <row r="5561">
          <cell r="B5561" t="str">
            <v>MOLEX_2023</v>
          </cell>
          <cell r="C5561" t="str">
            <v>CID002318 - Jiangxi Tonggu Non-ferrous Metallurgical &amp; Chemical Co., Ltd.</v>
          </cell>
          <cell r="D5561" t="str">
            <v>Tungsten</v>
          </cell>
          <cell r="E5561" t="str">
            <v>CID002318</v>
          </cell>
          <cell r="F5561" t="str">
            <v>RMI</v>
          </cell>
          <cell r="G5561" t="str">
            <v>Jiangxi Tonggu Non-ferrous Metallurgical &amp; Chemical Co., Ltd.</v>
          </cell>
          <cell r="H5561" t="str">
            <v>CHINA</v>
          </cell>
          <cell r="I5561"/>
          <cell r="J5561" t="str">
            <v>Tonggu</v>
          </cell>
          <cell r="K5561" t="str">
            <v>Jiangxi Sheng</v>
          </cell>
          <cell r="L5561" t="str">
            <v>Conformant</v>
          </cell>
        </row>
        <row r="5562">
          <cell r="B5562" t="str">
            <v>MOLEX_2023</v>
          </cell>
          <cell r="C5562" t="str">
            <v>CID002317 - Jiangxi Xinsheng Tungsten Industry Co., Ltd.</v>
          </cell>
          <cell r="D5562" t="str">
            <v>Tungsten</v>
          </cell>
          <cell r="E5562" t="str">
            <v>CID002317</v>
          </cell>
          <cell r="F5562" t="str">
            <v>RMI</v>
          </cell>
          <cell r="G5562" t="str">
            <v>Jiangxi Xinsheng Tungsten Industry Co., Ltd.</v>
          </cell>
          <cell r="H5562" t="str">
            <v>CHINA</v>
          </cell>
          <cell r="I5562"/>
          <cell r="J5562" t="str">
            <v>Ganzhou</v>
          </cell>
          <cell r="K5562" t="str">
            <v>Jiangxi Sheng</v>
          </cell>
          <cell r="L5562" t="str">
            <v>Conformant</v>
          </cell>
        </row>
        <row r="5563">
          <cell r="B5563" t="str">
            <v>MOLEX_2023</v>
          </cell>
          <cell r="C5563" t="str">
            <v>CID002316 - Jiangxi Yaosheng Tungsten Co., Ltd.</v>
          </cell>
          <cell r="D5563" t="str">
            <v>Tungsten</v>
          </cell>
          <cell r="E5563" t="str">
            <v>CID002316</v>
          </cell>
          <cell r="F5563" t="str">
            <v>RMI</v>
          </cell>
          <cell r="G5563" t="str">
            <v>Jiangxi Yaosheng Tungsten Co., Ltd.</v>
          </cell>
          <cell r="H5563" t="str">
            <v>CHINA</v>
          </cell>
          <cell r="I5563"/>
          <cell r="J5563" t="str">
            <v>Ganzhou</v>
          </cell>
          <cell r="K5563" t="str">
            <v>Jiangxi Sheng</v>
          </cell>
          <cell r="L5563" t="str">
            <v>Conformant</v>
          </cell>
        </row>
        <row r="5564">
          <cell r="B5564" t="str">
            <v>MOLEX_2023</v>
          </cell>
          <cell r="C5564" t="str">
            <v>CID000966 - Kennametal Fallon</v>
          </cell>
          <cell r="D5564" t="str">
            <v>Tungsten</v>
          </cell>
          <cell r="E5564" t="str">
            <v>CID000966</v>
          </cell>
          <cell r="F5564" t="str">
            <v>RMI</v>
          </cell>
          <cell r="G5564" t="str">
            <v>Kennametal Fallon</v>
          </cell>
          <cell r="H5564" t="str">
            <v>UNITED STATES OF AMERICA</v>
          </cell>
          <cell r="I5564"/>
          <cell r="J5564" t="str">
            <v>Fallon</v>
          </cell>
          <cell r="K5564" t="str">
            <v>Nevada</v>
          </cell>
          <cell r="L5564" t="str">
            <v>Conformant</v>
          </cell>
        </row>
        <row r="5565">
          <cell r="B5565" t="str">
            <v>MOLEX_2023</v>
          </cell>
          <cell r="C5565" t="str">
            <v>CID000105 - Kennametal Huntsville184</v>
          </cell>
          <cell r="D5565" t="str">
            <v>Tungsten</v>
          </cell>
          <cell r="E5565" t="str">
            <v>CID000105</v>
          </cell>
          <cell r="F5565" t="str">
            <v>RMI</v>
          </cell>
          <cell r="G5565" t="str">
            <v>Kennametal Huntsville</v>
          </cell>
          <cell r="H5565" t="str">
            <v>UNITED STATES OF AMERICA</v>
          </cell>
          <cell r="I5565"/>
          <cell r="J5565" t="str">
            <v>Huntsville</v>
          </cell>
          <cell r="K5565" t="str">
            <v>Alabama</v>
          </cell>
          <cell r="L5565" t="str">
            <v>Conformant</v>
          </cell>
        </row>
        <row r="5566">
          <cell r="B5566" t="str">
            <v>MOLEX_2023</v>
          </cell>
          <cell r="C5566" t="str">
            <v>CID002319 - Malipo Haiyu Tungsten Co., Ltd.</v>
          </cell>
          <cell r="D5566" t="str">
            <v>Tungsten</v>
          </cell>
          <cell r="E5566" t="str">
            <v>CID002319</v>
          </cell>
          <cell r="F5566" t="str">
            <v>RMI</v>
          </cell>
          <cell r="G5566" t="str">
            <v>Malipo Haiyu Tungsten Co., Ltd.</v>
          </cell>
          <cell r="H5566" t="str">
            <v>CHINA</v>
          </cell>
          <cell r="I5566"/>
          <cell r="J5566" t="str">
            <v>Nanfeng Xiaozhai</v>
          </cell>
          <cell r="K5566" t="str">
            <v>Yunnan Sheng</v>
          </cell>
          <cell r="L5566" t="str">
            <v>Conformant</v>
          </cell>
        </row>
        <row r="5567">
          <cell r="B5567" t="str">
            <v>MOLEX_2023</v>
          </cell>
          <cell r="C5567" t="str">
            <v>CID002589 - Niagara Refining LLC</v>
          </cell>
          <cell r="D5567" t="str">
            <v>Tungsten</v>
          </cell>
          <cell r="E5567" t="str">
            <v>CID002589</v>
          </cell>
          <cell r="F5567" t="str">
            <v>RMI</v>
          </cell>
          <cell r="G5567" t="str">
            <v>Niagara Refining LLC</v>
          </cell>
          <cell r="H5567" t="str">
            <v>UNITED STATES OF AMERICA</v>
          </cell>
          <cell r="I5567"/>
          <cell r="J5567" t="str">
            <v>Depew</v>
          </cell>
          <cell r="K5567" t="str">
            <v>New York</v>
          </cell>
          <cell r="L5567" t="str">
            <v>Conformant</v>
          </cell>
        </row>
        <row r="5568">
          <cell r="B5568" t="str">
            <v>MOLEX_2023</v>
          </cell>
          <cell r="C5568" t="str">
            <v>CID002543 - Masan High-Tech Materials</v>
          </cell>
          <cell r="D5568" t="str">
            <v>Tungsten</v>
          </cell>
          <cell r="E5568" t="str">
            <v>CID002543</v>
          </cell>
          <cell r="F5568" t="str">
            <v>RMI</v>
          </cell>
          <cell r="G5568" t="str">
            <v>Masan High-Tech Materials</v>
          </cell>
          <cell r="H5568" t="str">
            <v>VIET NAM</v>
          </cell>
          <cell r="I5568"/>
          <cell r="J5568" t="str">
            <v>Dai Tu</v>
          </cell>
          <cell r="K5568" t="str">
            <v>Thái Nguyên</v>
          </cell>
          <cell r="L5568" t="str">
            <v>Conformant</v>
          </cell>
        </row>
        <row r="5569">
          <cell r="B5569" t="str">
            <v>MOLEX_2023</v>
          </cell>
          <cell r="C5569" t="str">
            <v>CID002827 - Philippine Chuangxin Industrial Co., Inc.</v>
          </cell>
          <cell r="D5569" t="str">
            <v>Tungsten</v>
          </cell>
          <cell r="E5569" t="str">
            <v>CID002827</v>
          </cell>
          <cell r="F5569" t="str">
            <v>RMI</v>
          </cell>
          <cell r="G5569" t="str">
            <v>Philippine Chuangxin Industrial Co., Inc.</v>
          </cell>
          <cell r="H5569" t="str">
            <v>PHILIPPINES</v>
          </cell>
          <cell r="I5569"/>
          <cell r="J5569" t="str">
            <v>Marilao</v>
          </cell>
          <cell r="K5569" t="str">
            <v>Bulacan</v>
          </cell>
          <cell r="L5569" t="str">
            <v>Conformant</v>
          </cell>
        </row>
        <row r="5570">
          <cell r="B5570" t="str">
            <v>MOLEX_2023</v>
          </cell>
          <cell r="C5570" t="str">
            <v>CID002044 - Wolfram Bergbau und Hutten AG187</v>
          </cell>
          <cell r="D5570" t="str">
            <v>Tungsten</v>
          </cell>
          <cell r="E5570" t="str">
            <v>CID002044</v>
          </cell>
          <cell r="F5570" t="str">
            <v>RMI</v>
          </cell>
          <cell r="G5570" t="str">
            <v>Wolfram Bergbau und Hutten AG</v>
          </cell>
          <cell r="H5570" t="str">
            <v>AUSTRIA</v>
          </cell>
          <cell r="I5570"/>
          <cell r="J5570"/>
          <cell r="K5570"/>
          <cell r="L5570" t="str">
            <v>Conformant</v>
          </cell>
        </row>
        <row r="5571">
          <cell r="B5571" t="str">
            <v>MOLEX_2023</v>
          </cell>
          <cell r="C5571" t="str">
            <v>CID002320 - Xiamen Tungsten (H.C.) Co., Ltd.188</v>
          </cell>
          <cell r="D5571" t="str">
            <v>Tungsten</v>
          </cell>
          <cell r="E5571" t="str">
            <v>CID002320</v>
          </cell>
          <cell r="F5571" t="str">
            <v>RMI</v>
          </cell>
          <cell r="G5571" t="str">
            <v>Xiamen Tungsten (H.C.) Co., Ltd.</v>
          </cell>
          <cell r="H5571" t="str">
            <v>CHINA</v>
          </cell>
          <cell r="I5571"/>
          <cell r="J5571"/>
          <cell r="K5571"/>
          <cell r="L5571" t="str">
            <v>Conformant</v>
          </cell>
        </row>
        <row r="5572">
          <cell r="B5572" t="str">
            <v>MOLEX_2023</v>
          </cell>
          <cell r="C5572" t="str">
            <v>CID002082 - Xiamen Tungsten Co., Ltd.</v>
          </cell>
          <cell r="D5572" t="str">
            <v>Tungsten</v>
          </cell>
          <cell r="E5572" t="str">
            <v>CID002082</v>
          </cell>
          <cell r="F5572" t="str">
            <v>RMI</v>
          </cell>
          <cell r="G5572" t="str">
            <v>Xiamen Tungsten Co., Ltd.</v>
          </cell>
          <cell r="H5572" t="str">
            <v>CHINA</v>
          </cell>
          <cell r="I5572"/>
          <cell r="J5572"/>
          <cell r="K5572"/>
          <cell r="L5572" t="str">
            <v>Conformant</v>
          </cell>
        </row>
        <row r="5573">
          <cell r="B5573" t="str">
            <v>MOLEX_2023</v>
          </cell>
          <cell r="C5573" t="str">
            <v>CID002830 - Xinfeng Huarui Tungsten &amp; Molybdenum New Material Co., Ltd.</v>
          </cell>
          <cell r="D5573" t="str">
            <v>Tungsten</v>
          </cell>
          <cell r="E5573" t="str">
            <v>CID002830</v>
          </cell>
          <cell r="F5573" t="str">
            <v>RMI</v>
          </cell>
          <cell r="G5573" t="str">
            <v>Xinfeng Huarui Tungsten &amp; Molybdenum New Material Co., Ltd.</v>
          </cell>
          <cell r="H5573" t="str">
            <v>CHINA</v>
          </cell>
          <cell r="I5573"/>
          <cell r="J5573"/>
          <cell r="K5573"/>
          <cell r="L5573" t="str">
            <v>Conformant</v>
          </cell>
        </row>
        <row r="5574">
          <cell r="B5574" t="str">
            <v>MOLEX_2023</v>
          </cell>
          <cell r="C5574" t="str">
            <v>CID001231 - Jiangxi New Nanshan Technology Ltd.</v>
          </cell>
          <cell r="D5574" t="str">
            <v>Tin</v>
          </cell>
          <cell r="E5574" t="str">
            <v>CID001231</v>
          </cell>
          <cell r="F5574" t="str">
            <v>RMI</v>
          </cell>
          <cell r="G5574" t="str">
            <v>Jiangxi New Nanshan Technology Ltd.</v>
          </cell>
          <cell r="H5574" t="str">
            <v>CHINA</v>
          </cell>
          <cell r="I5574" t="str">
            <v>Nan Kang Industrial Park, Ganzhou, Jiangxi Province, China, 341413</v>
          </cell>
          <cell r="J5574" t="str">
            <v>Ganzhou</v>
          </cell>
          <cell r="K5574" t="str">
            <v>Jiangxi Sheng</v>
          </cell>
          <cell r="L5574" t="str">
            <v>Conformant</v>
          </cell>
        </row>
        <row r="5575">
          <cell r="B5575" t="str">
            <v>MOLEX_2023</v>
          </cell>
          <cell r="C5575" t="str">
            <v>CID001486 - PT Timah Nusantara</v>
          </cell>
          <cell r="D5575" t="str">
            <v>Tin</v>
          </cell>
          <cell r="E5575" t="str">
            <v>CID001486</v>
          </cell>
          <cell r="F5575" t="str">
            <v>RMI</v>
          </cell>
          <cell r="G5575" t="str">
            <v>PT Timah Nusantara</v>
          </cell>
          <cell r="H5575" t="str">
            <v>INDONESIA</v>
          </cell>
          <cell r="I5575"/>
          <cell r="J5575" t="str">
            <v>Tempilang</v>
          </cell>
          <cell r="K5575" t="str">
            <v>Kepulauan Bangka Belitung</v>
          </cell>
          <cell r="L5575" t="str">
            <v>Active</v>
          </cell>
        </row>
        <row r="5576">
          <cell r="B5576" t="str">
            <v>MOLEX_2023</v>
          </cell>
          <cell r="C5576" t="str">
            <v>CID001522 - Yanling Jincheng Tantalum &amp; Niobium Co., Ltd.</v>
          </cell>
          <cell r="D5576" t="str">
            <v>Tantalum</v>
          </cell>
          <cell r="E5576" t="str">
            <v>CID001522</v>
          </cell>
          <cell r="F5576" t="str">
            <v>RMI</v>
          </cell>
          <cell r="G5576" t="str">
            <v>Yanling Jincheng Tantalum &amp; Niobium Co., Ltd.</v>
          </cell>
          <cell r="H5576" t="str">
            <v>CHINA</v>
          </cell>
          <cell r="I5576"/>
          <cell r="J5576" t="str">
            <v>Zhuzhou</v>
          </cell>
          <cell r="K5576" t="str">
            <v>Hunan Sheng</v>
          </cell>
          <cell r="L5576" t="str">
            <v>Conformant</v>
          </cell>
        </row>
        <row r="5577">
          <cell r="B5577" t="str">
            <v>MOLEX_2023</v>
          </cell>
          <cell r="C5577" t="str">
            <v>CID002100 - Yamakin Co., Ltd.</v>
          </cell>
          <cell r="D5577" t="str">
            <v>Gold</v>
          </cell>
          <cell r="E5577" t="str">
            <v>CID002100</v>
          </cell>
          <cell r="F5577" t="str">
            <v>RMI</v>
          </cell>
          <cell r="G5577" t="str">
            <v>Yamakin Co., Ltd.</v>
          </cell>
          <cell r="H5577" t="str">
            <v>JAPAN</v>
          </cell>
          <cell r="I5577"/>
          <cell r="J5577" t="str">
            <v>Konan</v>
          </cell>
          <cell r="K5577" t="str">
            <v>Kochi</v>
          </cell>
          <cell r="L5577" t="str">
            <v>Conformant</v>
          </cell>
        </row>
        <row r="5578">
          <cell r="B5578" t="str">
            <v>MOLEX_2023</v>
          </cell>
          <cell r="C5578" t="str">
            <v>CID002645 - Ganzhou Haichuang Tungsten Co., Ltd.</v>
          </cell>
          <cell r="D5578" t="str">
            <v>Tungsten</v>
          </cell>
          <cell r="E5578" t="str">
            <v>CID002645</v>
          </cell>
          <cell r="F5578" t="str">
            <v>RMI</v>
          </cell>
          <cell r="G5578" t="str">
            <v>Ganzhou Haichuang Tungsten Co., Ltd.</v>
          </cell>
          <cell r="H5578" t="str">
            <v>CHINA</v>
          </cell>
          <cell r="I5578"/>
          <cell r="J5578" t="str">
            <v>Ganzhou</v>
          </cell>
          <cell r="K5578" t="str">
            <v>Jiangxi Sheng</v>
          </cell>
          <cell r="L5578" t="str">
            <v>Conformant</v>
          </cell>
        </row>
        <row r="5579">
          <cell r="B5579" t="str">
            <v>MOLEX_2023</v>
          </cell>
          <cell r="C5579" t="str">
            <v>CID002773 - Aurubis Beerse99</v>
          </cell>
          <cell r="D5579" t="str">
            <v>Tin</v>
          </cell>
          <cell r="E5579" t="str">
            <v>CID002773</v>
          </cell>
          <cell r="F5579" t="str">
            <v>RMI</v>
          </cell>
          <cell r="G5579" t="str">
            <v>Aurubis Beerse</v>
          </cell>
          <cell r="H5579" t="str">
            <v>BELGIUM</v>
          </cell>
          <cell r="I5579"/>
          <cell r="J5579" t="str">
            <v>Beerse</v>
          </cell>
          <cell r="K5579" t="str">
            <v>Antwerpen</v>
          </cell>
          <cell r="L5579" t="str">
            <v>Conformant</v>
          </cell>
        </row>
        <row r="5580">
          <cell r="B5580" t="str">
            <v>MOLEX_2023</v>
          </cell>
          <cell r="C5580" t="str">
            <v>CID002774 - Aurubis Berango100</v>
          </cell>
          <cell r="D5580" t="str">
            <v>Tin</v>
          </cell>
          <cell r="E5580" t="str">
            <v>CID002774</v>
          </cell>
          <cell r="F5580" t="str">
            <v>RMI</v>
          </cell>
          <cell r="G5580" t="str">
            <v>Aurubis Berango</v>
          </cell>
          <cell r="H5580" t="str">
            <v>SPAIN</v>
          </cell>
          <cell r="I5580"/>
          <cell r="J5580" t="str">
            <v>Berango</v>
          </cell>
          <cell r="K5580" t="str">
            <v>Bizkaia</v>
          </cell>
          <cell r="L5580" t="str">
            <v>Conformant</v>
          </cell>
        </row>
        <row r="5581">
          <cell r="B5581" t="str">
            <v>MOLEX_2023</v>
          </cell>
          <cell r="C5581" t="str">
            <v>CID002918 - SungEel HiMetal Co., Ltd.</v>
          </cell>
          <cell r="D5581" t="str">
            <v>Gold</v>
          </cell>
          <cell r="E5581" t="str">
            <v>CID002918</v>
          </cell>
          <cell r="F5581" t="str">
            <v>RMI</v>
          </cell>
          <cell r="G5581" t="str">
            <v>SungEel HiMetal Co., Ltd.</v>
          </cell>
          <cell r="H5581" t="str">
            <v>KOREA, REPUBLIC OF</v>
          </cell>
          <cell r="I5581"/>
          <cell r="J5581" t="str">
            <v>Gunsan-si</v>
          </cell>
          <cell r="K5581" t="str">
            <v>Jeollabuk-do</v>
          </cell>
          <cell r="L5581" t="str">
            <v>Conformant</v>
          </cell>
        </row>
        <row r="5582">
          <cell r="B5582" t="str">
            <v>MOLEX_2023</v>
          </cell>
          <cell r="C5582" t="str">
            <v>CID003189 - NH Recytech Company</v>
          </cell>
          <cell r="D5582" t="str">
            <v>Gold</v>
          </cell>
          <cell r="E5582" t="str">
            <v>CID003189</v>
          </cell>
          <cell r="F5582" t="str">
            <v>RMI</v>
          </cell>
          <cell r="G5582" t="str">
            <v>NH Recytech Company</v>
          </cell>
          <cell r="H5582" t="str">
            <v>KOREA, REPUBLIC OF</v>
          </cell>
          <cell r="I5582"/>
          <cell r="J5582" t="str">
            <v>Pyeongtaek-si</v>
          </cell>
          <cell r="K5582" t="str">
            <v>Gyeonggi-do</v>
          </cell>
          <cell r="L5582" t="str">
            <v>Conformant</v>
          </cell>
        </row>
        <row r="5583">
          <cell r="B5583" t="str">
            <v>MOLEX_2023</v>
          </cell>
          <cell r="C5583" t="str">
            <v>CID003190 - Chifeng Dajingzi Tin Industry Co., Ltd.</v>
          </cell>
          <cell r="D5583" t="str">
            <v>Tin</v>
          </cell>
          <cell r="E5583" t="str">
            <v>CID003190</v>
          </cell>
          <cell r="F5583" t="str">
            <v>RMI</v>
          </cell>
          <cell r="G5583" t="str">
            <v>Chifeng Dajingzi Tin Industry Co., Ltd.</v>
          </cell>
          <cell r="H5583" t="str">
            <v>CHINA</v>
          </cell>
          <cell r="I5583"/>
          <cell r="J5583" t="str">
            <v>Chifeng</v>
          </cell>
          <cell r="K5583" t="str">
            <v>Nei Mongol Zizhiqu</v>
          </cell>
          <cell r="L5583" t="str">
            <v>Conformant</v>
          </cell>
        </row>
        <row r="5584">
          <cell r="B5584" t="str">
            <v>MOLEX_2023</v>
          </cell>
          <cell r="C5584" t="str">
            <v>CID003205 - PT Bangka Serumpun</v>
          </cell>
          <cell r="D5584" t="str">
            <v>Tin</v>
          </cell>
          <cell r="E5584" t="str">
            <v>CID003205</v>
          </cell>
          <cell r="F5584" t="str">
            <v>RMI</v>
          </cell>
          <cell r="G5584" t="str">
            <v>PT Bangka Serumpun</v>
          </cell>
          <cell r="H5584" t="str">
            <v>INDONESIA</v>
          </cell>
          <cell r="I5584"/>
          <cell r="J5584" t="str">
            <v>Pangkalpinang</v>
          </cell>
          <cell r="K5584" t="str">
            <v>Kepulauan Bangka Belitung</v>
          </cell>
          <cell r="L5584" t="str">
            <v>Conformant</v>
          </cell>
        </row>
        <row r="5585">
          <cell r="B5585" t="str">
            <v>MOLEX_2023</v>
          </cell>
          <cell r="C5585" t="str">
            <v>CID003208 - Pongpipat Company Limited</v>
          </cell>
          <cell r="D5585" t="str">
            <v>Tin</v>
          </cell>
          <cell r="E5585" t="str">
            <v>CID003208</v>
          </cell>
          <cell r="F5585" t="str">
            <v>RMI</v>
          </cell>
          <cell r="G5585" t="str">
            <v>Pongpipat Company Limited</v>
          </cell>
          <cell r="H5585" t="str">
            <v>MYANMAR</v>
          </cell>
          <cell r="I5585"/>
          <cell r="J5585" t="str">
            <v>Yangon</v>
          </cell>
          <cell r="K5585" t="str">
            <v>Yangon</v>
          </cell>
          <cell r="L5585" t="str">
            <v>Listed by RMI</v>
          </cell>
        </row>
        <row r="5586">
          <cell r="B5586" t="str">
            <v>MOLEX_2023</v>
          </cell>
          <cell r="C5586" t="str">
            <v>CID003325 - Tin Technology &amp; Refining</v>
          </cell>
          <cell r="D5586" t="str">
            <v>Tin</v>
          </cell>
          <cell r="E5586" t="str">
            <v>CID003325</v>
          </cell>
          <cell r="F5586" t="str">
            <v>RMI</v>
          </cell>
          <cell r="G5586" t="str">
            <v>Tin Technology &amp; Refining</v>
          </cell>
          <cell r="H5586" t="str">
            <v>UNITED STATES OF AMERICA</v>
          </cell>
          <cell r="I5586"/>
          <cell r="J5586" t="str">
            <v>West Chester</v>
          </cell>
          <cell r="K5586" t="str">
            <v>Pennsylvania</v>
          </cell>
          <cell r="L5586" t="str">
            <v>Conformant</v>
          </cell>
        </row>
        <row r="5587">
          <cell r="B5587" t="str">
            <v>MOLEX_2023</v>
          </cell>
          <cell r="C5587" t="str">
            <v>CID001406 - PT Babel Surya Alam Lestari</v>
          </cell>
          <cell r="D5587" t="str">
            <v>Tin</v>
          </cell>
          <cell r="E5587" t="str">
            <v>CID001406</v>
          </cell>
          <cell r="F5587" t="str">
            <v>RMI</v>
          </cell>
          <cell r="G5587" t="str">
            <v>PT Babel Surya Alam Lestari</v>
          </cell>
          <cell r="H5587" t="str">
            <v>INDONESIA</v>
          </cell>
          <cell r="I5587"/>
          <cell r="J5587" t="str">
            <v>Badau</v>
          </cell>
          <cell r="K5587" t="str">
            <v>Kepulauan Bangka Belitung</v>
          </cell>
          <cell r="L5587" t="str">
            <v>Conformant</v>
          </cell>
        </row>
        <row r="5588">
          <cell r="B5588" t="str">
            <v>MOLEX_2023</v>
          </cell>
          <cell r="C5588" t="str">
            <v>CID002763 - 8853 S.p.A.</v>
          </cell>
          <cell r="D5588" t="str">
            <v>Gold</v>
          </cell>
          <cell r="E5588" t="str">
            <v>CID002763</v>
          </cell>
          <cell r="F5588" t="str">
            <v>RMI</v>
          </cell>
          <cell r="G5588" t="str">
            <v>8853 S.p.A.</v>
          </cell>
          <cell r="H5588" t="str">
            <v>ITALY</v>
          </cell>
          <cell r="I5588"/>
          <cell r="J5588" t="str">
            <v>Pero</v>
          </cell>
          <cell r="K5588" t="str">
            <v>Lombardia</v>
          </cell>
          <cell r="L5588" t="str">
            <v>Listed by RMI</v>
          </cell>
        </row>
        <row r="5589">
          <cell r="B5589" t="str">
            <v>MOLEX_2023</v>
          </cell>
          <cell r="C5589" t="str">
            <v>CID003381 - PT Rajawali Rimba Perkasa</v>
          </cell>
          <cell r="D5589" t="str">
            <v>Tin</v>
          </cell>
          <cell r="E5589" t="str">
            <v>CID003381</v>
          </cell>
          <cell r="F5589" t="str">
            <v>RMI</v>
          </cell>
          <cell r="G5589" t="str">
            <v>PT Rajawali Rimba Perkasa</v>
          </cell>
          <cell r="H5589" t="str">
            <v>INDONESIA</v>
          </cell>
          <cell r="I5589"/>
          <cell r="J5589" t="str">
            <v>Tukak Sadai</v>
          </cell>
          <cell r="K5589" t="str">
            <v>Bangka Belitung</v>
          </cell>
          <cell r="L5589" t="str">
            <v>Conformant</v>
          </cell>
        </row>
        <row r="5590">
          <cell r="B5590" t="str">
            <v>MOLEX_2023</v>
          </cell>
          <cell r="C5590" t="str">
            <v>CID003410 - Gejiu City Fuxiang Industry and Trade Co., Ltd.</v>
          </cell>
          <cell r="D5590" t="str">
            <v>Tin</v>
          </cell>
          <cell r="E5590" t="str">
            <v>CID003410</v>
          </cell>
          <cell r="F5590" t="str">
            <v>RMI</v>
          </cell>
          <cell r="G5590" t="str">
            <v>Gejiu City Fuxiang Industry and Trade Co., Ltd.</v>
          </cell>
          <cell r="H5590" t="str">
            <v>CHINA</v>
          </cell>
          <cell r="I5590"/>
          <cell r="J5590" t="str">
            <v>Gejiu</v>
          </cell>
          <cell r="K5590" t="str">
            <v>Yunnan Sheng</v>
          </cell>
          <cell r="L5590" t="str">
            <v>Listed by RMI</v>
          </cell>
        </row>
        <row r="5591">
          <cell r="B5591" t="str">
            <v>MOLEX_2023</v>
          </cell>
          <cell r="C5591" t="str">
            <v>CID003401 - Fujian Ganmin RareMetal Co., Ltd.</v>
          </cell>
          <cell r="D5591" t="str">
            <v>Tungsten</v>
          </cell>
          <cell r="E5591" t="str">
            <v>CID003401</v>
          </cell>
          <cell r="F5591" t="str">
            <v>RMI</v>
          </cell>
          <cell r="G5591" t="str">
            <v>Fujian Ganmin RareMetal Co., Ltd.</v>
          </cell>
          <cell r="H5591" t="str">
            <v>CHINA</v>
          </cell>
          <cell r="I5591"/>
          <cell r="J5591" t="str">
            <v>Longyan</v>
          </cell>
          <cell r="K5591" t="str">
            <v>Fujian Sheng</v>
          </cell>
          <cell r="L5591" t="str">
            <v>Removed</v>
          </cell>
        </row>
        <row r="5592">
          <cell r="B5592" t="str">
            <v>MOLEX_2023</v>
          </cell>
          <cell r="C5592" t="str">
            <v>CID003407 - Lianyou Metals Co., Ltd.</v>
          </cell>
          <cell r="D5592" t="str">
            <v>Tungsten</v>
          </cell>
          <cell r="E5592" t="str">
            <v>CID003407</v>
          </cell>
          <cell r="F5592" t="str">
            <v>RMI</v>
          </cell>
          <cell r="G5592" t="str">
            <v>Lianyou Metals Co., Ltd.</v>
          </cell>
          <cell r="H5592" t="str">
            <v>TAIWAN, PROVINCE OF CHINA</v>
          </cell>
          <cell r="I5592"/>
          <cell r="J5592" t="str">
            <v>Fangliao</v>
          </cell>
          <cell r="K5592" t="str">
            <v>Pingtung</v>
          </cell>
          <cell r="L5592" t="str">
            <v>Conformant</v>
          </cell>
        </row>
        <row r="5593">
          <cell r="B5593" t="str">
            <v>MOLEX_2023</v>
          </cell>
          <cell r="C5593" t="str">
            <v>CID000090 - Asaka Riken Co., Ltd.</v>
          </cell>
          <cell r="D5593" t="str">
            <v>Gold</v>
          </cell>
          <cell r="E5593" t="str">
            <v>CID000090</v>
          </cell>
          <cell r="F5593" t="str">
            <v>RMI</v>
          </cell>
          <cell r="G5593" t="str">
            <v>Asaka Riken Co., Ltd.</v>
          </cell>
          <cell r="H5593" t="str">
            <v>JAPAN</v>
          </cell>
          <cell r="I5593"/>
          <cell r="J5593" t="str">
            <v>Tamura</v>
          </cell>
          <cell r="K5593" t="str">
            <v>Fukushima</v>
          </cell>
          <cell r="L5593" t="str">
            <v>Conformant</v>
          </cell>
        </row>
        <row r="5594">
          <cell r="B5594" t="str">
            <v>MOLEX_2023</v>
          </cell>
          <cell r="C5594" t="str">
            <v>CID003424 - Eco-System Recycling Co., Ltd. North Plant</v>
          </cell>
          <cell r="D5594" t="str">
            <v>Gold</v>
          </cell>
          <cell r="E5594" t="str">
            <v>CID003424</v>
          </cell>
          <cell r="F5594" t="str">
            <v>RMI</v>
          </cell>
          <cell r="G5594" t="str">
            <v>Eco-System Recycling Co., Ltd. North Plant</v>
          </cell>
          <cell r="H5594" t="str">
            <v>JAPAN</v>
          </cell>
          <cell r="I5594"/>
          <cell r="J5594" t="str">
            <v>Kazuno</v>
          </cell>
          <cell r="K5594" t="str">
            <v>Akita</v>
          </cell>
          <cell r="L5594" t="str">
            <v>Conformant</v>
          </cell>
        </row>
        <row r="5595">
          <cell r="B5595" t="str">
            <v>MOLEX_2023</v>
          </cell>
          <cell r="C5595" t="str">
            <v>CID003425 - Eco-System Recycling Co., Ltd. West Plant</v>
          </cell>
          <cell r="D5595" t="str">
            <v>Gold</v>
          </cell>
          <cell r="E5595" t="str">
            <v>CID003425</v>
          </cell>
          <cell r="F5595" t="str">
            <v>RMI</v>
          </cell>
          <cell r="G5595" t="str">
            <v>Eco-System Recycling Co., Ltd. West Plant</v>
          </cell>
          <cell r="H5595" t="str">
            <v>JAPAN</v>
          </cell>
          <cell r="I5595"/>
          <cell r="J5595" t="str">
            <v>Okayama</v>
          </cell>
          <cell r="K5595" t="str">
            <v>Okayama</v>
          </cell>
          <cell r="L5595" t="str">
            <v>Conformant</v>
          </cell>
        </row>
        <row r="5596">
          <cell r="B5596" t="str">
            <v>MOLEX_2023</v>
          </cell>
          <cell r="C5596" t="str">
            <v>CID002542 - TANIOBIS Smelting GmbH &amp; Co. KG</v>
          </cell>
          <cell r="D5596" t="str">
            <v>Tungsten</v>
          </cell>
          <cell r="E5596" t="str">
            <v>CID002542</v>
          </cell>
          <cell r="F5596" t="str">
            <v>RMI</v>
          </cell>
          <cell r="G5596" t="str">
            <v>TANIOBIS Smelting GmbH &amp; Co. KG</v>
          </cell>
          <cell r="H5596" t="str">
            <v>GERMANY</v>
          </cell>
          <cell r="I5596"/>
          <cell r="J5596" t="str">
            <v>Laufenburg</v>
          </cell>
          <cell r="K5596" t="str">
            <v>Baden-Württemberg</v>
          </cell>
          <cell r="L5596" t="str">
            <v>Conformant</v>
          </cell>
        </row>
        <row r="5597">
          <cell r="B5597" t="str">
            <v>MOLEX_2023</v>
          </cell>
          <cell r="C5597" t="str">
            <v>CID003387 - Luna Smelter, Ltd.</v>
          </cell>
          <cell r="D5597" t="str">
            <v>Tin</v>
          </cell>
          <cell r="E5597" t="str">
            <v>CID003387</v>
          </cell>
          <cell r="F5597" t="str">
            <v>RMI</v>
          </cell>
          <cell r="G5597" t="str">
            <v>Luna Smelter, Ltd.</v>
          </cell>
          <cell r="H5597" t="str">
            <v>RWANDA</v>
          </cell>
          <cell r="I5597"/>
          <cell r="J5597" t="str">
            <v>Kigali</v>
          </cell>
          <cell r="K5597" t="str">
            <v>City of Kigali</v>
          </cell>
          <cell r="L5597" t="str">
            <v>Conformant</v>
          </cell>
        </row>
        <row r="5598">
          <cell r="B5598" t="str">
            <v>MOLEX_2023</v>
          </cell>
          <cell r="C5598" t="str">
            <v>CID001175 - Mineracao Taboca S.A.</v>
          </cell>
          <cell r="D5598" t="str">
            <v>Tantalum</v>
          </cell>
          <cell r="E5598" t="str">
            <v>CID001175</v>
          </cell>
          <cell r="F5598" t="str">
            <v>RMI</v>
          </cell>
          <cell r="G5598" t="str">
            <v>Mineracao Taboca S.A.</v>
          </cell>
          <cell r="H5598" t="str">
            <v>BRAZIL</v>
          </cell>
          <cell r="I5598"/>
          <cell r="J5598" t="str">
            <v>Presidente Figueiredo</v>
          </cell>
          <cell r="K5598" t="str">
            <v>Amazonas</v>
          </cell>
          <cell r="L5598" t="str">
            <v>Conformant</v>
          </cell>
        </row>
        <row r="5599">
          <cell r="B5599" t="str">
            <v>MOLEX_2023</v>
          </cell>
          <cell r="C5599" t="str">
            <v>CID001191 - Mitsubishi Materials Corporation</v>
          </cell>
          <cell r="D5599" t="str">
            <v>Tin</v>
          </cell>
          <cell r="E5599" t="str">
            <v>CID001191</v>
          </cell>
          <cell r="F5599" t="str">
            <v>RMI</v>
          </cell>
          <cell r="G5599" t="str">
            <v>Mitsubishi Materials Corporation</v>
          </cell>
          <cell r="H5599" t="str">
            <v>JAPAN</v>
          </cell>
          <cell r="I5599"/>
          <cell r="J5599" t="str">
            <v>Tokyo</v>
          </cell>
          <cell r="K5599" t="str">
            <v>Tokyo</v>
          </cell>
          <cell r="L5599" t="str">
            <v>Conformant</v>
          </cell>
        </row>
        <row r="5600">
          <cell r="B5600" t="str">
            <v>MOLEX_2023</v>
          </cell>
          <cell r="C5600" t="str">
            <v>CID002707 - Resind Industria e Comercio Ltda.</v>
          </cell>
          <cell r="D5600" t="str">
            <v>Tantalum</v>
          </cell>
          <cell r="E5600" t="str">
            <v>CID002707</v>
          </cell>
          <cell r="F5600" t="str">
            <v>RMI</v>
          </cell>
          <cell r="G5600" t="str">
            <v>Resind Industria e Comercio Ltda.</v>
          </cell>
          <cell r="H5600" t="str">
            <v>BRAZIL</v>
          </cell>
          <cell r="I5600"/>
          <cell r="J5600" t="str">
            <v>São João del Rei</v>
          </cell>
          <cell r="K5600" t="str">
            <v>Minas gerais</v>
          </cell>
          <cell r="L5600" t="str">
            <v>Conformant</v>
          </cell>
        </row>
        <row r="5601">
          <cell r="B5601" t="str">
            <v>MOLEX_2023</v>
          </cell>
          <cell r="C5601" t="str">
            <v>CID003524 - CRM Synergies</v>
          </cell>
          <cell r="D5601" t="str">
            <v>Tin</v>
          </cell>
          <cell r="E5601" t="str">
            <v>CID003524</v>
          </cell>
          <cell r="F5601" t="str">
            <v>RMI</v>
          </cell>
          <cell r="G5601" t="str">
            <v>CRM Synergies</v>
          </cell>
          <cell r="H5601" t="str">
            <v>SPAIN</v>
          </cell>
          <cell r="I5601"/>
          <cell r="J5601" t="str">
            <v>Toledo</v>
          </cell>
          <cell r="K5601" t="str">
            <v>Toledo</v>
          </cell>
          <cell r="L5601" t="str">
            <v>Conformant</v>
          </cell>
        </row>
        <row r="5602">
          <cell r="B5602" t="str">
            <v>MOLEX_2023</v>
          </cell>
          <cell r="C5602" t="str">
            <v>CID003582 - Fabrica Auricchio Industria e Comercio Ltda.</v>
          </cell>
          <cell r="D5602" t="str">
            <v>Tin</v>
          </cell>
          <cell r="E5602" t="str">
            <v>CID003582</v>
          </cell>
          <cell r="F5602" t="str">
            <v>RMI</v>
          </cell>
          <cell r="G5602" t="str">
            <v>Fabrica Auricchio Industria e Comercio Ltda.</v>
          </cell>
          <cell r="H5602" t="str">
            <v>BRAZIL</v>
          </cell>
          <cell r="I5602"/>
          <cell r="J5602" t="str">
            <v>Mogi das Cruzes</v>
          </cell>
          <cell r="K5602" t="str">
            <v>São Paulo</v>
          </cell>
          <cell r="L5602" t="str">
            <v>Conformant</v>
          </cell>
        </row>
        <row r="5603">
          <cell r="B5603" t="str">
            <v>MOLEX_2023</v>
          </cell>
          <cell r="C5603" t="str">
            <v>CID003449 - PT Mitra Sukses Globalindo</v>
          </cell>
          <cell r="D5603" t="str">
            <v>Tin</v>
          </cell>
          <cell r="E5603" t="str">
            <v>CID003449</v>
          </cell>
          <cell r="F5603" t="str">
            <v>RMI</v>
          </cell>
          <cell r="G5603" t="str">
            <v>PT Mitra Sukses Globalindo</v>
          </cell>
          <cell r="H5603" t="str">
            <v>INDONESIA</v>
          </cell>
          <cell r="I5603"/>
          <cell r="J5603" t="str">
            <v>Pangkalpinang</v>
          </cell>
          <cell r="K5603" t="str">
            <v>Kepulauan Bangka Belitung</v>
          </cell>
          <cell r="L5603" t="str">
            <v>Conformant</v>
          </cell>
        </row>
        <row r="5604">
          <cell r="B5604" t="str">
            <v>MOLEX_2023</v>
          </cell>
          <cell r="C5604" t="str">
            <v>CID003575 - Metal Concentrators SA (Pty) Ltd.</v>
          </cell>
          <cell r="D5604" t="str">
            <v>Gold</v>
          </cell>
          <cell r="E5604" t="str">
            <v>CID003575</v>
          </cell>
          <cell r="F5604" t="str">
            <v>RMI</v>
          </cell>
          <cell r="G5604" t="str">
            <v>Metal Concentrators SA (Pty) Ltd.</v>
          </cell>
          <cell r="H5604" t="str">
            <v>SOUTH AFRICA</v>
          </cell>
          <cell r="I5604"/>
          <cell r="J5604" t="str">
            <v>Kempton Park</v>
          </cell>
          <cell r="K5604" t="str">
            <v>Gauteng</v>
          </cell>
          <cell r="L5604" t="str">
            <v>Conformant</v>
          </cell>
        </row>
        <row r="5605">
          <cell r="B5605" t="str">
            <v>MOLEX_2023</v>
          </cell>
          <cell r="C5605" t="str">
            <v>CID003868 - PT Putera Sarana Shakti (PT PSS)</v>
          </cell>
          <cell r="D5605" t="str">
            <v>Tin</v>
          </cell>
          <cell r="E5605" t="str">
            <v>CID003868</v>
          </cell>
          <cell r="F5605" t="str">
            <v>RMI</v>
          </cell>
          <cell r="G5605" t="str">
            <v>PT Putera Sarana Shakti (PT PSS)</v>
          </cell>
          <cell r="H5605" t="str">
            <v>INDONESIA</v>
          </cell>
          <cell r="I5605"/>
          <cell r="J5605" t="str">
            <v>Sungailiat</v>
          </cell>
          <cell r="K5605" t="str">
            <v>Kepulauan Bangka Belitung</v>
          </cell>
          <cell r="L5605" t="str">
            <v>Conformant</v>
          </cell>
        </row>
        <row r="5606">
          <cell r="B5606" t="str">
            <v>MOTOREX AG LANGENTHAL_2023</v>
          </cell>
          <cell r="C5606"/>
          <cell r="D5606"/>
          <cell r="E5606"/>
          <cell r="F5606"/>
          <cell r="G5606"/>
          <cell r="H5606"/>
          <cell r="I5606"/>
          <cell r="J5606"/>
          <cell r="K5606"/>
          <cell r="L5606"/>
        </row>
        <row r="5607">
          <cell r="B5607" t="str">
            <v>MSL CIRCUITS_2023</v>
          </cell>
          <cell r="C5607" t="str">
            <v>CID000211 - Changsha South Tantalum Niobium Co., Ltd.</v>
          </cell>
          <cell r="D5607" t="str">
            <v>Tantalum</v>
          </cell>
          <cell r="E5607" t="str">
            <v>CID000211</v>
          </cell>
          <cell r="F5607" t="str">
            <v>RMI</v>
          </cell>
          <cell r="G5607" t="str">
            <v>Changsha South Tantalum Niobium Co., Ltd.</v>
          </cell>
          <cell r="H5607" t="str">
            <v>CHINA</v>
          </cell>
          <cell r="I5607"/>
          <cell r="J5607" t="str">
            <v>Changsha</v>
          </cell>
          <cell r="K5607" t="str">
            <v>Hunan Sheng</v>
          </cell>
          <cell r="L5607" t="str">
            <v>Conformant</v>
          </cell>
        </row>
        <row r="5608">
          <cell r="B5608" t="str">
            <v>MSL CIRCUITS_2023</v>
          </cell>
          <cell r="C5608" t="str">
            <v>CID002504 - D Block Metals, LLC</v>
          </cell>
          <cell r="D5608" t="str">
            <v>Tantalum</v>
          </cell>
          <cell r="E5608" t="str">
            <v>CID002504</v>
          </cell>
          <cell r="F5608" t="str">
            <v>RMI</v>
          </cell>
          <cell r="G5608" t="str">
            <v>D Block Metals, LLC</v>
          </cell>
          <cell r="H5608" t="str">
            <v>UNITED STATES OF AMERICA</v>
          </cell>
          <cell r="I5608"/>
          <cell r="J5608" t="str">
            <v>Gastonia</v>
          </cell>
          <cell r="K5608" t="str">
            <v>North Carolina</v>
          </cell>
          <cell r="L5608" t="str">
            <v>Conformant</v>
          </cell>
        </row>
        <row r="5609">
          <cell r="B5609" t="str">
            <v>MSL CIRCUITS_2023</v>
          </cell>
          <cell r="C5609" t="str">
            <v>CID000460 - F&amp;X Electro-Materials Ltd.4</v>
          </cell>
          <cell r="D5609" t="str">
            <v>Tantalum</v>
          </cell>
          <cell r="E5609" t="str">
            <v>CID000460</v>
          </cell>
          <cell r="F5609" t="str">
            <v>RMI</v>
          </cell>
          <cell r="G5609" t="str">
            <v>F&amp;X Electro-Materials Ltd.</v>
          </cell>
          <cell r="H5609" t="str">
            <v>CHINA</v>
          </cell>
          <cell r="I5609"/>
          <cell r="J5609" t="str">
            <v>Jiangmen</v>
          </cell>
          <cell r="K5609" t="str">
            <v>Guangdong Sheng</v>
          </cell>
          <cell r="L5609" t="str">
            <v>Conformant</v>
          </cell>
        </row>
        <row r="5610">
          <cell r="B5610" t="str">
            <v>MSL CIRCUITS_2023</v>
          </cell>
          <cell r="C5610" t="str">
            <v>CID002505 - FIR Metals &amp; Resource Ltd.</v>
          </cell>
          <cell r="D5610" t="str">
            <v>Tantalum</v>
          </cell>
          <cell r="E5610" t="str">
            <v>CID002505</v>
          </cell>
          <cell r="F5610" t="str">
            <v>RMI</v>
          </cell>
          <cell r="G5610" t="str">
            <v>FIR Metals &amp; Resource Ltd.</v>
          </cell>
          <cell r="H5610" t="str">
            <v>CHINA</v>
          </cell>
          <cell r="I5610"/>
          <cell r="J5610" t="str">
            <v>Zhuzhou</v>
          </cell>
          <cell r="K5610" t="str">
            <v>Hunan Sheng</v>
          </cell>
          <cell r="L5610" t="str">
            <v>Conformant</v>
          </cell>
        </row>
        <row r="5611">
          <cell r="B5611" t="str">
            <v>MSL CIRCUITS_2023</v>
          </cell>
          <cell r="C5611" t="str">
            <v>CID002558 - Global Advanced Metals Aizu</v>
          </cell>
          <cell r="D5611" t="str">
            <v>Tantalum</v>
          </cell>
          <cell r="E5611" t="str">
            <v>CID002558</v>
          </cell>
          <cell r="F5611" t="str">
            <v>RMI</v>
          </cell>
          <cell r="G5611" t="str">
            <v>Global Advanced Metals Aizu</v>
          </cell>
          <cell r="H5611" t="str">
            <v>JAPAN</v>
          </cell>
          <cell r="I5611"/>
          <cell r="J5611" t="str">
            <v>Aizuwakamatsu</v>
          </cell>
          <cell r="K5611" t="str">
            <v>Fukushima</v>
          </cell>
          <cell r="L5611" t="str">
            <v>Conformant</v>
          </cell>
        </row>
        <row r="5612">
          <cell r="B5612" t="str">
            <v>MSL CIRCUITS_2023</v>
          </cell>
          <cell r="C5612" t="str">
            <v>CID002557 - Global Advanced Metals Boyertown</v>
          </cell>
          <cell r="D5612" t="str">
            <v>Tantalum</v>
          </cell>
          <cell r="E5612" t="str">
            <v>CID002557</v>
          </cell>
          <cell r="F5612" t="str">
            <v>RMI</v>
          </cell>
          <cell r="G5612" t="str">
            <v>Global Advanced Metals Boyertown</v>
          </cell>
          <cell r="H5612" t="str">
            <v>UNITED STATES OF AMERICA</v>
          </cell>
          <cell r="I5612"/>
          <cell r="J5612" t="str">
            <v>Boyertown</v>
          </cell>
          <cell r="K5612" t="str">
            <v>Pennsylvania</v>
          </cell>
          <cell r="L5612" t="str">
            <v>Conformant</v>
          </cell>
        </row>
        <row r="5613">
          <cell r="B5613" t="str">
            <v>MSL CIRCUITS_2023</v>
          </cell>
          <cell r="C5613" t="str">
            <v>CID000616 - XIMEI RESOURCES (GUANGDONG) LIMITED</v>
          </cell>
          <cell r="D5613" t="str">
            <v>Tantalum</v>
          </cell>
          <cell r="E5613" t="str">
            <v>CID000616</v>
          </cell>
          <cell r="F5613" t="str">
            <v>RMI</v>
          </cell>
          <cell r="G5613" t="str">
            <v>XIMEI RESOURCES (GUANGDONG) LIMITED</v>
          </cell>
          <cell r="H5613" t="str">
            <v>CHINA</v>
          </cell>
          <cell r="I5613"/>
          <cell r="J5613" t="str">
            <v>Yingde</v>
          </cell>
          <cell r="K5613" t="str">
            <v>Guangdong Sheng</v>
          </cell>
          <cell r="L5613" t="str">
            <v>Conformant</v>
          </cell>
        </row>
        <row r="5614">
          <cell r="B5614" t="str">
            <v>MSL CIRCUITS_2023</v>
          </cell>
          <cell r="C5614" t="str">
            <v>CID002544 - TANIOBIS Co., Ltd.</v>
          </cell>
          <cell r="D5614" t="str">
            <v>Tantalum</v>
          </cell>
          <cell r="E5614" t="str">
            <v>CID002544</v>
          </cell>
          <cell r="F5614" t="str">
            <v>RMI</v>
          </cell>
          <cell r="G5614" t="str">
            <v>TANIOBIS Co., Ltd.</v>
          </cell>
          <cell r="H5614" t="str">
            <v>THAILAND</v>
          </cell>
          <cell r="I5614"/>
          <cell r="J5614" t="str">
            <v>Map Ta Phut</v>
          </cell>
          <cell r="K5614" t="str">
            <v>Rayong</v>
          </cell>
          <cell r="L5614" t="str">
            <v>Conformant</v>
          </cell>
        </row>
        <row r="5615">
          <cell r="B5615" t="str">
            <v>MSL CIRCUITS_2023</v>
          </cell>
          <cell r="C5615" t="str">
            <v>CID002547 - QSIL Metals Hermsdorf GmbH98</v>
          </cell>
          <cell r="D5615" t="str">
            <v>Tantalum</v>
          </cell>
          <cell r="E5615" t="str">
            <v>CID002547</v>
          </cell>
          <cell r="F5615" t="str">
            <v>RMI</v>
          </cell>
          <cell r="G5615" t="str">
            <v>QSIL Metals Hermsdorf GmbH</v>
          </cell>
          <cell r="H5615" t="str">
            <v>GERMANY</v>
          </cell>
          <cell r="I5615"/>
          <cell r="J5615" t="str">
            <v>Hermsdorf</v>
          </cell>
          <cell r="K5615" t="str">
            <v>Thüringen</v>
          </cell>
          <cell r="L5615" t="str">
            <v>Removed</v>
          </cell>
        </row>
        <row r="5616">
          <cell r="B5616" t="str">
            <v>MSL CIRCUITS_2023</v>
          </cell>
          <cell r="C5616" t="str">
            <v>CID002548 - Materion Newton Inc.</v>
          </cell>
          <cell r="D5616" t="str">
            <v>Tantalum</v>
          </cell>
          <cell r="E5616" t="str">
            <v>CID002548</v>
          </cell>
          <cell r="F5616" t="str">
            <v>RMI</v>
          </cell>
          <cell r="G5616" t="str">
            <v>Materion Newton Inc.</v>
          </cell>
          <cell r="H5616" t="str">
            <v>UNITED STATES OF AMERICA</v>
          </cell>
          <cell r="I5616"/>
          <cell r="J5616" t="str">
            <v>Newton</v>
          </cell>
          <cell r="K5616" t="str">
            <v>Massachusetts</v>
          </cell>
          <cell r="L5616" t="str">
            <v>Conformant</v>
          </cell>
        </row>
        <row r="5617">
          <cell r="B5617" t="str">
            <v>MSL CIRCUITS_2023</v>
          </cell>
          <cell r="C5617" t="str">
            <v>CID002549 - TANIOBIS Japan Co., Ltd.</v>
          </cell>
          <cell r="D5617" t="str">
            <v>Tantalum</v>
          </cell>
          <cell r="E5617" t="str">
            <v>CID002549</v>
          </cell>
          <cell r="F5617" t="str">
            <v>RMI</v>
          </cell>
          <cell r="G5617" t="str">
            <v>TANIOBIS Japan Co., Ltd.</v>
          </cell>
          <cell r="H5617" t="str">
            <v>JAPAN</v>
          </cell>
          <cell r="I5617"/>
          <cell r="J5617" t="str">
            <v>Mito</v>
          </cell>
          <cell r="K5617" t="str">
            <v>Ibaraki</v>
          </cell>
          <cell r="L5617" t="str">
            <v>Conformant</v>
          </cell>
        </row>
        <row r="5618">
          <cell r="B5618" t="str">
            <v>MSL CIRCUITS_2023</v>
          </cell>
          <cell r="C5618" t="str">
            <v>CID002550 - TANIOBIS Smelting GmbH &amp; Co. KG</v>
          </cell>
          <cell r="D5618" t="str">
            <v>Tantalum</v>
          </cell>
          <cell r="E5618" t="str">
            <v>CID002550</v>
          </cell>
          <cell r="F5618" t="str">
            <v>RMI</v>
          </cell>
          <cell r="G5618" t="str">
            <v>TANIOBIS Smelting GmbH &amp; Co. KG</v>
          </cell>
          <cell r="H5618" t="str">
            <v>GERMANY</v>
          </cell>
          <cell r="I5618"/>
          <cell r="J5618" t="str">
            <v>Laufenburg</v>
          </cell>
          <cell r="K5618" t="str">
            <v>Baden-Württemberg</v>
          </cell>
          <cell r="L5618" t="str">
            <v>Conformant</v>
          </cell>
        </row>
        <row r="5619">
          <cell r="B5619" t="str">
            <v>MSL CIRCUITS_2023</v>
          </cell>
          <cell r="C5619" t="str">
            <v>CID002545 - TANIOBIS GmbH</v>
          </cell>
          <cell r="D5619" t="str">
            <v>Tantalum</v>
          </cell>
          <cell r="E5619" t="str">
            <v>CID002545</v>
          </cell>
          <cell r="F5619" t="str">
            <v>RMI</v>
          </cell>
          <cell r="G5619" t="str">
            <v>TANIOBIS GmbH</v>
          </cell>
          <cell r="H5619" t="str">
            <v>GERMANY</v>
          </cell>
          <cell r="I5619"/>
          <cell r="J5619" t="str">
            <v>Goslar</v>
          </cell>
          <cell r="K5619" t="str">
            <v>Niedersachsen</v>
          </cell>
          <cell r="L5619" t="str">
            <v>Conformant</v>
          </cell>
        </row>
        <row r="5620">
          <cell r="B5620" t="str">
            <v>MSL CIRCUITS_2023</v>
          </cell>
          <cell r="C5620" t="str">
            <v>CID002492 - Hengyang King Xing Lifeng New Materials Co., Ltd.</v>
          </cell>
          <cell r="D5620" t="str">
            <v>Tantalum</v>
          </cell>
          <cell r="E5620" t="str">
            <v>CID002492</v>
          </cell>
          <cell r="F5620" t="str">
            <v>RMI</v>
          </cell>
          <cell r="G5620" t="str">
            <v>Hengyang King Xing Lifeng New Materials Co., Ltd.</v>
          </cell>
          <cell r="H5620" t="str">
            <v>CHINA</v>
          </cell>
          <cell r="I5620"/>
          <cell r="J5620" t="str">
            <v>Hengyang</v>
          </cell>
          <cell r="K5620" t="str">
            <v>Hunan Sheng</v>
          </cell>
          <cell r="L5620" t="str">
            <v>Conformant</v>
          </cell>
        </row>
        <row r="5621">
          <cell r="B5621" t="str">
            <v>MSL CIRCUITS_2023</v>
          </cell>
          <cell r="C5621" t="str">
            <v>CID002512 - Jiangxi Dinghai Tantalum &amp; Niobium Co., Ltd.</v>
          </cell>
          <cell r="D5621" t="str">
            <v>Tantalum</v>
          </cell>
          <cell r="E5621" t="str">
            <v>CID002512</v>
          </cell>
          <cell r="F5621" t="str">
            <v>RMI</v>
          </cell>
          <cell r="G5621" t="str">
            <v>Jiangxi Dinghai Tantalum &amp; Niobium Co., Ltd.</v>
          </cell>
          <cell r="H5621" t="str">
            <v>CHINA</v>
          </cell>
          <cell r="I5621"/>
          <cell r="J5621" t="str">
            <v>Fengxin</v>
          </cell>
          <cell r="K5621" t="str">
            <v>Jiangxi Sheng</v>
          </cell>
          <cell r="L5621" t="str">
            <v>Conformant</v>
          </cell>
        </row>
        <row r="5622">
          <cell r="B5622" t="str">
            <v>MSL CIRCUITS_2023</v>
          </cell>
          <cell r="C5622" t="str">
            <v>CID002842 - Jiangxi Tuohong New Raw Material</v>
          </cell>
          <cell r="D5622" t="str">
            <v>Tantalum</v>
          </cell>
          <cell r="E5622" t="str">
            <v>CID002842</v>
          </cell>
          <cell r="F5622" t="str">
            <v>RMI</v>
          </cell>
          <cell r="G5622" t="str">
            <v>Jiangxi Tuohong New Raw Material</v>
          </cell>
          <cell r="H5622" t="str">
            <v>CHINA</v>
          </cell>
          <cell r="I5622"/>
          <cell r="J5622" t="str">
            <v>Yi Chun City</v>
          </cell>
          <cell r="K5622" t="str">
            <v>Jiangxi Sheng</v>
          </cell>
          <cell r="L5622" t="str">
            <v>Conformant</v>
          </cell>
        </row>
        <row r="5623">
          <cell r="B5623" t="str">
            <v>MSL CIRCUITS_2023</v>
          </cell>
          <cell r="C5623" t="str">
            <v>CID000914 - JiuJiang JinXin Nonferrous Metals Co., Ltd.</v>
          </cell>
          <cell r="D5623" t="str">
            <v>Tantalum</v>
          </cell>
          <cell r="E5623" t="str">
            <v>CID000914</v>
          </cell>
          <cell r="F5623" t="str">
            <v>RMI</v>
          </cell>
          <cell r="G5623" t="str">
            <v>JiuJiang JinXin Nonferrous Metals Co., Ltd.</v>
          </cell>
          <cell r="H5623" t="str">
            <v>CHINA</v>
          </cell>
          <cell r="I5623"/>
          <cell r="J5623" t="str">
            <v>Jiujiang</v>
          </cell>
          <cell r="K5623" t="str">
            <v>Jiangxi Sheng</v>
          </cell>
          <cell r="L5623" t="str">
            <v>Conformant</v>
          </cell>
        </row>
        <row r="5624">
          <cell r="B5624" t="str">
            <v>MSL CIRCUITS_2023</v>
          </cell>
          <cell r="C5624" t="str">
            <v>CID000917 - Jiujiang Tanbre Co., Ltd.</v>
          </cell>
          <cell r="D5624" t="str">
            <v>Tantalum</v>
          </cell>
          <cell r="E5624" t="str">
            <v>CID000917</v>
          </cell>
          <cell r="F5624" t="str">
            <v>RMI</v>
          </cell>
          <cell r="G5624" t="str">
            <v>Jiujiang Tanbre Co., Ltd.</v>
          </cell>
          <cell r="H5624" t="str">
            <v>CHINA</v>
          </cell>
          <cell r="I5624" t="str">
            <v>No. 62, Jiuhu Road, Jiujiang City, Jiangxi 
Province, China, P.C: 332014</v>
          </cell>
          <cell r="J5624" t="str">
            <v>Jiujiang</v>
          </cell>
          <cell r="K5624" t="str">
            <v>Jiangxi Sheng</v>
          </cell>
          <cell r="L5624" t="str">
            <v>Conformant</v>
          </cell>
        </row>
        <row r="5625">
          <cell r="B5625" t="str">
            <v>MSL CIRCUITS_2023</v>
          </cell>
          <cell r="C5625" t="str">
            <v>CID002506 - Jiujiang Zhongao Tantalum &amp; Niobium Co., Ltd.</v>
          </cell>
          <cell r="D5625" t="str">
            <v>Tantalum</v>
          </cell>
          <cell r="E5625" t="str">
            <v>CID002506</v>
          </cell>
          <cell r="F5625" t="str">
            <v>RMI</v>
          </cell>
          <cell r="G5625" t="str">
            <v>Jiujiang Zhongao Tantalum &amp; Niobium Co., Ltd.</v>
          </cell>
          <cell r="H5625" t="str">
            <v>CHINA</v>
          </cell>
          <cell r="I5625"/>
          <cell r="J5625" t="str">
            <v>Jiujiang</v>
          </cell>
          <cell r="K5625" t="str">
            <v>Jiangxi Sheng</v>
          </cell>
          <cell r="L5625" t="str">
            <v>Conformant</v>
          </cell>
        </row>
        <row r="5626">
          <cell r="B5626" t="str">
            <v>MSL CIRCUITS_2023</v>
          </cell>
          <cell r="C5626" t="str">
            <v>CID002539 - KEMET de Mexico</v>
          </cell>
          <cell r="D5626" t="str">
            <v>Tantalum</v>
          </cell>
          <cell r="E5626" t="str">
            <v>CID002539</v>
          </cell>
          <cell r="F5626" t="str">
            <v>RMI</v>
          </cell>
          <cell r="G5626" t="str">
            <v>KEMET de Mexico</v>
          </cell>
          <cell r="H5626" t="str">
            <v>MEXICO</v>
          </cell>
          <cell r="I5626"/>
          <cell r="J5626" t="str">
            <v>Matamoros</v>
          </cell>
          <cell r="K5626" t="str">
            <v>Tamaulipas</v>
          </cell>
          <cell r="L5626" t="str">
            <v>Conformant</v>
          </cell>
        </row>
        <row r="5627">
          <cell r="B5627" t="str">
            <v>MSL CIRCUITS_2023</v>
          </cell>
          <cell r="C5627" t="str">
            <v>CID001076 - AMG Brasil</v>
          </cell>
          <cell r="D5627" t="str">
            <v>Tantalum</v>
          </cell>
          <cell r="E5627" t="str">
            <v>CID001076</v>
          </cell>
          <cell r="F5627" t="str">
            <v>RMI</v>
          </cell>
          <cell r="G5627" t="str">
            <v>AMG Brasil</v>
          </cell>
          <cell r="H5627" t="str">
            <v>BRAZIL</v>
          </cell>
          <cell r="I5627"/>
          <cell r="J5627" t="str">
            <v>São João del Rei</v>
          </cell>
          <cell r="K5627" t="str">
            <v>Minas Gerais</v>
          </cell>
          <cell r="L5627" t="str">
            <v>Conformant</v>
          </cell>
        </row>
        <row r="5628">
          <cell r="B5628" t="str">
            <v>MSL CIRCUITS_2023</v>
          </cell>
          <cell r="C5628" t="str">
            <v>CID001163 - Metallurgical Products India Pvt., Ltd.7</v>
          </cell>
          <cell r="D5628" t="str">
            <v>Tantalum</v>
          </cell>
          <cell r="E5628" t="str">
            <v>CID001163</v>
          </cell>
          <cell r="F5628" t="str">
            <v>RMI</v>
          </cell>
          <cell r="G5628" t="str">
            <v>Metallurgical Products India Pvt., Ltd.</v>
          </cell>
          <cell r="H5628" t="str">
            <v>INDIA</v>
          </cell>
          <cell r="I5628"/>
          <cell r="J5628" t="str">
            <v>District Raigad</v>
          </cell>
          <cell r="K5628" t="str">
            <v>Maharashtra</v>
          </cell>
          <cell r="L5628" t="str">
            <v>Conformant</v>
          </cell>
        </row>
        <row r="5629">
          <cell r="B5629" t="str">
            <v>MSL CIRCUITS_2023</v>
          </cell>
          <cell r="C5629" t="str">
            <v>CID001173 - Mineracao Taboca S.A.</v>
          </cell>
          <cell r="D5629" t="str">
            <v>Tin</v>
          </cell>
          <cell r="E5629" t="str">
            <v>CID001173</v>
          </cell>
          <cell r="F5629" t="str">
            <v>RMI</v>
          </cell>
          <cell r="G5629" t="str">
            <v>Mineracao Taboca S.A.</v>
          </cell>
          <cell r="H5629" t="str">
            <v>BRAZIL</v>
          </cell>
          <cell r="I5629" t="str">
            <v>Nondisclosure</v>
          </cell>
          <cell r="J5629" t="str">
            <v>Bairro Guarapiranga</v>
          </cell>
          <cell r="K5629" t="str">
            <v>Pirapora do Bom Jesus City</v>
          </cell>
          <cell r="L5629" t="str">
            <v>Conformant</v>
          </cell>
        </row>
        <row r="5630">
          <cell r="B5630" t="str">
            <v>MSL CIRCUITS_2023</v>
          </cell>
          <cell r="C5630" t="str">
            <v>CID001192 - Mitsui Mining and Smelting Co., Ltd.8</v>
          </cell>
          <cell r="D5630" t="str">
            <v>Tantalum</v>
          </cell>
          <cell r="E5630" t="str">
            <v>CID001192</v>
          </cell>
          <cell r="F5630" t="str">
            <v>RMI</v>
          </cell>
          <cell r="G5630" t="str">
            <v>Mitsui Mining and Smelting Co., Ltd.</v>
          </cell>
          <cell r="H5630" t="str">
            <v>JAPAN</v>
          </cell>
          <cell r="I5630"/>
          <cell r="J5630" t="str">
            <v>Omuta</v>
          </cell>
          <cell r="K5630" t="str">
            <v>Fukuoka</v>
          </cell>
          <cell r="L5630" t="str">
            <v>Conformant</v>
          </cell>
        </row>
        <row r="5631">
          <cell r="B5631" t="str">
            <v>MSL CIRCUITS_2023</v>
          </cell>
          <cell r="C5631" t="str">
            <v>CID001277 - Ningxia Orient Tantalum Industry Co., Ltd.</v>
          </cell>
          <cell r="D5631" t="str">
            <v>Tantalum</v>
          </cell>
          <cell r="E5631" t="str">
            <v>CID001277</v>
          </cell>
          <cell r="F5631" t="str">
            <v>RMI</v>
          </cell>
          <cell r="G5631" t="str">
            <v>Ningxia Orient Tantalum Industry Co., Ltd.</v>
          </cell>
          <cell r="H5631" t="str">
            <v>CHINA</v>
          </cell>
          <cell r="I5631"/>
          <cell r="J5631" t="str">
            <v>Shizuishan City</v>
          </cell>
          <cell r="K5631" t="str">
            <v>Ningxia Huizi Zizhiqu</v>
          </cell>
          <cell r="L5631" t="str">
            <v>Conformant</v>
          </cell>
        </row>
        <row r="5632">
          <cell r="B5632" t="str">
            <v>MSL CIRCUITS_2023</v>
          </cell>
          <cell r="C5632" t="str">
            <v>CID001200 - NPM Silmet AS9</v>
          </cell>
          <cell r="D5632" t="str">
            <v>Tantalum</v>
          </cell>
          <cell r="E5632" t="str">
            <v>CID001200</v>
          </cell>
          <cell r="F5632" t="str">
            <v>RMI</v>
          </cell>
          <cell r="G5632" t="str">
            <v>NPM Silmet AS</v>
          </cell>
          <cell r="H5632" t="str">
            <v>ESTONIA</v>
          </cell>
          <cell r="I5632"/>
          <cell r="J5632" t="str">
            <v>Sillamäe</v>
          </cell>
          <cell r="K5632" t="str">
            <v>Ida-Virumaa</v>
          </cell>
          <cell r="L5632" t="str">
            <v>Conformant</v>
          </cell>
        </row>
        <row r="5633">
          <cell r="B5633" t="str">
            <v>MSL CIRCUITS_2023</v>
          </cell>
          <cell r="C5633" t="str">
            <v>CID002847 - Meta Materials</v>
          </cell>
          <cell r="D5633" t="str">
            <v>Tantalum</v>
          </cell>
          <cell r="E5633" t="str">
            <v>CID002847</v>
          </cell>
          <cell r="F5633" t="str">
            <v>RMI</v>
          </cell>
          <cell r="G5633" t="str">
            <v>Meta Materials</v>
          </cell>
          <cell r="H5633" t="str">
            <v>NORTH MACEDONIA, REPUBLIC OF</v>
          </cell>
          <cell r="I5633"/>
          <cell r="J5633" t="str">
            <v>Balin Dol</v>
          </cell>
          <cell r="K5633" t="str">
            <v>Gostivar</v>
          </cell>
          <cell r="L5633" t="str">
            <v>Removed</v>
          </cell>
        </row>
        <row r="5634">
          <cell r="B5634" t="str">
            <v>MSL CIRCUITS_2023</v>
          </cell>
          <cell r="C5634" t="str">
            <v>CID001508 - QuantumClean</v>
          </cell>
          <cell r="D5634" t="str">
            <v>Tantalum</v>
          </cell>
          <cell r="E5634" t="str">
            <v>CID001508</v>
          </cell>
          <cell r="F5634" t="str">
            <v>RMI</v>
          </cell>
          <cell r="G5634" t="str">
            <v>QuantumClean</v>
          </cell>
          <cell r="H5634" t="str">
            <v>UNITED STATES OF AMERICA</v>
          </cell>
          <cell r="I5634"/>
          <cell r="J5634" t="str">
            <v>Carrollton</v>
          </cell>
          <cell r="K5634" t="str">
            <v>Texas</v>
          </cell>
          <cell r="L5634" t="str">
            <v>Conformant</v>
          </cell>
        </row>
        <row r="5635">
          <cell r="B5635" t="str">
            <v>MSL CIRCUITS_2023</v>
          </cell>
          <cell r="C5635" t="str">
            <v>CID002706 - Resind Industria e Comercio Ltda.</v>
          </cell>
          <cell r="D5635" t="str">
            <v>Tin</v>
          </cell>
          <cell r="E5635" t="str">
            <v>CID002706</v>
          </cell>
          <cell r="F5635" t="str">
            <v>RMI</v>
          </cell>
          <cell r="G5635" t="str">
            <v>Resind Industria e Comercio Ltda.</v>
          </cell>
          <cell r="H5635" t="str">
            <v>BRAZIL</v>
          </cell>
          <cell r="I5635"/>
          <cell r="J5635" t="str">
            <v>São João del Rei</v>
          </cell>
          <cell r="K5635" t="str">
            <v>Minas gerais</v>
          </cell>
          <cell r="L5635" t="str">
            <v>Conformant</v>
          </cell>
        </row>
        <row r="5636">
          <cell r="B5636" t="str">
            <v>MSL CIRCUITS_2023</v>
          </cell>
          <cell r="C5636" t="str">
            <v>CID001869 - Taki Chemical Co., Ltd.</v>
          </cell>
          <cell r="D5636" t="str">
            <v>Tantalum</v>
          </cell>
          <cell r="E5636" t="str">
            <v>CID001869</v>
          </cell>
          <cell r="F5636" t="str">
            <v>RMI</v>
          </cell>
          <cell r="G5636" t="str">
            <v>Taki Chemical Co., Ltd.</v>
          </cell>
          <cell r="H5636" t="str">
            <v>JAPAN</v>
          </cell>
          <cell r="I5636"/>
          <cell r="J5636" t="str">
            <v>Harima</v>
          </cell>
          <cell r="K5636" t="str">
            <v>Hyogo</v>
          </cell>
          <cell r="L5636" t="str">
            <v>Conformant</v>
          </cell>
        </row>
        <row r="5637">
          <cell r="B5637" t="str">
            <v>MSL CIRCUITS_2023</v>
          </cell>
          <cell r="C5637" t="str">
            <v>CID001891 - Telex Metals</v>
          </cell>
          <cell r="D5637" t="str">
            <v>Tantalum</v>
          </cell>
          <cell r="E5637" t="str">
            <v>CID001891</v>
          </cell>
          <cell r="F5637" t="str">
            <v>RMI</v>
          </cell>
          <cell r="G5637" t="str">
            <v>Telex Metals</v>
          </cell>
          <cell r="H5637" t="str">
            <v>UNITED STATES OF AMERICA</v>
          </cell>
          <cell r="I5637"/>
          <cell r="J5637" t="str">
            <v>Croydon</v>
          </cell>
          <cell r="K5637" t="str">
            <v>Pennsylvania</v>
          </cell>
          <cell r="L5637" t="str">
            <v>Conformant</v>
          </cell>
        </row>
        <row r="5638">
          <cell r="B5638" t="str">
            <v>MSL CIRCUITS_2023</v>
          </cell>
          <cell r="C5638" t="str">
            <v>CID001969 - Ulba Metallurgical Plant JSC17</v>
          </cell>
          <cell r="D5638" t="str">
            <v>Tantalum</v>
          </cell>
          <cell r="E5638" t="str">
            <v>CID001969</v>
          </cell>
          <cell r="F5638" t="str">
            <v>RMI</v>
          </cell>
          <cell r="G5638" t="str">
            <v>Ulba Metallurgical Plant JSC</v>
          </cell>
          <cell r="H5638" t="str">
            <v>KAZAKHSTAN</v>
          </cell>
          <cell r="I5638"/>
          <cell r="J5638" t="str">
            <v>Ust-Kamenogorsk</v>
          </cell>
          <cell r="K5638" t="str">
            <v>Qaraghandy oblysy</v>
          </cell>
          <cell r="L5638" t="str">
            <v>Conformant</v>
          </cell>
        </row>
        <row r="5639">
          <cell r="B5639" t="str">
            <v>MSL CIRCUITS_2023</v>
          </cell>
          <cell r="C5639" t="str">
            <v>CID002508 - XinXing HaoRong Electronic Material Co., Ltd.</v>
          </cell>
          <cell r="D5639" t="str">
            <v>Tantalum</v>
          </cell>
          <cell r="E5639" t="str">
            <v>CID002508</v>
          </cell>
          <cell r="F5639" t="str">
            <v>RMI</v>
          </cell>
          <cell r="G5639" t="str">
            <v>XinXing HaoRong Electronic Material Co., Ltd.</v>
          </cell>
          <cell r="H5639" t="str">
            <v>CHINA</v>
          </cell>
          <cell r="I5639"/>
          <cell r="J5639" t="str">
            <v>YunFu City</v>
          </cell>
          <cell r="K5639" t="str">
            <v>Guangdong Sheng</v>
          </cell>
          <cell r="L5639" t="str">
            <v>Conformant</v>
          </cell>
        </row>
        <row r="5640">
          <cell r="B5640" t="str">
            <v>MSL CIRCUITS_2023</v>
          </cell>
          <cell r="C5640" t="str">
            <v>CID000015 - Advanced Chemical Company</v>
          </cell>
          <cell r="D5640" t="str">
            <v>Gold</v>
          </cell>
          <cell r="E5640" t="str">
            <v>CID000015</v>
          </cell>
          <cell r="F5640" t="str">
            <v>RMI</v>
          </cell>
          <cell r="G5640" t="str">
            <v>Advanced Chemical Company</v>
          </cell>
          <cell r="H5640" t="str">
            <v>UNITED STATES OF AMERICA</v>
          </cell>
          <cell r="I5640"/>
          <cell r="J5640" t="str">
            <v>Warwick</v>
          </cell>
          <cell r="K5640" t="str">
            <v>Rhode Island</v>
          </cell>
          <cell r="L5640" t="str">
            <v>Conformant</v>
          </cell>
        </row>
        <row r="5641">
          <cell r="B5641" t="str">
            <v>MSL CIRCUITS_2023</v>
          </cell>
          <cell r="C5641" t="str">
            <v>CID000019 - Aida Chemical Industries Co., Ltd.</v>
          </cell>
          <cell r="D5641" t="str">
            <v>Gold</v>
          </cell>
          <cell r="E5641" t="str">
            <v>CID000019</v>
          </cell>
          <cell r="F5641" t="str">
            <v>RMI</v>
          </cell>
          <cell r="G5641" t="str">
            <v>Aida Chemical Industries Co., Ltd.</v>
          </cell>
          <cell r="H5641" t="str">
            <v>JAPAN</v>
          </cell>
          <cell r="I5641" t="str">
            <v>6-15-13 Minami-cho</v>
          </cell>
          <cell r="J5641" t="str">
            <v>Fuchu</v>
          </cell>
          <cell r="K5641" t="str">
            <v>Tokyo</v>
          </cell>
          <cell r="L5641" t="str">
            <v>Conformant</v>
          </cell>
        </row>
        <row r="5642">
          <cell r="B5642" t="str">
            <v>MSL CIRCUITS_2023</v>
          </cell>
          <cell r="C5642" t="str">
            <v>CID002560 - Al Etihad Gold Refinery DMCC</v>
          </cell>
          <cell r="D5642" t="str">
            <v>Gold</v>
          </cell>
          <cell r="E5642" t="str">
            <v>CID002560</v>
          </cell>
          <cell r="F5642" t="str">
            <v>RMI</v>
          </cell>
          <cell r="G5642" t="str">
            <v>Al Etihad Gold Refinery DMCC</v>
          </cell>
          <cell r="H5642" t="str">
            <v>UNITED ARAB EMIRATES</v>
          </cell>
          <cell r="I5642"/>
          <cell r="J5642" t="str">
            <v>Dubai</v>
          </cell>
          <cell r="K5642" t="str">
            <v>Dubayy</v>
          </cell>
          <cell r="L5642" t="str">
            <v>Conformant</v>
          </cell>
        </row>
        <row r="5643">
          <cell r="B5643" t="str">
            <v>MSL CIRCUITS_2023</v>
          </cell>
          <cell r="C5643" t="str">
            <v>CID000035 - Agosi AG</v>
          </cell>
          <cell r="D5643" t="str">
            <v>Gold</v>
          </cell>
          <cell r="E5643" t="str">
            <v>CID000035</v>
          </cell>
          <cell r="F5643" t="str">
            <v>RMI</v>
          </cell>
          <cell r="G5643" t="str">
            <v>Agosi AG</v>
          </cell>
          <cell r="H5643" t="str">
            <v>GERMANY</v>
          </cell>
          <cell r="I5643"/>
          <cell r="J5643" t="str">
            <v>Pforzheim</v>
          </cell>
          <cell r="K5643" t="str">
            <v>Baden-Württemberg</v>
          </cell>
          <cell r="L5643" t="str">
            <v>Conformant</v>
          </cell>
        </row>
        <row r="5644">
          <cell r="B5644" t="str">
            <v>MSL CIRCUITS_2023</v>
          </cell>
          <cell r="C5644" t="str">
            <v>CID000041 - Almalyk Mining and Metallurgical Complex (AMMC)</v>
          </cell>
          <cell r="D5644" t="str">
            <v>Gold</v>
          </cell>
          <cell r="E5644" t="str">
            <v>CID000041</v>
          </cell>
          <cell r="F5644" t="str">
            <v>RMI</v>
          </cell>
          <cell r="G5644" t="str">
            <v>Almalyk Mining and Metallurgical Complex (AMMC)</v>
          </cell>
          <cell r="H5644" t="str">
            <v>UZBEKISTAN</v>
          </cell>
          <cell r="I5644"/>
          <cell r="J5644" t="str">
            <v>Almalyk</v>
          </cell>
          <cell r="K5644" t="str">
            <v>Toshkent</v>
          </cell>
          <cell r="L5644" t="str">
            <v>Conformant</v>
          </cell>
        </row>
        <row r="5645">
          <cell r="B5645" t="str">
            <v>MSL CIRCUITS_2023</v>
          </cell>
          <cell r="C5645" t="str">
            <v>CID000058 - AngloGold Ashanti Corrego do Sitio Mineracao</v>
          </cell>
          <cell r="D5645" t="str">
            <v>Gold</v>
          </cell>
          <cell r="E5645" t="str">
            <v>CID000058</v>
          </cell>
          <cell r="F5645" t="str">
            <v>RMI</v>
          </cell>
          <cell r="G5645" t="str">
            <v>AngloGold Ashanti Corrego do Sitio Mineracao</v>
          </cell>
          <cell r="H5645" t="str">
            <v>BRAZIL</v>
          </cell>
          <cell r="I5645"/>
          <cell r="J5645" t="str">
            <v>Nova Lima</v>
          </cell>
          <cell r="K5645" t="str">
            <v>Minas Gerais</v>
          </cell>
          <cell r="L5645" t="str">
            <v>Conformant</v>
          </cell>
        </row>
        <row r="5646">
          <cell r="B5646" t="str">
            <v>MSL CIRCUITS_2023</v>
          </cell>
          <cell r="C5646" t="str">
            <v>CID000077 - Argor-Heraeus S.A.</v>
          </cell>
          <cell r="D5646" t="str">
            <v>Gold</v>
          </cell>
          <cell r="E5646" t="str">
            <v>CID000077</v>
          </cell>
          <cell r="F5646" t="str">
            <v>RMI</v>
          </cell>
          <cell r="G5646" t="str">
            <v>Argor-Heraeus S.A.</v>
          </cell>
          <cell r="H5646" t="str">
            <v>SWITZERLAND</v>
          </cell>
          <cell r="I5646" t="str">
            <v>CH-6850 Mendrisio , Switzerland</v>
          </cell>
          <cell r="J5646" t="str">
            <v>Mendrisio</v>
          </cell>
          <cell r="K5646" t="str">
            <v>Ticino</v>
          </cell>
          <cell r="L5646" t="str">
            <v>Conformant</v>
          </cell>
        </row>
        <row r="5647">
          <cell r="B5647" t="str">
            <v>MSL CIRCUITS_2023</v>
          </cell>
          <cell r="C5647" t="str">
            <v>CID000082 - Asahi Pretec Corp.20</v>
          </cell>
          <cell r="D5647" t="str">
            <v>Gold</v>
          </cell>
          <cell r="E5647" t="str">
            <v>CID000082</v>
          </cell>
          <cell r="F5647" t="str">
            <v>RMI</v>
          </cell>
          <cell r="G5647" t="str">
            <v>Asahi Pretec Corp.</v>
          </cell>
          <cell r="H5647" t="str">
            <v>JAPAN</v>
          </cell>
          <cell r="I5647"/>
          <cell r="J5647" t="str">
            <v>Kobe</v>
          </cell>
          <cell r="K5647" t="str">
            <v>Hyogo</v>
          </cell>
          <cell r="L5647" t="str">
            <v>Conformant</v>
          </cell>
        </row>
        <row r="5648">
          <cell r="B5648" t="str">
            <v>MSL CIRCUITS_2023</v>
          </cell>
          <cell r="C5648" t="str">
            <v>CID000924 - Asahi Refining Canada Ltd.</v>
          </cell>
          <cell r="D5648" t="str">
            <v>Gold</v>
          </cell>
          <cell r="E5648" t="str">
            <v>CID000924</v>
          </cell>
          <cell r="F5648" t="str">
            <v>RMI</v>
          </cell>
          <cell r="G5648" t="str">
            <v>Asahi Refining Canada Ltd.</v>
          </cell>
          <cell r="H5648" t="str">
            <v>CANADA</v>
          </cell>
          <cell r="I5648"/>
          <cell r="J5648" t="str">
            <v>Brampton</v>
          </cell>
          <cell r="K5648" t="str">
            <v>Ontario</v>
          </cell>
          <cell r="L5648" t="str">
            <v>Conformant</v>
          </cell>
        </row>
        <row r="5649">
          <cell r="B5649" t="str">
            <v>MSL CIRCUITS_2023</v>
          </cell>
          <cell r="C5649" t="str">
            <v>CID000920 - Asahi Refining USA Inc.</v>
          </cell>
          <cell r="D5649" t="str">
            <v>Gold</v>
          </cell>
          <cell r="E5649" t="str">
            <v>CID000920</v>
          </cell>
          <cell r="F5649" t="str">
            <v>RMI</v>
          </cell>
          <cell r="G5649" t="str">
            <v>Asahi Refining USA Inc.</v>
          </cell>
          <cell r="H5649" t="str">
            <v>UNITED STATES OF AMERICA</v>
          </cell>
          <cell r="I5649"/>
          <cell r="J5649" t="str">
            <v>Salt Lake City</v>
          </cell>
          <cell r="K5649" t="str">
            <v>Utah</v>
          </cell>
          <cell r="L5649" t="str">
            <v>Conformant</v>
          </cell>
        </row>
        <row r="5650">
          <cell r="B5650" t="str">
            <v>MSL CIRCUITS_2023</v>
          </cell>
          <cell r="C5650" t="str">
            <v>CID000113 - Aurubis AG</v>
          </cell>
          <cell r="D5650" t="str">
            <v>Gold</v>
          </cell>
          <cell r="E5650" t="str">
            <v>CID000113</v>
          </cell>
          <cell r="F5650" t="str">
            <v>RMI</v>
          </cell>
          <cell r="G5650" t="str">
            <v>Aurubis AG</v>
          </cell>
          <cell r="H5650" t="str">
            <v>GERMANY</v>
          </cell>
          <cell r="I5650"/>
          <cell r="J5650" t="str">
            <v>Hamburg</v>
          </cell>
          <cell r="K5650" t="str">
            <v>Hamburg</v>
          </cell>
          <cell r="L5650" t="str">
            <v>Conformant</v>
          </cell>
        </row>
        <row r="5651">
          <cell r="B5651" t="str">
            <v>MSL CIRCUITS_2023</v>
          </cell>
          <cell r="C5651" t="str">
            <v>CID002863 - Bangalore Refinery26</v>
          </cell>
          <cell r="D5651" t="str">
            <v>Gold</v>
          </cell>
          <cell r="E5651" t="str">
            <v>CID002863</v>
          </cell>
          <cell r="F5651" t="str">
            <v>RMI</v>
          </cell>
          <cell r="G5651" t="str">
            <v>Bangalore Refinery</v>
          </cell>
          <cell r="H5651" t="str">
            <v>INDIA</v>
          </cell>
          <cell r="I5651"/>
          <cell r="J5651" t="str">
            <v>Bangalore</v>
          </cell>
          <cell r="K5651" t="str">
            <v>Karnataka</v>
          </cell>
          <cell r="L5651" t="str">
            <v>Conformant</v>
          </cell>
        </row>
        <row r="5652">
          <cell r="B5652" t="str">
            <v>MSL CIRCUITS_2023</v>
          </cell>
          <cell r="C5652" t="str">
            <v>CID000128 - Bangko Sentral ng Pilipinas (Central Bank of the Philippines)</v>
          </cell>
          <cell r="D5652" t="str">
            <v>Gold</v>
          </cell>
          <cell r="E5652" t="str">
            <v>CID000128</v>
          </cell>
          <cell r="F5652" t="str">
            <v>RMI</v>
          </cell>
          <cell r="G5652" t="str">
            <v>Bangko Sentral ng Pilipinas (Central Bank of the Philippines)</v>
          </cell>
          <cell r="H5652" t="str">
            <v>PHILIPPINES</v>
          </cell>
          <cell r="I5652"/>
          <cell r="J5652" t="str">
            <v>Quezon City</v>
          </cell>
          <cell r="K5652" t="str">
            <v>Rizal</v>
          </cell>
          <cell r="L5652" t="str">
            <v>Conformant</v>
          </cell>
        </row>
        <row r="5653">
          <cell r="B5653" t="str">
            <v>MSL CIRCUITS_2023</v>
          </cell>
          <cell r="C5653" t="str">
            <v>CID000157 - Boliden AB</v>
          </cell>
          <cell r="D5653" t="str">
            <v>Gold</v>
          </cell>
          <cell r="E5653" t="str">
            <v>CID000157</v>
          </cell>
          <cell r="F5653" t="str">
            <v>RMI</v>
          </cell>
          <cell r="G5653" t="str">
            <v>Boliden AB</v>
          </cell>
          <cell r="H5653" t="str">
            <v>SWEDEN</v>
          </cell>
          <cell r="I5653"/>
          <cell r="J5653" t="str">
            <v>Skelleftehamn</v>
          </cell>
          <cell r="K5653" t="str">
            <v>Västerbottens län [SE-24]</v>
          </cell>
          <cell r="L5653" t="str">
            <v>Conformant</v>
          </cell>
        </row>
        <row r="5654">
          <cell r="B5654" t="str">
            <v>MSL CIRCUITS_2023</v>
          </cell>
          <cell r="C5654" t="str">
            <v>CID000176 - C. Hafner GmbH + Co. KG</v>
          </cell>
          <cell r="D5654" t="str">
            <v>Gold</v>
          </cell>
          <cell r="E5654" t="str">
            <v>CID000176</v>
          </cell>
          <cell r="F5654" t="str">
            <v>RMI</v>
          </cell>
          <cell r="G5654" t="str">
            <v>C. Hafner GmbH + Co. KG</v>
          </cell>
          <cell r="H5654" t="str">
            <v>GERMANY</v>
          </cell>
          <cell r="I5654"/>
          <cell r="J5654" t="str">
            <v>Pforzheim</v>
          </cell>
          <cell r="K5654" t="str">
            <v>Baden-Württemberg</v>
          </cell>
          <cell r="L5654" t="str">
            <v>Conformant</v>
          </cell>
        </row>
        <row r="5655">
          <cell r="B5655" t="str">
            <v>MSL CIRCUITS_2023</v>
          </cell>
          <cell r="C5655" t="str">
            <v>CID000185 - CCR Refinery - Glencore Canada Corporation30</v>
          </cell>
          <cell r="D5655" t="str">
            <v>Gold</v>
          </cell>
          <cell r="E5655" t="str">
            <v>CID000185</v>
          </cell>
          <cell r="F5655" t="str">
            <v>RMI</v>
          </cell>
          <cell r="G5655" t="str">
            <v>CCR Refinery - Glencore Canada Corporation</v>
          </cell>
          <cell r="H5655" t="str">
            <v>CANADA</v>
          </cell>
          <cell r="I5655"/>
          <cell r="J5655" t="str">
            <v>Montréal</v>
          </cell>
          <cell r="K5655" t="str">
            <v>Quebec</v>
          </cell>
          <cell r="L5655" t="str">
            <v>Conformant</v>
          </cell>
        </row>
        <row r="5656">
          <cell r="B5656" t="str">
            <v>MSL CIRCUITS_2023</v>
          </cell>
          <cell r="C5656" t="str">
            <v>CID000189 - Cendres + Metaux S.A.32</v>
          </cell>
          <cell r="D5656" t="str">
            <v>Gold</v>
          </cell>
          <cell r="E5656" t="str">
            <v>CID000189</v>
          </cell>
          <cell r="F5656" t="str">
            <v>RMI</v>
          </cell>
          <cell r="G5656" t="str">
            <v>Cendres + Metaux S.A.</v>
          </cell>
          <cell r="H5656" t="str">
            <v>SWITZERLAND</v>
          </cell>
          <cell r="I5656"/>
          <cell r="J5656" t="str">
            <v>Biel-Bienne</v>
          </cell>
          <cell r="K5656" t="str">
            <v>Bern</v>
          </cell>
          <cell r="L5656" t="str">
            <v>Listed by RMI</v>
          </cell>
        </row>
        <row r="5657">
          <cell r="B5657" t="str">
            <v>MSL CIRCUITS_2023</v>
          </cell>
          <cell r="C5657" t="str">
            <v>CID000233 - Chimet S.p.A.</v>
          </cell>
          <cell r="D5657" t="str">
            <v>Gold</v>
          </cell>
          <cell r="E5657" t="str">
            <v>CID000233</v>
          </cell>
          <cell r="F5657" t="str">
            <v>RMI</v>
          </cell>
          <cell r="G5657" t="str">
            <v>Chimet S.p.A.</v>
          </cell>
          <cell r="H5657" t="str">
            <v>ITALY</v>
          </cell>
          <cell r="I5657"/>
          <cell r="J5657" t="str">
            <v>Arezzo</v>
          </cell>
          <cell r="K5657" t="str">
            <v>Toscana</v>
          </cell>
          <cell r="L5657" t="str">
            <v>Conformant</v>
          </cell>
        </row>
        <row r="5658">
          <cell r="B5658" t="str">
            <v>MSL CIRCUITS_2023</v>
          </cell>
          <cell r="C5658" t="str">
            <v>CID000264 - Chugai Mining</v>
          </cell>
          <cell r="D5658" t="str">
            <v>Gold</v>
          </cell>
          <cell r="E5658" t="str">
            <v>CID000264</v>
          </cell>
          <cell r="F5658" t="str">
            <v>RMI</v>
          </cell>
          <cell r="G5658" t="str">
            <v>Chugai Mining</v>
          </cell>
          <cell r="H5658" t="str">
            <v>JAPAN</v>
          </cell>
          <cell r="I5658"/>
          <cell r="J5658" t="str">
            <v>Chiyoda</v>
          </cell>
          <cell r="K5658" t="str">
            <v>Tokyo</v>
          </cell>
          <cell r="L5658" t="str">
            <v>Conformant</v>
          </cell>
        </row>
        <row r="5659">
          <cell r="B5659" t="str">
            <v>MSL CIRCUITS_2023</v>
          </cell>
          <cell r="C5659" t="str">
            <v>CID000401 - Dowa</v>
          </cell>
          <cell r="D5659" t="str">
            <v>Gold</v>
          </cell>
          <cell r="E5659" t="str">
            <v>CID000401</v>
          </cell>
          <cell r="F5659" t="str">
            <v>RMI</v>
          </cell>
          <cell r="G5659" t="str">
            <v>Dowa</v>
          </cell>
          <cell r="H5659" t="str">
            <v>JAPAN</v>
          </cell>
          <cell r="I5659"/>
          <cell r="J5659" t="str">
            <v>Kosaka</v>
          </cell>
          <cell r="K5659" t="str">
            <v>Akita</v>
          </cell>
          <cell r="L5659" t="str">
            <v>Conformant</v>
          </cell>
        </row>
        <row r="5660">
          <cell r="B5660" t="str">
            <v>MSL CIRCUITS_2023</v>
          </cell>
          <cell r="C5660" t="str">
            <v>CID000359 - DSC (Do Sung Corporation)38</v>
          </cell>
          <cell r="D5660" t="str">
            <v>Gold</v>
          </cell>
          <cell r="E5660" t="str">
            <v>CID000359</v>
          </cell>
          <cell r="F5660" t="str">
            <v>RMI</v>
          </cell>
          <cell r="G5660" t="str">
            <v>DSC (Do Sung Corporation)</v>
          </cell>
          <cell r="H5660" t="str">
            <v>KOREA, REPUBLIC OF</v>
          </cell>
          <cell r="I5660"/>
          <cell r="J5660" t="str">
            <v>Gimpo</v>
          </cell>
          <cell r="K5660" t="str">
            <v>Gyeonggi-do</v>
          </cell>
          <cell r="L5660" t="str">
            <v>Conformant</v>
          </cell>
        </row>
        <row r="5661">
          <cell r="B5661" t="str">
            <v>MSL CIRCUITS_2023</v>
          </cell>
          <cell r="C5661" t="str">
            <v>CID000425 - Eco-System Recycling Co., Ltd. East Plant</v>
          </cell>
          <cell r="D5661" t="str">
            <v>Gold</v>
          </cell>
          <cell r="E5661" t="str">
            <v>CID000425</v>
          </cell>
          <cell r="F5661" t="str">
            <v>RMI</v>
          </cell>
          <cell r="G5661" t="str">
            <v>Eco-System Recycling Co., Ltd. East Plant</v>
          </cell>
          <cell r="H5661" t="str">
            <v>JAPAN</v>
          </cell>
          <cell r="I5661"/>
          <cell r="J5661" t="str">
            <v>Honjo</v>
          </cell>
          <cell r="K5661" t="str">
            <v>Saitama</v>
          </cell>
          <cell r="L5661" t="str">
            <v>Conformant</v>
          </cell>
        </row>
        <row r="5662">
          <cell r="B5662" t="str">
            <v>MSL CIRCUITS_2023</v>
          </cell>
          <cell r="C5662" t="str">
            <v>CID002561 - Emirates Gold DMCC</v>
          </cell>
          <cell r="D5662" t="str">
            <v>Gold</v>
          </cell>
          <cell r="E5662" t="str">
            <v>CID002561</v>
          </cell>
          <cell r="F5662" t="str">
            <v>RMI</v>
          </cell>
          <cell r="G5662" t="str">
            <v>Emirates Gold DMCC</v>
          </cell>
          <cell r="H5662" t="str">
            <v>UNITED ARAB EMIRATES</v>
          </cell>
          <cell r="I5662"/>
          <cell r="J5662" t="str">
            <v>Dubai</v>
          </cell>
          <cell r="K5662" t="str">
            <v>Dubayy</v>
          </cell>
          <cell r="L5662" t="str">
            <v>Conformant</v>
          </cell>
        </row>
        <row r="5663">
          <cell r="B5663" t="str">
            <v>MSL CIRCUITS_2023</v>
          </cell>
          <cell r="C5663" t="str">
            <v>CID002459 - Geib Refining Corporation</v>
          </cell>
          <cell r="D5663" t="str">
            <v>Gold</v>
          </cell>
          <cell r="E5663" t="str">
            <v>CID002459</v>
          </cell>
          <cell r="F5663" t="str">
            <v>RMI</v>
          </cell>
          <cell r="G5663" t="str">
            <v>Geib Refining Corporation</v>
          </cell>
          <cell r="H5663" t="str">
            <v>UNITED STATES OF AMERICA</v>
          </cell>
          <cell r="I5663"/>
          <cell r="J5663" t="str">
            <v>Warwick</v>
          </cell>
          <cell r="K5663" t="str">
            <v>Rhode Island</v>
          </cell>
          <cell r="L5663" t="str">
            <v>Conformant</v>
          </cell>
        </row>
        <row r="5664">
          <cell r="B5664" t="str">
            <v>MSL CIRCUITS_2023</v>
          </cell>
          <cell r="C5664" t="str">
            <v>CID002243 - Gold Refinery of Zijin Mining Group Co., Ltd.42</v>
          </cell>
          <cell r="D5664" t="str">
            <v>Gold</v>
          </cell>
          <cell r="E5664" t="str">
            <v>CID002243</v>
          </cell>
          <cell r="F5664" t="str">
            <v>RMI</v>
          </cell>
          <cell r="G5664" t="str">
            <v>Gold Refinery of Zijin Mining Group Co., Ltd.</v>
          </cell>
          <cell r="H5664" t="str">
            <v>CHINA</v>
          </cell>
          <cell r="I5664"/>
          <cell r="J5664" t="str">
            <v>Shanghang</v>
          </cell>
          <cell r="K5664" t="str">
            <v>Fujian Sheng</v>
          </cell>
          <cell r="L5664" t="str">
            <v>Conformant</v>
          </cell>
        </row>
        <row r="5665">
          <cell r="B5665" t="str">
            <v>MSL CIRCUITS_2023</v>
          </cell>
          <cell r="C5665" t="str">
            <v>CID000689 - LT Metal Ltd.</v>
          </cell>
          <cell r="D5665" t="str">
            <v>Gold</v>
          </cell>
          <cell r="E5665" t="str">
            <v>CID000689</v>
          </cell>
          <cell r="F5665" t="str">
            <v>RMI</v>
          </cell>
          <cell r="G5665" t="str">
            <v>LT Metal Ltd.</v>
          </cell>
          <cell r="H5665" t="str">
            <v>KOREA, REPUBLIC OF</v>
          </cell>
          <cell r="I5665"/>
          <cell r="J5665" t="str">
            <v>Seo-gu</v>
          </cell>
          <cell r="K5665" t="str">
            <v>Incheon-gwangyeoksi</v>
          </cell>
          <cell r="L5665" t="str">
            <v>Conformant</v>
          </cell>
        </row>
        <row r="5666">
          <cell r="B5666" t="str">
            <v>MSL CIRCUITS_2023</v>
          </cell>
          <cell r="C5666" t="str">
            <v>CID000694 - Heimerle + Meule GmbH</v>
          </cell>
          <cell r="D5666" t="str">
            <v>Gold</v>
          </cell>
          <cell r="E5666" t="str">
            <v>CID000694</v>
          </cell>
          <cell r="F5666" t="str">
            <v>RMI</v>
          </cell>
          <cell r="G5666" t="str">
            <v>Heimerle + Meule GmbH</v>
          </cell>
          <cell r="H5666" t="str">
            <v>GERMANY</v>
          </cell>
          <cell r="I5666"/>
          <cell r="J5666" t="str">
            <v>Pforzheim</v>
          </cell>
          <cell r="K5666" t="str">
            <v>Baden-Württemberg</v>
          </cell>
          <cell r="L5666" t="str">
            <v>Conformant</v>
          </cell>
        </row>
        <row r="5667">
          <cell r="B5667" t="str">
            <v>MSL CIRCUITS_2023</v>
          </cell>
          <cell r="C5667" t="str">
            <v>CID000707 - Heraeus Metals Hong Kong Ltd.</v>
          </cell>
          <cell r="D5667" t="str">
            <v>Gold</v>
          </cell>
          <cell r="E5667" t="str">
            <v>CID000707</v>
          </cell>
          <cell r="F5667" t="str">
            <v>RMI</v>
          </cell>
          <cell r="G5667" t="str">
            <v>Heraeus Metals Hong Kong Ltd.</v>
          </cell>
          <cell r="H5667" t="str">
            <v>CHINA</v>
          </cell>
          <cell r="I5667"/>
          <cell r="J5667" t="str">
            <v>Fanling</v>
          </cell>
          <cell r="K5667" t="str">
            <v>Hong Kong SAR</v>
          </cell>
          <cell r="L5667" t="str">
            <v>Conformant</v>
          </cell>
        </row>
        <row r="5668">
          <cell r="B5668" t="str">
            <v>MSL CIRCUITS_2023</v>
          </cell>
          <cell r="C5668" t="str">
            <v>CID000711 - Heraeus Germany GmbH Co. KG</v>
          </cell>
          <cell r="D5668" t="str">
            <v>Gold</v>
          </cell>
          <cell r="E5668" t="str">
            <v>CID000711</v>
          </cell>
          <cell r="F5668" t="str">
            <v>RMI</v>
          </cell>
          <cell r="G5668" t="str">
            <v>Heraeus Germany GmbH Co. KG</v>
          </cell>
          <cell r="H5668" t="str">
            <v>GERMANY</v>
          </cell>
          <cell r="I5668"/>
          <cell r="J5668" t="str">
            <v>Hanau</v>
          </cell>
          <cell r="K5668" t="str">
            <v>Hessen</v>
          </cell>
          <cell r="L5668" t="str">
            <v>Conformant</v>
          </cell>
        </row>
        <row r="5669">
          <cell r="B5669" t="str">
            <v>MSL CIRCUITS_2023</v>
          </cell>
          <cell r="C5669" t="str">
            <v>CID000766 - Hunan Chenzhou Mining Co., Ltd.</v>
          </cell>
          <cell r="D5669" t="str">
            <v>Tungsten</v>
          </cell>
          <cell r="E5669" t="str">
            <v>CID000766</v>
          </cell>
          <cell r="F5669" t="str">
            <v>RMI</v>
          </cell>
          <cell r="G5669" t="str">
            <v>Hunan Chenzhou Mining Co., Ltd.</v>
          </cell>
          <cell r="H5669" t="str">
            <v>CHINA</v>
          </cell>
          <cell r="I5669"/>
          <cell r="J5669" t="str">
            <v>Yuanling</v>
          </cell>
          <cell r="K5669" t="str">
            <v>Hunan Sheng</v>
          </cell>
          <cell r="L5669" t="str">
            <v>Conformant</v>
          </cell>
        </row>
        <row r="5670">
          <cell r="B5670" t="str">
            <v>MSL CIRCUITS_2023</v>
          </cell>
          <cell r="C5670" t="str">
            <v>CID000801 - Inner Mongolia Qiankun Gold and Silver Refinery Share Co., Ltd.</v>
          </cell>
          <cell r="D5670" t="str">
            <v>Gold</v>
          </cell>
          <cell r="E5670" t="str">
            <v>CID000801</v>
          </cell>
          <cell r="F5670" t="str">
            <v>RMI</v>
          </cell>
          <cell r="G5670" t="str">
            <v>Inner Mongolia Qiankun Gold and Silver Refinery Share Co., Ltd.</v>
          </cell>
          <cell r="H5670" t="str">
            <v>CHINA</v>
          </cell>
          <cell r="I5670"/>
          <cell r="J5670" t="str">
            <v>Hohhot</v>
          </cell>
          <cell r="K5670" t="str">
            <v>Nei Mongol Zizhiqu</v>
          </cell>
          <cell r="L5670" t="str">
            <v>Conformant</v>
          </cell>
        </row>
        <row r="5671">
          <cell r="B5671" t="str">
            <v>MSL CIRCUITS_2023</v>
          </cell>
          <cell r="C5671" t="str">
            <v>CID000807 - Ishifuku Metal Industry Co., Ltd.</v>
          </cell>
          <cell r="D5671" t="str">
            <v>Gold</v>
          </cell>
          <cell r="E5671" t="str">
            <v>CID000807</v>
          </cell>
          <cell r="F5671" t="str">
            <v>RMI</v>
          </cell>
          <cell r="G5671" t="str">
            <v>Ishifuku Metal Industry Co., Ltd.</v>
          </cell>
          <cell r="H5671" t="str">
            <v>JAPAN</v>
          </cell>
          <cell r="I5671"/>
          <cell r="J5671" t="str">
            <v>Soka</v>
          </cell>
          <cell r="K5671" t="str">
            <v>Saitama</v>
          </cell>
          <cell r="L5671" t="str">
            <v>Conformant</v>
          </cell>
        </row>
        <row r="5672">
          <cell r="B5672" t="str">
            <v>MSL CIRCUITS_2023</v>
          </cell>
          <cell r="C5672" t="str">
            <v>CID000814 - Istanbul Gold Refinery</v>
          </cell>
          <cell r="D5672" t="str">
            <v>Gold</v>
          </cell>
          <cell r="E5672" t="str">
            <v>CID000814</v>
          </cell>
          <cell r="F5672" t="str">
            <v>RMI</v>
          </cell>
          <cell r="G5672" t="str">
            <v>Istanbul Gold Refinery</v>
          </cell>
          <cell r="H5672" t="str">
            <v>TURKEY</v>
          </cell>
          <cell r="I5672"/>
          <cell r="J5672" t="str">
            <v>Kuyumcukent</v>
          </cell>
          <cell r="K5672" t="str">
            <v>İstanbul</v>
          </cell>
          <cell r="L5672" t="str">
            <v>Conformant</v>
          </cell>
        </row>
        <row r="5673">
          <cell r="B5673" t="str">
            <v>MSL CIRCUITS_2023</v>
          </cell>
          <cell r="C5673" t="str">
            <v>CID002765 - Italpreziosi</v>
          </cell>
          <cell r="D5673" t="str">
            <v>Gold</v>
          </cell>
          <cell r="E5673" t="str">
            <v>CID002765</v>
          </cell>
          <cell r="F5673" t="str">
            <v>RMI</v>
          </cell>
          <cell r="G5673" t="str">
            <v>Italpreziosi</v>
          </cell>
          <cell r="H5673" t="str">
            <v>ITALY</v>
          </cell>
          <cell r="I5673"/>
          <cell r="J5673" t="str">
            <v>Arezzo</v>
          </cell>
          <cell r="K5673" t="str">
            <v>Toscana</v>
          </cell>
          <cell r="L5673" t="str">
            <v>Conformant</v>
          </cell>
        </row>
        <row r="5674">
          <cell r="B5674" t="str">
            <v>MSL CIRCUITS_2023</v>
          </cell>
          <cell r="C5674" t="str">
            <v>CID000823 - Japan Mint</v>
          </cell>
          <cell r="D5674" t="str">
            <v>Gold</v>
          </cell>
          <cell r="E5674" t="str">
            <v>CID000823</v>
          </cell>
          <cell r="F5674" t="str">
            <v>RMI</v>
          </cell>
          <cell r="G5674" t="str">
            <v>Japan Mint</v>
          </cell>
          <cell r="H5674" t="str">
            <v>JAPAN</v>
          </cell>
          <cell r="I5674"/>
          <cell r="J5674" t="str">
            <v>Osaka</v>
          </cell>
          <cell r="K5674" t="str">
            <v>Osaka</v>
          </cell>
          <cell r="L5674" t="str">
            <v>Conformant</v>
          </cell>
        </row>
        <row r="5675">
          <cell r="B5675" t="str">
            <v>MSL CIRCUITS_2023</v>
          </cell>
          <cell r="C5675" t="str">
            <v>CID000855 - Jiangxi Copper Co., Ltd.51</v>
          </cell>
          <cell r="D5675" t="str">
            <v>Gold</v>
          </cell>
          <cell r="E5675" t="str">
            <v>CID000855</v>
          </cell>
          <cell r="F5675" t="str">
            <v>RMI</v>
          </cell>
          <cell r="G5675" t="str">
            <v>Jiangxi Copper Co., Ltd.</v>
          </cell>
          <cell r="H5675" t="str">
            <v>CHINA</v>
          </cell>
          <cell r="I5675"/>
          <cell r="J5675" t="str">
            <v>Guixi City</v>
          </cell>
          <cell r="K5675" t="str">
            <v>Jiangxi Sheng</v>
          </cell>
          <cell r="L5675" t="str">
            <v>Conformant</v>
          </cell>
        </row>
        <row r="5676">
          <cell r="B5676" t="str">
            <v>MSL CIRCUITS_2023</v>
          </cell>
          <cell r="C5676" t="str">
            <v>CID000937 - JX Nippon Mining &amp; Metals Co., Ltd.</v>
          </cell>
          <cell r="D5676" t="str">
            <v>Gold</v>
          </cell>
          <cell r="E5676" t="str">
            <v>CID000937</v>
          </cell>
          <cell r="F5676" t="str">
            <v>RMI</v>
          </cell>
          <cell r="G5676" t="str">
            <v>JX Nippon Mining &amp; Metals Co., Ltd.</v>
          </cell>
          <cell r="H5676" t="str">
            <v>JAPAN</v>
          </cell>
          <cell r="I5676"/>
          <cell r="J5676" t="str">
            <v>Ōita</v>
          </cell>
          <cell r="K5676" t="str">
            <v>Ôita</v>
          </cell>
          <cell r="L5676" t="str">
            <v>Conformant</v>
          </cell>
        </row>
        <row r="5677">
          <cell r="B5677" t="str">
            <v>MSL CIRCUITS_2023</v>
          </cell>
          <cell r="C5677" t="str">
            <v>CID000957 - Kazzinc</v>
          </cell>
          <cell r="D5677" t="str">
            <v>Gold</v>
          </cell>
          <cell r="E5677" t="str">
            <v>CID000957</v>
          </cell>
          <cell r="F5677" t="str">
            <v>RMI</v>
          </cell>
          <cell r="G5677" t="str">
            <v>Kazzinc</v>
          </cell>
          <cell r="H5677" t="str">
            <v>KAZAKHSTAN</v>
          </cell>
          <cell r="I5677"/>
          <cell r="J5677" t="str">
            <v>Ust-Kamenogorsk</v>
          </cell>
          <cell r="K5677" t="str">
            <v>Qaraghandy oblysy</v>
          </cell>
          <cell r="L5677" t="str">
            <v>Conformant</v>
          </cell>
        </row>
        <row r="5678">
          <cell r="B5678" t="str">
            <v>MSL CIRCUITS_2023</v>
          </cell>
          <cell r="C5678" t="str">
            <v>CID000969 - Kennecott Utah Copper LLC</v>
          </cell>
          <cell r="D5678" t="str">
            <v>Gold</v>
          </cell>
          <cell r="E5678" t="str">
            <v>CID000969</v>
          </cell>
          <cell r="F5678" t="str">
            <v>RMI</v>
          </cell>
          <cell r="G5678" t="str">
            <v>Kennecott Utah Copper LLC</v>
          </cell>
          <cell r="H5678" t="str">
            <v>UNITED STATES OF AMERICA</v>
          </cell>
          <cell r="I5678"/>
          <cell r="J5678" t="str">
            <v>Magna</v>
          </cell>
          <cell r="K5678" t="str">
            <v>Utah</v>
          </cell>
          <cell r="L5678" t="str">
            <v>Conformant</v>
          </cell>
        </row>
        <row r="5679">
          <cell r="B5679" t="str">
            <v>MSL CIRCUITS_2023</v>
          </cell>
          <cell r="C5679" t="str">
            <v>CID002511 - KGHM Polska Miedz Spolka Akcyjna</v>
          </cell>
          <cell r="D5679" t="str">
            <v>Gold</v>
          </cell>
          <cell r="E5679" t="str">
            <v>CID002511</v>
          </cell>
          <cell r="F5679" t="str">
            <v>RMI</v>
          </cell>
          <cell r="G5679" t="str">
            <v>KGHM Polska Miedz Spolka Akcyjna</v>
          </cell>
          <cell r="H5679" t="str">
            <v>POLAND</v>
          </cell>
          <cell r="I5679"/>
          <cell r="J5679" t="str">
            <v>Lubin</v>
          </cell>
          <cell r="K5679" t="str">
            <v>Dolnośląskie</v>
          </cell>
          <cell r="L5679" t="str">
            <v>Conformant</v>
          </cell>
        </row>
        <row r="5680">
          <cell r="B5680" t="str">
            <v>MSL CIRCUITS_2023</v>
          </cell>
          <cell r="C5680" t="str">
            <v>CID000981 - Kojima Chemicals Co., Ltd.</v>
          </cell>
          <cell r="D5680" t="str">
            <v>Gold</v>
          </cell>
          <cell r="E5680" t="str">
            <v>CID000981</v>
          </cell>
          <cell r="F5680" t="str">
            <v>RMI</v>
          </cell>
          <cell r="G5680" t="str">
            <v>Kojima Chemicals Co., Ltd.</v>
          </cell>
          <cell r="H5680" t="str">
            <v>JAPAN</v>
          </cell>
          <cell r="I5680"/>
          <cell r="J5680" t="str">
            <v>Sayama</v>
          </cell>
          <cell r="K5680" t="str">
            <v>Saitama</v>
          </cell>
          <cell r="L5680" t="str">
            <v>Conformant</v>
          </cell>
        </row>
        <row r="5681">
          <cell r="B5681" t="str">
            <v>MSL CIRCUITS_2023</v>
          </cell>
          <cell r="C5681" t="str">
            <v>CID002605 - Korea Zinc Co., Ltd.</v>
          </cell>
          <cell r="D5681" t="str">
            <v>Gold</v>
          </cell>
          <cell r="E5681" t="str">
            <v>CID002605</v>
          </cell>
          <cell r="F5681" t="str">
            <v>RMI</v>
          </cell>
          <cell r="G5681" t="str">
            <v>Korea Zinc Co., Ltd.</v>
          </cell>
          <cell r="H5681" t="str">
            <v>KOREA, REPUBLIC OF</v>
          </cell>
          <cell r="I5681"/>
          <cell r="J5681" t="str">
            <v>Gangnam</v>
          </cell>
          <cell r="K5681" t="str">
            <v>Seoul-teukbyeolsi</v>
          </cell>
          <cell r="L5681" t="str">
            <v>Conformant</v>
          </cell>
        </row>
        <row r="5682">
          <cell r="B5682" t="str">
            <v>MSL CIRCUITS_2023</v>
          </cell>
          <cell r="C5682" t="str">
            <v>CID002762 - L'Orfebre S.A.</v>
          </cell>
          <cell r="D5682" t="str">
            <v>Gold</v>
          </cell>
          <cell r="E5682" t="str">
            <v>CID002762</v>
          </cell>
          <cell r="F5682" t="str">
            <v>RMI</v>
          </cell>
          <cell r="G5682" t="str">
            <v>L'Orfebre S.A.</v>
          </cell>
          <cell r="H5682" t="str">
            <v>ANDORRA</v>
          </cell>
          <cell r="I5682"/>
          <cell r="J5682" t="str">
            <v>Andorra la Vella</v>
          </cell>
          <cell r="K5682" t="str">
            <v>Andorra la Vella</v>
          </cell>
          <cell r="L5682" t="str">
            <v>Conformant</v>
          </cell>
        </row>
        <row r="5683">
          <cell r="B5683" t="str">
            <v>MSL CIRCUITS_2023</v>
          </cell>
          <cell r="C5683" t="str">
            <v>CID001078 - LS-NIKKO Copper Inc.</v>
          </cell>
          <cell r="D5683" t="str">
            <v>Gold</v>
          </cell>
          <cell r="E5683" t="str">
            <v>CID001078</v>
          </cell>
          <cell r="F5683" t="str">
            <v>RMI</v>
          </cell>
          <cell r="G5683" t="str">
            <v>LS-NIKKO Copper Inc.</v>
          </cell>
          <cell r="H5683" t="str">
            <v>KOREA, REPUBLIC OF</v>
          </cell>
          <cell r="I5683"/>
          <cell r="J5683" t="str">
            <v>Onsan-eup</v>
          </cell>
          <cell r="K5683" t="str">
            <v>Ulsan-gwangyeoksi</v>
          </cell>
          <cell r="L5683" t="str">
            <v>Conformant</v>
          </cell>
        </row>
        <row r="5684">
          <cell r="B5684" t="str">
            <v>MSL CIRCUITS_2023</v>
          </cell>
          <cell r="C5684" t="str">
            <v>CID001113 - Materion</v>
          </cell>
          <cell r="D5684" t="str">
            <v>Gold</v>
          </cell>
          <cell r="E5684" t="str">
            <v>CID001113</v>
          </cell>
          <cell r="F5684" t="str">
            <v>RMI</v>
          </cell>
          <cell r="G5684" t="str">
            <v>Materion</v>
          </cell>
          <cell r="H5684" t="str">
            <v>UNITED STATES OF AMERICA</v>
          </cell>
          <cell r="I5684"/>
          <cell r="J5684" t="str">
            <v>Buffalo</v>
          </cell>
          <cell r="K5684" t="str">
            <v>New York</v>
          </cell>
          <cell r="L5684" t="str">
            <v>Conformant</v>
          </cell>
        </row>
        <row r="5685">
          <cell r="B5685" t="str">
            <v>MSL CIRCUITS_2023</v>
          </cell>
          <cell r="C5685" t="str">
            <v>CID001119 - Matsuda Sangyo Co., Ltd.</v>
          </cell>
          <cell r="D5685" t="str">
            <v>Gold</v>
          </cell>
          <cell r="E5685" t="str">
            <v>CID001119</v>
          </cell>
          <cell r="F5685" t="str">
            <v>RMI</v>
          </cell>
          <cell r="G5685" t="str">
            <v>Matsuda Sangyo Co., Ltd.</v>
          </cell>
          <cell r="H5685" t="str">
            <v>JAPAN</v>
          </cell>
          <cell r="I5685"/>
          <cell r="J5685" t="str">
            <v>Iruma</v>
          </cell>
          <cell r="K5685" t="str">
            <v>Saitama</v>
          </cell>
          <cell r="L5685" t="str">
            <v>Conformant</v>
          </cell>
        </row>
        <row r="5686">
          <cell r="B5686" t="str">
            <v>MSL CIRCUITS_2023</v>
          </cell>
          <cell r="C5686" t="str">
            <v>CID001149 - Metalor Technologies (Hong Kong) Ltd.</v>
          </cell>
          <cell r="D5686" t="str">
            <v>Gold</v>
          </cell>
          <cell r="E5686" t="str">
            <v>CID001149</v>
          </cell>
          <cell r="F5686" t="str">
            <v>RMI</v>
          </cell>
          <cell r="G5686" t="str">
            <v>Metalor Technologies (Hong Kong) Ltd.</v>
          </cell>
          <cell r="H5686" t="str">
            <v>CHINA</v>
          </cell>
          <cell r="I5686" t="str">
            <v>Unknown.</v>
          </cell>
          <cell r="J5686" t="str">
            <v>Kwai Chung</v>
          </cell>
          <cell r="K5686" t="str">
            <v>Hong Kong SAR</v>
          </cell>
          <cell r="L5686" t="str">
            <v>Conformant</v>
          </cell>
        </row>
        <row r="5687">
          <cell r="B5687" t="str">
            <v>MSL CIRCUITS_2023</v>
          </cell>
          <cell r="C5687" t="str">
            <v>CID001152 - Metalor Technologies (Singapore) Pte., Ltd.</v>
          </cell>
          <cell r="D5687" t="str">
            <v>Gold</v>
          </cell>
          <cell r="E5687" t="str">
            <v>CID001152</v>
          </cell>
          <cell r="F5687" t="str">
            <v>RMI</v>
          </cell>
          <cell r="G5687" t="str">
            <v>Metalor Technologies (Singapore) Pte., Ltd.</v>
          </cell>
          <cell r="H5687" t="str">
            <v>SINGAPORE</v>
          </cell>
          <cell r="I5687"/>
          <cell r="J5687" t="str">
            <v>Singapore</v>
          </cell>
          <cell r="K5687" t="str">
            <v>South West</v>
          </cell>
          <cell r="L5687" t="str">
            <v>Conformant</v>
          </cell>
        </row>
        <row r="5688">
          <cell r="B5688" t="str">
            <v>MSL CIRCUITS_2023</v>
          </cell>
          <cell r="C5688" t="str">
            <v>CID001147 - Metalor Technologies (Suzhou) Ltd.</v>
          </cell>
          <cell r="D5688" t="str">
            <v>Gold</v>
          </cell>
          <cell r="E5688" t="str">
            <v>CID001147</v>
          </cell>
          <cell r="F5688" t="str">
            <v>RMI</v>
          </cell>
          <cell r="G5688" t="str">
            <v>Metalor Technologies (Suzhou) Ltd.</v>
          </cell>
          <cell r="H5688" t="str">
            <v>CHINA</v>
          </cell>
          <cell r="I5688"/>
          <cell r="J5688" t="str">
            <v>Suzhou Industrial Park</v>
          </cell>
          <cell r="K5688" t="str">
            <v>Jiangsu Sheng</v>
          </cell>
          <cell r="L5688" t="str">
            <v>Conformant</v>
          </cell>
        </row>
        <row r="5689">
          <cell r="B5689" t="str">
            <v>MSL CIRCUITS_2023</v>
          </cell>
          <cell r="C5689" t="str">
            <v>CID001153 - Metalor Technologies S.A.</v>
          </cell>
          <cell r="D5689" t="str">
            <v>Gold</v>
          </cell>
          <cell r="E5689" t="str">
            <v>CID001153</v>
          </cell>
          <cell r="F5689" t="str">
            <v>RMI</v>
          </cell>
          <cell r="G5689" t="str">
            <v>Metalor Technologies S.A.</v>
          </cell>
          <cell r="H5689" t="str">
            <v>SWITZERLAND</v>
          </cell>
          <cell r="I5689"/>
          <cell r="J5689" t="str">
            <v>Marin</v>
          </cell>
          <cell r="K5689" t="str">
            <v>Neuchâtel</v>
          </cell>
          <cell r="L5689" t="str">
            <v>Conformant</v>
          </cell>
        </row>
        <row r="5690">
          <cell r="B5690" t="str">
            <v>MSL CIRCUITS_2023</v>
          </cell>
          <cell r="C5690" t="str">
            <v>CID001157 - Metalor USA Refining Corporation</v>
          </cell>
          <cell r="D5690" t="str">
            <v>Gold</v>
          </cell>
          <cell r="E5690" t="str">
            <v>CID001157</v>
          </cell>
          <cell r="F5690" t="str">
            <v>RMI</v>
          </cell>
          <cell r="G5690" t="str">
            <v>Metalor USA Refining Corporation</v>
          </cell>
          <cell r="H5690" t="str">
            <v>UNITED STATES OF AMERICA</v>
          </cell>
          <cell r="I5690"/>
          <cell r="J5690" t="str">
            <v>North Attleboro</v>
          </cell>
          <cell r="K5690" t="str">
            <v>Massachusetts</v>
          </cell>
          <cell r="L5690" t="str">
            <v>Conformant</v>
          </cell>
        </row>
        <row r="5691">
          <cell r="B5691" t="str">
            <v>MSL CIRCUITS_2023</v>
          </cell>
          <cell r="C5691" t="str">
            <v>CID001161 - Metalurgica Met-Mex Penoles S.A. De C.V.65</v>
          </cell>
          <cell r="D5691" t="str">
            <v>Gold</v>
          </cell>
          <cell r="E5691" t="str">
            <v>CID001161</v>
          </cell>
          <cell r="F5691" t="str">
            <v>RMI</v>
          </cell>
          <cell r="G5691" t="str">
            <v>Metalurgica Met-Mex Penoles S.A. De C.V.</v>
          </cell>
          <cell r="H5691" t="str">
            <v>MEXICO</v>
          </cell>
          <cell r="I5691"/>
          <cell r="J5691" t="str">
            <v>Torreon</v>
          </cell>
          <cell r="K5691" t="str">
            <v>Coahuila de Zaragoza</v>
          </cell>
          <cell r="L5691" t="str">
            <v>Conformant</v>
          </cell>
        </row>
        <row r="5692">
          <cell r="B5692" t="str">
            <v>MSL CIRCUITS_2023</v>
          </cell>
          <cell r="C5692" t="str">
            <v>CID001188 - Mitsubishi Materials Corporation</v>
          </cell>
          <cell r="D5692" t="str">
            <v>Gold</v>
          </cell>
          <cell r="E5692" t="str">
            <v>CID001188</v>
          </cell>
          <cell r="F5692" t="str">
            <v>RMI</v>
          </cell>
          <cell r="G5692" t="str">
            <v>Mitsubishi Materials Corporation</v>
          </cell>
          <cell r="H5692" t="str">
            <v>JAPAN</v>
          </cell>
          <cell r="I5692"/>
          <cell r="J5692" t="str">
            <v>Tokyo</v>
          </cell>
          <cell r="K5692" t="str">
            <v>Tokyo</v>
          </cell>
          <cell r="L5692" t="str">
            <v>Conformant</v>
          </cell>
        </row>
        <row r="5693">
          <cell r="B5693" t="str">
            <v>MSL CIRCUITS_2023</v>
          </cell>
          <cell r="C5693" t="str">
            <v>CID001193 - Mitsui Mining and Smelting Co., Ltd.</v>
          </cell>
          <cell r="D5693" t="str">
            <v>Gold</v>
          </cell>
          <cell r="E5693" t="str">
            <v>CID001193</v>
          </cell>
          <cell r="F5693" t="str">
            <v>RMI</v>
          </cell>
          <cell r="G5693" t="str">
            <v>Mitsui Mining and Smelting Co., Ltd.</v>
          </cell>
          <cell r="H5693" t="str">
            <v>JAPAN</v>
          </cell>
          <cell r="I5693"/>
          <cell r="J5693" t="str">
            <v>Takehara</v>
          </cell>
          <cell r="K5693" t="str">
            <v>Hiroshima</v>
          </cell>
          <cell r="L5693" t="str">
            <v>Conformant</v>
          </cell>
        </row>
        <row r="5694">
          <cell r="B5694" t="str">
            <v>MSL CIRCUITS_2023</v>
          </cell>
          <cell r="C5694" t="str">
            <v>CID002509 - MMTC-PAMP India Pvt., Ltd.</v>
          </cell>
          <cell r="D5694" t="str">
            <v>Gold</v>
          </cell>
          <cell r="E5694" t="str">
            <v>CID002509</v>
          </cell>
          <cell r="F5694" t="str">
            <v>RMI</v>
          </cell>
          <cell r="G5694" t="str">
            <v>MMTC-PAMP India Pvt., Ltd.</v>
          </cell>
          <cell r="H5694" t="str">
            <v>INDIA</v>
          </cell>
          <cell r="I5694"/>
          <cell r="J5694" t="str">
            <v>Mewat</v>
          </cell>
          <cell r="K5694" t="str">
            <v>Haryana</v>
          </cell>
          <cell r="L5694" t="str">
            <v>Conformant</v>
          </cell>
        </row>
        <row r="5695">
          <cell r="B5695" t="str">
            <v>MSL CIRCUITS_2023</v>
          </cell>
          <cell r="C5695" t="str">
            <v>CID001220 - Nadir Metal Rafineri San. Ve Tic. A.S.</v>
          </cell>
          <cell r="D5695" t="str">
            <v>Gold</v>
          </cell>
          <cell r="E5695" t="str">
            <v>CID001220</v>
          </cell>
          <cell r="F5695" t="str">
            <v>RMI</v>
          </cell>
          <cell r="G5695" t="str">
            <v>Nadir Metal Rafineri San. Ve Tic. A.S.</v>
          </cell>
          <cell r="H5695" t="str">
            <v>TURKEY</v>
          </cell>
          <cell r="I5695"/>
          <cell r="J5695" t="str">
            <v>Bahçelievler</v>
          </cell>
          <cell r="K5695" t="str">
            <v>İstanbul</v>
          </cell>
          <cell r="L5695" t="str">
            <v>Conformant</v>
          </cell>
        </row>
        <row r="5696">
          <cell r="B5696" t="str">
            <v>MSL CIRCUITS_2023</v>
          </cell>
          <cell r="C5696" t="str">
            <v>CID001259 - Nihon Material Co., Ltd.</v>
          </cell>
          <cell r="D5696" t="str">
            <v>Gold</v>
          </cell>
          <cell r="E5696" t="str">
            <v>CID001259</v>
          </cell>
          <cell r="F5696" t="str">
            <v>RMI</v>
          </cell>
          <cell r="G5696" t="str">
            <v>Nihon Material Co., Ltd.</v>
          </cell>
          <cell r="H5696" t="str">
            <v>JAPAN</v>
          </cell>
          <cell r="I5696"/>
          <cell r="J5696" t="str">
            <v>Noda</v>
          </cell>
          <cell r="K5696" t="str">
            <v>Chiba</v>
          </cell>
          <cell r="L5696" t="str">
            <v>Conformant</v>
          </cell>
        </row>
        <row r="5697">
          <cell r="B5697" t="str">
            <v>MSL CIRCUITS_2023</v>
          </cell>
          <cell r="C5697" t="str">
            <v>CID002779 - Ogussa Osterreichische Gold- und Silber-Scheideanstalt GmbH</v>
          </cell>
          <cell r="D5697" t="str">
            <v>Gold</v>
          </cell>
          <cell r="E5697" t="str">
            <v>CID002779</v>
          </cell>
          <cell r="F5697" t="str">
            <v>RMI</v>
          </cell>
          <cell r="G5697" t="str">
            <v>Ogussa Osterreichische Gold- und Silber-Scheideanstalt GmbH</v>
          </cell>
          <cell r="H5697" t="str">
            <v>AUSTRIA</v>
          </cell>
          <cell r="I5697"/>
          <cell r="J5697" t="str">
            <v>Vienna</v>
          </cell>
          <cell r="K5697" t="str">
            <v>Wien</v>
          </cell>
          <cell r="L5697" t="str">
            <v>Conformant</v>
          </cell>
        </row>
        <row r="5698">
          <cell r="B5698" t="str">
            <v>MSL CIRCUITS_2023</v>
          </cell>
          <cell r="C5698" t="str">
            <v>CID001325 - Ohura Precious Metal Industry Co., Ltd.</v>
          </cell>
          <cell r="D5698" t="str">
            <v>Gold</v>
          </cell>
          <cell r="E5698" t="str">
            <v>CID001325</v>
          </cell>
          <cell r="F5698" t="str">
            <v>RMI</v>
          </cell>
          <cell r="G5698" t="str">
            <v>Ohura Precious Metal Industry Co., Ltd.</v>
          </cell>
          <cell r="H5698" t="str">
            <v>JAPAN</v>
          </cell>
          <cell r="I5698"/>
          <cell r="J5698" t="str">
            <v>Nara-shi</v>
          </cell>
          <cell r="K5698" t="str">
            <v>Nara</v>
          </cell>
          <cell r="L5698" t="str">
            <v>Conformant</v>
          </cell>
        </row>
        <row r="5699">
          <cell r="B5699" t="str">
            <v>MSL CIRCUITS_2023</v>
          </cell>
          <cell r="C5699" t="str">
            <v>CID001352 - MKS PAMP SA97</v>
          </cell>
          <cell r="D5699" t="str">
            <v>Gold</v>
          </cell>
          <cell r="E5699" t="str">
            <v>CID001352</v>
          </cell>
          <cell r="F5699" t="str">
            <v>RMI</v>
          </cell>
          <cell r="G5699" t="str">
            <v>MKS PAMP SA</v>
          </cell>
          <cell r="H5699" t="str">
            <v>SWITZERLAND</v>
          </cell>
          <cell r="I5699"/>
          <cell r="J5699" t="str">
            <v>Geneva</v>
          </cell>
          <cell r="K5699" t="str">
            <v>Genève</v>
          </cell>
          <cell r="L5699" t="str">
            <v>Conformant</v>
          </cell>
        </row>
        <row r="5700">
          <cell r="B5700" t="str">
            <v>MSL CIRCUITS_2023</v>
          </cell>
          <cell r="C5700" t="str">
            <v>CID002919 - Planta Recuperadora de Metales SpA</v>
          </cell>
          <cell r="D5700" t="str">
            <v>Gold</v>
          </cell>
          <cell r="E5700" t="str">
            <v>CID002919</v>
          </cell>
          <cell r="F5700" t="str">
            <v>RMI</v>
          </cell>
          <cell r="G5700" t="str">
            <v>Planta Recuperadora de Metales SpA</v>
          </cell>
          <cell r="H5700" t="str">
            <v>CHILE</v>
          </cell>
          <cell r="I5700"/>
          <cell r="J5700" t="str">
            <v>Mejillones</v>
          </cell>
          <cell r="K5700" t="str">
            <v>Antofagasta</v>
          </cell>
          <cell r="L5700" t="str">
            <v>Conformant</v>
          </cell>
        </row>
        <row r="5701">
          <cell r="B5701" t="str">
            <v>MSL CIRCUITS_2023</v>
          </cell>
          <cell r="C5701" t="str">
            <v>CID001397 - PT Aneka Tambang (Persero) Tbk</v>
          </cell>
          <cell r="D5701" t="str">
            <v>Gold</v>
          </cell>
          <cell r="E5701" t="str">
            <v>CID001397</v>
          </cell>
          <cell r="F5701" t="str">
            <v>RMI</v>
          </cell>
          <cell r="G5701" t="str">
            <v>PT Aneka Tambang (Persero) Tbk</v>
          </cell>
          <cell r="H5701" t="str">
            <v>INDONESIA</v>
          </cell>
          <cell r="I5701"/>
          <cell r="J5701" t="str">
            <v>Jakarta</v>
          </cell>
          <cell r="K5701" t="str">
            <v>Jakarta Raya</v>
          </cell>
          <cell r="L5701" t="str">
            <v>Conformant</v>
          </cell>
        </row>
        <row r="5702">
          <cell r="B5702" t="str">
            <v>MSL CIRCUITS_2023</v>
          </cell>
          <cell r="C5702" t="str">
            <v>CID001498 - PX Precinox S.A.</v>
          </cell>
          <cell r="D5702" t="str">
            <v>Gold</v>
          </cell>
          <cell r="E5702" t="str">
            <v>CID001498</v>
          </cell>
          <cell r="F5702" t="str">
            <v>RMI</v>
          </cell>
          <cell r="G5702" t="str">
            <v>PX Precinox S.A.</v>
          </cell>
          <cell r="H5702" t="str">
            <v>SWITZERLAND</v>
          </cell>
          <cell r="I5702"/>
          <cell r="J5702" t="str">
            <v>La Chaux-de-Fonds</v>
          </cell>
          <cell r="K5702" t="str">
            <v>Neuchâtel</v>
          </cell>
          <cell r="L5702" t="str">
            <v>Conformant</v>
          </cell>
        </row>
        <row r="5703">
          <cell r="B5703" t="str">
            <v>MSL CIRCUITS_2023</v>
          </cell>
          <cell r="C5703" t="str">
            <v>CID001512 - Rand Refinery (Pty) Ltd.</v>
          </cell>
          <cell r="D5703" t="str">
            <v>Gold</v>
          </cell>
          <cell r="E5703" t="str">
            <v>CID001512</v>
          </cell>
          <cell r="F5703" t="str">
            <v>RMI</v>
          </cell>
          <cell r="G5703" t="str">
            <v>Rand Refinery (Pty) Ltd.</v>
          </cell>
          <cell r="H5703" t="str">
            <v>SOUTH AFRICA</v>
          </cell>
          <cell r="I5703"/>
          <cell r="J5703" t="str">
            <v>Germiston</v>
          </cell>
          <cell r="K5703" t="str">
            <v>Gauteng</v>
          </cell>
          <cell r="L5703" t="str">
            <v>Conformant</v>
          </cell>
        </row>
        <row r="5704">
          <cell r="B5704" t="str">
            <v>MSL CIRCUITS_2023</v>
          </cell>
          <cell r="C5704" t="str">
            <v>CID002582 - REMONDIS PMR B.V.</v>
          </cell>
          <cell r="D5704" t="str">
            <v>Gold</v>
          </cell>
          <cell r="E5704" t="str">
            <v>CID002582</v>
          </cell>
          <cell r="F5704" t="str">
            <v>RMI</v>
          </cell>
          <cell r="G5704" t="str">
            <v>REMONDIS PMR B.V.</v>
          </cell>
          <cell r="H5704" t="str">
            <v>NETHERLANDS</v>
          </cell>
          <cell r="I5704"/>
          <cell r="J5704" t="str">
            <v>Moerdijk</v>
          </cell>
          <cell r="K5704" t="str">
            <v>Noord-Brabant</v>
          </cell>
          <cell r="L5704" t="str">
            <v>Conformant</v>
          </cell>
        </row>
        <row r="5705">
          <cell r="B5705" t="str">
            <v>MSL CIRCUITS_2023</v>
          </cell>
          <cell r="C5705" t="str">
            <v>CID001534 - Royal Canadian Mint</v>
          </cell>
          <cell r="D5705" t="str">
            <v>Gold</v>
          </cell>
          <cell r="E5705" t="str">
            <v>CID001534</v>
          </cell>
          <cell r="F5705" t="str">
            <v>RMI</v>
          </cell>
          <cell r="G5705" t="str">
            <v>Royal Canadian Mint</v>
          </cell>
          <cell r="H5705" t="str">
            <v>CANADA</v>
          </cell>
          <cell r="I5705"/>
          <cell r="J5705" t="str">
            <v>Ottawa</v>
          </cell>
          <cell r="K5705" t="str">
            <v>Ontario</v>
          </cell>
          <cell r="L5705" t="str">
            <v>Conformant</v>
          </cell>
        </row>
        <row r="5706">
          <cell r="B5706" t="str">
            <v>MSL CIRCUITS_2023</v>
          </cell>
          <cell r="C5706" t="str">
            <v>CID002761 - SAAMP</v>
          </cell>
          <cell r="D5706" t="str">
            <v>Gold</v>
          </cell>
          <cell r="E5706" t="str">
            <v>CID002761</v>
          </cell>
          <cell r="F5706" t="str">
            <v>RMI</v>
          </cell>
          <cell r="G5706" t="str">
            <v>SAAMP</v>
          </cell>
          <cell r="H5706" t="str">
            <v>FRANCE</v>
          </cell>
          <cell r="I5706"/>
          <cell r="J5706" t="str">
            <v>Paris</v>
          </cell>
          <cell r="K5706" t="str">
            <v>Île-de-France</v>
          </cell>
          <cell r="L5706" t="str">
            <v>Conformant</v>
          </cell>
        </row>
        <row r="5707">
          <cell r="B5707" t="str">
            <v>MSL CIRCUITS_2023</v>
          </cell>
          <cell r="C5707" t="str">
            <v>CID002973 - Safimet S.p.A</v>
          </cell>
          <cell r="D5707" t="str">
            <v>Gold</v>
          </cell>
          <cell r="E5707" t="str">
            <v>CID002973</v>
          </cell>
          <cell r="F5707" t="str">
            <v>RMI</v>
          </cell>
          <cell r="G5707" t="str">
            <v>Safimet S.p.A</v>
          </cell>
          <cell r="H5707" t="str">
            <v>ITALY</v>
          </cell>
          <cell r="I5707"/>
          <cell r="J5707" t="str">
            <v>Arezzo</v>
          </cell>
          <cell r="K5707" t="str">
            <v>Toscana</v>
          </cell>
          <cell r="L5707" t="str">
            <v>Listed by RMI</v>
          </cell>
        </row>
        <row r="5708">
          <cell r="B5708" t="str">
            <v>MSL CIRCUITS_2023</v>
          </cell>
          <cell r="C5708" t="str">
            <v>CID001555 - Samduck Precious Metals71</v>
          </cell>
          <cell r="D5708" t="str">
            <v>Gold</v>
          </cell>
          <cell r="E5708" t="str">
            <v>CID001555</v>
          </cell>
          <cell r="F5708" t="str">
            <v>RMI</v>
          </cell>
          <cell r="G5708" t="str">
            <v>Samduck Precious Metals</v>
          </cell>
          <cell r="H5708" t="str">
            <v>KOREA, REPUBLIC OF</v>
          </cell>
          <cell r="I5708"/>
          <cell r="J5708" t="str">
            <v>Namdong</v>
          </cell>
          <cell r="K5708" t="str">
            <v>Incheon-gwangyeoksi</v>
          </cell>
          <cell r="L5708" t="str">
            <v>Listed by RMI</v>
          </cell>
        </row>
        <row r="5709">
          <cell r="B5709" t="str">
            <v>MSL CIRCUITS_2023</v>
          </cell>
          <cell r="C5709" t="str">
            <v>CID001585 - SEMPSA Joyeria Plateria S.A.</v>
          </cell>
          <cell r="D5709" t="str">
            <v>Gold</v>
          </cell>
          <cell r="E5709" t="str">
            <v>CID001585</v>
          </cell>
          <cell r="F5709" t="str">
            <v>RMI</v>
          </cell>
          <cell r="G5709" t="str">
            <v>SEMPSA Joyeria Plateria S.A.</v>
          </cell>
          <cell r="H5709" t="str">
            <v>SPAIN</v>
          </cell>
          <cell r="I5709" t="str">
            <v>Avenida Democratia</v>
          </cell>
          <cell r="J5709" t="str">
            <v>Madrid</v>
          </cell>
          <cell r="K5709" t="str">
            <v>Comunidad de Madrid</v>
          </cell>
          <cell r="L5709" t="str">
            <v>Conformant</v>
          </cell>
        </row>
        <row r="5710">
          <cell r="B5710" t="str">
            <v>MSL CIRCUITS_2023</v>
          </cell>
          <cell r="C5710" t="str">
            <v>CID001622 - Shandong Zhaojin Gold &amp; Silver Refinery Co., Ltd.</v>
          </cell>
          <cell r="D5710" t="str">
            <v>Gold</v>
          </cell>
          <cell r="E5710" t="str">
            <v>CID001622</v>
          </cell>
          <cell r="F5710" t="str">
            <v>RMI</v>
          </cell>
          <cell r="G5710" t="str">
            <v>Shandong Zhaojin Gold &amp; Silver Refinery Co., Ltd.</v>
          </cell>
          <cell r="H5710" t="str">
            <v>CHINA</v>
          </cell>
          <cell r="I5710"/>
          <cell r="J5710" t="str">
            <v>Zhaoyuan</v>
          </cell>
          <cell r="K5710" t="str">
            <v>Shandong Sheng</v>
          </cell>
          <cell r="L5710" t="str">
            <v>Conformant</v>
          </cell>
        </row>
        <row r="5711">
          <cell r="B5711" t="str">
            <v>MSL CIRCUITS_2023</v>
          </cell>
          <cell r="C5711" t="str">
            <v>CID001736 - Sichuan Tianze Precious Metals Co., Ltd.</v>
          </cell>
          <cell r="D5711" t="str">
            <v>Gold</v>
          </cell>
          <cell r="E5711" t="str">
            <v>CID001736</v>
          </cell>
          <cell r="F5711" t="str">
            <v>RMI</v>
          </cell>
          <cell r="G5711" t="str">
            <v>Sichuan Tianze Precious Metals Co., Ltd.</v>
          </cell>
          <cell r="H5711" t="str">
            <v>CHINA</v>
          </cell>
          <cell r="I5711"/>
          <cell r="J5711" t="str">
            <v>Chengdu</v>
          </cell>
          <cell r="K5711" t="str">
            <v>Sichuan Sheng</v>
          </cell>
          <cell r="L5711" t="str">
            <v>Conformant</v>
          </cell>
        </row>
        <row r="5712">
          <cell r="B5712" t="str">
            <v>MSL CIRCUITS_2023</v>
          </cell>
          <cell r="C5712" t="str">
            <v>CID002516 - Singway Technology Co., Ltd.</v>
          </cell>
          <cell r="D5712" t="str">
            <v>Gold</v>
          </cell>
          <cell r="E5712" t="str">
            <v>CID002516</v>
          </cell>
          <cell r="F5712" t="str">
            <v>RMI</v>
          </cell>
          <cell r="G5712" t="str">
            <v>Singway Technology Co., Ltd.</v>
          </cell>
          <cell r="H5712" t="str">
            <v>TAIWAN, PROVINCE OF CHINA</v>
          </cell>
          <cell r="I5712"/>
          <cell r="J5712" t="str">
            <v>Dayuan</v>
          </cell>
          <cell r="K5712" t="str">
            <v>Taoyuan</v>
          </cell>
          <cell r="L5712" t="str">
            <v>Listed by RMI</v>
          </cell>
        </row>
        <row r="5713">
          <cell r="B5713" t="str">
            <v>MSL CIRCUITS_2023</v>
          </cell>
          <cell r="C5713" t="str">
            <v>CID001761 - Solar Applied Materials Technology Corp.</v>
          </cell>
          <cell r="D5713" t="str">
            <v>Gold</v>
          </cell>
          <cell r="E5713" t="str">
            <v>CID001761</v>
          </cell>
          <cell r="F5713" t="str">
            <v>RMI</v>
          </cell>
          <cell r="G5713" t="str">
            <v>Solar Applied Materials Technology Corp.</v>
          </cell>
          <cell r="H5713" t="str">
            <v>TAIWAN, PROVINCE OF CHINA</v>
          </cell>
          <cell r="I5713"/>
          <cell r="J5713" t="str">
            <v>Tainan City</v>
          </cell>
          <cell r="K5713" t="str">
            <v>Tainan</v>
          </cell>
          <cell r="L5713" t="str">
            <v>Conformant</v>
          </cell>
        </row>
        <row r="5714">
          <cell r="B5714" t="str">
            <v>MSL CIRCUITS_2023</v>
          </cell>
          <cell r="C5714" t="str">
            <v>CID001798 - Sumitomo Metal Mining Co., Ltd.88</v>
          </cell>
          <cell r="D5714" t="str">
            <v>Gold</v>
          </cell>
          <cell r="E5714" t="str">
            <v>CID001798</v>
          </cell>
          <cell r="F5714" t="str">
            <v>RMI</v>
          </cell>
          <cell r="G5714" t="str">
            <v>Sumitomo Metal Mining Co., Ltd.</v>
          </cell>
          <cell r="H5714" t="str">
            <v>JAPAN</v>
          </cell>
          <cell r="I5714"/>
          <cell r="J5714" t="str">
            <v>Saijo</v>
          </cell>
          <cell r="K5714" t="str">
            <v>Wehime</v>
          </cell>
          <cell r="L5714" t="str">
            <v>Conformant</v>
          </cell>
        </row>
        <row r="5715">
          <cell r="B5715" t="str">
            <v>MSL CIRCUITS_2023</v>
          </cell>
          <cell r="C5715" t="str">
            <v>CID002580 - T.C.A S.p.A</v>
          </cell>
          <cell r="D5715" t="str">
            <v>Gold</v>
          </cell>
          <cell r="E5715" t="str">
            <v>CID002580</v>
          </cell>
          <cell r="F5715" t="str">
            <v>RMI</v>
          </cell>
          <cell r="G5715" t="str">
            <v>T.C.A S.p.A</v>
          </cell>
          <cell r="H5715" t="str">
            <v>ITALY</v>
          </cell>
          <cell r="I5715"/>
          <cell r="J5715" t="str">
            <v>Capolona</v>
          </cell>
          <cell r="K5715" t="str">
            <v>Toscana</v>
          </cell>
          <cell r="L5715" t="str">
            <v>Conformant</v>
          </cell>
        </row>
        <row r="5716">
          <cell r="B5716" t="str">
            <v>MSL CIRCUITS_2023</v>
          </cell>
          <cell r="C5716" t="str">
            <v>CID001875 - Tanaka Kikinzoku Kogyo K.K.96</v>
          </cell>
          <cell r="D5716" t="str">
            <v>Gold</v>
          </cell>
          <cell r="E5716" t="str">
            <v>CID001875</v>
          </cell>
          <cell r="F5716" t="str">
            <v>RMI</v>
          </cell>
          <cell r="G5716" t="str">
            <v>Tanaka Kikinzoku Kogyo K.K.</v>
          </cell>
          <cell r="H5716" t="str">
            <v>JAPAN</v>
          </cell>
          <cell r="I5716" t="str">
            <v>nagatoro2-14</v>
          </cell>
          <cell r="J5716" t="str">
            <v>Hiratsuka</v>
          </cell>
          <cell r="K5716" t="str">
            <v>Kanagawa</v>
          </cell>
          <cell r="L5716" t="str">
            <v>Conformant</v>
          </cell>
        </row>
        <row r="5717">
          <cell r="B5717" t="str">
            <v>MSL CIRCUITS_2023</v>
          </cell>
          <cell r="C5717" t="str">
            <v>CID001916 - Shandong Gold Smelting Co., Ltd.</v>
          </cell>
          <cell r="D5717" t="str">
            <v>Gold</v>
          </cell>
          <cell r="E5717" t="str">
            <v>CID001916</v>
          </cell>
          <cell r="F5717" t="str">
            <v>RMI</v>
          </cell>
          <cell r="G5717" t="str">
            <v>Shandong Gold Smelting Co., Ltd.</v>
          </cell>
          <cell r="H5717" t="str">
            <v>CHINA</v>
          </cell>
          <cell r="I5717"/>
          <cell r="J5717" t="str">
            <v>Laizhou</v>
          </cell>
          <cell r="K5717" t="str">
            <v>Shandong Sheng</v>
          </cell>
          <cell r="L5717" t="str">
            <v>Conformant</v>
          </cell>
        </row>
        <row r="5718">
          <cell r="B5718" t="str">
            <v>MSL CIRCUITS_2023</v>
          </cell>
          <cell r="C5718" t="str">
            <v>CID001938 - Tokuriki Honten Co., Ltd.</v>
          </cell>
          <cell r="D5718" t="str">
            <v>Gold</v>
          </cell>
          <cell r="E5718" t="str">
            <v>CID001938</v>
          </cell>
          <cell r="F5718" t="str">
            <v>RMI</v>
          </cell>
          <cell r="G5718" t="str">
            <v>Tokuriki Honten Co., Ltd.</v>
          </cell>
          <cell r="H5718" t="str">
            <v>JAPAN</v>
          </cell>
          <cell r="I5718"/>
          <cell r="J5718" t="str">
            <v>Kuki</v>
          </cell>
          <cell r="K5718" t="str">
            <v>Saitama</v>
          </cell>
          <cell r="L5718" t="str">
            <v>Conformant</v>
          </cell>
        </row>
        <row r="5719">
          <cell r="B5719" t="str">
            <v>MSL CIRCUITS_2023</v>
          </cell>
          <cell r="C5719" t="str">
            <v>CID001955 - Torecom</v>
          </cell>
          <cell r="D5719" t="str">
            <v>Gold</v>
          </cell>
          <cell r="E5719" t="str">
            <v>CID001955</v>
          </cell>
          <cell r="F5719" t="str">
            <v>RMI</v>
          </cell>
          <cell r="G5719" t="str">
            <v>Torecom</v>
          </cell>
          <cell r="H5719" t="str">
            <v>KOREA, REPUBLIC OF</v>
          </cell>
          <cell r="I5719"/>
          <cell r="J5719" t="str">
            <v>Asan</v>
          </cell>
          <cell r="K5719" t="str">
            <v>Chungcheongnam-do</v>
          </cell>
          <cell r="L5719" t="str">
            <v>Conformant</v>
          </cell>
        </row>
        <row r="5720">
          <cell r="B5720" t="str">
            <v>MSL CIRCUITS_2023</v>
          </cell>
          <cell r="C5720" t="str">
            <v>CID002314 - Umicore Precious Metals Thailand</v>
          </cell>
          <cell r="D5720" t="str">
            <v>Gold</v>
          </cell>
          <cell r="E5720" t="str">
            <v>CID002314</v>
          </cell>
          <cell r="F5720" t="str">
            <v>RMI</v>
          </cell>
          <cell r="G5720" t="str">
            <v>Umicore Precious Metals Thailand</v>
          </cell>
          <cell r="H5720" t="str">
            <v>THAILAND</v>
          </cell>
          <cell r="I5720"/>
          <cell r="J5720" t="str">
            <v>Khwaeng Dok Mai</v>
          </cell>
          <cell r="K5720" t="str">
            <v>Krung Thep Maha Nakhon</v>
          </cell>
          <cell r="L5720" t="str">
            <v>Conformant</v>
          </cell>
        </row>
        <row r="5721">
          <cell r="B5721" t="str">
            <v>MSL CIRCUITS_2023</v>
          </cell>
          <cell r="C5721" t="str">
            <v>CID001980 - Umicore S.A. Business Unit Precious Metals Refining104</v>
          </cell>
          <cell r="D5721" t="str">
            <v>Gold</v>
          </cell>
          <cell r="E5721" t="str">
            <v>CID001980</v>
          </cell>
          <cell r="F5721" t="str">
            <v>RMI</v>
          </cell>
          <cell r="G5721" t="str">
            <v>Umicore S.A. Business Unit Precious Metals Refining</v>
          </cell>
          <cell r="H5721" t="str">
            <v>BELGIUM</v>
          </cell>
          <cell r="I5721" t="str">
            <v>Adolf Greinerstraat 14</v>
          </cell>
          <cell r="J5721" t="str">
            <v>Hoboken</v>
          </cell>
          <cell r="K5721" t="str">
            <v>Antwerpen</v>
          </cell>
          <cell r="L5721" t="str">
            <v>Conformant</v>
          </cell>
        </row>
        <row r="5722">
          <cell r="B5722" t="str">
            <v>MSL CIRCUITS_2023</v>
          </cell>
          <cell r="C5722" t="str">
            <v>CID001993 - United Precious Metal Refining, Inc.</v>
          </cell>
          <cell r="D5722" t="str">
            <v>Gold</v>
          </cell>
          <cell r="E5722" t="str">
            <v>CID001993</v>
          </cell>
          <cell r="F5722" t="str">
            <v>RMI</v>
          </cell>
          <cell r="G5722" t="str">
            <v>United Precious Metal Refining, Inc.</v>
          </cell>
          <cell r="H5722" t="str">
            <v>UNITED STATES OF AMERICA</v>
          </cell>
          <cell r="I5722"/>
          <cell r="J5722" t="str">
            <v>Alden</v>
          </cell>
          <cell r="K5722" t="str">
            <v>New York</v>
          </cell>
          <cell r="L5722" t="str">
            <v>Conformant</v>
          </cell>
        </row>
        <row r="5723">
          <cell r="B5723" t="str">
            <v>MSL CIRCUITS_2023</v>
          </cell>
          <cell r="C5723" t="str">
            <v>CID002003 - Valcambi S.A.</v>
          </cell>
          <cell r="D5723" t="str">
            <v>Gold</v>
          </cell>
          <cell r="E5723" t="str">
            <v>CID002003</v>
          </cell>
          <cell r="F5723" t="str">
            <v>RMI</v>
          </cell>
          <cell r="G5723" t="str">
            <v>Valcambi S.A.</v>
          </cell>
          <cell r="H5723" t="str">
            <v>SWITZERLAND</v>
          </cell>
          <cell r="I5723"/>
          <cell r="J5723" t="str">
            <v>Balerna</v>
          </cell>
          <cell r="K5723" t="str">
            <v>Ticino</v>
          </cell>
          <cell r="L5723" t="str">
            <v>Conformant</v>
          </cell>
        </row>
        <row r="5724">
          <cell r="B5724" t="str">
            <v>MSL CIRCUITS_2023</v>
          </cell>
          <cell r="C5724" t="str">
            <v>CID002030 - Western Australian Mint (T/a The Perth Mint)109</v>
          </cell>
          <cell r="D5724" t="str">
            <v>Gold</v>
          </cell>
          <cell r="E5724" t="str">
            <v>CID002030</v>
          </cell>
          <cell r="F5724" t="str">
            <v>RMI</v>
          </cell>
          <cell r="G5724" t="str">
            <v>Western Australian Mint (T/a The Perth Mint)</v>
          </cell>
          <cell r="H5724" t="str">
            <v>AUSTRALIA</v>
          </cell>
          <cell r="I5724" t="str">
            <v>Nondisclosure</v>
          </cell>
          <cell r="J5724" t="str">
            <v>Newburn</v>
          </cell>
          <cell r="K5724" t="str">
            <v>Western Australia</v>
          </cell>
          <cell r="L5724" t="str">
            <v>Conformant</v>
          </cell>
        </row>
        <row r="5725">
          <cell r="B5725" t="str">
            <v>MSL CIRCUITS_2023</v>
          </cell>
          <cell r="C5725" t="str">
            <v>CID002778 - WIELAND Edelmetalle GmbH</v>
          </cell>
          <cell r="D5725" t="str">
            <v>Gold</v>
          </cell>
          <cell r="E5725" t="str">
            <v>CID002778</v>
          </cell>
          <cell r="F5725" t="str">
            <v>RMI</v>
          </cell>
          <cell r="G5725" t="str">
            <v>WIELAND Edelmetalle GmbH</v>
          </cell>
          <cell r="H5725" t="str">
            <v>GERMANY</v>
          </cell>
          <cell r="I5725"/>
          <cell r="J5725" t="str">
            <v>Pforzeim</v>
          </cell>
          <cell r="K5725" t="str">
            <v>Baden-Wurttemberg</v>
          </cell>
          <cell r="L5725" t="str">
            <v>Conformant</v>
          </cell>
        </row>
        <row r="5726">
          <cell r="B5726" t="str">
            <v>MSL CIRCUITS_2023</v>
          </cell>
          <cell r="C5726" t="str">
            <v>CID002129 - Yokohama Metal Co., Ltd.</v>
          </cell>
          <cell r="D5726" t="str">
            <v>Gold</v>
          </cell>
          <cell r="E5726" t="str">
            <v>CID002129</v>
          </cell>
          <cell r="F5726" t="str">
            <v>RMI</v>
          </cell>
          <cell r="G5726" t="str">
            <v>Yokohama Metal Co., Ltd.</v>
          </cell>
          <cell r="H5726" t="str">
            <v>JAPAN</v>
          </cell>
          <cell r="I5726"/>
          <cell r="J5726" t="str">
            <v>Sagamihara</v>
          </cell>
          <cell r="K5726" t="str">
            <v>Kanagawa</v>
          </cell>
          <cell r="L5726" t="str">
            <v>Conformant</v>
          </cell>
        </row>
        <row r="5727">
          <cell r="B5727" t="str">
            <v>MSL CIRCUITS_2023</v>
          </cell>
          <cell r="C5727" t="str">
            <v>CID002224 - Zhongyuan Gold Smelter of Zhongjin Gold Corporation116</v>
          </cell>
          <cell r="D5727" t="str">
            <v>Gold</v>
          </cell>
          <cell r="E5727" t="str">
            <v>CID002224</v>
          </cell>
          <cell r="F5727" t="str">
            <v>RMI</v>
          </cell>
          <cell r="G5727" t="str">
            <v>Zhongyuan Gold Smelter of Zhongjin Gold Corporation</v>
          </cell>
          <cell r="H5727" t="str">
            <v>CHINA</v>
          </cell>
          <cell r="I5727"/>
          <cell r="J5727" t="str">
            <v>Sanmenxia</v>
          </cell>
          <cell r="K5727" t="str">
            <v>Henan Sheng</v>
          </cell>
          <cell r="L5727" t="str">
            <v>Conformant</v>
          </cell>
        </row>
        <row r="5728">
          <cell r="B5728" t="str">
            <v>MSL CIRCUITS_2023</v>
          </cell>
          <cell r="C5728" t="str">
            <v>CID000292 - Alpha117</v>
          </cell>
          <cell r="D5728" t="str">
            <v>Tin</v>
          </cell>
          <cell r="E5728" t="str">
            <v>CID000292</v>
          </cell>
          <cell r="F5728" t="str">
            <v>RMI</v>
          </cell>
          <cell r="G5728" t="str">
            <v>Alpha</v>
          </cell>
          <cell r="H5728" t="str">
            <v>UNITED STATES OF AMERICA</v>
          </cell>
          <cell r="I5728"/>
          <cell r="J5728" t="str">
            <v>Altoona</v>
          </cell>
          <cell r="K5728" t="str">
            <v>Pennsylvania</v>
          </cell>
          <cell r="L5728" t="str">
            <v>Conformant</v>
          </cell>
        </row>
        <row r="5729">
          <cell r="B5729" t="str">
            <v>MSL CIRCUITS_2023</v>
          </cell>
          <cell r="C5729" t="str">
            <v>CID000228 - Chenzhou Yunxiang Mining and Metallurgy Co., Ltd.124</v>
          </cell>
          <cell r="D5729" t="str">
            <v>Tin</v>
          </cell>
          <cell r="E5729" t="str">
            <v>CID000228</v>
          </cell>
          <cell r="F5729" t="str">
            <v>RMI</v>
          </cell>
          <cell r="G5729" t="str">
            <v>Chenzhou Yunxiang Mining and Metallurgy Co., Ltd.</v>
          </cell>
          <cell r="H5729" t="str">
            <v>CHINA</v>
          </cell>
          <cell r="I5729"/>
          <cell r="J5729" t="str">
            <v>Chenzhou</v>
          </cell>
          <cell r="K5729" t="str">
            <v>Hunan Sheng</v>
          </cell>
          <cell r="L5729" t="str">
            <v>Conformant</v>
          </cell>
        </row>
        <row r="5730">
          <cell r="B5730" t="str">
            <v>MSL CIRCUITS_2023</v>
          </cell>
          <cell r="C5730" t="str">
            <v>CID001070 - China Tin Group Co., Ltd.125</v>
          </cell>
          <cell r="D5730" t="str">
            <v>Tin</v>
          </cell>
          <cell r="E5730" t="str">
            <v>CID001070</v>
          </cell>
          <cell r="F5730" t="str">
            <v>RMI</v>
          </cell>
          <cell r="G5730" t="str">
            <v>China Tin Group Co., Ltd.</v>
          </cell>
          <cell r="H5730" t="str">
            <v>CHINA</v>
          </cell>
          <cell r="I5730"/>
          <cell r="J5730" t="str">
            <v>Laibin</v>
          </cell>
          <cell r="K5730" t="str">
            <v>Guangxi Zhuangzu Zizhiqu</v>
          </cell>
          <cell r="L5730" t="str">
            <v>Conformant</v>
          </cell>
        </row>
        <row r="5731">
          <cell r="B5731" t="str">
            <v>MSL CIRCUITS_2023</v>
          </cell>
          <cell r="C5731" t="str">
            <v>CID002593 - PT Rajehan Ariq</v>
          </cell>
          <cell r="D5731" t="str">
            <v>Tin</v>
          </cell>
          <cell r="E5731" t="str">
            <v>CID002593</v>
          </cell>
          <cell r="F5731" t="str">
            <v>RMI</v>
          </cell>
          <cell r="G5731" t="str">
            <v>PT Rajehan Ariq</v>
          </cell>
          <cell r="H5731" t="str">
            <v>INDONESIA</v>
          </cell>
          <cell r="I5731"/>
          <cell r="J5731" t="str">
            <v>Pangkal Pinang</v>
          </cell>
          <cell r="K5731" t="str">
            <v>Kepulauan Bangka Belitung</v>
          </cell>
          <cell r="L5731" t="str">
            <v>Conformant</v>
          </cell>
        </row>
        <row r="5732">
          <cell r="B5732" t="str">
            <v>MSL CIRCUITS_2023</v>
          </cell>
          <cell r="C5732" t="str">
            <v>CID000402 - Dowa</v>
          </cell>
          <cell r="D5732" t="str">
            <v>Tin</v>
          </cell>
          <cell r="E5732" t="str">
            <v>CID000402</v>
          </cell>
          <cell r="F5732" t="str">
            <v>RMI</v>
          </cell>
          <cell r="G5732" t="str">
            <v>Dowa</v>
          </cell>
          <cell r="H5732" t="str">
            <v>JAPAN</v>
          </cell>
          <cell r="I5732"/>
          <cell r="J5732" t="str">
            <v>Kosaka</v>
          </cell>
          <cell r="K5732" t="str">
            <v>Akita</v>
          </cell>
          <cell r="L5732" t="str">
            <v>Conformant</v>
          </cell>
        </row>
        <row r="5733">
          <cell r="B5733" t="str">
            <v>MSL CIRCUITS_2023</v>
          </cell>
          <cell r="C5733" t="str">
            <v>CID000438 - EM Vinto</v>
          </cell>
          <cell r="D5733" t="str">
            <v>Tin</v>
          </cell>
          <cell r="E5733" t="str">
            <v>CID000438</v>
          </cell>
          <cell r="F5733" t="str">
            <v>RMI</v>
          </cell>
          <cell r="G5733" t="str">
            <v>EM Vinto</v>
          </cell>
          <cell r="H5733" t="str">
            <v>BOLIVIA (PLURINATIONAL STATE OF)</v>
          </cell>
          <cell r="I5733" t="str">
            <v>Unknown.</v>
          </cell>
          <cell r="J5733" t="str">
            <v>Oruro</v>
          </cell>
          <cell r="K5733" t="str">
            <v>Oruro</v>
          </cell>
          <cell r="L5733" t="str">
            <v>Conformant</v>
          </cell>
        </row>
        <row r="5734">
          <cell r="B5734" t="str">
            <v>MSL CIRCUITS_2023</v>
          </cell>
          <cell r="C5734" t="str">
            <v>CID000468 - Fenix Metals</v>
          </cell>
          <cell r="D5734" t="str">
            <v>Tin</v>
          </cell>
          <cell r="E5734" t="str">
            <v>CID000468</v>
          </cell>
          <cell r="F5734" t="str">
            <v>RMI</v>
          </cell>
          <cell r="G5734" t="str">
            <v>Fenix Metals</v>
          </cell>
          <cell r="H5734" t="str">
            <v>POLAND</v>
          </cell>
          <cell r="I5734"/>
          <cell r="J5734" t="str">
            <v>Chmielów</v>
          </cell>
          <cell r="K5734" t="str">
            <v>Podkarpackie</v>
          </cell>
          <cell r="L5734" t="str">
            <v>Conformant</v>
          </cell>
        </row>
        <row r="5735">
          <cell r="B5735" t="str">
            <v>MSL CIRCUITS_2023</v>
          </cell>
          <cell r="C5735" t="str">
            <v>CID000538 - Gejiu Non-Ferrous Metal Processing Co., Ltd.</v>
          </cell>
          <cell r="D5735" t="str">
            <v>Tin</v>
          </cell>
          <cell r="E5735" t="str">
            <v>CID000538</v>
          </cell>
          <cell r="F5735" t="str">
            <v>RMI</v>
          </cell>
          <cell r="G5735" t="str">
            <v>Gejiu Non-Ferrous Metal Processing Co., Ltd.</v>
          </cell>
          <cell r="H5735" t="str">
            <v>CHINA</v>
          </cell>
          <cell r="I5735" t="str">
            <v>Jijie</v>
          </cell>
          <cell r="J5735" t="str">
            <v>Gejiu</v>
          </cell>
          <cell r="K5735" t="str">
            <v>Yunnan Sheng</v>
          </cell>
          <cell r="L5735" t="str">
            <v>Conformant</v>
          </cell>
        </row>
        <row r="5736">
          <cell r="B5736" t="str">
            <v>MSL CIRCUITS_2023</v>
          </cell>
          <cell r="C5736" t="str">
            <v>CID000555 - Gejiu Zili Mining And Metallurgy Co., Ltd.146</v>
          </cell>
          <cell r="D5736" t="str">
            <v>Tin</v>
          </cell>
          <cell r="E5736" t="str">
            <v>CID000555</v>
          </cell>
          <cell r="F5736" t="str">
            <v>RMI</v>
          </cell>
          <cell r="G5736" t="str">
            <v>Gejiu Zili Mining And Metallurgy Co., Ltd.</v>
          </cell>
          <cell r="H5736" t="str">
            <v>CHINA</v>
          </cell>
          <cell r="I5736"/>
          <cell r="J5736" t="str">
            <v>Gejiu</v>
          </cell>
          <cell r="K5736" t="str">
            <v>Yunnan Sheng</v>
          </cell>
          <cell r="L5736" t="str">
            <v>Listed by RMI</v>
          </cell>
        </row>
        <row r="5737">
          <cell r="B5737" t="str">
            <v>MSL CIRCUITS_2023</v>
          </cell>
          <cell r="C5737" t="str">
            <v>CID003116 - Guangdong Hanhe Non-Ferrous Metal Co., Ltd.</v>
          </cell>
          <cell r="D5737" t="str">
            <v>Tin</v>
          </cell>
          <cell r="E5737" t="str">
            <v>CID003116</v>
          </cell>
          <cell r="F5737" t="str">
            <v>RMI</v>
          </cell>
          <cell r="G5737" t="str">
            <v>Guangdong Hanhe Non-Ferrous Metal Co., Ltd.</v>
          </cell>
          <cell r="H5737" t="str">
            <v>CHINA</v>
          </cell>
          <cell r="I5737"/>
          <cell r="J5737" t="str">
            <v>Chaozhou</v>
          </cell>
          <cell r="K5737" t="str">
            <v>Guangdong Sheng</v>
          </cell>
          <cell r="L5737" t="str">
            <v>Conformant</v>
          </cell>
        </row>
        <row r="5738">
          <cell r="B5738" t="str">
            <v>MSL CIRCUITS_2023</v>
          </cell>
          <cell r="C5738" t="str">
            <v>CID002844 - HuiChang Hill Tin Industry Co., Ltd.</v>
          </cell>
          <cell r="D5738" t="str">
            <v>Tin</v>
          </cell>
          <cell r="E5738" t="str">
            <v>CID002844</v>
          </cell>
          <cell r="F5738" t="str">
            <v>RMI</v>
          </cell>
          <cell r="G5738" t="str">
            <v>HuiChang Hill Tin Industry Co., Ltd.</v>
          </cell>
          <cell r="H5738" t="str">
            <v>CHINA</v>
          </cell>
          <cell r="I5738"/>
          <cell r="J5738" t="str">
            <v>Ganzhou</v>
          </cell>
          <cell r="K5738" t="str">
            <v>Jiangxi Sheng</v>
          </cell>
          <cell r="L5738" t="str">
            <v>Removed</v>
          </cell>
        </row>
        <row r="5739">
          <cell r="B5739" t="str">
            <v>MSL CIRCUITS_2023</v>
          </cell>
          <cell r="C5739" t="str">
            <v>CID002468 - Magnu's Minerais Metais e Ligas Ltda.</v>
          </cell>
          <cell r="D5739" t="str">
            <v>Tin</v>
          </cell>
          <cell r="E5739" t="str">
            <v>CID002468</v>
          </cell>
          <cell r="F5739" t="str">
            <v>RMI</v>
          </cell>
          <cell r="G5739" t="str">
            <v>Magnu's Minerais Metais e Ligas Ltda.</v>
          </cell>
          <cell r="H5739" t="str">
            <v>BRAZIL</v>
          </cell>
          <cell r="I5739"/>
          <cell r="J5739" t="str">
            <v>São João del Rei</v>
          </cell>
          <cell r="K5739" t="str">
            <v>Minas Gerais</v>
          </cell>
          <cell r="L5739" t="str">
            <v>Conformant</v>
          </cell>
        </row>
        <row r="5740">
          <cell r="B5740" t="str">
            <v>MSL CIRCUITS_2023</v>
          </cell>
          <cell r="C5740" t="str">
            <v>CID001105 - Malaysia Smelting Corporation (MSC)</v>
          </cell>
          <cell r="D5740" t="str">
            <v>Tin</v>
          </cell>
          <cell r="E5740" t="str">
            <v>CID001105</v>
          </cell>
          <cell r="F5740" t="str">
            <v>RMI</v>
          </cell>
          <cell r="G5740" t="str">
            <v>Malaysia Smelting Corporation (MSC)</v>
          </cell>
          <cell r="H5740" t="str">
            <v>MALAYSIA</v>
          </cell>
          <cell r="I5740" t="str">
            <v>27, Jialan Pantai</v>
          </cell>
          <cell r="J5740" t="str">
            <v>Butterworth</v>
          </cell>
          <cell r="K5740" t="str">
            <v>Pulau Pinang</v>
          </cell>
          <cell r="L5740" t="str">
            <v>Conformant</v>
          </cell>
        </row>
        <row r="5741">
          <cell r="B5741" t="str">
            <v>MSL CIRCUITS_2023</v>
          </cell>
          <cell r="C5741" t="str">
            <v>CID001142 - Metallic Resources, Inc.</v>
          </cell>
          <cell r="D5741" t="str">
            <v>Tin</v>
          </cell>
          <cell r="E5741" t="str">
            <v>CID001142</v>
          </cell>
          <cell r="F5741" t="str">
            <v>RMI</v>
          </cell>
          <cell r="G5741" t="str">
            <v>Metallic Resources, Inc.</v>
          </cell>
          <cell r="H5741" t="str">
            <v>UNITED STATES OF AMERICA</v>
          </cell>
          <cell r="I5741"/>
          <cell r="J5741" t="str">
            <v>Twinsburg</v>
          </cell>
          <cell r="K5741" t="str">
            <v>Ohio</v>
          </cell>
          <cell r="L5741" t="str">
            <v>Conformant</v>
          </cell>
        </row>
        <row r="5742">
          <cell r="B5742" t="str">
            <v>MSL CIRCUITS_2023</v>
          </cell>
          <cell r="C5742" t="str">
            <v>CID001182 - Minsur</v>
          </cell>
          <cell r="D5742" t="str">
            <v>Tin</v>
          </cell>
          <cell r="E5742" t="str">
            <v>CID001182</v>
          </cell>
          <cell r="F5742" t="str">
            <v>RMI</v>
          </cell>
          <cell r="G5742" t="str">
            <v>Minsur</v>
          </cell>
          <cell r="H5742" t="str">
            <v>PERU</v>
          </cell>
          <cell r="I5742" t="str">
            <v>222 Bloomingdale Road, Suite 101</v>
          </cell>
          <cell r="J5742" t="str">
            <v>Paracas</v>
          </cell>
          <cell r="K5742" t="str">
            <v>Ika</v>
          </cell>
          <cell r="L5742" t="str">
            <v>Conformant</v>
          </cell>
        </row>
        <row r="5743">
          <cell r="B5743" t="str">
            <v>MSL CIRCUITS_2023</v>
          </cell>
          <cell r="C5743" t="str">
            <v>CID001314 - O.M. Manufacturing (Thailand) Co., Ltd.</v>
          </cell>
          <cell r="D5743" t="str">
            <v>Tin</v>
          </cell>
          <cell r="E5743" t="str">
            <v>CID001314</v>
          </cell>
          <cell r="F5743" t="str">
            <v>RMI</v>
          </cell>
          <cell r="G5743" t="str">
            <v>O.M. Manufacturing (Thailand) Co., Ltd.</v>
          </cell>
          <cell r="H5743" t="str">
            <v>THAILAND</v>
          </cell>
          <cell r="I5743"/>
          <cell r="J5743" t="str">
            <v>Sriracha</v>
          </cell>
          <cell r="K5743" t="str">
            <v>Chon Buri</v>
          </cell>
          <cell r="L5743" t="str">
            <v>Conformant</v>
          </cell>
        </row>
        <row r="5744">
          <cell r="B5744" t="str">
            <v>MSL CIRCUITS_2023</v>
          </cell>
          <cell r="C5744" t="str">
            <v>CID002517 - O.M. Manufacturing Philippines, Inc.</v>
          </cell>
          <cell r="D5744" t="str">
            <v>Tin</v>
          </cell>
          <cell r="E5744" t="str">
            <v>CID002517</v>
          </cell>
          <cell r="F5744" t="str">
            <v>RMI</v>
          </cell>
          <cell r="G5744" t="str">
            <v>O.M. Manufacturing Philippines, Inc.</v>
          </cell>
          <cell r="H5744" t="str">
            <v>PHILIPPINES</v>
          </cell>
          <cell r="I5744"/>
          <cell r="J5744" t="str">
            <v>Rosario</v>
          </cell>
          <cell r="K5744" t="str">
            <v>Cavite</v>
          </cell>
          <cell r="L5744" t="str">
            <v>Conformant</v>
          </cell>
        </row>
        <row r="5745">
          <cell r="B5745" t="str">
            <v>MSL CIRCUITS_2023</v>
          </cell>
          <cell r="C5745" t="str">
            <v>CID001337 - Operaciones Metalurgicas S.A.</v>
          </cell>
          <cell r="D5745" t="str">
            <v>Tin</v>
          </cell>
          <cell r="E5745" t="str">
            <v>CID001337</v>
          </cell>
          <cell r="F5745" t="str">
            <v>RMI</v>
          </cell>
          <cell r="G5745" t="str">
            <v>Operaciones Metalurgicas S.A.</v>
          </cell>
          <cell r="H5745" t="str">
            <v>BOLIVIA (PLURINATIONAL STATE OF)</v>
          </cell>
          <cell r="I5745" t="str">
            <v>Nondisclosure</v>
          </cell>
          <cell r="J5745" t="str">
            <v>Oruro</v>
          </cell>
          <cell r="K5745" t="str">
            <v>Oruro</v>
          </cell>
          <cell r="L5745" t="str">
            <v>Conformant</v>
          </cell>
        </row>
        <row r="5746">
          <cell r="B5746" t="str">
            <v>MSL CIRCUITS_2023</v>
          </cell>
          <cell r="C5746" t="str">
            <v>CID001399 - PT Artha Cipta Langgeng</v>
          </cell>
          <cell r="D5746" t="str">
            <v>Tin</v>
          </cell>
          <cell r="E5746" t="str">
            <v>CID001399</v>
          </cell>
          <cell r="F5746" t="str">
            <v>RMI</v>
          </cell>
          <cell r="G5746" t="str">
            <v>PT Artha Cipta Langgeng</v>
          </cell>
          <cell r="H5746" t="str">
            <v>INDONESIA</v>
          </cell>
          <cell r="I5746"/>
          <cell r="J5746" t="str">
            <v>Sungailiat</v>
          </cell>
          <cell r="K5746" t="str">
            <v>Kepulauan Bangka Belitung</v>
          </cell>
          <cell r="L5746" t="str">
            <v>Conformant</v>
          </cell>
        </row>
        <row r="5747">
          <cell r="B5747" t="str">
            <v>MSL CIRCUITS_2023</v>
          </cell>
          <cell r="C5747" t="str">
            <v>CID002503 - PT ATD Makmur Mandiri Jaya</v>
          </cell>
          <cell r="D5747" t="str">
            <v>Tin</v>
          </cell>
          <cell r="E5747" t="str">
            <v>CID002503</v>
          </cell>
          <cell r="F5747" t="str">
            <v>RMI</v>
          </cell>
          <cell r="G5747" t="str">
            <v>PT ATD Makmur Mandiri Jaya</v>
          </cell>
          <cell r="H5747" t="str">
            <v>INDONESIA</v>
          </cell>
          <cell r="I5747"/>
          <cell r="J5747" t="str">
            <v>Sungailiat</v>
          </cell>
          <cell r="K5747" t="str">
            <v>Kepulauan Bangka Belitung</v>
          </cell>
          <cell r="L5747" t="str">
            <v>Conformant</v>
          </cell>
        </row>
        <row r="5748">
          <cell r="B5748" t="str">
            <v>MSL CIRCUITS_2023</v>
          </cell>
          <cell r="C5748" t="str">
            <v>CID001402 - PT Babel Inti Perkasa</v>
          </cell>
          <cell r="D5748" t="str">
            <v>Tin</v>
          </cell>
          <cell r="E5748" t="str">
            <v>CID001402</v>
          </cell>
          <cell r="F5748" t="str">
            <v>RMI</v>
          </cell>
          <cell r="G5748" t="str">
            <v>PT Babel Inti Perkasa</v>
          </cell>
          <cell r="H5748" t="str">
            <v>INDONESIA</v>
          </cell>
          <cell r="I5748"/>
          <cell r="J5748" t="str">
            <v>Lintang</v>
          </cell>
          <cell r="K5748" t="str">
            <v>Kepulauan Bangka Belitung</v>
          </cell>
          <cell r="L5748" t="str">
            <v>Conformant</v>
          </cell>
        </row>
        <row r="5749">
          <cell r="B5749" t="str">
            <v>MSL CIRCUITS_2023</v>
          </cell>
          <cell r="C5749" t="str">
            <v>CID001428 - PT Bukit Timah156</v>
          </cell>
          <cell r="D5749" t="str">
            <v>Tin</v>
          </cell>
          <cell r="E5749" t="str">
            <v>CID001428</v>
          </cell>
          <cell r="F5749" t="str">
            <v>RMI</v>
          </cell>
          <cell r="G5749" t="str">
            <v>PT Bukit Timah</v>
          </cell>
          <cell r="H5749" t="str">
            <v>INDONESIA</v>
          </cell>
          <cell r="I5749" t="str">
            <v>Nondisclosure</v>
          </cell>
          <cell r="J5749" t="str">
            <v>Pangkal Pinang</v>
          </cell>
          <cell r="K5749" t="str">
            <v>Kepulauan Bangka Belitung</v>
          </cell>
          <cell r="L5749" t="str">
            <v>Conformant</v>
          </cell>
        </row>
        <row r="5750">
          <cell r="B5750" t="str">
            <v>MSL CIRCUITS_2023</v>
          </cell>
          <cell r="C5750" t="str">
            <v>CID002835 - PT Menara Cipta Mulia</v>
          </cell>
          <cell r="D5750" t="str">
            <v>Tin</v>
          </cell>
          <cell r="E5750" t="str">
            <v>CID002835</v>
          </cell>
          <cell r="F5750" t="str">
            <v>RMI</v>
          </cell>
          <cell r="G5750" t="str">
            <v>PT Menara Cipta Mulia</v>
          </cell>
          <cell r="H5750" t="str">
            <v>INDONESIA</v>
          </cell>
          <cell r="I5750"/>
          <cell r="J5750" t="str">
            <v>Mentawak</v>
          </cell>
          <cell r="K5750" t="str">
            <v>Kepulauan Bangka Belitung</v>
          </cell>
          <cell r="L5750" t="str">
            <v>Conformant</v>
          </cell>
        </row>
        <row r="5751">
          <cell r="B5751" t="str">
            <v>MSL CIRCUITS_2023</v>
          </cell>
          <cell r="C5751" t="str">
            <v>CID001453 - PT Mitra Stania Prima</v>
          </cell>
          <cell r="D5751" t="str">
            <v>Tin</v>
          </cell>
          <cell r="E5751" t="str">
            <v>CID001453</v>
          </cell>
          <cell r="F5751" t="str">
            <v>RMI</v>
          </cell>
          <cell r="G5751" t="str">
            <v>PT Mitra Stania Prima</v>
          </cell>
          <cell r="H5751" t="str">
            <v>INDONESIA</v>
          </cell>
          <cell r="I5751"/>
          <cell r="J5751" t="str">
            <v>Sungailiat</v>
          </cell>
          <cell r="K5751" t="str">
            <v>Kepulauan Bangka Belitung</v>
          </cell>
          <cell r="L5751" t="str">
            <v>Conformant</v>
          </cell>
        </row>
        <row r="5752">
          <cell r="B5752" t="str">
            <v>MSL CIRCUITS_2023</v>
          </cell>
          <cell r="C5752" t="str">
            <v>CID001458 - PT Prima Timah Utama</v>
          </cell>
          <cell r="D5752" t="str">
            <v>Tin</v>
          </cell>
          <cell r="E5752" t="str">
            <v>CID001458</v>
          </cell>
          <cell r="F5752" t="str">
            <v>RMI</v>
          </cell>
          <cell r="G5752" t="str">
            <v>PT Prima Timah Utama</v>
          </cell>
          <cell r="H5752" t="str">
            <v>INDONESIA</v>
          </cell>
          <cell r="I5752"/>
          <cell r="J5752" t="str">
            <v>Pangkal Pinang</v>
          </cell>
          <cell r="K5752" t="str">
            <v>Kepulauan Bangka Belitung</v>
          </cell>
          <cell r="L5752" t="str">
            <v>Conformant</v>
          </cell>
        </row>
        <row r="5753">
          <cell r="B5753" t="str">
            <v>MSL CIRCUITS_2023</v>
          </cell>
          <cell r="C5753" t="str">
            <v>CID001460 - PT Refined Bangka Tin</v>
          </cell>
          <cell r="D5753" t="str">
            <v>Tin</v>
          </cell>
          <cell r="E5753" t="str">
            <v>CID001460</v>
          </cell>
          <cell r="F5753" t="str">
            <v>RMI</v>
          </cell>
          <cell r="G5753" t="str">
            <v>PT Refined Bangka Tin</v>
          </cell>
          <cell r="H5753" t="str">
            <v>INDONESIA</v>
          </cell>
          <cell r="I5753"/>
          <cell r="J5753" t="str">
            <v>Sungailiat</v>
          </cell>
          <cell r="K5753" t="str">
            <v>Kepulauan Bangka Belitung</v>
          </cell>
          <cell r="L5753" t="str">
            <v>Conformant</v>
          </cell>
        </row>
        <row r="5754">
          <cell r="B5754" t="str">
            <v>MSL CIRCUITS_2023</v>
          </cell>
          <cell r="C5754" t="str">
            <v>CID001463 - PT Sariwiguna Binasentosa</v>
          </cell>
          <cell r="D5754" t="str">
            <v>Tin</v>
          </cell>
          <cell r="E5754" t="str">
            <v>CID001463</v>
          </cell>
          <cell r="F5754" t="str">
            <v>RMI</v>
          </cell>
          <cell r="G5754" t="str">
            <v>PT Sariwiguna Binasentosa</v>
          </cell>
          <cell r="H5754" t="str">
            <v>INDONESIA</v>
          </cell>
          <cell r="I5754"/>
          <cell r="J5754" t="str">
            <v>Pangkal Pinang</v>
          </cell>
          <cell r="K5754" t="str">
            <v>Kepulauan Bangka Belitung</v>
          </cell>
          <cell r="L5754" t="str">
            <v>Conformant</v>
          </cell>
        </row>
        <row r="5755">
          <cell r="B5755" t="str">
            <v>MSL CIRCUITS_2023</v>
          </cell>
          <cell r="C5755" t="str">
            <v>CID001468 - PT Stanindo Inti Perkasa</v>
          </cell>
          <cell r="D5755" t="str">
            <v>Tin</v>
          </cell>
          <cell r="E5755" t="str">
            <v>CID001468</v>
          </cell>
          <cell r="F5755" t="str">
            <v>RMI</v>
          </cell>
          <cell r="G5755" t="str">
            <v>PT Stanindo Inti Perkasa</v>
          </cell>
          <cell r="H5755" t="str">
            <v>INDONESIA</v>
          </cell>
          <cell r="I5755"/>
          <cell r="J5755" t="str">
            <v>Pangkal Pinang</v>
          </cell>
          <cell r="K5755" t="str">
            <v>Kepulauan Bangka Belitung</v>
          </cell>
          <cell r="L5755" t="str">
            <v>Conformant</v>
          </cell>
        </row>
        <row r="5756">
          <cell r="B5756" t="str">
            <v>MSL CIRCUITS_2023</v>
          </cell>
          <cell r="C5756" t="str">
            <v>CID002816 - PT Sukses Inti Makmur</v>
          </cell>
          <cell r="D5756" t="str">
            <v>Tin</v>
          </cell>
          <cell r="E5756" t="str">
            <v>CID002816</v>
          </cell>
          <cell r="F5756" t="str">
            <v>RMI</v>
          </cell>
          <cell r="G5756" t="str">
            <v>PT Sukses Inti Makmur</v>
          </cell>
          <cell r="H5756" t="str">
            <v>INDONESIA</v>
          </cell>
          <cell r="I5756"/>
          <cell r="J5756" t="str">
            <v>Belitung</v>
          </cell>
          <cell r="K5756" t="str">
            <v>Kepulauan Bangka Belitung</v>
          </cell>
          <cell r="L5756" t="str">
            <v>Conformant</v>
          </cell>
        </row>
        <row r="5757">
          <cell r="B5757" t="str">
            <v>MSL CIRCUITS_2023</v>
          </cell>
          <cell r="C5757" t="str">
            <v>CID001477 - PT Timah Tbk Kundur</v>
          </cell>
          <cell r="D5757" t="str">
            <v>Tin</v>
          </cell>
          <cell r="E5757" t="str">
            <v>CID001477</v>
          </cell>
          <cell r="F5757" t="str">
            <v>RMI</v>
          </cell>
          <cell r="G5757" t="str">
            <v>PT Timah Tbk Kundur</v>
          </cell>
          <cell r="H5757" t="str">
            <v>INDONESIA</v>
          </cell>
          <cell r="I5757" t="str">
            <v>Unknown.</v>
          </cell>
          <cell r="J5757" t="str">
            <v>Kundur</v>
          </cell>
          <cell r="K5757" t="str">
            <v>Riau</v>
          </cell>
          <cell r="L5757" t="str">
            <v>Conformant</v>
          </cell>
        </row>
        <row r="5758">
          <cell r="B5758" t="str">
            <v>MSL CIRCUITS_2023</v>
          </cell>
          <cell r="C5758" t="str">
            <v>CID001482 - PT Timah Tbk Mentok</v>
          </cell>
          <cell r="D5758" t="str">
            <v>Tin</v>
          </cell>
          <cell r="E5758" t="str">
            <v>CID001482</v>
          </cell>
          <cell r="F5758" t="str">
            <v>RMI</v>
          </cell>
          <cell r="G5758" t="str">
            <v>PT Timah Tbk Mentok</v>
          </cell>
          <cell r="H5758" t="str">
            <v>INDONESIA</v>
          </cell>
          <cell r="I5758" t="str">
            <v>Unknown.</v>
          </cell>
          <cell r="J5758" t="str">
            <v>Mentok</v>
          </cell>
          <cell r="K5758" t="str">
            <v>Kepulauan Bangka Belitung</v>
          </cell>
          <cell r="L5758" t="str">
            <v>Conformant</v>
          </cell>
        </row>
        <row r="5759">
          <cell r="B5759" t="str">
            <v>MSL CIRCUITS_2023</v>
          </cell>
          <cell r="C5759" t="str">
            <v>CID001490 - PT Tinindo Inter Nusa</v>
          </cell>
          <cell r="D5759" t="str">
            <v>Tin</v>
          </cell>
          <cell r="E5759" t="str">
            <v>CID001490</v>
          </cell>
          <cell r="F5759" t="str">
            <v>RMI</v>
          </cell>
          <cell r="G5759" t="str">
            <v>PT Tinindo Inter Nusa</v>
          </cell>
          <cell r="H5759" t="str">
            <v>INDONESIA</v>
          </cell>
          <cell r="I5759"/>
          <cell r="J5759" t="str">
            <v>Pangkal Pinang</v>
          </cell>
          <cell r="K5759" t="str">
            <v>Kepulauan Bangka Belitung</v>
          </cell>
          <cell r="L5759" t="str">
            <v>Listed by RMI</v>
          </cell>
        </row>
        <row r="5760">
          <cell r="B5760" t="str">
            <v>MSL CIRCUITS_2023</v>
          </cell>
          <cell r="C5760" t="str">
            <v>CID001539 - Rui Da Hung</v>
          </cell>
          <cell r="D5760" t="str">
            <v>Tin</v>
          </cell>
          <cell r="E5760" t="str">
            <v>CID001539</v>
          </cell>
          <cell r="F5760" t="str">
            <v>RMI</v>
          </cell>
          <cell r="G5760" t="str">
            <v>Rui Da Hung</v>
          </cell>
          <cell r="H5760" t="str">
            <v>TAIWAN, PROVINCE OF CHINA</v>
          </cell>
          <cell r="I5760"/>
          <cell r="J5760" t="str">
            <v>Taoyuan</v>
          </cell>
          <cell r="K5760" t="str">
            <v>Taoyuan</v>
          </cell>
          <cell r="L5760" t="str">
            <v>Conformant</v>
          </cell>
        </row>
        <row r="5761">
          <cell r="B5761" t="str">
            <v>MSL CIRCUITS_2023</v>
          </cell>
          <cell r="C5761" t="str">
            <v>CID001758 - Soft Metais Ltda.</v>
          </cell>
          <cell r="D5761" t="str">
            <v>Tin</v>
          </cell>
          <cell r="E5761" t="str">
            <v>CID001758</v>
          </cell>
          <cell r="F5761" t="str">
            <v>RMI</v>
          </cell>
          <cell r="G5761" t="str">
            <v>Soft Metais Ltda.</v>
          </cell>
          <cell r="H5761" t="str">
            <v>BRAZIL</v>
          </cell>
          <cell r="I5761"/>
          <cell r="J5761" t="str">
            <v>Bebedouro</v>
          </cell>
          <cell r="K5761" t="str">
            <v>São Paulo</v>
          </cell>
          <cell r="L5761" t="str">
            <v>Removed</v>
          </cell>
        </row>
        <row r="5762">
          <cell r="B5762" t="str">
            <v>MSL CIRCUITS_2023</v>
          </cell>
          <cell r="C5762" t="str">
            <v>CID001898 - Thaisarco</v>
          </cell>
          <cell r="D5762" t="str">
            <v>Tin</v>
          </cell>
          <cell r="E5762" t="str">
            <v>CID001898</v>
          </cell>
          <cell r="F5762" t="str">
            <v>RMI</v>
          </cell>
          <cell r="G5762" t="str">
            <v>Thaisarco</v>
          </cell>
          <cell r="H5762" t="str">
            <v>THAILAND</v>
          </cell>
          <cell r="I5762" t="str">
            <v>80 Moo 8, Sakdidej Road</v>
          </cell>
          <cell r="J5762" t="str">
            <v>Amphur Muang</v>
          </cell>
          <cell r="K5762" t="str">
            <v>Phuket</v>
          </cell>
          <cell r="L5762" t="str">
            <v>Conformant</v>
          </cell>
        </row>
        <row r="5763">
          <cell r="B5763" t="str">
            <v>MSL CIRCUITS_2023</v>
          </cell>
          <cell r="C5763" t="str">
            <v>CID002036 - White Solder Metalurgia e Mineracao Ltda.</v>
          </cell>
          <cell r="D5763" t="str">
            <v>Tin</v>
          </cell>
          <cell r="E5763" t="str">
            <v>CID002036</v>
          </cell>
          <cell r="F5763" t="str">
            <v>RMI</v>
          </cell>
          <cell r="G5763" t="str">
            <v>White Solder Metalurgia e Mineracao Ltda.</v>
          </cell>
          <cell r="H5763" t="str">
            <v>BRAZIL</v>
          </cell>
          <cell r="I5763" t="str">
            <v>Rodovia 421, Km 1,1 no 917 CEP 76877-073/Cx Postal: 433</v>
          </cell>
          <cell r="J5763" t="str">
            <v>Ariquemes</v>
          </cell>
          <cell r="K5763" t="str">
            <v>Rondônia</v>
          </cell>
          <cell r="L5763" t="str">
            <v>Conformant</v>
          </cell>
        </row>
        <row r="5764">
          <cell r="B5764" t="str">
            <v>MSL CIRCUITS_2023</v>
          </cell>
          <cell r="C5764" t="str">
            <v>CID002158 - Yunnan Chengfeng Non-ferrous Metals Co., Ltd.165</v>
          </cell>
          <cell r="D5764" t="str">
            <v>Tin</v>
          </cell>
          <cell r="E5764" t="str">
            <v>CID002158</v>
          </cell>
          <cell r="F5764" t="str">
            <v>RMI</v>
          </cell>
          <cell r="G5764" t="str">
            <v>Yunnan Chengfeng Non-ferrous Metals Co., Ltd.</v>
          </cell>
          <cell r="H5764" t="str">
            <v>CHINA</v>
          </cell>
          <cell r="I5764" t="str">
            <v>Unknown.</v>
          </cell>
          <cell r="J5764" t="str">
            <v>Gejiu</v>
          </cell>
          <cell r="K5764" t="str">
            <v>Yunnan Sheng</v>
          </cell>
          <cell r="L5764" t="str">
            <v>Conformant</v>
          </cell>
        </row>
        <row r="5765">
          <cell r="B5765" t="str">
            <v>MSL CIRCUITS_2023</v>
          </cell>
          <cell r="C5765" t="str">
            <v>CID002180 - Tin Smelting Branch of Yunnan Tin Co., Ltd.</v>
          </cell>
          <cell r="D5765" t="str">
            <v>Tin</v>
          </cell>
          <cell r="E5765" t="str">
            <v>CID002180</v>
          </cell>
          <cell r="F5765" t="str">
            <v>RMI</v>
          </cell>
          <cell r="G5765" t="str">
            <v>Tin Smelting Branch of Yunnan Tin Co., Ltd.</v>
          </cell>
          <cell r="H5765" t="str">
            <v>CHINA</v>
          </cell>
          <cell r="I5765" t="str">
            <v>Unknown.</v>
          </cell>
          <cell r="J5765" t="str">
            <v>Gejiu</v>
          </cell>
          <cell r="K5765" t="str">
            <v>Yunnan Sheng</v>
          </cell>
          <cell r="L5765" t="str">
            <v>Conformant</v>
          </cell>
        </row>
        <row r="5766">
          <cell r="B5766" t="str">
            <v>MSL CIRCUITS_2023</v>
          </cell>
          <cell r="C5766" t="str">
            <v>CID000004 - A.L.M.T. Corp.</v>
          </cell>
          <cell r="D5766" t="str">
            <v>Tungsten</v>
          </cell>
          <cell r="E5766" t="str">
            <v>CID000004</v>
          </cell>
          <cell r="F5766" t="str">
            <v>RMI</v>
          </cell>
          <cell r="G5766" t="str">
            <v>A.L.M.T. Corp.</v>
          </cell>
          <cell r="H5766" t="str">
            <v>JAPAN</v>
          </cell>
          <cell r="I5766"/>
          <cell r="J5766" t="str">
            <v>Toyama City</v>
          </cell>
          <cell r="K5766" t="str">
            <v>Toyama</v>
          </cell>
          <cell r="L5766" t="str">
            <v>Conformant</v>
          </cell>
        </row>
        <row r="5767">
          <cell r="B5767" t="str">
            <v>MSL CIRCUITS_2023</v>
          </cell>
          <cell r="C5767" t="str">
            <v>CID002833 - ACL Metais Eireli</v>
          </cell>
          <cell r="D5767" t="str">
            <v>Tungsten</v>
          </cell>
          <cell r="E5767" t="str">
            <v>CID002833</v>
          </cell>
          <cell r="F5767" t="str">
            <v>RMI</v>
          </cell>
          <cell r="G5767" t="str">
            <v>ACL Metais Eireli</v>
          </cell>
          <cell r="H5767" t="str">
            <v>BRAZIL</v>
          </cell>
          <cell r="I5767"/>
          <cell r="J5767" t="str">
            <v>Araçariguama</v>
          </cell>
          <cell r="K5767" t="str">
            <v>São Paulo</v>
          </cell>
          <cell r="L5767" t="str">
            <v>Listed by RMI</v>
          </cell>
        </row>
        <row r="5768">
          <cell r="B5768" t="str">
            <v>MSL CIRCUITS_2023</v>
          </cell>
          <cell r="C5768" t="str">
            <v>CID002502 - Asia Tungsten Products Vietnam Ltd.</v>
          </cell>
          <cell r="D5768" t="str">
            <v>Tungsten</v>
          </cell>
          <cell r="E5768" t="str">
            <v>CID002502</v>
          </cell>
          <cell r="F5768" t="str">
            <v>RMI</v>
          </cell>
          <cell r="G5768" t="str">
            <v>Asia Tungsten Products Vietnam Ltd.</v>
          </cell>
          <cell r="H5768" t="str">
            <v>VIET NAM</v>
          </cell>
          <cell r="I5768"/>
          <cell r="J5768" t="str">
            <v>Vinh Bao District</v>
          </cell>
          <cell r="K5768" t="str">
            <v>Hai Phong</v>
          </cell>
          <cell r="L5768" t="str">
            <v>Removed</v>
          </cell>
        </row>
        <row r="5769">
          <cell r="B5769" t="str">
            <v>MSL CIRCUITS_2023</v>
          </cell>
          <cell r="C5769" t="str">
            <v>CID002513 - Hunan Shizhuyuan Nonferrous Metals Co., Ltd. Chenzhou Tungsten Products Branch</v>
          </cell>
          <cell r="D5769" t="str">
            <v>Tungsten</v>
          </cell>
          <cell r="E5769" t="str">
            <v>CID002513</v>
          </cell>
          <cell r="F5769" t="str">
            <v>RMI</v>
          </cell>
          <cell r="G5769" t="str">
            <v>Hunan Shizhuyuan Nonferrous Metals Co., Ltd. Chenzhou Tungsten Products Branch</v>
          </cell>
          <cell r="H5769" t="str">
            <v>CHINA</v>
          </cell>
          <cell r="I5769"/>
          <cell r="J5769" t="str">
            <v>Chenzhou</v>
          </cell>
          <cell r="K5769" t="str">
            <v>Hunan Sheng</v>
          </cell>
          <cell r="L5769" t="str">
            <v>Conformant</v>
          </cell>
        </row>
        <row r="5770">
          <cell r="B5770" t="str">
            <v>MSL CIRCUITS_2023</v>
          </cell>
          <cell r="C5770" t="str">
            <v>CID000258 - Chongyi Zhangyuan Tungsten Co., Ltd.</v>
          </cell>
          <cell r="D5770" t="str">
            <v>Tungsten</v>
          </cell>
          <cell r="E5770" t="str">
            <v>CID000258</v>
          </cell>
          <cell r="F5770" t="str">
            <v>RMI</v>
          </cell>
          <cell r="G5770" t="str">
            <v>Chongyi Zhangyuan Tungsten Co., Ltd.</v>
          </cell>
          <cell r="H5770" t="str">
            <v>CHINA</v>
          </cell>
          <cell r="I5770"/>
          <cell r="J5770" t="str">
            <v>Ganzhou</v>
          </cell>
          <cell r="K5770" t="str">
            <v>Jiangxi Sheng</v>
          </cell>
          <cell r="L5770" t="str">
            <v>Conformant</v>
          </cell>
        </row>
        <row r="5771">
          <cell r="B5771" t="str">
            <v>MSL CIRCUITS_2023</v>
          </cell>
          <cell r="C5771" t="str">
            <v>CID000875 - Ganzhou Huaxing Tungsten Products Co., Ltd.177</v>
          </cell>
          <cell r="D5771" t="str">
            <v>Tungsten</v>
          </cell>
          <cell r="E5771" t="str">
            <v>CID000875</v>
          </cell>
          <cell r="F5771" t="str">
            <v>RMI</v>
          </cell>
          <cell r="G5771" t="str">
            <v>Ganzhou Huaxing Tungsten Products Co., Ltd.</v>
          </cell>
          <cell r="H5771" t="str">
            <v>CHINA</v>
          </cell>
          <cell r="I5771"/>
          <cell r="J5771" t="str">
            <v>Ganzhou</v>
          </cell>
          <cell r="K5771" t="str">
            <v>Jiangxi Sheng</v>
          </cell>
          <cell r="L5771" t="str">
            <v>Conformant</v>
          </cell>
        </row>
        <row r="5772">
          <cell r="B5772" t="str">
            <v>MSL CIRCUITS_2023</v>
          </cell>
          <cell r="C5772" t="str">
            <v>CID002315 - Ganzhou Jiangwu Ferrotungsten Co., Ltd.</v>
          </cell>
          <cell r="D5772" t="str">
            <v>Tungsten</v>
          </cell>
          <cell r="E5772" t="str">
            <v>CID002315</v>
          </cell>
          <cell r="F5772" t="str">
            <v>RMI</v>
          </cell>
          <cell r="G5772" t="str">
            <v>Ganzhou Jiangwu Ferrotungsten Co., Ltd.</v>
          </cell>
          <cell r="H5772" t="str">
            <v>CHINA</v>
          </cell>
          <cell r="I5772"/>
          <cell r="J5772" t="str">
            <v>Ganzhou</v>
          </cell>
          <cell r="K5772" t="str">
            <v>Jiangxi Sheng</v>
          </cell>
          <cell r="L5772" t="str">
            <v>Conformant</v>
          </cell>
        </row>
        <row r="5773">
          <cell r="B5773" t="str">
            <v>MSL CIRCUITS_2023</v>
          </cell>
          <cell r="C5773" t="str">
            <v>CID002494 - Ganzhou Seadragon W &amp; Mo Co., Ltd.</v>
          </cell>
          <cell r="D5773" t="str">
            <v>Tungsten</v>
          </cell>
          <cell r="E5773" t="str">
            <v>CID002494</v>
          </cell>
          <cell r="F5773" t="str">
            <v>RMI</v>
          </cell>
          <cell r="G5773" t="str">
            <v>Ganzhou Seadragon W &amp; Mo Co., Ltd.</v>
          </cell>
          <cell r="H5773" t="str">
            <v>CHINA</v>
          </cell>
          <cell r="I5773"/>
          <cell r="J5773" t="str">
            <v>Ganzhou</v>
          </cell>
          <cell r="K5773" t="str">
            <v>Jiangxi Sheng</v>
          </cell>
          <cell r="L5773" t="str">
            <v>Conformant</v>
          </cell>
        </row>
        <row r="5774">
          <cell r="B5774" t="str">
            <v>MSL CIRCUITS_2023</v>
          </cell>
          <cell r="C5774" t="str">
            <v>CID000568 - Global Tungsten &amp; Powders Corp.</v>
          </cell>
          <cell r="D5774" t="str">
            <v>Tungsten</v>
          </cell>
          <cell r="E5774" t="str">
            <v>CID000568</v>
          </cell>
          <cell r="F5774" t="str">
            <v>RMI</v>
          </cell>
          <cell r="G5774" t="str">
            <v>Global Tungsten &amp; Powders Corp.</v>
          </cell>
          <cell r="H5774" t="str">
            <v>UNITED STATES OF AMERICA</v>
          </cell>
          <cell r="I5774"/>
          <cell r="J5774" t="str">
            <v>Towanda</v>
          </cell>
          <cell r="K5774" t="str">
            <v>Pennsylvania</v>
          </cell>
          <cell r="L5774" t="str">
            <v>Conformant</v>
          </cell>
        </row>
        <row r="5775">
          <cell r="B5775" t="str">
            <v>MSL CIRCUITS_2023</v>
          </cell>
          <cell r="C5775" t="str">
            <v>CID000218 - Guangdong Xianglu Tungsten Co., Ltd.181</v>
          </cell>
          <cell r="D5775" t="str">
            <v>Tungsten</v>
          </cell>
          <cell r="E5775" t="str">
            <v>CID000218</v>
          </cell>
          <cell r="F5775" t="str">
            <v>RMI</v>
          </cell>
          <cell r="G5775" t="str">
            <v>Guangdong Xianglu Tungsten Co., Ltd.</v>
          </cell>
          <cell r="H5775" t="str">
            <v>CHINA</v>
          </cell>
          <cell r="I5775"/>
          <cell r="J5775" t="str">
            <v>Chaozhou</v>
          </cell>
          <cell r="K5775" t="str">
            <v>Guangdong Sheng</v>
          </cell>
          <cell r="L5775" t="str">
            <v>Conformant</v>
          </cell>
        </row>
        <row r="5776">
          <cell r="B5776" t="str">
            <v>MSL CIRCUITS_2023</v>
          </cell>
          <cell r="C5776" t="str">
            <v>CID002541 - H.C. Starck Tungsten GmbH</v>
          </cell>
          <cell r="D5776" t="str">
            <v>Tungsten</v>
          </cell>
          <cell r="E5776" t="str">
            <v>CID002541</v>
          </cell>
          <cell r="F5776" t="str">
            <v>RMI</v>
          </cell>
          <cell r="G5776" t="str">
            <v>H.C. Starck Tungsten GmbH</v>
          </cell>
          <cell r="H5776" t="str">
            <v>GERMANY</v>
          </cell>
          <cell r="I5776"/>
          <cell r="J5776" t="str">
            <v>Goslar</v>
          </cell>
          <cell r="K5776" t="str">
            <v>Niedersachsen</v>
          </cell>
          <cell r="L5776" t="str">
            <v>Conformant</v>
          </cell>
        </row>
        <row r="5777">
          <cell r="B5777" t="str">
            <v>MSL CIRCUITS_2023</v>
          </cell>
          <cell r="C5777" t="str">
            <v>CID000769 - Hunan Jintai New Material Co., Ltd.96</v>
          </cell>
          <cell r="D5777" t="str">
            <v>Tungsten</v>
          </cell>
          <cell r="E5777" t="str">
            <v>CID000769</v>
          </cell>
          <cell r="F5777" t="str">
            <v>RMI</v>
          </cell>
          <cell r="G5777" t="str">
            <v>Hunan Jintai New Material Co., Ltd.</v>
          </cell>
          <cell r="H5777" t="str">
            <v>CHINA</v>
          </cell>
          <cell r="I5777"/>
          <cell r="J5777" t="str">
            <v>Hengyang</v>
          </cell>
          <cell r="K5777" t="str">
            <v>Hunan Sheng</v>
          </cell>
          <cell r="L5777" t="str">
            <v>Conformant</v>
          </cell>
        </row>
        <row r="5778">
          <cell r="B5778" t="str">
            <v>MSL CIRCUITS_2023</v>
          </cell>
          <cell r="C5778" t="str">
            <v>CID000825 - Japan New Metals Co., Ltd.</v>
          </cell>
          <cell r="D5778" t="str">
            <v>Tungsten</v>
          </cell>
          <cell r="E5778" t="str">
            <v>CID000825</v>
          </cell>
          <cell r="F5778" t="str">
            <v>RMI</v>
          </cell>
          <cell r="G5778" t="str">
            <v>Japan New Metals Co., Ltd.</v>
          </cell>
          <cell r="H5778" t="str">
            <v>JAPAN</v>
          </cell>
          <cell r="I5778"/>
          <cell r="J5778" t="str">
            <v>Akita City</v>
          </cell>
          <cell r="K5778" t="str">
            <v>Akita</v>
          </cell>
          <cell r="L5778" t="str">
            <v>Conformant</v>
          </cell>
        </row>
        <row r="5779">
          <cell r="B5779" t="str">
            <v>MSL CIRCUITS_2023</v>
          </cell>
          <cell r="C5779" t="str">
            <v>CID002551 - Jiangwu H.C. Starck Tungsten Products Co., Ltd.</v>
          </cell>
          <cell r="D5779" t="str">
            <v>Tungsten</v>
          </cell>
          <cell r="E5779" t="str">
            <v>CID002551</v>
          </cell>
          <cell r="F5779" t="str">
            <v>RMI</v>
          </cell>
          <cell r="G5779" t="str">
            <v>Jiangwu H.C. Starck Tungsten Products Co., Ltd.</v>
          </cell>
          <cell r="H5779" t="str">
            <v>CHINA</v>
          </cell>
          <cell r="I5779"/>
          <cell r="J5779" t="str">
            <v>Ganzhou</v>
          </cell>
          <cell r="K5779" t="str">
            <v>Jiangxi Sheng</v>
          </cell>
          <cell r="L5779" t="str">
            <v>Conformant</v>
          </cell>
        </row>
        <row r="5780">
          <cell r="B5780" t="str">
            <v>MSL CIRCUITS_2023</v>
          </cell>
          <cell r="C5780" t="str">
            <v>CID002321 - Jiangxi Gan Bei Tungsten Co., Ltd.</v>
          </cell>
          <cell r="D5780" t="str">
            <v>Tungsten</v>
          </cell>
          <cell r="E5780" t="str">
            <v>CID002321</v>
          </cell>
          <cell r="F5780" t="str">
            <v>RMI</v>
          </cell>
          <cell r="G5780" t="str">
            <v>Jiangxi Gan Bei Tungsten Co., Ltd.</v>
          </cell>
          <cell r="H5780" t="str">
            <v>CHINA</v>
          </cell>
          <cell r="I5780"/>
          <cell r="J5780" t="str">
            <v>Xiushui</v>
          </cell>
          <cell r="K5780" t="str">
            <v>Jiangxi Sheng</v>
          </cell>
          <cell r="L5780" t="str">
            <v>Conformant</v>
          </cell>
        </row>
        <row r="5781">
          <cell r="B5781" t="str">
            <v>MSL CIRCUITS_2023</v>
          </cell>
          <cell r="C5781" t="str">
            <v>CID002318 - Jiangxi Tonggu Non-ferrous Metallurgical &amp; Chemical Co., Ltd.</v>
          </cell>
          <cell r="D5781" t="str">
            <v>Tungsten</v>
          </cell>
          <cell r="E5781" t="str">
            <v>CID002318</v>
          </cell>
          <cell r="F5781" t="str">
            <v>RMI</v>
          </cell>
          <cell r="G5781" t="str">
            <v>Jiangxi Tonggu Non-ferrous Metallurgical &amp; Chemical Co., Ltd.</v>
          </cell>
          <cell r="H5781" t="str">
            <v>CHINA</v>
          </cell>
          <cell r="I5781"/>
          <cell r="J5781" t="str">
            <v>Tonggu</v>
          </cell>
          <cell r="K5781" t="str">
            <v>Jiangxi Sheng</v>
          </cell>
          <cell r="L5781" t="str">
            <v>Conformant</v>
          </cell>
        </row>
        <row r="5782">
          <cell r="B5782" t="str">
            <v>MSL CIRCUITS_2023</v>
          </cell>
          <cell r="C5782" t="str">
            <v>CID002317 - Jiangxi Xinsheng Tungsten Industry Co., Ltd.</v>
          </cell>
          <cell r="D5782" t="str">
            <v>Tungsten</v>
          </cell>
          <cell r="E5782" t="str">
            <v>CID002317</v>
          </cell>
          <cell r="F5782" t="str">
            <v>RMI</v>
          </cell>
          <cell r="G5782" t="str">
            <v>Jiangxi Xinsheng Tungsten Industry Co., Ltd.</v>
          </cell>
          <cell r="H5782" t="str">
            <v>CHINA</v>
          </cell>
          <cell r="I5782"/>
          <cell r="J5782" t="str">
            <v>Ganzhou</v>
          </cell>
          <cell r="K5782" t="str">
            <v>Jiangxi Sheng</v>
          </cell>
          <cell r="L5782" t="str">
            <v>Conformant</v>
          </cell>
        </row>
        <row r="5783">
          <cell r="B5783" t="str">
            <v>MSL CIRCUITS_2023</v>
          </cell>
          <cell r="C5783" t="str">
            <v>CID002316 - Jiangxi Yaosheng Tungsten Co., Ltd.</v>
          </cell>
          <cell r="D5783" t="str">
            <v>Tungsten</v>
          </cell>
          <cell r="E5783" t="str">
            <v>CID002316</v>
          </cell>
          <cell r="F5783" t="str">
            <v>RMI</v>
          </cell>
          <cell r="G5783" t="str">
            <v>Jiangxi Yaosheng Tungsten Co., Ltd.</v>
          </cell>
          <cell r="H5783" t="str">
            <v>CHINA</v>
          </cell>
          <cell r="I5783"/>
          <cell r="J5783" t="str">
            <v>Ganzhou</v>
          </cell>
          <cell r="K5783" t="str">
            <v>Jiangxi Sheng</v>
          </cell>
          <cell r="L5783" t="str">
            <v>Conformant</v>
          </cell>
        </row>
        <row r="5784">
          <cell r="B5784" t="str">
            <v>MSL CIRCUITS_2023</v>
          </cell>
          <cell r="C5784" t="str">
            <v>CID000966 - Kennametal Fallon</v>
          </cell>
          <cell r="D5784" t="str">
            <v>Tungsten</v>
          </cell>
          <cell r="E5784" t="str">
            <v>CID000966</v>
          </cell>
          <cell r="F5784" t="str">
            <v>RMI</v>
          </cell>
          <cell r="G5784" t="str">
            <v>Kennametal Fallon</v>
          </cell>
          <cell r="H5784" t="str">
            <v>UNITED STATES OF AMERICA</v>
          </cell>
          <cell r="I5784"/>
          <cell r="J5784" t="str">
            <v>Fallon</v>
          </cell>
          <cell r="K5784" t="str">
            <v>Nevada</v>
          </cell>
          <cell r="L5784" t="str">
            <v>Conformant</v>
          </cell>
        </row>
        <row r="5785">
          <cell r="B5785" t="str">
            <v>MSL CIRCUITS_2023</v>
          </cell>
          <cell r="C5785" t="str">
            <v>CID000105 - Kennametal Huntsville184</v>
          </cell>
          <cell r="D5785" t="str">
            <v>Tungsten</v>
          </cell>
          <cell r="E5785" t="str">
            <v>CID000105</v>
          </cell>
          <cell r="F5785" t="str">
            <v>RMI</v>
          </cell>
          <cell r="G5785" t="str">
            <v>Kennametal Huntsville</v>
          </cell>
          <cell r="H5785" t="str">
            <v>UNITED STATES OF AMERICA</v>
          </cell>
          <cell r="I5785"/>
          <cell r="J5785" t="str">
            <v>Huntsville</v>
          </cell>
          <cell r="K5785" t="str">
            <v>Alabama</v>
          </cell>
          <cell r="L5785" t="str">
            <v>Conformant</v>
          </cell>
        </row>
        <row r="5786">
          <cell r="B5786" t="str">
            <v>MSL CIRCUITS_2023</v>
          </cell>
          <cell r="C5786" t="str">
            <v>CID002319 - Malipo Haiyu Tungsten Co., Ltd.</v>
          </cell>
          <cell r="D5786" t="str">
            <v>Tungsten</v>
          </cell>
          <cell r="E5786" t="str">
            <v>CID002319</v>
          </cell>
          <cell r="F5786" t="str">
            <v>RMI</v>
          </cell>
          <cell r="G5786" t="str">
            <v>Malipo Haiyu Tungsten Co., Ltd.</v>
          </cell>
          <cell r="H5786" t="str">
            <v>CHINA</v>
          </cell>
          <cell r="I5786"/>
          <cell r="J5786" t="str">
            <v>Nanfeng Xiaozhai</v>
          </cell>
          <cell r="K5786" t="str">
            <v>Yunnan Sheng</v>
          </cell>
          <cell r="L5786" t="str">
            <v>Conformant</v>
          </cell>
        </row>
        <row r="5787">
          <cell r="B5787" t="str">
            <v>MSL CIRCUITS_2023</v>
          </cell>
          <cell r="C5787" t="str">
            <v>CID002845 - Moliren Ltd.</v>
          </cell>
          <cell r="D5787" t="str">
            <v>Tungsten</v>
          </cell>
          <cell r="E5787" t="str">
            <v>CID002845</v>
          </cell>
          <cell r="F5787" t="str">
            <v>RMI</v>
          </cell>
          <cell r="G5787" t="str">
            <v>Moliren Ltd.</v>
          </cell>
          <cell r="H5787" t="str">
            <v>RUSSIAN FEDERATION</v>
          </cell>
          <cell r="I5787"/>
          <cell r="J5787" t="str">
            <v>Roshal</v>
          </cell>
          <cell r="K5787" t="str">
            <v>Moskovskaja oblast'</v>
          </cell>
          <cell r="L5787" t="str">
            <v>Listed by RMI</v>
          </cell>
        </row>
        <row r="5788">
          <cell r="B5788" t="str">
            <v>MSL CIRCUITS_2023</v>
          </cell>
          <cell r="C5788" t="str">
            <v>CID002589 - Niagara Refining LLC</v>
          </cell>
          <cell r="D5788" t="str">
            <v>Tungsten</v>
          </cell>
          <cell r="E5788" t="str">
            <v>CID002589</v>
          </cell>
          <cell r="F5788" t="str">
            <v>RMI</v>
          </cell>
          <cell r="G5788" t="str">
            <v>Niagara Refining LLC</v>
          </cell>
          <cell r="H5788" t="str">
            <v>UNITED STATES OF AMERICA</v>
          </cell>
          <cell r="I5788"/>
          <cell r="J5788" t="str">
            <v>Depew</v>
          </cell>
          <cell r="K5788" t="str">
            <v>New York</v>
          </cell>
          <cell r="L5788" t="str">
            <v>Conformant</v>
          </cell>
        </row>
        <row r="5789">
          <cell r="B5789" t="str">
            <v>MSL CIRCUITS_2023</v>
          </cell>
          <cell r="C5789" t="str">
            <v>CID002543 - Masan High-Tech Materials</v>
          </cell>
          <cell r="D5789" t="str">
            <v>Tungsten</v>
          </cell>
          <cell r="E5789" t="str">
            <v>CID002543</v>
          </cell>
          <cell r="F5789" t="str">
            <v>RMI</v>
          </cell>
          <cell r="G5789" t="str">
            <v>Masan High-Tech Materials</v>
          </cell>
          <cell r="H5789" t="str">
            <v>VIET NAM</v>
          </cell>
          <cell r="I5789"/>
          <cell r="J5789" t="str">
            <v>Dai Tu</v>
          </cell>
          <cell r="K5789" t="str">
            <v>Thái Nguyên</v>
          </cell>
          <cell r="L5789" t="str">
            <v>Conformant</v>
          </cell>
        </row>
        <row r="5790">
          <cell r="B5790" t="str">
            <v>MSL CIRCUITS_2023</v>
          </cell>
          <cell r="C5790" t="str">
            <v>CID002827 - Philippine Chuangxin Industrial Co., Inc.</v>
          </cell>
          <cell r="D5790" t="str">
            <v>Tungsten</v>
          </cell>
          <cell r="E5790" t="str">
            <v>CID002827</v>
          </cell>
          <cell r="F5790" t="str">
            <v>RMI</v>
          </cell>
          <cell r="G5790" t="str">
            <v>Philippine Chuangxin Industrial Co., Inc.</v>
          </cell>
          <cell r="H5790" t="str">
            <v>PHILIPPINES</v>
          </cell>
          <cell r="I5790"/>
          <cell r="J5790" t="str">
            <v>Marilao</v>
          </cell>
          <cell r="K5790" t="str">
            <v>Bulacan</v>
          </cell>
          <cell r="L5790" t="str">
            <v>Conformant</v>
          </cell>
        </row>
        <row r="5791">
          <cell r="B5791" t="str">
            <v>MSL CIRCUITS_2023</v>
          </cell>
          <cell r="C5791" t="str">
            <v>CID002044 - Wolfram Bergbau und Hutten AG187</v>
          </cell>
          <cell r="D5791" t="str">
            <v>Tungsten</v>
          </cell>
          <cell r="E5791" t="str">
            <v>CID002044</v>
          </cell>
          <cell r="F5791" t="str">
            <v>RMI</v>
          </cell>
          <cell r="G5791" t="str">
            <v>Wolfram Bergbau und Hutten AG</v>
          </cell>
          <cell r="H5791" t="str">
            <v>AUSTRIA</v>
          </cell>
          <cell r="I5791"/>
          <cell r="J5791"/>
          <cell r="K5791"/>
          <cell r="L5791" t="str">
            <v>Conformant</v>
          </cell>
        </row>
        <row r="5792">
          <cell r="B5792" t="str">
            <v>MSL CIRCUITS_2023</v>
          </cell>
          <cell r="C5792" t="str">
            <v>CID002320 - Xiamen Tungsten (H.C.) Co., Ltd.188</v>
          </cell>
          <cell r="D5792" t="str">
            <v>Tungsten</v>
          </cell>
          <cell r="E5792" t="str">
            <v>CID002320</v>
          </cell>
          <cell r="F5792" t="str">
            <v>RMI</v>
          </cell>
          <cell r="G5792" t="str">
            <v>Xiamen Tungsten (H.C.) Co., Ltd.</v>
          </cell>
          <cell r="H5792" t="str">
            <v>CHINA</v>
          </cell>
          <cell r="I5792"/>
          <cell r="J5792"/>
          <cell r="K5792"/>
          <cell r="L5792" t="str">
            <v>Conformant</v>
          </cell>
        </row>
        <row r="5793">
          <cell r="B5793" t="str">
            <v>MSL CIRCUITS_2023</v>
          </cell>
          <cell r="C5793" t="str">
            <v>CID002082 - Xiamen Tungsten Co., Ltd.</v>
          </cell>
          <cell r="D5793" t="str">
            <v>Tungsten</v>
          </cell>
          <cell r="E5793" t="str">
            <v>CID002082</v>
          </cell>
          <cell r="F5793" t="str">
            <v>RMI</v>
          </cell>
          <cell r="G5793" t="str">
            <v>Xiamen Tungsten Co., Ltd.</v>
          </cell>
          <cell r="H5793" t="str">
            <v>CHINA</v>
          </cell>
          <cell r="I5793"/>
          <cell r="J5793"/>
          <cell r="K5793"/>
          <cell r="L5793" t="str">
            <v>Conformant</v>
          </cell>
        </row>
        <row r="5794">
          <cell r="B5794" t="str">
            <v>MSL CIRCUITS_2023</v>
          </cell>
          <cell r="C5794" t="str">
            <v>CID002830 - Xinfeng Huarui Tungsten &amp; Molybdenum New Material Co., Ltd.</v>
          </cell>
          <cell r="D5794" t="str">
            <v>Tungsten</v>
          </cell>
          <cell r="E5794" t="str">
            <v>CID002830</v>
          </cell>
          <cell r="F5794" t="str">
            <v>RMI</v>
          </cell>
          <cell r="G5794" t="str">
            <v>Xinfeng Huarui Tungsten &amp; Molybdenum New Material Co., Ltd.</v>
          </cell>
          <cell r="H5794" t="str">
            <v>CHINA</v>
          </cell>
          <cell r="I5794"/>
          <cell r="J5794"/>
          <cell r="K5794"/>
          <cell r="L5794" t="str">
            <v>Conformant</v>
          </cell>
        </row>
        <row r="5795">
          <cell r="B5795" t="str">
            <v>MSL CIRCUITS_2023</v>
          </cell>
          <cell r="C5795" t="str">
            <v>CID000291 - Guangdong Rising Rare Metals-EO Materials Ltd.</v>
          </cell>
          <cell r="D5795" t="str">
            <v>Tantalum</v>
          </cell>
          <cell r="E5795" t="str">
            <v>CID000291</v>
          </cell>
          <cell r="F5795" t="str">
            <v>RMI</v>
          </cell>
          <cell r="G5795" t="str">
            <v>Guangdong Rising Rare Metals-EO Materials Ltd.</v>
          </cell>
          <cell r="H5795" t="str">
            <v>CHINA</v>
          </cell>
          <cell r="I5795" t="str">
            <v>Conghua, Guangdong, China </v>
          </cell>
          <cell r="J5795" t="str">
            <v>Yingde</v>
          </cell>
          <cell r="K5795" t="str">
            <v>Guangdong Sheng</v>
          </cell>
          <cell r="L5795" t="str">
            <v>Removed</v>
          </cell>
        </row>
        <row r="5796">
          <cell r="B5796" t="str">
            <v>MSL CIRCUITS_2023</v>
          </cell>
          <cell r="C5796" t="str">
            <v>CID000362 - DODUCO Contacts and Refining GmbH</v>
          </cell>
          <cell r="D5796" t="str">
            <v>Gold</v>
          </cell>
          <cell r="E5796" t="str">
            <v>CID000362</v>
          </cell>
          <cell r="F5796" t="str">
            <v>RMI</v>
          </cell>
          <cell r="G5796" t="str">
            <v>DODUCO Contacts and Refining GmbH</v>
          </cell>
          <cell r="H5796" t="str">
            <v>GERMANY</v>
          </cell>
          <cell r="I5796"/>
          <cell r="J5796" t="str">
            <v>Pforzheim</v>
          </cell>
          <cell r="K5796" t="str">
            <v>Baden-Württemberg</v>
          </cell>
          <cell r="L5796" t="str">
            <v>Removed</v>
          </cell>
        </row>
        <row r="5797">
          <cell r="B5797" t="str">
            <v>MSL CIRCUITS_2023</v>
          </cell>
          <cell r="C5797" t="str">
            <v>CID001231 - Jiangxi New Nanshan Technology Ltd.</v>
          </cell>
          <cell r="D5797" t="str">
            <v>Tin</v>
          </cell>
          <cell r="E5797" t="str">
            <v>CID001231</v>
          </cell>
          <cell r="F5797" t="str">
            <v>RMI</v>
          </cell>
          <cell r="G5797" t="str">
            <v>Jiangxi New Nanshan Technology Ltd.</v>
          </cell>
          <cell r="H5797" t="str">
            <v>CHINA</v>
          </cell>
          <cell r="I5797" t="str">
            <v>Nan Kang Industrial Park, Ganzhou, Jiangxi Province, China, 341413</v>
          </cell>
          <cell r="J5797" t="str">
            <v>Ganzhou</v>
          </cell>
          <cell r="K5797" t="str">
            <v>Jiangxi Sheng</v>
          </cell>
          <cell r="L5797" t="str">
            <v>Conformant</v>
          </cell>
        </row>
        <row r="5798">
          <cell r="B5798" t="str">
            <v>MSL CIRCUITS_2023</v>
          </cell>
          <cell r="C5798" t="str">
            <v>CID001522 - Yanling Jincheng Tantalum &amp; Niobium Co., Ltd.</v>
          </cell>
          <cell r="D5798" t="str">
            <v>Tantalum</v>
          </cell>
          <cell r="E5798" t="str">
            <v>CID001522</v>
          </cell>
          <cell r="F5798" t="str">
            <v>RMI</v>
          </cell>
          <cell r="G5798" t="str">
            <v>Yanling Jincheng Tantalum &amp; Niobium Co., Ltd.</v>
          </cell>
          <cell r="H5798" t="str">
            <v>CHINA</v>
          </cell>
          <cell r="I5798"/>
          <cell r="J5798" t="str">
            <v>Zhuzhou</v>
          </cell>
          <cell r="K5798" t="str">
            <v>Hunan Sheng</v>
          </cell>
          <cell r="L5798" t="str">
            <v>Conformant</v>
          </cell>
        </row>
        <row r="5799">
          <cell r="B5799" t="str">
            <v>MSL CIRCUITS_2023</v>
          </cell>
          <cell r="C5799" t="str">
            <v>CID002100 - Yamakin Co., Ltd.</v>
          </cell>
          <cell r="D5799" t="str">
            <v>Gold</v>
          </cell>
          <cell r="E5799" t="str">
            <v>CID002100</v>
          </cell>
          <cell r="F5799" t="str">
            <v>RMI</v>
          </cell>
          <cell r="G5799" t="str">
            <v>Yamakin Co., Ltd.</v>
          </cell>
          <cell r="H5799" t="str">
            <v>JAPAN</v>
          </cell>
          <cell r="I5799"/>
          <cell r="J5799" t="str">
            <v>Konan</v>
          </cell>
          <cell r="K5799" t="str">
            <v>Kochi</v>
          </cell>
          <cell r="L5799" t="str">
            <v>Conformant</v>
          </cell>
        </row>
        <row r="5800">
          <cell r="B5800" t="str">
            <v>MSL CIRCUITS_2023</v>
          </cell>
          <cell r="C5800" t="str">
            <v>CID002645 - Ganzhou Haichuang Tungsten Co., Ltd.</v>
          </cell>
          <cell r="D5800" t="str">
            <v>Tungsten</v>
          </cell>
          <cell r="E5800" t="str">
            <v>CID002645</v>
          </cell>
          <cell r="F5800" t="str">
            <v>RMI</v>
          </cell>
          <cell r="G5800" t="str">
            <v>Ganzhou Haichuang Tungsten Co., Ltd.</v>
          </cell>
          <cell r="H5800" t="str">
            <v>CHINA</v>
          </cell>
          <cell r="I5800"/>
          <cell r="J5800" t="str">
            <v>Ganzhou</v>
          </cell>
          <cell r="K5800" t="str">
            <v>Jiangxi Sheng</v>
          </cell>
          <cell r="L5800" t="str">
            <v>Conformant</v>
          </cell>
        </row>
        <row r="5801">
          <cell r="B5801" t="str">
            <v>MSL CIRCUITS_2023</v>
          </cell>
          <cell r="C5801" t="str">
            <v>CID002773 - Aurubis Beerse99</v>
          </cell>
          <cell r="D5801" t="str">
            <v>Tin</v>
          </cell>
          <cell r="E5801" t="str">
            <v>CID002773</v>
          </cell>
          <cell r="F5801" t="str">
            <v>RMI</v>
          </cell>
          <cell r="G5801" t="str">
            <v>Aurubis Beerse</v>
          </cell>
          <cell r="H5801" t="str">
            <v>BELGIUM</v>
          </cell>
          <cell r="I5801"/>
          <cell r="J5801" t="str">
            <v>Beerse</v>
          </cell>
          <cell r="K5801" t="str">
            <v>Antwerpen</v>
          </cell>
          <cell r="L5801" t="str">
            <v>Conformant</v>
          </cell>
        </row>
        <row r="5802">
          <cell r="B5802" t="str">
            <v>MSL CIRCUITS_2023</v>
          </cell>
          <cell r="C5802" t="str">
            <v>CID002774 - Aurubis Berango100</v>
          </cell>
          <cell r="D5802" t="str">
            <v>Tin</v>
          </cell>
          <cell r="E5802" t="str">
            <v>CID002774</v>
          </cell>
          <cell r="F5802" t="str">
            <v>RMI</v>
          </cell>
          <cell r="G5802" t="str">
            <v>Aurubis Berango</v>
          </cell>
          <cell r="H5802" t="str">
            <v>SPAIN</v>
          </cell>
          <cell r="I5802"/>
          <cell r="J5802" t="str">
            <v>Berango</v>
          </cell>
          <cell r="K5802" t="str">
            <v>Bizkaia</v>
          </cell>
          <cell r="L5802" t="str">
            <v>Conformant</v>
          </cell>
        </row>
        <row r="5803">
          <cell r="B5803" t="str">
            <v>MSL CIRCUITS_2023</v>
          </cell>
          <cell r="C5803" t="str">
            <v>CID002918 - SungEel HiMetal Co., Ltd.</v>
          </cell>
          <cell r="D5803" t="str">
            <v>Gold</v>
          </cell>
          <cell r="E5803" t="str">
            <v>CID002918</v>
          </cell>
          <cell r="F5803" t="str">
            <v>RMI</v>
          </cell>
          <cell r="G5803" t="str">
            <v>SungEel HiMetal Co., Ltd.</v>
          </cell>
          <cell r="H5803" t="str">
            <v>KOREA, REPUBLIC OF</v>
          </cell>
          <cell r="I5803"/>
          <cell r="J5803" t="str">
            <v>Gunsan-si</v>
          </cell>
          <cell r="K5803" t="str">
            <v>Jeollabuk-do</v>
          </cell>
          <cell r="L5803" t="str">
            <v>Conformant</v>
          </cell>
        </row>
        <row r="5804">
          <cell r="B5804" t="str">
            <v>MSL CIRCUITS_2023</v>
          </cell>
          <cell r="C5804" t="str">
            <v>CID003190 - Chifeng Dajingzi Tin Industry Co., Ltd.</v>
          </cell>
          <cell r="D5804" t="str">
            <v>Tin</v>
          </cell>
          <cell r="E5804" t="str">
            <v>CID003190</v>
          </cell>
          <cell r="F5804" t="str">
            <v>RMI</v>
          </cell>
          <cell r="G5804" t="str">
            <v>Chifeng Dajingzi Tin Industry Co., Ltd.</v>
          </cell>
          <cell r="H5804" t="str">
            <v>CHINA</v>
          </cell>
          <cell r="I5804"/>
          <cell r="J5804" t="str">
            <v>Chifeng</v>
          </cell>
          <cell r="K5804" t="str">
            <v>Nei Mongol Zizhiqu</v>
          </cell>
          <cell r="L5804" t="str">
            <v>Conformant</v>
          </cell>
        </row>
        <row r="5805">
          <cell r="B5805" t="str">
            <v>MSL CIRCUITS_2023</v>
          </cell>
          <cell r="C5805" t="str">
            <v>CID003205 - PT Bangka Serumpun</v>
          </cell>
          <cell r="D5805" t="str">
            <v>Tin</v>
          </cell>
          <cell r="E5805" t="str">
            <v>CID003205</v>
          </cell>
          <cell r="F5805" t="str">
            <v>RMI</v>
          </cell>
          <cell r="G5805" t="str">
            <v>PT Bangka Serumpun</v>
          </cell>
          <cell r="H5805" t="str">
            <v>INDONESIA</v>
          </cell>
          <cell r="I5805"/>
          <cell r="J5805" t="str">
            <v>Pangkalpinang</v>
          </cell>
          <cell r="K5805" t="str">
            <v>Kepulauan Bangka Belitung</v>
          </cell>
          <cell r="L5805" t="str">
            <v>Conformant</v>
          </cell>
        </row>
        <row r="5806">
          <cell r="B5806" t="str">
            <v>MSL CIRCUITS_2023</v>
          </cell>
          <cell r="C5806" t="str">
            <v>CID003325 - Tin Technology &amp; Refining</v>
          </cell>
          <cell r="D5806" t="str">
            <v>Tin</v>
          </cell>
          <cell r="E5806" t="str">
            <v>CID003325</v>
          </cell>
          <cell r="F5806" t="str">
            <v>RMI</v>
          </cell>
          <cell r="G5806" t="str">
            <v>Tin Technology &amp; Refining</v>
          </cell>
          <cell r="H5806" t="str">
            <v>UNITED STATES OF AMERICA</v>
          </cell>
          <cell r="I5806"/>
          <cell r="J5806" t="str">
            <v>West Chester</v>
          </cell>
          <cell r="K5806" t="str">
            <v>Pennsylvania</v>
          </cell>
          <cell r="L5806" t="str">
            <v>Conformant</v>
          </cell>
        </row>
        <row r="5807">
          <cell r="B5807" t="str">
            <v>MSL CIRCUITS_2023</v>
          </cell>
          <cell r="C5807" t="str">
            <v>CID001406 - PT Babel Surya Alam Lestari</v>
          </cell>
          <cell r="D5807" t="str">
            <v>Tin</v>
          </cell>
          <cell r="E5807" t="str">
            <v>CID001406</v>
          </cell>
          <cell r="F5807" t="str">
            <v>RMI</v>
          </cell>
          <cell r="G5807" t="str">
            <v>PT Babel Surya Alam Lestari</v>
          </cell>
          <cell r="H5807" t="str">
            <v>INDONESIA</v>
          </cell>
          <cell r="I5807"/>
          <cell r="J5807" t="str">
            <v>Badau</v>
          </cell>
          <cell r="K5807" t="str">
            <v>Kepulauan Bangka Belitung</v>
          </cell>
          <cell r="L5807" t="str">
            <v>Conformant</v>
          </cell>
        </row>
        <row r="5808">
          <cell r="B5808" t="str">
            <v>MSL CIRCUITS_2023</v>
          </cell>
          <cell r="C5808" t="str">
            <v>CID002763 - 8853 S.p.A.</v>
          </cell>
          <cell r="D5808" t="str">
            <v>Gold</v>
          </cell>
          <cell r="E5808" t="str">
            <v>CID002763</v>
          </cell>
          <cell r="F5808" t="str">
            <v>RMI</v>
          </cell>
          <cell r="G5808" t="str">
            <v>8853 S.p.A.</v>
          </cell>
          <cell r="H5808" t="str">
            <v>ITALY</v>
          </cell>
          <cell r="I5808"/>
          <cell r="J5808" t="str">
            <v>Pero</v>
          </cell>
          <cell r="K5808" t="str">
            <v>Lombardia</v>
          </cell>
          <cell r="L5808" t="str">
            <v>Listed by RMI</v>
          </cell>
        </row>
        <row r="5809">
          <cell r="B5809" t="str">
            <v>MSL CIRCUITS_2023</v>
          </cell>
          <cell r="C5809" t="str">
            <v>CID003381 - PT Rajawali Rimba Perkasa</v>
          </cell>
          <cell r="D5809" t="str">
            <v>Tin</v>
          </cell>
          <cell r="E5809" t="str">
            <v>CID003381</v>
          </cell>
          <cell r="F5809" t="str">
            <v>RMI</v>
          </cell>
          <cell r="G5809" t="str">
            <v>PT Rajawali Rimba Perkasa</v>
          </cell>
          <cell r="H5809" t="str">
            <v>INDONESIA</v>
          </cell>
          <cell r="I5809"/>
          <cell r="J5809" t="str">
            <v>Tukak Sadai</v>
          </cell>
          <cell r="K5809" t="str">
            <v>Bangka Belitung</v>
          </cell>
          <cell r="L5809" t="str">
            <v>Conformant</v>
          </cell>
        </row>
        <row r="5810">
          <cell r="B5810" t="str">
            <v>MSL CIRCUITS_2023</v>
          </cell>
          <cell r="C5810" t="str">
            <v>CID002834 - Thai Nguyen Mining and Metallurgy Co., Ltd.</v>
          </cell>
          <cell r="D5810" t="str">
            <v>Tin</v>
          </cell>
          <cell r="E5810" t="str">
            <v>CID002834</v>
          </cell>
          <cell r="F5810" t="str">
            <v>RMI</v>
          </cell>
          <cell r="G5810" t="str">
            <v>Thai Nguyen Mining and Metallurgy Co., Ltd.</v>
          </cell>
          <cell r="H5810" t="str">
            <v>VIET NAM</v>
          </cell>
          <cell r="I5810"/>
          <cell r="J5810" t="str">
            <v>Thai Nguyen</v>
          </cell>
          <cell r="K5810" t="str">
            <v>Thái Nguyên</v>
          </cell>
          <cell r="L5810" t="str">
            <v>Removed</v>
          </cell>
        </row>
        <row r="5811">
          <cell r="B5811" t="str">
            <v>MSL CIRCUITS_2023</v>
          </cell>
          <cell r="C5811" t="str">
            <v>CID003388 - KGETS Co., Ltd.</v>
          </cell>
          <cell r="D5811" t="str">
            <v>Tungsten</v>
          </cell>
          <cell r="E5811" t="str">
            <v>CID003388</v>
          </cell>
          <cell r="F5811" t="str">
            <v>RMI</v>
          </cell>
          <cell r="G5811" t="str">
            <v>KGETS Co., Ltd.</v>
          </cell>
          <cell r="H5811" t="str">
            <v>KOREA, REPUBLIC OF</v>
          </cell>
          <cell r="I5811"/>
          <cell r="J5811" t="str">
            <v>Siheung-si</v>
          </cell>
          <cell r="K5811" t="str">
            <v>Gyeonggi-do</v>
          </cell>
          <cell r="L5811" t="str">
            <v>Removed</v>
          </cell>
        </row>
        <row r="5812">
          <cell r="B5812" t="str">
            <v>MSL CIRCUITS_2023</v>
          </cell>
          <cell r="C5812" t="str">
            <v>CID000090 - Asaka Riken Co., Ltd.</v>
          </cell>
          <cell r="D5812" t="str">
            <v>Gold</v>
          </cell>
          <cell r="E5812" t="str">
            <v>CID000090</v>
          </cell>
          <cell r="F5812" t="str">
            <v>RMI</v>
          </cell>
          <cell r="G5812" t="str">
            <v>Asaka Riken Co., Ltd.</v>
          </cell>
          <cell r="H5812" t="str">
            <v>JAPAN</v>
          </cell>
          <cell r="I5812"/>
          <cell r="J5812" t="str">
            <v>Tamura</v>
          </cell>
          <cell r="K5812" t="str">
            <v>Fukushima</v>
          </cell>
          <cell r="L5812" t="str">
            <v>Conformant</v>
          </cell>
        </row>
        <row r="5813">
          <cell r="B5813" t="str">
            <v>MSL CIRCUITS_2023</v>
          </cell>
          <cell r="C5813" t="str">
            <v>CID002542 - TANIOBIS Smelting GmbH &amp; Co. KG</v>
          </cell>
          <cell r="D5813" t="str">
            <v>Tungsten</v>
          </cell>
          <cell r="E5813" t="str">
            <v>CID002542</v>
          </cell>
          <cell r="F5813" t="str">
            <v>RMI</v>
          </cell>
          <cell r="G5813" t="str">
            <v>TANIOBIS Smelting GmbH &amp; Co. KG</v>
          </cell>
          <cell r="H5813" t="str">
            <v>GERMANY</v>
          </cell>
          <cell r="I5813"/>
          <cell r="J5813" t="str">
            <v>Laufenburg</v>
          </cell>
          <cell r="K5813" t="str">
            <v>Baden-Württemberg</v>
          </cell>
          <cell r="L5813" t="str">
            <v>Conformant</v>
          </cell>
        </row>
        <row r="5814">
          <cell r="B5814" t="str">
            <v>MSL CIRCUITS_2023</v>
          </cell>
          <cell r="C5814" t="str">
            <v>CID001175 - Mineracao Taboca S.A.</v>
          </cell>
          <cell r="D5814" t="str">
            <v>Tantalum</v>
          </cell>
          <cell r="E5814" t="str">
            <v>CID001175</v>
          </cell>
          <cell r="F5814" t="str">
            <v>RMI</v>
          </cell>
          <cell r="G5814" t="str">
            <v>Mineracao Taboca S.A.</v>
          </cell>
          <cell r="H5814" t="str">
            <v>BRAZIL</v>
          </cell>
          <cell r="I5814"/>
          <cell r="J5814" t="str">
            <v>Presidente Figueiredo</v>
          </cell>
          <cell r="K5814" t="str">
            <v>Amazonas</v>
          </cell>
          <cell r="L5814" t="str">
            <v>Conformant</v>
          </cell>
        </row>
        <row r="5815">
          <cell r="B5815" t="str">
            <v>MSL CIRCUITS_2023</v>
          </cell>
          <cell r="C5815" t="str">
            <v>CID001191 - Mitsubishi Materials Corporation</v>
          </cell>
          <cell r="D5815" t="str">
            <v>Tin</v>
          </cell>
          <cell r="E5815" t="str">
            <v>CID001191</v>
          </cell>
          <cell r="F5815" t="str">
            <v>RMI</v>
          </cell>
          <cell r="G5815" t="str">
            <v>Mitsubishi Materials Corporation</v>
          </cell>
          <cell r="H5815" t="str">
            <v>JAPAN</v>
          </cell>
          <cell r="I5815"/>
          <cell r="J5815" t="str">
            <v>Tokyo</v>
          </cell>
          <cell r="K5815" t="str">
            <v>Tokyo</v>
          </cell>
          <cell r="L5815" t="str">
            <v>Conformant</v>
          </cell>
        </row>
        <row r="5816">
          <cell r="B5816" t="str">
            <v>MSL CIRCUITS_2023</v>
          </cell>
          <cell r="C5816" t="str">
            <v>CID002707 - Resind Industria e Comercio Ltda.</v>
          </cell>
          <cell r="D5816" t="str">
            <v>Tantalum</v>
          </cell>
          <cell r="E5816" t="str">
            <v>CID002707</v>
          </cell>
          <cell r="F5816" t="str">
            <v>RMI</v>
          </cell>
          <cell r="G5816" t="str">
            <v>Resind Industria e Comercio Ltda.</v>
          </cell>
          <cell r="H5816" t="str">
            <v>BRAZIL</v>
          </cell>
          <cell r="I5816"/>
          <cell r="J5816" t="str">
            <v>São João del Rei</v>
          </cell>
          <cell r="K5816" t="str">
            <v>Minas gerais</v>
          </cell>
          <cell r="L5816" t="str">
            <v>Conformant</v>
          </cell>
        </row>
        <row r="5817">
          <cell r="B5817" t="str">
            <v>MS-Schramberg GmbH&amp;Co.KG_2023</v>
          </cell>
          <cell r="C5817"/>
          <cell r="D5817"/>
          <cell r="E5817"/>
          <cell r="F5817"/>
          <cell r="G5817"/>
          <cell r="H5817"/>
          <cell r="I5817"/>
          <cell r="J5817"/>
          <cell r="K5817"/>
          <cell r="L5817"/>
        </row>
        <row r="5818">
          <cell r="B5818" t="str">
            <v>Murata Manufacturing_20222023</v>
          </cell>
          <cell r="C5818" t="str">
            <v>CID000460 - F&amp;X Electro-Materials Ltd.4</v>
          </cell>
          <cell r="D5818" t="str">
            <v>Tantalum</v>
          </cell>
          <cell r="E5818" t="str">
            <v>CID000460</v>
          </cell>
          <cell r="F5818" t="str">
            <v>RMI</v>
          </cell>
          <cell r="G5818" t="str">
            <v>F&amp;X Electro-Materials Ltd.</v>
          </cell>
          <cell r="H5818" t="str">
            <v>CHINA</v>
          </cell>
          <cell r="I5818"/>
          <cell r="J5818" t="str">
            <v>Jiangmen</v>
          </cell>
          <cell r="K5818" t="str">
            <v>Guangdong Sheng</v>
          </cell>
          <cell r="L5818" t="str">
            <v>Conformant</v>
          </cell>
        </row>
        <row r="5819">
          <cell r="B5819" t="str">
            <v>Murata Manufacturing_20222023</v>
          </cell>
          <cell r="C5819" t="str">
            <v>CID002558 - Global Advanced Metals Aizu</v>
          </cell>
          <cell r="D5819" t="str">
            <v>Tantalum</v>
          </cell>
          <cell r="E5819" t="str">
            <v>CID002558</v>
          </cell>
          <cell r="F5819" t="str">
            <v>RMI</v>
          </cell>
          <cell r="G5819" t="str">
            <v>Global Advanced Metals Aizu</v>
          </cell>
          <cell r="H5819" t="str">
            <v>JAPAN</v>
          </cell>
          <cell r="I5819"/>
          <cell r="J5819" t="str">
            <v>Aizuwakamatsu</v>
          </cell>
          <cell r="K5819" t="str">
            <v>Fukushima</v>
          </cell>
          <cell r="L5819" t="str">
            <v>Conformant</v>
          </cell>
        </row>
        <row r="5820">
          <cell r="B5820" t="str">
            <v>Murata Manufacturing_20222023</v>
          </cell>
          <cell r="C5820" t="str">
            <v>CID002557 - Global Advanced Metals Boyertown</v>
          </cell>
          <cell r="D5820" t="str">
            <v>Tantalum</v>
          </cell>
          <cell r="E5820" t="str">
            <v>CID002557</v>
          </cell>
          <cell r="F5820" t="str">
            <v>RMI</v>
          </cell>
          <cell r="G5820" t="str">
            <v>Global Advanced Metals Boyertown</v>
          </cell>
          <cell r="H5820" t="str">
            <v>UNITED STATES OF AMERICA</v>
          </cell>
          <cell r="I5820"/>
          <cell r="J5820" t="str">
            <v>Boyertown</v>
          </cell>
          <cell r="K5820" t="str">
            <v>Pennsylvania</v>
          </cell>
          <cell r="L5820" t="str">
            <v>Conformant</v>
          </cell>
        </row>
        <row r="5821">
          <cell r="B5821" t="str">
            <v>Murata Manufacturing_20222023</v>
          </cell>
          <cell r="C5821" t="str">
            <v>CID002548 - Materion Newton Inc.</v>
          </cell>
          <cell r="D5821" t="str">
            <v>Tantalum</v>
          </cell>
          <cell r="E5821" t="str">
            <v>CID002548</v>
          </cell>
          <cell r="F5821" t="str">
            <v>RMI</v>
          </cell>
          <cell r="G5821" t="str">
            <v>Materion Newton Inc.</v>
          </cell>
          <cell r="H5821" t="str">
            <v>UNITED STATES OF AMERICA</v>
          </cell>
          <cell r="I5821"/>
          <cell r="J5821" t="str">
            <v>Newton</v>
          </cell>
          <cell r="K5821" t="str">
            <v>Massachusetts</v>
          </cell>
          <cell r="L5821" t="str">
            <v>Conformant</v>
          </cell>
        </row>
        <row r="5822">
          <cell r="B5822" t="str">
            <v>Murata Manufacturing_20222023</v>
          </cell>
          <cell r="C5822" t="str">
            <v>CID002545 - TANIOBIS GmbH</v>
          </cell>
          <cell r="D5822" t="str">
            <v>Tantalum</v>
          </cell>
          <cell r="E5822" t="str">
            <v>CID002545</v>
          </cell>
          <cell r="F5822" t="str">
            <v>RMI</v>
          </cell>
          <cell r="G5822" t="str">
            <v>TANIOBIS GmbH</v>
          </cell>
          <cell r="H5822" t="str">
            <v>GERMANY</v>
          </cell>
          <cell r="I5822"/>
          <cell r="J5822" t="str">
            <v>Goslar</v>
          </cell>
          <cell r="K5822" t="str">
            <v>Niedersachsen</v>
          </cell>
          <cell r="L5822" t="str">
            <v>Conformant</v>
          </cell>
        </row>
        <row r="5823">
          <cell r="B5823" t="str">
            <v>Murata Manufacturing_20222023</v>
          </cell>
          <cell r="C5823" t="str">
            <v>CID000917 - Jiujiang Tanbre Co., Ltd.</v>
          </cell>
          <cell r="D5823" t="str">
            <v>Tantalum</v>
          </cell>
          <cell r="E5823" t="str">
            <v>CID000917</v>
          </cell>
          <cell r="F5823" t="str">
            <v>RMI</v>
          </cell>
          <cell r="G5823" t="str">
            <v>Jiujiang Tanbre Co., Ltd.</v>
          </cell>
          <cell r="H5823" t="str">
            <v>CHINA</v>
          </cell>
          <cell r="I5823" t="str">
            <v>No. 62, Jiuhu Road, Jiujiang City, Jiangxi 
Province, China, P.C: 332014</v>
          </cell>
          <cell r="J5823" t="str">
            <v>Jiujiang</v>
          </cell>
          <cell r="K5823" t="str">
            <v>Jiangxi Sheng</v>
          </cell>
          <cell r="L5823" t="str">
            <v>Conformant</v>
          </cell>
        </row>
        <row r="5824">
          <cell r="B5824" t="str">
            <v>Murata Manufacturing_20222023</v>
          </cell>
          <cell r="C5824" t="str">
            <v>CID001173 - Mineracao Taboca S.A.</v>
          </cell>
          <cell r="D5824" t="str">
            <v>Tin</v>
          </cell>
          <cell r="E5824" t="str">
            <v>CID001173</v>
          </cell>
          <cell r="F5824" t="str">
            <v>RMI</v>
          </cell>
          <cell r="G5824" t="str">
            <v>Mineracao Taboca S.A.</v>
          </cell>
          <cell r="H5824" t="str">
            <v>BRAZIL</v>
          </cell>
          <cell r="I5824" t="str">
            <v>Nondisclosure</v>
          </cell>
          <cell r="J5824" t="str">
            <v>Bairro Guarapiranga</v>
          </cell>
          <cell r="K5824" t="str">
            <v>Pirapora do Bom Jesus City</v>
          </cell>
          <cell r="L5824" t="str">
            <v>Conformant</v>
          </cell>
        </row>
        <row r="5825">
          <cell r="B5825" t="str">
            <v>Murata Manufacturing_20222023</v>
          </cell>
          <cell r="C5825" t="str">
            <v>CID001192 - Mitsui Mining and Smelting Co., Ltd.8</v>
          </cell>
          <cell r="D5825" t="str">
            <v>Tantalum</v>
          </cell>
          <cell r="E5825" t="str">
            <v>CID001192</v>
          </cell>
          <cell r="F5825" t="str">
            <v>RMI</v>
          </cell>
          <cell r="G5825" t="str">
            <v>Mitsui Mining and Smelting Co., Ltd.</v>
          </cell>
          <cell r="H5825" t="str">
            <v>JAPAN</v>
          </cell>
          <cell r="I5825"/>
          <cell r="J5825" t="str">
            <v>Omuta</v>
          </cell>
          <cell r="K5825" t="str">
            <v>Fukuoka</v>
          </cell>
          <cell r="L5825" t="str">
            <v>Conformant</v>
          </cell>
        </row>
        <row r="5826">
          <cell r="B5826" t="str">
            <v>Murata Manufacturing_20222023</v>
          </cell>
          <cell r="C5826" t="str">
            <v>CID001277 - Ningxia Orient Tantalum Industry Co., Ltd.</v>
          </cell>
          <cell r="D5826" t="str">
            <v>Tantalum</v>
          </cell>
          <cell r="E5826" t="str">
            <v>CID001277</v>
          </cell>
          <cell r="F5826" t="str">
            <v>RMI</v>
          </cell>
          <cell r="G5826" t="str">
            <v>Ningxia Orient Tantalum Industry Co., Ltd.</v>
          </cell>
          <cell r="H5826" t="str">
            <v>CHINA</v>
          </cell>
          <cell r="I5826"/>
          <cell r="J5826" t="str">
            <v>Shizuishan City</v>
          </cell>
          <cell r="K5826" t="str">
            <v>Ningxia Huizi Zizhiqu</v>
          </cell>
          <cell r="L5826" t="str">
            <v>Conformant</v>
          </cell>
        </row>
        <row r="5827">
          <cell r="B5827" t="str">
            <v>Murata Manufacturing_20222023</v>
          </cell>
          <cell r="C5827" t="str">
            <v>CID001869 - Taki Chemical Co., Ltd.</v>
          </cell>
          <cell r="D5827" t="str">
            <v>Tantalum</v>
          </cell>
          <cell r="E5827" t="str">
            <v>CID001869</v>
          </cell>
          <cell r="F5827" t="str">
            <v>RMI</v>
          </cell>
          <cell r="G5827" t="str">
            <v>Taki Chemical Co., Ltd.</v>
          </cell>
          <cell r="H5827" t="str">
            <v>JAPAN</v>
          </cell>
          <cell r="I5827"/>
          <cell r="J5827" t="str">
            <v>Harima</v>
          </cell>
          <cell r="K5827" t="str">
            <v>Hyogo</v>
          </cell>
          <cell r="L5827" t="str">
            <v>Conformant</v>
          </cell>
        </row>
        <row r="5828">
          <cell r="B5828" t="str">
            <v>Murata Manufacturing_20222023</v>
          </cell>
          <cell r="C5828" t="str">
            <v>CID000019 - Aida Chemical Industries Co., Ltd.</v>
          </cell>
          <cell r="D5828" t="str">
            <v>Gold</v>
          </cell>
          <cell r="E5828" t="str">
            <v>CID000019</v>
          </cell>
          <cell r="F5828" t="str">
            <v>RMI</v>
          </cell>
          <cell r="G5828" t="str">
            <v>Aida Chemical Industries Co., Ltd.</v>
          </cell>
          <cell r="H5828" t="str">
            <v>JAPAN</v>
          </cell>
          <cell r="I5828" t="str">
            <v>6-15-13 Minami-cho</v>
          </cell>
          <cell r="J5828" t="str">
            <v>Fuchu</v>
          </cell>
          <cell r="K5828" t="str">
            <v>Tokyo</v>
          </cell>
          <cell r="L5828" t="str">
            <v>Conformant</v>
          </cell>
        </row>
        <row r="5829">
          <cell r="B5829" t="str">
            <v>Murata Manufacturing_20222023</v>
          </cell>
          <cell r="C5829" t="str">
            <v>CID000077 - Argor-Heraeus S.A.</v>
          </cell>
          <cell r="D5829" t="str">
            <v>Gold</v>
          </cell>
          <cell r="E5829" t="str">
            <v>CID000077</v>
          </cell>
          <cell r="F5829" t="str">
            <v>RMI</v>
          </cell>
          <cell r="G5829" t="str">
            <v>Argor-Heraeus S.A.</v>
          </cell>
          <cell r="H5829" t="str">
            <v>SWITZERLAND</v>
          </cell>
          <cell r="I5829" t="str">
            <v>CH-6850 Mendrisio , Switzerland</v>
          </cell>
          <cell r="J5829" t="str">
            <v>Mendrisio</v>
          </cell>
          <cell r="K5829" t="str">
            <v>Ticino</v>
          </cell>
          <cell r="L5829" t="str">
            <v>Conformant</v>
          </cell>
        </row>
        <row r="5830">
          <cell r="B5830" t="str">
            <v>Murata Manufacturing_20222023</v>
          </cell>
          <cell r="C5830" t="str">
            <v>CID000082 - Asahi Pretec Corp.20</v>
          </cell>
          <cell r="D5830" t="str">
            <v>Gold</v>
          </cell>
          <cell r="E5830" t="str">
            <v>CID000082</v>
          </cell>
          <cell r="F5830" t="str">
            <v>RMI</v>
          </cell>
          <cell r="G5830" t="str">
            <v>Asahi Pretec Corp.</v>
          </cell>
          <cell r="H5830" t="str">
            <v>JAPAN</v>
          </cell>
          <cell r="I5830"/>
          <cell r="J5830" t="str">
            <v>Kobe</v>
          </cell>
          <cell r="K5830" t="str">
            <v>Hyogo</v>
          </cell>
          <cell r="L5830" t="str">
            <v>Conformant</v>
          </cell>
        </row>
        <row r="5831">
          <cell r="B5831" t="str">
            <v>Murata Manufacturing_20222023</v>
          </cell>
          <cell r="C5831" t="str">
            <v>CID000920 - Asahi Refining USA Inc.</v>
          </cell>
          <cell r="D5831" t="str">
            <v>Gold</v>
          </cell>
          <cell r="E5831" t="str">
            <v>CID000920</v>
          </cell>
          <cell r="F5831" t="str">
            <v>RMI</v>
          </cell>
          <cell r="G5831" t="str">
            <v>Asahi Refining USA Inc.</v>
          </cell>
          <cell r="H5831" t="str">
            <v>UNITED STATES OF AMERICA</v>
          </cell>
          <cell r="I5831"/>
          <cell r="J5831" t="str">
            <v>Salt Lake City</v>
          </cell>
          <cell r="K5831" t="str">
            <v>Utah</v>
          </cell>
          <cell r="L5831" t="str">
            <v>Conformant</v>
          </cell>
        </row>
        <row r="5832">
          <cell r="B5832" t="str">
            <v>Murata Manufacturing_20222023</v>
          </cell>
          <cell r="C5832" t="str">
            <v>CID000401 - Dowa</v>
          </cell>
          <cell r="D5832" t="str">
            <v>Gold</v>
          </cell>
          <cell r="E5832" t="str">
            <v>CID000401</v>
          </cell>
          <cell r="F5832" t="str">
            <v>RMI</v>
          </cell>
          <cell r="G5832" t="str">
            <v>Dowa</v>
          </cell>
          <cell r="H5832" t="str">
            <v>JAPAN</v>
          </cell>
          <cell r="I5832"/>
          <cell r="J5832" t="str">
            <v>Kosaka</v>
          </cell>
          <cell r="K5832" t="str">
            <v>Akita</v>
          </cell>
          <cell r="L5832" t="str">
            <v>Conformant</v>
          </cell>
        </row>
        <row r="5833">
          <cell r="B5833" t="str">
            <v>Murata Manufacturing_20222023</v>
          </cell>
          <cell r="C5833" t="str">
            <v>CID000425 - Eco-System Recycling Co., Ltd. East Plant</v>
          </cell>
          <cell r="D5833" t="str">
            <v>Gold</v>
          </cell>
          <cell r="E5833" t="str">
            <v>CID000425</v>
          </cell>
          <cell r="F5833" t="str">
            <v>RMI</v>
          </cell>
          <cell r="G5833" t="str">
            <v>Eco-System Recycling Co., Ltd. East Plant</v>
          </cell>
          <cell r="H5833" t="str">
            <v>JAPAN</v>
          </cell>
          <cell r="I5833"/>
          <cell r="J5833" t="str">
            <v>Honjo</v>
          </cell>
          <cell r="K5833" t="str">
            <v>Saitama</v>
          </cell>
          <cell r="L5833" t="str">
            <v>Conformant</v>
          </cell>
        </row>
        <row r="5834">
          <cell r="B5834" t="str">
            <v>Murata Manufacturing_20222023</v>
          </cell>
          <cell r="C5834" t="str">
            <v>CID002561 - Emirates Gold DMCC</v>
          </cell>
          <cell r="D5834" t="str">
            <v>Gold</v>
          </cell>
          <cell r="E5834" t="str">
            <v>CID002561</v>
          </cell>
          <cell r="F5834" t="str">
            <v>RMI</v>
          </cell>
          <cell r="G5834" t="str">
            <v>Emirates Gold DMCC</v>
          </cell>
          <cell r="H5834" t="str">
            <v>UNITED ARAB EMIRATES</v>
          </cell>
          <cell r="I5834"/>
          <cell r="J5834" t="str">
            <v>Dubai</v>
          </cell>
          <cell r="K5834" t="str">
            <v>Dubayy</v>
          </cell>
          <cell r="L5834" t="str">
            <v>Conformant</v>
          </cell>
        </row>
        <row r="5835">
          <cell r="B5835" t="str">
            <v>Murata Manufacturing_20222023</v>
          </cell>
          <cell r="C5835" t="str">
            <v>CID000707 - Heraeus Metals Hong Kong Ltd.</v>
          </cell>
          <cell r="D5835" t="str">
            <v>Gold</v>
          </cell>
          <cell r="E5835" t="str">
            <v>CID000707</v>
          </cell>
          <cell r="F5835" t="str">
            <v>RMI</v>
          </cell>
          <cell r="G5835" t="str">
            <v>Heraeus Metals Hong Kong Ltd.</v>
          </cell>
          <cell r="H5835" t="str">
            <v>CHINA</v>
          </cell>
          <cell r="I5835"/>
          <cell r="J5835" t="str">
            <v>Fanling</v>
          </cell>
          <cell r="K5835" t="str">
            <v>Hong Kong SAR</v>
          </cell>
          <cell r="L5835" t="str">
            <v>Conformant</v>
          </cell>
        </row>
        <row r="5836">
          <cell r="B5836" t="str">
            <v>Murata Manufacturing_20222023</v>
          </cell>
          <cell r="C5836" t="str">
            <v>CID000807 - Ishifuku Metal Industry Co., Ltd.</v>
          </cell>
          <cell r="D5836" t="str">
            <v>Gold</v>
          </cell>
          <cell r="E5836" t="str">
            <v>CID000807</v>
          </cell>
          <cell r="F5836" t="str">
            <v>RMI</v>
          </cell>
          <cell r="G5836" t="str">
            <v>Ishifuku Metal Industry Co., Ltd.</v>
          </cell>
          <cell r="H5836" t="str">
            <v>JAPAN</v>
          </cell>
          <cell r="I5836"/>
          <cell r="J5836" t="str">
            <v>Soka</v>
          </cell>
          <cell r="K5836" t="str">
            <v>Saitama</v>
          </cell>
          <cell r="L5836" t="str">
            <v>Conformant</v>
          </cell>
        </row>
        <row r="5837">
          <cell r="B5837" t="str">
            <v>Murata Manufacturing_20222023</v>
          </cell>
          <cell r="C5837" t="str">
            <v>CID000937 - JX Nippon Mining &amp; Metals Co., Ltd.</v>
          </cell>
          <cell r="D5837" t="str">
            <v>Gold</v>
          </cell>
          <cell r="E5837" t="str">
            <v>CID000937</v>
          </cell>
          <cell r="F5837" t="str">
            <v>RMI</v>
          </cell>
          <cell r="G5837" t="str">
            <v>JX Nippon Mining &amp; Metals Co., Ltd.</v>
          </cell>
          <cell r="H5837" t="str">
            <v>JAPAN</v>
          </cell>
          <cell r="I5837"/>
          <cell r="J5837" t="str">
            <v>Ōita</v>
          </cell>
          <cell r="K5837" t="str">
            <v>Ôita</v>
          </cell>
          <cell r="L5837" t="str">
            <v>Conformant</v>
          </cell>
        </row>
        <row r="5838">
          <cell r="B5838" t="str">
            <v>Murata Manufacturing_20222023</v>
          </cell>
          <cell r="C5838" t="str">
            <v>CID000981 - Kojima Chemicals Co., Ltd.</v>
          </cell>
          <cell r="D5838" t="str">
            <v>Gold</v>
          </cell>
          <cell r="E5838" t="str">
            <v>CID000981</v>
          </cell>
          <cell r="F5838" t="str">
            <v>RMI</v>
          </cell>
          <cell r="G5838" t="str">
            <v>Kojima Chemicals Co., Ltd.</v>
          </cell>
          <cell r="H5838" t="str">
            <v>JAPAN</v>
          </cell>
          <cell r="I5838"/>
          <cell r="J5838" t="str">
            <v>Sayama</v>
          </cell>
          <cell r="K5838" t="str">
            <v>Saitama</v>
          </cell>
          <cell r="L5838" t="str">
            <v>Conformant</v>
          </cell>
        </row>
        <row r="5839">
          <cell r="B5839" t="str">
            <v>Murata Manufacturing_20222023</v>
          </cell>
          <cell r="C5839" t="str">
            <v>CID002762 - L'Orfebre S.A.</v>
          </cell>
          <cell r="D5839" t="str">
            <v>Gold</v>
          </cell>
          <cell r="E5839" t="str">
            <v>CID002762</v>
          </cell>
          <cell r="F5839" t="str">
            <v>RMI</v>
          </cell>
          <cell r="G5839" t="str">
            <v>L'Orfebre S.A.</v>
          </cell>
          <cell r="H5839" t="str">
            <v>ANDORRA</v>
          </cell>
          <cell r="I5839"/>
          <cell r="J5839" t="str">
            <v>Andorra la Vella</v>
          </cell>
          <cell r="K5839" t="str">
            <v>Andorra la Vella</v>
          </cell>
          <cell r="L5839" t="str">
            <v>Conformant</v>
          </cell>
        </row>
        <row r="5840">
          <cell r="B5840" t="str">
            <v>Murata Manufacturing_20222023</v>
          </cell>
          <cell r="C5840" t="str">
            <v>CID001078 - LS-NIKKO Copper Inc.</v>
          </cell>
          <cell r="D5840" t="str">
            <v>Gold</v>
          </cell>
          <cell r="E5840" t="str">
            <v>CID001078</v>
          </cell>
          <cell r="F5840" t="str">
            <v>RMI</v>
          </cell>
          <cell r="G5840" t="str">
            <v>LS-NIKKO Copper Inc.</v>
          </cell>
          <cell r="H5840" t="str">
            <v>KOREA, REPUBLIC OF</v>
          </cell>
          <cell r="I5840"/>
          <cell r="J5840" t="str">
            <v>Onsan-eup</v>
          </cell>
          <cell r="K5840" t="str">
            <v>Ulsan-gwangyeoksi</v>
          </cell>
          <cell r="L5840" t="str">
            <v>Conformant</v>
          </cell>
        </row>
        <row r="5841">
          <cell r="B5841" t="str">
            <v>Murata Manufacturing_20222023</v>
          </cell>
          <cell r="C5841" t="str">
            <v>CID001119 - Matsuda Sangyo Co., Ltd.</v>
          </cell>
          <cell r="D5841" t="str">
            <v>Gold</v>
          </cell>
          <cell r="E5841" t="str">
            <v>CID001119</v>
          </cell>
          <cell r="F5841" t="str">
            <v>RMI</v>
          </cell>
          <cell r="G5841" t="str">
            <v>Matsuda Sangyo Co., Ltd.</v>
          </cell>
          <cell r="H5841" t="str">
            <v>JAPAN</v>
          </cell>
          <cell r="I5841"/>
          <cell r="J5841" t="str">
            <v>Iruma</v>
          </cell>
          <cell r="K5841" t="str">
            <v>Saitama</v>
          </cell>
          <cell r="L5841" t="str">
            <v>Conformant</v>
          </cell>
        </row>
        <row r="5842">
          <cell r="B5842" t="str">
            <v>Murata Manufacturing_20222023</v>
          </cell>
          <cell r="C5842" t="str">
            <v>CID001152 - Metalor Technologies (Singapore) Pte., Ltd.</v>
          </cell>
          <cell r="D5842" t="str">
            <v>Gold</v>
          </cell>
          <cell r="E5842" t="str">
            <v>CID001152</v>
          </cell>
          <cell r="F5842" t="str">
            <v>RMI</v>
          </cell>
          <cell r="G5842" t="str">
            <v>Metalor Technologies (Singapore) Pte., Ltd.</v>
          </cell>
          <cell r="H5842" t="str">
            <v>SINGAPORE</v>
          </cell>
          <cell r="I5842"/>
          <cell r="J5842" t="str">
            <v>Singapore</v>
          </cell>
          <cell r="K5842" t="str">
            <v>South West</v>
          </cell>
          <cell r="L5842" t="str">
            <v>Conformant</v>
          </cell>
        </row>
        <row r="5843">
          <cell r="B5843" t="str">
            <v>Murata Manufacturing_20222023</v>
          </cell>
          <cell r="C5843" t="str">
            <v>CID001153 - Metalor Technologies S.A.</v>
          </cell>
          <cell r="D5843" t="str">
            <v>Gold</v>
          </cell>
          <cell r="E5843" t="str">
            <v>CID001153</v>
          </cell>
          <cell r="F5843" t="str">
            <v>RMI</v>
          </cell>
          <cell r="G5843" t="str">
            <v>Metalor Technologies S.A.</v>
          </cell>
          <cell r="H5843" t="str">
            <v>SWITZERLAND</v>
          </cell>
          <cell r="I5843"/>
          <cell r="J5843" t="str">
            <v>Marin</v>
          </cell>
          <cell r="K5843" t="str">
            <v>Neuchâtel</v>
          </cell>
          <cell r="L5843" t="str">
            <v>Conformant</v>
          </cell>
        </row>
        <row r="5844">
          <cell r="B5844" t="str">
            <v>Murata Manufacturing_20222023</v>
          </cell>
          <cell r="C5844" t="str">
            <v>CID001188 - Mitsubishi Materials Corporation</v>
          </cell>
          <cell r="D5844" t="str">
            <v>Gold</v>
          </cell>
          <cell r="E5844" t="str">
            <v>CID001188</v>
          </cell>
          <cell r="F5844" t="str">
            <v>RMI</v>
          </cell>
          <cell r="G5844" t="str">
            <v>Mitsubishi Materials Corporation</v>
          </cell>
          <cell r="H5844" t="str">
            <v>JAPAN</v>
          </cell>
          <cell r="I5844"/>
          <cell r="J5844" t="str">
            <v>Tokyo</v>
          </cell>
          <cell r="K5844" t="str">
            <v>Tokyo</v>
          </cell>
          <cell r="L5844" t="str">
            <v>Conformant</v>
          </cell>
        </row>
        <row r="5845">
          <cell r="B5845" t="str">
            <v>Murata Manufacturing_20222023</v>
          </cell>
          <cell r="C5845" t="str">
            <v>CID001193 - Mitsui Mining and Smelting Co., Ltd.</v>
          </cell>
          <cell r="D5845" t="str">
            <v>Gold</v>
          </cell>
          <cell r="E5845" t="str">
            <v>CID001193</v>
          </cell>
          <cell r="F5845" t="str">
            <v>RMI</v>
          </cell>
          <cell r="G5845" t="str">
            <v>Mitsui Mining and Smelting Co., Ltd.</v>
          </cell>
          <cell r="H5845" t="str">
            <v>JAPAN</v>
          </cell>
          <cell r="I5845"/>
          <cell r="J5845" t="str">
            <v>Takehara</v>
          </cell>
          <cell r="K5845" t="str">
            <v>Hiroshima</v>
          </cell>
          <cell r="L5845" t="str">
            <v>Conformant</v>
          </cell>
        </row>
        <row r="5846">
          <cell r="B5846" t="str">
            <v>Murata Manufacturing_20222023</v>
          </cell>
          <cell r="C5846" t="str">
            <v>CID001259 - Nihon Material Co., Ltd.</v>
          </cell>
          <cell r="D5846" t="str">
            <v>Gold</v>
          </cell>
          <cell r="E5846" t="str">
            <v>CID001259</v>
          </cell>
          <cell r="F5846" t="str">
            <v>RMI</v>
          </cell>
          <cell r="G5846" t="str">
            <v>Nihon Material Co., Ltd.</v>
          </cell>
          <cell r="H5846" t="str">
            <v>JAPAN</v>
          </cell>
          <cell r="I5846"/>
          <cell r="J5846" t="str">
            <v>Noda</v>
          </cell>
          <cell r="K5846" t="str">
            <v>Chiba</v>
          </cell>
          <cell r="L5846" t="str">
            <v>Conformant</v>
          </cell>
        </row>
        <row r="5847">
          <cell r="B5847" t="str">
            <v>Murata Manufacturing_20222023</v>
          </cell>
          <cell r="C5847" t="str">
            <v>CID001622 - Shandong Zhaojin Gold &amp; Silver Refinery Co., Ltd.</v>
          </cell>
          <cell r="D5847" t="str">
            <v>Gold</v>
          </cell>
          <cell r="E5847" t="str">
            <v>CID001622</v>
          </cell>
          <cell r="F5847" t="str">
            <v>RMI</v>
          </cell>
          <cell r="G5847" t="str">
            <v>Shandong Zhaojin Gold &amp; Silver Refinery Co., Ltd.</v>
          </cell>
          <cell r="H5847" t="str">
            <v>CHINA</v>
          </cell>
          <cell r="I5847"/>
          <cell r="J5847" t="str">
            <v>Zhaoyuan</v>
          </cell>
          <cell r="K5847" t="str">
            <v>Shandong Sheng</v>
          </cell>
          <cell r="L5847" t="str">
            <v>Conformant</v>
          </cell>
        </row>
        <row r="5848">
          <cell r="B5848" t="str">
            <v>Murata Manufacturing_20222023</v>
          </cell>
          <cell r="C5848" t="str">
            <v>CID001761 - Solar Applied Materials Technology Corp.</v>
          </cell>
          <cell r="D5848" t="str">
            <v>Gold</v>
          </cell>
          <cell r="E5848" t="str">
            <v>CID001761</v>
          </cell>
          <cell r="F5848" t="str">
            <v>RMI</v>
          </cell>
          <cell r="G5848" t="str">
            <v>Solar Applied Materials Technology Corp.</v>
          </cell>
          <cell r="H5848" t="str">
            <v>TAIWAN, PROVINCE OF CHINA</v>
          </cell>
          <cell r="I5848"/>
          <cell r="J5848" t="str">
            <v>Tainan City</v>
          </cell>
          <cell r="K5848" t="str">
            <v>Tainan</v>
          </cell>
          <cell r="L5848" t="str">
            <v>Conformant</v>
          </cell>
        </row>
        <row r="5849">
          <cell r="B5849" t="str">
            <v>Murata Manufacturing_20222023</v>
          </cell>
          <cell r="C5849" t="str">
            <v>CID001798 - Sumitomo Metal Mining Co., Ltd.88</v>
          </cell>
          <cell r="D5849" t="str">
            <v>Gold</v>
          </cell>
          <cell r="E5849" t="str">
            <v>CID001798</v>
          </cell>
          <cell r="F5849" t="str">
            <v>RMI</v>
          </cell>
          <cell r="G5849" t="str">
            <v>Sumitomo Metal Mining Co., Ltd.</v>
          </cell>
          <cell r="H5849" t="str">
            <v>JAPAN</v>
          </cell>
          <cell r="I5849"/>
          <cell r="J5849" t="str">
            <v>Saijo</v>
          </cell>
          <cell r="K5849" t="str">
            <v>Wehime</v>
          </cell>
          <cell r="L5849" t="str">
            <v>Conformant</v>
          </cell>
        </row>
        <row r="5850">
          <cell r="B5850" t="str">
            <v>Murata Manufacturing_20222023</v>
          </cell>
          <cell r="C5850" t="str">
            <v>CID001875 - Tanaka Kikinzoku Kogyo K.K.96</v>
          </cell>
          <cell r="D5850" t="str">
            <v>Gold</v>
          </cell>
          <cell r="E5850" t="str">
            <v>CID001875</v>
          </cell>
          <cell r="F5850" t="str">
            <v>RMI</v>
          </cell>
          <cell r="G5850" t="str">
            <v>Tanaka Kikinzoku Kogyo K.K.</v>
          </cell>
          <cell r="H5850" t="str">
            <v>JAPAN</v>
          </cell>
          <cell r="I5850" t="str">
            <v>nagatoro2-14</v>
          </cell>
          <cell r="J5850" t="str">
            <v>Hiratsuka</v>
          </cell>
          <cell r="K5850" t="str">
            <v>Kanagawa</v>
          </cell>
          <cell r="L5850" t="str">
            <v>Conformant</v>
          </cell>
        </row>
        <row r="5851">
          <cell r="B5851" t="str">
            <v>Murata Manufacturing_20222023</v>
          </cell>
          <cell r="C5851" t="str">
            <v>CID001916 - Shandong Gold Smelting Co., Ltd.</v>
          </cell>
          <cell r="D5851" t="str">
            <v>Gold</v>
          </cell>
          <cell r="E5851" t="str">
            <v>CID001916</v>
          </cell>
          <cell r="F5851" t="str">
            <v>RMI</v>
          </cell>
          <cell r="G5851" t="str">
            <v>Shandong Gold Smelting Co., Ltd.</v>
          </cell>
          <cell r="H5851" t="str">
            <v>CHINA</v>
          </cell>
          <cell r="I5851"/>
          <cell r="J5851" t="str">
            <v>Laizhou</v>
          </cell>
          <cell r="K5851" t="str">
            <v>Shandong Sheng</v>
          </cell>
          <cell r="L5851" t="str">
            <v>Conformant</v>
          </cell>
        </row>
        <row r="5852">
          <cell r="B5852" t="str">
            <v>Murata Manufacturing_20222023</v>
          </cell>
          <cell r="C5852" t="str">
            <v>CID001938 - Tokuriki Honten Co., Ltd.</v>
          </cell>
          <cell r="D5852" t="str">
            <v>Gold</v>
          </cell>
          <cell r="E5852" t="str">
            <v>CID001938</v>
          </cell>
          <cell r="F5852" t="str">
            <v>RMI</v>
          </cell>
          <cell r="G5852" t="str">
            <v>Tokuriki Honten Co., Ltd.</v>
          </cell>
          <cell r="H5852" t="str">
            <v>JAPAN</v>
          </cell>
          <cell r="I5852"/>
          <cell r="J5852" t="str">
            <v>Kuki</v>
          </cell>
          <cell r="K5852" t="str">
            <v>Saitama</v>
          </cell>
          <cell r="L5852" t="str">
            <v>Conformant</v>
          </cell>
        </row>
        <row r="5853">
          <cell r="B5853" t="str">
            <v>Murata Manufacturing_20222023</v>
          </cell>
          <cell r="C5853" t="str">
            <v>CID001993 - United Precious Metal Refining, Inc.</v>
          </cell>
          <cell r="D5853" t="str">
            <v>Gold</v>
          </cell>
          <cell r="E5853" t="str">
            <v>CID001993</v>
          </cell>
          <cell r="F5853" t="str">
            <v>RMI</v>
          </cell>
          <cell r="G5853" t="str">
            <v>United Precious Metal Refining, Inc.</v>
          </cell>
          <cell r="H5853" t="str">
            <v>UNITED STATES OF AMERICA</v>
          </cell>
          <cell r="I5853"/>
          <cell r="J5853" t="str">
            <v>Alden</v>
          </cell>
          <cell r="K5853" t="str">
            <v>New York</v>
          </cell>
          <cell r="L5853" t="str">
            <v>Conformant</v>
          </cell>
        </row>
        <row r="5854">
          <cell r="B5854" t="str">
            <v>Murata Manufacturing_20222023</v>
          </cell>
          <cell r="C5854" t="str">
            <v>CID002030 - Western Australian Mint (T/a The Perth Mint)109</v>
          </cell>
          <cell r="D5854" t="str">
            <v>Gold</v>
          </cell>
          <cell r="E5854" t="str">
            <v>CID002030</v>
          </cell>
          <cell r="F5854" t="str">
            <v>RMI</v>
          </cell>
          <cell r="G5854" t="str">
            <v>Western Australian Mint (T/a The Perth Mint)</v>
          </cell>
          <cell r="H5854" t="str">
            <v>AUSTRALIA</v>
          </cell>
          <cell r="I5854" t="str">
            <v>Nondisclosure</v>
          </cell>
          <cell r="J5854" t="str">
            <v>Newburn</v>
          </cell>
          <cell r="K5854" t="str">
            <v>Western Australia</v>
          </cell>
          <cell r="L5854" t="str">
            <v>Conformant</v>
          </cell>
        </row>
        <row r="5855">
          <cell r="B5855" t="str">
            <v>Murata Manufacturing_20222023</v>
          </cell>
          <cell r="C5855" t="str">
            <v>CID000292 - Alpha117</v>
          </cell>
          <cell r="D5855" t="str">
            <v>Tin</v>
          </cell>
          <cell r="E5855" t="str">
            <v>CID000292</v>
          </cell>
          <cell r="F5855" t="str">
            <v>RMI</v>
          </cell>
          <cell r="G5855" t="str">
            <v>Alpha</v>
          </cell>
          <cell r="H5855" t="str">
            <v>UNITED STATES OF AMERICA</v>
          </cell>
          <cell r="I5855"/>
          <cell r="J5855" t="str">
            <v>Altoona</v>
          </cell>
          <cell r="K5855" t="str">
            <v>Pennsylvania</v>
          </cell>
          <cell r="L5855" t="str">
            <v>Conformant</v>
          </cell>
        </row>
        <row r="5856">
          <cell r="B5856" t="str">
            <v>Murata Manufacturing_20222023</v>
          </cell>
          <cell r="C5856" t="str">
            <v>CID001070 - China Tin Group Co., Ltd.125</v>
          </cell>
          <cell r="D5856" t="str">
            <v>Tin</v>
          </cell>
          <cell r="E5856" t="str">
            <v>CID001070</v>
          </cell>
          <cell r="F5856" t="str">
            <v>RMI</v>
          </cell>
          <cell r="G5856" t="str">
            <v>China Tin Group Co., Ltd.</v>
          </cell>
          <cell r="H5856" t="str">
            <v>CHINA</v>
          </cell>
          <cell r="I5856"/>
          <cell r="J5856" t="str">
            <v>Laibin</v>
          </cell>
          <cell r="K5856" t="str">
            <v>Guangxi Zhuangzu Zizhiqu</v>
          </cell>
          <cell r="L5856" t="str">
            <v>Conformant</v>
          </cell>
        </row>
        <row r="5857">
          <cell r="B5857" t="str">
            <v>Murata Manufacturing_20222023</v>
          </cell>
          <cell r="C5857" t="str">
            <v>CID000402 - Dowa</v>
          </cell>
          <cell r="D5857" t="str">
            <v>Tin</v>
          </cell>
          <cell r="E5857" t="str">
            <v>CID000402</v>
          </cell>
          <cell r="F5857" t="str">
            <v>RMI</v>
          </cell>
          <cell r="G5857" t="str">
            <v>Dowa</v>
          </cell>
          <cell r="H5857" t="str">
            <v>JAPAN</v>
          </cell>
          <cell r="I5857"/>
          <cell r="J5857" t="str">
            <v>Kosaka</v>
          </cell>
          <cell r="K5857" t="str">
            <v>Akita</v>
          </cell>
          <cell r="L5857" t="str">
            <v>Conformant</v>
          </cell>
        </row>
        <row r="5858">
          <cell r="B5858" t="str">
            <v>Murata Manufacturing_20222023</v>
          </cell>
          <cell r="C5858" t="str">
            <v>CID000438 - EM Vinto</v>
          </cell>
          <cell r="D5858" t="str">
            <v>Tin</v>
          </cell>
          <cell r="E5858" t="str">
            <v>CID000438</v>
          </cell>
          <cell r="F5858" t="str">
            <v>RMI</v>
          </cell>
          <cell r="G5858" t="str">
            <v>EM Vinto</v>
          </cell>
          <cell r="H5858" t="str">
            <v>BOLIVIA (PLURINATIONAL STATE OF)</v>
          </cell>
          <cell r="I5858" t="str">
            <v>Unknown.</v>
          </cell>
          <cell r="J5858" t="str">
            <v>Oruro</v>
          </cell>
          <cell r="K5858" t="str">
            <v>Oruro</v>
          </cell>
          <cell r="L5858" t="str">
            <v>Conformant</v>
          </cell>
        </row>
        <row r="5859">
          <cell r="B5859" t="str">
            <v>Murata Manufacturing_20222023</v>
          </cell>
          <cell r="C5859" t="str">
            <v>CID000538 - Gejiu Non-Ferrous Metal Processing Co., Ltd.</v>
          </cell>
          <cell r="D5859" t="str">
            <v>Tin</v>
          </cell>
          <cell r="E5859" t="str">
            <v>CID000538</v>
          </cell>
          <cell r="F5859" t="str">
            <v>RMI</v>
          </cell>
          <cell r="G5859" t="str">
            <v>Gejiu Non-Ferrous Metal Processing Co., Ltd.</v>
          </cell>
          <cell r="H5859" t="str">
            <v>CHINA</v>
          </cell>
          <cell r="I5859" t="str">
            <v>Jijie</v>
          </cell>
          <cell r="J5859" t="str">
            <v>Gejiu</v>
          </cell>
          <cell r="K5859" t="str">
            <v>Yunnan Sheng</v>
          </cell>
          <cell r="L5859" t="str">
            <v>Conformant</v>
          </cell>
        </row>
        <row r="5860">
          <cell r="B5860" t="str">
            <v>Murata Manufacturing_20222023</v>
          </cell>
          <cell r="C5860" t="str">
            <v>CID001105 - Malaysia Smelting Corporation (MSC)</v>
          </cell>
          <cell r="D5860" t="str">
            <v>Tin</v>
          </cell>
          <cell r="E5860" t="str">
            <v>CID001105</v>
          </cell>
          <cell r="F5860" t="str">
            <v>RMI</v>
          </cell>
          <cell r="G5860" t="str">
            <v>Malaysia Smelting Corporation (MSC)</v>
          </cell>
          <cell r="H5860" t="str">
            <v>MALAYSIA</v>
          </cell>
          <cell r="I5860" t="str">
            <v>27, Jialan Pantai</v>
          </cell>
          <cell r="J5860" t="str">
            <v>Butterworth</v>
          </cell>
          <cell r="K5860" t="str">
            <v>Pulau Pinang</v>
          </cell>
          <cell r="L5860" t="str">
            <v>Conformant</v>
          </cell>
        </row>
        <row r="5861">
          <cell r="B5861" t="str">
            <v>Murata Manufacturing_20222023</v>
          </cell>
          <cell r="C5861" t="str">
            <v>CID001182 - Minsur</v>
          </cell>
          <cell r="D5861" t="str">
            <v>Tin</v>
          </cell>
          <cell r="E5861" t="str">
            <v>CID001182</v>
          </cell>
          <cell r="F5861" t="str">
            <v>RMI</v>
          </cell>
          <cell r="G5861" t="str">
            <v>Minsur</v>
          </cell>
          <cell r="H5861" t="str">
            <v>PERU</v>
          </cell>
          <cell r="I5861" t="str">
            <v>222 Bloomingdale Road, Suite 101</v>
          </cell>
          <cell r="J5861" t="str">
            <v>Paracas</v>
          </cell>
          <cell r="K5861" t="str">
            <v>Ika</v>
          </cell>
          <cell r="L5861" t="str">
            <v>Conformant</v>
          </cell>
        </row>
        <row r="5862">
          <cell r="B5862" t="str">
            <v>Murata Manufacturing_20222023</v>
          </cell>
          <cell r="C5862" t="str">
            <v>CID001314 - O.M. Manufacturing (Thailand) Co., Ltd.</v>
          </cell>
          <cell r="D5862" t="str">
            <v>Tin</v>
          </cell>
          <cell r="E5862" t="str">
            <v>CID001314</v>
          </cell>
          <cell r="F5862" t="str">
            <v>RMI</v>
          </cell>
          <cell r="G5862" t="str">
            <v>O.M. Manufacturing (Thailand) Co., Ltd.</v>
          </cell>
          <cell r="H5862" t="str">
            <v>THAILAND</v>
          </cell>
          <cell r="I5862"/>
          <cell r="J5862" t="str">
            <v>Sriracha</v>
          </cell>
          <cell r="K5862" t="str">
            <v>Chon Buri</v>
          </cell>
          <cell r="L5862" t="str">
            <v>Conformant</v>
          </cell>
        </row>
        <row r="5863">
          <cell r="B5863" t="str">
            <v>Murata Manufacturing_20222023</v>
          </cell>
          <cell r="C5863" t="str">
            <v>CID001337 - Operaciones Metalurgicas S.A.</v>
          </cell>
          <cell r="D5863" t="str">
            <v>Tin</v>
          </cell>
          <cell r="E5863" t="str">
            <v>CID001337</v>
          </cell>
          <cell r="F5863" t="str">
            <v>RMI</v>
          </cell>
          <cell r="G5863" t="str">
            <v>Operaciones Metalurgicas S.A.</v>
          </cell>
          <cell r="H5863" t="str">
            <v>BOLIVIA (PLURINATIONAL STATE OF)</v>
          </cell>
          <cell r="I5863" t="str">
            <v>Nondisclosure</v>
          </cell>
          <cell r="J5863" t="str">
            <v>Oruro</v>
          </cell>
          <cell r="K5863" t="str">
            <v>Oruro</v>
          </cell>
          <cell r="L5863" t="str">
            <v>Conformant</v>
          </cell>
        </row>
        <row r="5864">
          <cell r="B5864" t="str">
            <v>Murata Manufacturing_20222023</v>
          </cell>
          <cell r="C5864" t="str">
            <v>CID001460 - PT Refined Bangka Tin</v>
          </cell>
          <cell r="D5864" t="str">
            <v>Tin</v>
          </cell>
          <cell r="E5864" t="str">
            <v>CID001460</v>
          </cell>
          <cell r="F5864" t="str">
            <v>RMI</v>
          </cell>
          <cell r="G5864" t="str">
            <v>PT Refined Bangka Tin</v>
          </cell>
          <cell r="H5864" t="str">
            <v>INDONESIA</v>
          </cell>
          <cell r="I5864"/>
          <cell r="J5864" t="str">
            <v>Sungailiat</v>
          </cell>
          <cell r="K5864" t="str">
            <v>Kepulauan Bangka Belitung</v>
          </cell>
          <cell r="L5864" t="str">
            <v>Conformant</v>
          </cell>
        </row>
        <row r="5865">
          <cell r="B5865" t="str">
            <v>Murata Manufacturing_20222023</v>
          </cell>
          <cell r="C5865" t="str">
            <v>CID001477 - PT Timah Tbk Kundur</v>
          </cell>
          <cell r="D5865" t="str">
            <v>Tin</v>
          </cell>
          <cell r="E5865" t="str">
            <v>CID001477</v>
          </cell>
          <cell r="F5865" t="str">
            <v>RMI</v>
          </cell>
          <cell r="G5865" t="str">
            <v>PT Timah Tbk Kundur</v>
          </cell>
          <cell r="H5865" t="str">
            <v>INDONESIA</v>
          </cell>
          <cell r="I5865" t="str">
            <v>Unknown.</v>
          </cell>
          <cell r="J5865" t="str">
            <v>Kundur</v>
          </cell>
          <cell r="K5865" t="str">
            <v>Riau</v>
          </cell>
          <cell r="L5865" t="str">
            <v>Conformant</v>
          </cell>
        </row>
        <row r="5866">
          <cell r="B5866" t="str">
            <v>Murata Manufacturing_20222023</v>
          </cell>
          <cell r="C5866" t="str">
            <v>CID001482 - PT Timah Tbk Mentok</v>
          </cell>
          <cell r="D5866" t="str">
            <v>Tin</v>
          </cell>
          <cell r="E5866" t="str">
            <v>CID001482</v>
          </cell>
          <cell r="F5866" t="str">
            <v>RMI</v>
          </cell>
          <cell r="G5866" t="str">
            <v>PT Timah Tbk Mentok</v>
          </cell>
          <cell r="H5866" t="str">
            <v>INDONESIA</v>
          </cell>
          <cell r="I5866" t="str">
            <v>Unknown.</v>
          </cell>
          <cell r="J5866" t="str">
            <v>Mentok</v>
          </cell>
          <cell r="K5866" t="str">
            <v>Kepulauan Bangka Belitung</v>
          </cell>
          <cell r="L5866" t="str">
            <v>Conformant</v>
          </cell>
        </row>
        <row r="5867">
          <cell r="B5867" t="str">
            <v>Murata Manufacturing_20222023</v>
          </cell>
          <cell r="C5867" t="str">
            <v>CID001898 - Thaisarco</v>
          </cell>
          <cell r="D5867" t="str">
            <v>Tin</v>
          </cell>
          <cell r="E5867" t="str">
            <v>CID001898</v>
          </cell>
          <cell r="F5867" t="str">
            <v>RMI</v>
          </cell>
          <cell r="G5867" t="str">
            <v>Thaisarco</v>
          </cell>
          <cell r="H5867" t="str">
            <v>THAILAND</v>
          </cell>
          <cell r="I5867" t="str">
            <v>80 Moo 8, Sakdidej Road</v>
          </cell>
          <cell r="J5867" t="str">
            <v>Amphur Muang</v>
          </cell>
          <cell r="K5867" t="str">
            <v>Phuket</v>
          </cell>
          <cell r="L5867" t="str">
            <v>Conformant</v>
          </cell>
        </row>
        <row r="5868">
          <cell r="B5868" t="str">
            <v>Murata Manufacturing_20222023</v>
          </cell>
          <cell r="C5868" t="str">
            <v>CID002158 - Yunnan Chengfeng Non-ferrous Metals Co., Ltd.165</v>
          </cell>
          <cell r="D5868" t="str">
            <v>Tin</v>
          </cell>
          <cell r="E5868" t="str">
            <v>CID002158</v>
          </cell>
          <cell r="F5868" t="str">
            <v>RMI</v>
          </cell>
          <cell r="G5868" t="str">
            <v>Yunnan Chengfeng Non-ferrous Metals Co., Ltd.</v>
          </cell>
          <cell r="H5868" t="str">
            <v>CHINA</v>
          </cell>
          <cell r="I5868" t="str">
            <v>Unknown.</v>
          </cell>
          <cell r="J5868" t="str">
            <v>Gejiu</v>
          </cell>
          <cell r="K5868" t="str">
            <v>Yunnan Sheng</v>
          </cell>
          <cell r="L5868" t="str">
            <v>Conformant</v>
          </cell>
        </row>
        <row r="5869">
          <cell r="B5869" t="str">
            <v>Murata Manufacturing_20222023</v>
          </cell>
          <cell r="C5869" t="str">
            <v>CID002180 - Tin Smelting Branch of Yunnan Tin Co., Ltd.</v>
          </cell>
          <cell r="D5869" t="str">
            <v>Tin</v>
          </cell>
          <cell r="E5869" t="str">
            <v>CID002180</v>
          </cell>
          <cell r="F5869" t="str">
            <v>RMI</v>
          </cell>
          <cell r="G5869" t="str">
            <v>Tin Smelting Branch of Yunnan Tin Co., Ltd.</v>
          </cell>
          <cell r="H5869" t="str">
            <v>CHINA</v>
          </cell>
          <cell r="I5869" t="str">
            <v>Unknown.</v>
          </cell>
          <cell r="J5869" t="str">
            <v>Gejiu</v>
          </cell>
          <cell r="K5869" t="str">
            <v>Yunnan Sheng</v>
          </cell>
          <cell r="L5869" t="str">
            <v>Conformant</v>
          </cell>
        </row>
        <row r="5870">
          <cell r="B5870" t="str">
            <v>Murata Manufacturing_20222023</v>
          </cell>
          <cell r="C5870" t="str">
            <v>CID000004 - A.L.M.T. Corp.</v>
          </cell>
          <cell r="D5870" t="str">
            <v>Tungsten</v>
          </cell>
          <cell r="E5870" t="str">
            <v>CID000004</v>
          </cell>
          <cell r="F5870" t="str">
            <v>RMI</v>
          </cell>
          <cell r="G5870" t="str">
            <v>A.L.M.T. Corp.</v>
          </cell>
          <cell r="H5870" t="str">
            <v>JAPAN</v>
          </cell>
          <cell r="I5870"/>
          <cell r="J5870" t="str">
            <v>Toyama City</v>
          </cell>
          <cell r="K5870" t="str">
            <v>Toyama</v>
          </cell>
          <cell r="L5870" t="str">
            <v>Conformant</v>
          </cell>
        </row>
        <row r="5871">
          <cell r="B5871" t="str">
            <v>Murata Manufacturing_20222023</v>
          </cell>
          <cell r="C5871" t="str">
            <v>CID002513 - Hunan Shizhuyuan Nonferrous Metals Co., Ltd. Chenzhou Tungsten Products Branch</v>
          </cell>
          <cell r="D5871" t="str">
            <v>Tungsten</v>
          </cell>
          <cell r="E5871" t="str">
            <v>CID002513</v>
          </cell>
          <cell r="F5871" t="str">
            <v>RMI</v>
          </cell>
          <cell r="G5871" t="str">
            <v>Hunan Shizhuyuan Nonferrous Metals Co., Ltd. Chenzhou Tungsten Products Branch</v>
          </cell>
          <cell r="H5871" t="str">
            <v>CHINA</v>
          </cell>
          <cell r="I5871"/>
          <cell r="J5871" t="str">
            <v>Chenzhou</v>
          </cell>
          <cell r="K5871" t="str">
            <v>Hunan Sheng</v>
          </cell>
          <cell r="L5871" t="str">
            <v>Conformant</v>
          </cell>
        </row>
        <row r="5872">
          <cell r="B5872" t="str">
            <v>Murata Manufacturing_20222023</v>
          </cell>
          <cell r="C5872" t="str">
            <v>CID000258 - Chongyi Zhangyuan Tungsten Co., Ltd.</v>
          </cell>
          <cell r="D5872" t="str">
            <v>Tungsten</v>
          </cell>
          <cell r="E5872" t="str">
            <v>CID000258</v>
          </cell>
          <cell r="F5872" t="str">
            <v>RMI</v>
          </cell>
          <cell r="G5872" t="str">
            <v>Chongyi Zhangyuan Tungsten Co., Ltd.</v>
          </cell>
          <cell r="H5872" t="str">
            <v>CHINA</v>
          </cell>
          <cell r="I5872"/>
          <cell r="J5872" t="str">
            <v>Ganzhou</v>
          </cell>
          <cell r="K5872" t="str">
            <v>Jiangxi Sheng</v>
          </cell>
          <cell r="L5872" t="str">
            <v>Conformant</v>
          </cell>
        </row>
        <row r="5873">
          <cell r="B5873" t="str">
            <v>Murata Manufacturing_20222023</v>
          </cell>
          <cell r="C5873" t="str">
            <v>CID000875 - Ganzhou Huaxing Tungsten Products Co., Ltd.177</v>
          </cell>
          <cell r="D5873" t="str">
            <v>Tungsten</v>
          </cell>
          <cell r="E5873" t="str">
            <v>CID000875</v>
          </cell>
          <cell r="F5873" t="str">
            <v>RMI</v>
          </cell>
          <cell r="G5873" t="str">
            <v>Ganzhou Huaxing Tungsten Products Co., Ltd.</v>
          </cell>
          <cell r="H5873" t="str">
            <v>CHINA</v>
          </cell>
          <cell r="I5873"/>
          <cell r="J5873" t="str">
            <v>Ganzhou</v>
          </cell>
          <cell r="K5873" t="str">
            <v>Jiangxi Sheng</v>
          </cell>
          <cell r="L5873" t="str">
            <v>Conformant</v>
          </cell>
        </row>
        <row r="5874">
          <cell r="B5874" t="str">
            <v>Murata Manufacturing_20222023</v>
          </cell>
          <cell r="C5874" t="str">
            <v>CID000568 - Global Tungsten &amp; Powders Corp.</v>
          </cell>
          <cell r="D5874" t="str">
            <v>Tungsten</v>
          </cell>
          <cell r="E5874" t="str">
            <v>CID000568</v>
          </cell>
          <cell r="F5874" t="str">
            <v>RMI</v>
          </cell>
          <cell r="G5874" t="str">
            <v>Global Tungsten &amp; Powders Corp.</v>
          </cell>
          <cell r="H5874" t="str">
            <v>UNITED STATES OF AMERICA</v>
          </cell>
          <cell r="I5874"/>
          <cell r="J5874" t="str">
            <v>Towanda</v>
          </cell>
          <cell r="K5874" t="str">
            <v>Pennsylvania</v>
          </cell>
          <cell r="L5874" t="str">
            <v>Conformant</v>
          </cell>
        </row>
        <row r="5875">
          <cell r="B5875" t="str">
            <v>Murata Manufacturing_20222023</v>
          </cell>
          <cell r="C5875" t="str">
            <v>CID002541 - H.C. Starck Tungsten GmbH</v>
          </cell>
          <cell r="D5875" t="str">
            <v>Tungsten</v>
          </cell>
          <cell r="E5875" t="str">
            <v>CID002541</v>
          </cell>
          <cell r="F5875" t="str">
            <v>RMI</v>
          </cell>
          <cell r="G5875" t="str">
            <v>H.C. Starck Tungsten GmbH</v>
          </cell>
          <cell r="H5875" t="str">
            <v>GERMANY</v>
          </cell>
          <cell r="I5875"/>
          <cell r="J5875" t="str">
            <v>Goslar</v>
          </cell>
          <cell r="K5875" t="str">
            <v>Niedersachsen</v>
          </cell>
          <cell r="L5875" t="str">
            <v>Conformant</v>
          </cell>
        </row>
        <row r="5876">
          <cell r="B5876" t="str">
            <v>Murata Manufacturing_20222023</v>
          </cell>
          <cell r="C5876" t="str">
            <v>CID000769 - Hunan Jintai New Material Co., Ltd.96</v>
          </cell>
          <cell r="D5876" t="str">
            <v>Tungsten</v>
          </cell>
          <cell r="E5876" t="str">
            <v>CID000769</v>
          </cell>
          <cell r="F5876" t="str">
            <v>RMI</v>
          </cell>
          <cell r="G5876" t="str">
            <v>Hunan Jintai New Material Co., Ltd.</v>
          </cell>
          <cell r="H5876" t="str">
            <v>CHINA</v>
          </cell>
          <cell r="I5876"/>
          <cell r="J5876" t="str">
            <v>Hengyang</v>
          </cell>
          <cell r="K5876" t="str">
            <v>Hunan Sheng</v>
          </cell>
          <cell r="L5876" t="str">
            <v>Conformant</v>
          </cell>
        </row>
        <row r="5877">
          <cell r="B5877" t="str">
            <v>Murata Manufacturing_20222023</v>
          </cell>
          <cell r="C5877" t="str">
            <v>CID000825 - Japan New Metals Co., Ltd.</v>
          </cell>
          <cell r="D5877" t="str">
            <v>Tungsten</v>
          </cell>
          <cell r="E5877" t="str">
            <v>CID000825</v>
          </cell>
          <cell r="F5877" t="str">
            <v>RMI</v>
          </cell>
          <cell r="G5877" t="str">
            <v>Japan New Metals Co., Ltd.</v>
          </cell>
          <cell r="H5877" t="str">
            <v>JAPAN</v>
          </cell>
          <cell r="I5877"/>
          <cell r="J5877" t="str">
            <v>Akita City</v>
          </cell>
          <cell r="K5877" t="str">
            <v>Akita</v>
          </cell>
          <cell r="L5877" t="str">
            <v>Conformant</v>
          </cell>
        </row>
        <row r="5878">
          <cell r="B5878" t="str">
            <v>Murata Manufacturing_20222023</v>
          </cell>
          <cell r="C5878" t="str">
            <v>CID000105 - Kennametal Huntsville184</v>
          </cell>
          <cell r="D5878" t="str">
            <v>Tungsten</v>
          </cell>
          <cell r="E5878" t="str">
            <v>CID000105</v>
          </cell>
          <cell r="F5878" t="str">
            <v>RMI</v>
          </cell>
          <cell r="G5878" t="str">
            <v>Kennametal Huntsville</v>
          </cell>
          <cell r="H5878" t="str">
            <v>UNITED STATES OF AMERICA</v>
          </cell>
          <cell r="I5878"/>
          <cell r="J5878" t="str">
            <v>Huntsville</v>
          </cell>
          <cell r="K5878" t="str">
            <v>Alabama</v>
          </cell>
          <cell r="L5878" t="str">
            <v>Conformant</v>
          </cell>
        </row>
        <row r="5879">
          <cell r="B5879" t="str">
            <v>Murata Manufacturing_20222023</v>
          </cell>
          <cell r="C5879" t="str">
            <v>CID002320 - Xiamen Tungsten (H.C.) Co., Ltd.188</v>
          </cell>
          <cell r="D5879" t="str">
            <v>Tungsten</v>
          </cell>
          <cell r="E5879" t="str">
            <v>CID002320</v>
          </cell>
          <cell r="F5879" t="str">
            <v>RMI</v>
          </cell>
          <cell r="G5879" t="str">
            <v>Xiamen Tungsten (H.C.) Co., Ltd.</v>
          </cell>
          <cell r="H5879" t="str">
            <v>CHINA</v>
          </cell>
          <cell r="I5879"/>
          <cell r="J5879"/>
          <cell r="K5879"/>
          <cell r="L5879" t="str">
            <v>Conformant</v>
          </cell>
        </row>
        <row r="5880">
          <cell r="B5880" t="str">
            <v>Murata Manufacturing_20222023</v>
          </cell>
          <cell r="C5880" t="str">
            <v>CID002082 - Xiamen Tungsten Co., Ltd.</v>
          </cell>
          <cell r="D5880" t="str">
            <v>Tungsten</v>
          </cell>
          <cell r="E5880" t="str">
            <v>CID002082</v>
          </cell>
          <cell r="F5880" t="str">
            <v>RMI</v>
          </cell>
          <cell r="G5880" t="str">
            <v>Xiamen Tungsten Co., Ltd.</v>
          </cell>
          <cell r="H5880" t="str">
            <v>CHINA</v>
          </cell>
          <cell r="I5880"/>
          <cell r="J5880"/>
          <cell r="K5880"/>
          <cell r="L5880" t="str">
            <v>Conformant</v>
          </cell>
        </row>
        <row r="5881">
          <cell r="B5881" t="str">
            <v>Murata Manufacturing_20222023</v>
          </cell>
          <cell r="C5881" t="str">
            <v>CID002773 - Aurubis Beerse99</v>
          </cell>
          <cell r="D5881" t="str">
            <v>Tin</v>
          </cell>
          <cell r="E5881" t="str">
            <v>CID002773</v>
          </cell>
          <cell r="F5881" t="str">
            <v>RMI</v>
          </cell>
          <cell r="G5881" t="str">
            <v>Aurubis Beerse</v>
          </cell>
          <cell r="H5881" t="str">
            <v>BELGIUM</v>
          </cell>
          <cell r="I5881"/>
          <cell r="J5881" t="str">
            <v>Beerse</v>
          </cell>
          <cell r="K5881" t="str">
            <v>Antwerpen</v>
          </cell>
          <cell r="L5881" t="str">
            <v>Conformant</v>
          </cell>
        </row>
        <row r="5882">
          <cell r="B5882" t="str">
            <v>Murata Manufacturing_20222023</v>
          </cell>
          <cell r="C5882" t="str">
            <v>CID000090 - Asaka Riken Co., Ltd.</v>
          </cell>
          <cell r="D5882" t="str">
            <v>Gold</v>
          </cell>
          <cell r="E5882" t="str">
            <v>CID000090</v>
          </cell>
          <cell r="F5882" t="str">
            <v>RMI</v>
          </cell>
          <cell r="G5882" t="str">
            <v>Asaka Riken Co., Ltd.</v>
          </cell>
          <cell r="H5882" t="str">
            <v>JAPAN</v>
          </cell>
          <cell r="I5882"/>
          <cell r="J5882" t="str">
            <v>Tamura</v>
          </cell>
          <cell r="K5882" t="str">
            <v>Fukushima</v>
          </cell>
          <cell r="L5882" t="str">
            <v>Conformant</v>
          </cell>
        </row>
        <row r="5883">
          <cell r="B5883" t="str">
            <v>Murata Manufacturing_20222023</v>
          </cell>
          <cell r="C5883" t="str">
            <v>CID001191 - Mitsubishi Materials Corporation</v>
          </cell>
          <cell r="D5883" t="str">
            <v>Tin</v>
          </cell>
          <cell r="E5883" t="str">
            <v>CID001191</v>
          </cell>
          <cell r="F5883" t="str">
            <v>RMI</v>
          </cell>
          <cell r="G5883" t="str">
            <v>Mitsubishi Materials Corporation</v>
          </cell>
          <cell r="H5883" t="str">
            <v>JAPAN</v>
          </cell>
          <cell r="I5883"/>
          <cell r="J5883" t="str">
            <v>Tokyo</v>
          </cell>
          <cell r="K5883" t="str">
            <v>Tokyo</v>
          </cell>
          <cell r="L5883" t="str">
            <v>Conformant</v>
          </cell>
        </row>
        <row r="5884">
          <cell r="B5884" t="str">
            <v>NDK_2023</v>
          </cell>
          <cell r="C5884" t="str">
            <v>CID000460 - F&amp;X Electro-Materials Ltd.4</v>
          </cell>
          <cell r="D5884" t="str">
            <v>Tantalum</v>
          </cell>
          <cell r="E5884" t="str">
            <v>CID000460</v>
          </cell>
          <cell r="F5884" t="str">
            <v>RMI</v>
          </cell>
          <cell r="G5884" t="str">
            <v>F&amp;X Electro-Materials Ltd.</v>
          </cell>
          <cell r="H5884" t="str">
            <v>CHINA</v>
          </cell>
          <cell r="I5884"/>
          <cell r="J5884" t="str">
            <v>Jiangmen</v>
          </cell>
          <cell r="K5884" t="str">
            <v>Guangdong Sheng</v>
          </cell>
          <cell r="L5884" t="str">
            <v>Conformant</v>
          </cell>
        </row>
        <row r="5885">
          <cell r="B5885" t="str">
            <v>NDK_2023</v>
          </cell>
          <cell r="C5885" t="str">
            <v>CID001173 - Mineracao Taboca S.A.</v>
          </cell>
          <cell r="D5885" t="str">
            <v>Tin</v>
          </cell>
          <cell r="E5885" t="str">
            <v>CID001173</v>
          </cell>
          <cell r="F5885" t="str">
            <v>RMI</v>
          </cell>
          <cell r="G5885" t="str">
            <v>Mineracao Taboca S.A.</v>
          </cell>
          <cell r="H5885" t="str">
            <v>BRAZIL</v>
          </cell>
          <cell r="I5885" t="str">
            <v>Nondisclosure</v>
          </cell>
          <cell r="J5885" t="str">
            <v>Bairro Guarapiranga</v>
          </cell>
          <cell r="K5885" t="str">
            <v>Pirapora do Bom Jesus City</v>
          </cell>
          <cell r="L5885" t="str">
            <v>Conformant</v>
          </cell>
        </row>
        <row r="5886">
          <cell r="B5886" t="str">
            <v>NDK_2023</v>
          </cell>
          <cell r="C5886" t="str">
            <v>CID000082 - Asahi Pretec Corp.20</v>
          </cell>
          <cell r="D5886" t="str">
            <v>Gold</v>
          </cell>
          <cell r="E5886" t="str">
            <v>CID000082</v>
          </cell>
          <cell r="F5886" t="str">
            <v>RMI</v>
          </cell>
          <cell r="G5886" t="str">
            <v>Asahi Pretec Corp.</v>
          </cell>
          <cell r="H5886" t="str">
            <v>JAPAN</v>
          </cell>
          <cell r="I5886"/>
          <cell r="J5886" t="str">
            <v>Kobe</v>
          </cell>
          <cell r="K5886" t="str">
            <v>Hyogo</v>
          </cell>
          <cell r="L5886" t="str">
            <v>Conformant</v>
          </cell>
        </row>
        <row r="5887">
          <cell r="B5887" t="str">
            <v>NDK_2023</v>
          </cell>
          <cell r="C5887" t="str">
            <v>CID000401 - Dowa</v>
          </cell>
          <cell r="D5887" t="str">
            <v>Gold</v>
          </cell>
          <cell r="E5887" t="str">
            <v>CID000401</v>
          </cell>
          <cell r="F5887" t="str">
            <v>RMI</v>
          </cell>
          <cell r="G5887" t="str">
            <v>Dowa</v>
          </cell>
          <cell r="H5887" t="str">
            <v>JAPAN</v>
          </cell>
          <cell r="I5887"/>
          <cell r="J5887" t="str">
            <v>Kosaka</v>
          </cell>
          <cell r="K5887" t="str">
            <v>Akita</v>
          </cell>
          <cell r="L5887" t="str">
            <v>Conformant</v>
          </cell>
        </row>
        <row r="5888">
          <cell r="B5888" t="str">
            <v>NDK_2023</v>
          </cell>
          <cell r="C5888" t="str">
            <v>CID000425 - Eco-System Recycling Co., Ltd. East Plant</v>
          </cell>
          <cell r="D5888" t="str">
            <v>Gold</v>
          </cell>
          <cell r="E5888" t="str">
            <v>CID000425</v>
          </cell>
          <cell r="F5888" t="str">
            <v>RMI</v>
          </cell>
          <cell r="G5888" t="str">
            <v>Eco-System Recycling Co., Ltd. East Plant</v>
          </cell>
          <cell r="H5888" t="str">
            <v>JAPAN</v>
          </cell>
          <cell r="I5888"/>
          <cell r="J5888" t="str">
            <v>Honjo</v>
          </cell>
          <cell r="K5888" t="str">
            <v>Saitama</v>
          </cell>
          <cell r="L5888" t="str">
            <v>Conformant</v>
          </cell>
        </row>
        <row r="5889">
          <cell r="B5889" t="str">
            <v>NDK_2023</v>
          </cell>
          <cell r="C5889" t="str">
            <v>CID000707 - Heraeus Metals Hong Kong Ltd.</v>
          </cell>
          <cell r="D5889" t="str">
            <v>Gold</v>
          </cell>
          <cell r="E5889" t="str">
            <v>CID000707</v>
          </cell>
          <cell r="F5889" t="str">
            <v>RMI</v>
          </cell>
          <cell r="G5889" t="str">
            <v>Heraeus Metals Hong Kong Ltd.</v>
          </cell>
          <cell r="H5889" t="str">
            <v>CHINA</v>
          </cell>
          <cell r="I5889"/>
          <cell r="J5889" t="str">
            <v>Fanling</v>
          </cell>
          <cell r="K5889" t="str">
            <v>Hong Kong SAR</v>
          </cell>
          <cell r="L5889" t="str">
            <v>Conformant</v>
          </cell>
        </row>
        <row r="5890">
          <cell r="B5890" t="str">
            <v>NDK_2023</v>
          </cell>
          <cell r="C5890" t="str">
            <v>CID000807 - Ishifuku Metal Industry Co., Ltd.</v>
          </cell>
          <cell r="D5890" t="str">
            <v>Gold</v>
          </cell>
          <cell r="E5890" t="str">
            <v>CID000807</v>
          </cell>
          <cell r="F5890" t="str">
            <v>RMI</v>
          </cell>
          <cell r="G5890" t="str">
            <v>Ishifuku Metal Industry Co., Ltd.</v>
          </cell>
          <cell r="H5890" t="str">
            <v>JAPAN</v>
          </cell>
          <cell r="I5890"/>
          <cell r="J5890" t="str">
            <v>Soka</v>
          </cell>
          <cell r="K5890" t="str">
            <v>Saitama</v>
          </cell>
          <cell r="L5890" t="str">
            <v>Conformant</v>
          </cell>
        </row>
        <row r="5891">
          <cell r="B5891" t="str">
            <v>NDK_2023</v>
          </cell>
          <cell r="C5891" t="str">
            <v>CID000937 - JX Nippon Mining &amp; Metals Co., Ltd.</v>
          </cell>
          <cell r="D5891" t="str">
            <v>Gold</v>
          </cell>
          <cell r="E5891" t="str">
            <v>CID000937</v>
          </cell>
          <cell r="F5891" t="str">
            <v>RMI</v>
          </cell>
          <cell r="G5891" t="str">
            <v>JX Nippon Mining &amp; Metals Co., Ltd.</v>
          </cell>
          <cell r="H5891" t="str">
            <v>JAPAN</v>
          </cell>
          <cell r="I5891"/>
          <cell r="J5891" t="str">
            <v>Ōita</v>
          </cell>
          <cell r="K5891" t="str">
            <v>Ôita</v>
          </cell>
          <cell r="L5891" t="str">
            <v>Conformant</v>
          </cell>
        </row>
        <row r="5892">
          <cell r="B5892" t="str">
            <v>NDK_2023</v>
          </cell>
          <cell r="C5892" t="str">
            <v>CID000981 - Kojima Chemicals Co., Ltd.</v>
          </cell>
          <cell r="D5892" t="str">
            <v>Gold</v>
          </cell>
          <cell r="E5892" t="str">
            <v>CID000981</v>
          </cell>
          <cell r="F5892" t="str">
            <v>RMI</v>
          </cell>
          <cell r="G5892" t="str">
            <v>Kojima Chemicals Co., Ltd.</v>
          </cell>
          <cell r="H5892" t="str">
            <v>JAPAN</v>
          </cell>
          <cell r="I5892"/>
          <cell r="J5892" t="str">
            <v>Sayama</v>
          </cell>
          <cell r="K5892" t="str">
            <v>Saitama</v>
          </cell>
          <cell r="L5892" t="str">
            <v>Conformant</v>
          </cell>
        </row>
        <row r="5893">
          <cell r="B5893" t="str">
            <v>NDK_2023</v>
          </cell>
          <cell r="C5893" t="str">
            <v>CID001119 - Matsuda Sangyo Co., Ltd.</v>
          </cell>
          <cell r="D5893" t="str">
            <v>Gold</v>
          </cell>
          <cell r="E5893" t="str">
            <v>CID001119</v>
          </cell>
          <cell r="F5893" t="str">
            <v>RMI</v>
          </cell>
          <cell r="G5893" t="str">
            <v>Matsuda Sangyo Co., Ltd.</v>
          </cell>
          <cell r="H5893" t="str">
            <v>JAPAN</v>
          </cell>
          <cell r="I5893"/>
          <cell r="J5893" t="str">
            <v>Iruma</v>
          </cell>
          <cell r="K5893" t="str">
            <v>Saitama</v>
          </cell>
          <cell r="L5893" t="str">
            <v>Conformant</v>
          </cell>
        </row>
        <row r="5894">
          <cell r="B5894" t="str">
            <v>NDK_2023</v>
          </cell>
          <cell r="C5894" t="str">
            <v>CID001193 - Mitsui Mining and Smelting Co., Ltd.</v>
          </cell>
          <cell r="D5894" t="str">
            <v>Gold</v>
          </cell>
          <cell r="E5894" t="str">
            <v>CID001193</v>
          </cell>
          <cell r="F5894" t="str">
            <v>RMI</v>
          </cell>
          <cell r="G5894" t="str">
            <v>Mitsui Mining and Smelting Co., Ltd.</v>
          </cell>
          <cell r="H5894" t="str">
            <v>JAPAN</v>
          </cell>
          <cell r="I5894"/>
          <cell r="J5894" t="str">
            <v>Takehara</v>
          </cell>
          <cell r="K5894" t="str">
            <v>Hiroshima</v>
          </cell>
          <cell r="L5894" t="str">
            <v>Conformant</v>
          </cell>
        </row>
        <row r="5895">
          <cell r="B5895" t="str">
            <v>NDK_2023</v>
          </cell>
          <cell r="C5895" t="str">
            <v>CID001259 - Nihon Material Co., Ltd.</v>
          </cell>
          <cell r="D5895" t="str">
            <v>Gold</v>
          </cell>
          <cell r="E5895" t="str">
            <v>CID001259</v>
          </cell>
          <cell r="F5895" t="str">
            <v>RMI</v>
          </cell>
          <cell r="G5895" t="str">
            <v>Nihon Material Co., Ltd.</v>
          </cell>
          <cell r="H5895" t="str">
            <v>JAPAN</v>
          </cell>
          <cell r="I5895"/>
          <cell r="J5895" t="str">
            <v>Noda</v>
          </cell>
          <cell r="K5895" t="str">
            <v>Chiba</v>
          </cell>
          <cell r="L5895" t="str">
            <v>Conformant</v>
          </cell>
        </row>
        <row r="5896">
          <cell r="B5896" t="str">
            <v>NDK_2023</v>
          </cell>
          <cell r="C5896" t="str">
            <v>CID001761 - Solar Applied Materials Technology Corp.</v>
          </cell>
          <cell r="D5896" t="str">
            <v>Gold</v>
          </cell>
          <cell r="E5896" t="str">
            <v>CID001761</v>
          </cell>
          <cell r="F5896" t="str">
            <v>RMI</v>
          </cell>
          <cell r="G5896" t="str">
            <v>Solar Applied Materials Technology Corp.</v>
          </cell>
          <cell r="H5896" t="str">
            <v>TAIWAN, PROVINCE OF CHINA</v>
          </cell>
          <cell r="I5896"/>
          <cell r="J5896" t="str">
            <v>Tainan City</v>
          </cell>
          <cell r="K5896" t="str">
            <v>Tainan</v>
          </cell>
          <cell r="L5896" t="str">
            <v>Conformant</v>
          </cell>
        </row>
        <row r="5897">
          <cell r="B5897" t="str">
            <v>NDK_2023</v>
          </cell>
          <cell r="C5897" t="str">
            <v>CID001798 - Sumitomo Metal Mining Co., Ltd.88</v>
          </cell>
          <cell r="D5897" t="str">
            <v>Gold</v>
          </cell>
          <cell r="E5897" t="str">
            <v>CID001798</v>
          </cell>
          <cell r="F5897" t="str">
            <v>RMI</v>
          </cell>
          <cell r="G5897" t="str">
            <v>Sumitomo Metal Mining Co., Ltd.</v>
          </cell>
          <cell r="H5897" t="str">
            <v>JAPAN</v>
          </cell>
          <cell r="I5897"/>
          <cell r="J5897" t="str">
            <v>Saijo</v>
          </cell>
          <cell r="K5897" t="str">
            <v>Wehime</v>
          </cell>
          <cell r="L5897" t="str">
            <v>Conformant</v>
          </cell>
        </row>
        <row r="5898">
          <cell r="B5898" t="str">
            <v>NDK_2023</v>
          </cell>
          <cell r="C5898" t="str">
            <v>CID001875 - Tanaka Kikinzoku Kogyo K.K.96</v>
          </cell>
          <cell r="D5898" t="str">
            <v>Gold</v>
          </cell>
          <cell r="E5898" t="str">
            <v>CID001875</v>
          </cell>
          <cell r="F5898" t="str">
            <v>RMI</v>
          </cell>
          <cell r="G5898" t="str">
            <v>Tanaka Kikinzoku Kogyo K.K.</v>
          </cell>
          <cell r="H5898" t="str">
            <v>JAPAN</v>
          </cell>
          <cell r="I5898" t="str">
            <v>nagatoro2-14</v>
          </cell>
          <cell r="J5898" t="str">
            <v>Hiratsuka</v>
          </cell>
          <cell r="K5898" t="str">
            <v>Kanagawa</v>
          </cell>
          <cell r="L5898" t="str">
            <v>Conformant</v>
          </cell>
        </row>
        <row r="5899">
          <cell r="B5899" t="str">
            <v>NDK_2023</v>
          </cell>
          <cell r="C5899" t="str">
            <v>CID001938 - Tokuriki Honten Co., Ltd.</v>
          </cell>
          <cell r="D5899" t="str">
            <v>Gold</v>
          </cell>
          <cell r="E5899" t="str">
            <v>CID001938</v>
          </cell>
          <cell r="F5899" t="str">
            <v>RMI</v>
          </cell>
          <cell r="G5899" t="str">
            <v>Tokuriki Honten Co., Ltd.</v>
          </cell>
          <cell r="H5899" t="str">
            <v>JAPAN</v>
          </cell>
          <cell r="I5899"/>
          <cell r="J5899" t="str">
            <v>Kuki</v>
          </cell>
          <cell r="K5899" t="str">
            <v>Saitama</v>
          </cell>
          <cell r="L5899" t="str">
            <v>Conformant</v>
          </cell>
        </row>
        <row r="5900">
          <cell r="B5900" t="str">
            <v>NDK_2023</v>
          </cell>
          <cell r="C5900" t="str">
            <v>CID000438 - EM Vinto</v>
          </cell>
          <cell r="D5900" t="str">
            <v>Tin</v>
          </cell>
          <cell r="E5900" t="str">
            <v>CID000438</v>
          </cell>
          <cell r="F5900" t="str">
            <v>RMI</v>
          </cell>
          <cell r="G5900" t="str">
            <v>EM Vinto</v>
          </cell>
          <cell r="H5900" t="str">
            <v>BOLIVIA (PLURINATIONAL STATE OF)</v>
          </cell>
          <cell r="I5900" t="str">
            <v>Unknown.</v>
          </cell>
          <cell r="J5900" t="str">
            <v>Oruro</v>
          </cell>
          <cell r="K5900" t="str">
            <v>Oruro</v>
          </cell>
          <cell r="L5900" t="str">
            <v>Conformant</v>
          </cell>
        </row>
        <row r="5901">
          <cell r="B5901" t="str">
            <v>NDK_2023</v>
          </cell>
          <cell r="C5901" t="str">
            <v>CID000538 - Gejiu Non-Ferrous Metal Processing Co., Ltd.</v>
          </cell>
          <cell r="D5901" t="str">
            <v>Tin</v>
          </cell>
          <cell r="E5901" t="str">
            <v>CID000538</v>
          </cell>
          <cell r="F5901" t="str">
            <v>RMI</v>
          </cell>
          <cell r="G5901" t="str">
            <v>Gejiu Non-Ferrous Metal Processing Co., Ltd.</v>
          </cell>
          <cell r="H5901" t="str">
            <v>CHINA</v>
          </cell>
          <cell r="I5901" t="str">
            <v>Jijie</v>
          </cell>
          <cell r="J5901" t="str">
            <v>Gejiu</v>
          </cell>
          <cell r="K5901" t="str">
            <v>Yunnan Sheng</v>
          </cell>
          <cell r="L5901" t="str">
            <v>Conformant</v>
          </cell>
        </row>
        <row r="5902">
          <cell r="B5902" t="str">
            <v>NDK_2023</v>
          </cell>
          <cell r="C5902" t="str">
            <v>CID001105 - Malaysia Smelting Corporation (MSC)</v>
          </cell>
          <cell r="D5902" t="str">
            <v>Tin</v>
          </cell>
          <cell r="E5902" t="str">
            <v>CID001105</v>
          </cell>
          <cell r="F5902" t="str">
            <v>RMI</v>
          </cell>
          <cell r="G5902" t="str">
            <v>Malaysia Smelting Corporation (MSC)</v>
          </cell>
          <cell r="H5902" t="str">
            <v>MALAYSIA</v>
          </cell>
          <cell r="I5902" t="str">
            <v>27, Jialan Pantai</v>
          </cell>
          <cell r="J5902" t="str">
            <v>Butterworth</v>
          </cell>
          <cell r="K5902" t="str">
            <v>Pulau Pinang</v>
          </cell>
          <cell r="L5902" t="str">
            <v>Conformant</v>
          </cell>
        </row>
        <row r="5903">
          <cell r="B5903" t="str">
            <v>NDK_2023</v>
          </cell>
          <cell r="C5903" t="str">
            <v>CID001182 - Minsur</v>
          </cell>
          <cell r="D5903" t="str">
            <v>Tin</v>
          </cell>
          <cell r="E5903" t="str">
            <v>CID001182</v>
          </cell>
          <cell r="F5903" t="str">
            <v>RMI</v>
          </cell>
          <cell r="G5903" t="str">
            <v>Minsur</v>
          </cell>
          <cell r="H5903" t="str">
            <v>PERU</v>
          </cell>
          <cell r="I5903" t="str">
            <v>222 Bloomingdale Road, Suite 101</v>
          </cell>
          <cell r="J5903" t="str">
            <v>Paracas</v>
          </cell>
          <cell r="K5903" t="str">
            <v>Ika</v>
          </cell>
          <cell r="L5903" t="str">
            <v>Conformant</v>
          </cell>
        </row>
        <row r="5904">
          <cell r="B5904" t="str">
            <v>NDK_2023</v>
          </cell>
          <cell r="C5904" t="str">
            <v>CID001453 - PT Mitra Stania Prima</v>
          </cell>
          <cell r="D5904" t="str">
            <v>Tin</v>
          </cell>
          <cell r="E5904" t="str">
            <v>CID001453</v>
          </cell>
          <cell r="F5904" t="str">
            <v>RMI</v>
          </cell>
          <cell r="G5904" t="str">
            <v>PT Mitra Stania Prima</v>
          </cell>
          <cell r="H5904" t="str">
            <v>INDONESIA</v>
          </cell>
          <cell r="I5904"/>
          <cell r="J5904" t="str">
            <v>Sungailiat</v>
          </cell>
          <cell r="K5904" t="str">
            <v>Kepulauan Bangka Belitung</v>
          </cell>
          <cell r="L5904" t="str">
            <v>Conformant</v>
          </cell>
        </row>
        <row r="5905">
          <cell r="B5905" t="str">
            <v>NDK_2023</v>
          </cell>
          <cell r="C5905" t="str">
            <v>CID001460 - PT Refined Bangka Tin</v>
          </cell>
          <cell r="D5905" t="str">
            <v>Tin</v>
          </cell>
          <cell r="E5905" t="str">
            <v>CID001460</v>
          </cell>
          <cell r="F5905" t="str">
            <v>RMI</v>
          </cell>
          <cell r="G5905" t="str">
            <v>PT Refined Bangka Tin</v>
          </cell>
          <cell r="H5905" t="str">
            <v>INDONESIA</v>
          </cell>
          <cell r="I5905"/>
          <cell r="J5905" t="str">
            <v>Sungailiat</v>
          </cell>
          <cell r="K5905" t="str">
            <v>Kepulauan Bangka Belitung</v>
          </cell>
          <cell r="L5905" t="str">
            <v>Conformant</v>
          </cell>
        </row>
        <row r="5906">
          <cell r="B5906" t="str">
            <v>NDK_2023</v>
          </cell>
          <cell r="C5906" t="str">
            <v>CID001477 - PT Timah Tbk Kundur</v>
          </cell>
          <cell r="D5906" t="str">
            <v>Tin</v>
          </cell>
          <cell r="E5906" t="str">
            <v>CID001477</v>
          </cell>
          <cell r="F5906" t="str">
            <v>RMI</v>
          </cell>
          <cell r="G5906" t="str">
            <v>PT Timah Tbk Kundur</v>
          </cell>
          <cell r="H5906" t="str">
            <v>INDONESIA</v>
          </cell>
          <cell r="I5906" t="str">
            <v>Unknown.</v>
          </cell>
          <cell r="J5906" t="str">
            <v>Kundur</v>
          </cell>
          <cell r="K5906" t="str">
            <v>Riau</v>
          </cell>
          <cell r="L5906" t="str">
            <v>Conformant</v>
          </cell>
        </row>
        <row r="5907">
          <cell r="B5907" t="str">
            <v>NDK_2023</v>
          </cell>
          <cell r="C5907" t="str">
            <v>CID001482 - PT Timah Tbk Mentok</v>
          </cell>
          <cell r="D5907" t="str">
            <v>Tin</v>
          </cell>
          <cell r="E5907" t="str">
            <v>CID001482</v>
          </cell>
          <cell r="F5907" t="str">
            <v>RMI</v>
          </cell>
          <cell r="G5907" t="str">
            <v>PT Timah Tbk Mentok</v>
          </cell>
          <cell r="H5907" t="str">
            <v>INDONESIA</v>
          </cell>
          <cell r="I5907" t="str">
            <v>Unknown.</v>
          </cell>
          <cell r="J5907" t="str">
            <v>Mentok</v>
          </cell>
          <cell r="K5907" t="str">
            <v>Kepulauan Bangka Belitung</v>
          </cell>
          <cell r="L5907" t="str">
            <v>Conformant</v>
          </cell>
        </row>
        <row r="5908">
          <cell r="B5908" t="str">
            <v>NDK_2023</v>
          </cell>
          <cell r="C5908" t="str">
            <v>CID001898 - Thaisarco</v>
          </cell>
          <cell r="D5908" t="str">
            <v>Tin</v>
          </cell>
          <cell r="E5908" t="str">
            <v>CID001898</v>
          </cell>
          <cell r="F5908" t="str">
            <v>RMI</v>
          </cell>
          <cell r="G5908" t="str">
            <v>Thaisarco</v>
          </cell>
          <cell r="H5908" t="str">
            <v>THAILAND</v>
          </cell>
          <cell r="I5908" t="str">
            <v>80 Moo 8, Sakdidej Road</v>
          </cell>
          <cell r="J5908" t="str">
            <v>Amphur Muang</v>
          </cell>
          <cell r="K5908" t="str">
            <v>Phuket</v>
          </cell>
          <cell r="L5908" t="str">
            <v>Conformant</v>
          </cell>
        </row>
        <row r="5909">
          <cell r="B5909" t="str">
            <v>NDK_2023</v>
          </cell>
          <cell r="C5909" t="str">
            <v>CID000258 - Chongyi Zhangyuan Tungsten Co., Ltd.</v>
          </cell>
          <cell r="D5909" t="str">
            <v>Tungsten</v>
          </cell>
          <cell r="E5909" t="str">
            <v>CID000258</v>
          </cell>
          <cell r="F5909" t="str">
            <v>RMI</v>
          </cell>
          <cell r="G5909" t="str">
            <v>Chongyi Zhangyuan Tungsten Co., Ltd.</v>
          </cell>
          <cell r="H5909" t="str">
            <v>CHINA</v>
          </cell>
          <cell r="I5909"/>
          <cell r="J5909" t="str">
            <v>Ganzhou</v>
          </cell>
          <cell r="K5909" t="str">
            <v>Jiangxi Sheng</v>
          </cell>
          <cell r="L5909" t="str">
            <v>Conformant</v>
          </cell>
        </row>
        <row r="5910">
          <cell r="B5910" t="str">
            <v>NDK_2023</v>
          </cell>
          <cell r="C5910" t="str">
            <v>CID000875 - Ganzhou Huaxing Tungsten Products Co., Ltd.177</v>
          </cell>
          <cell r="D5910" t="str">
            <v>Tungsten</v>
          </cell>
          <cell r="E5910" t="str">
            <v>CID000875</v>
          </cell>
          <cell r="F5910" t="str">
            <v>RMI</v>
          </cell>
          <cell r="G5910" t="str">
            <v>Ganzhou Huaxing Tungsten Products Co., Ltd.</v>
          </cell>
          <cell r="H5910" t="str">
            <v>CHINA</v>
          </cell>
          <cell r="I5910"/>
          <cell r="J5910" t="str">
            <v>Ganzhou</v>
          </cell>
          <cell r="K5910" t="str">
            <v>Jiangxi Sheng</v>
          </cell>
          <cell r="L5910" t="str">
            <v>Conformant</v>
          </cell>
        </row>
        <row r="5911">
          <cell r="B5911" t="str">
            <v>NDK_2023</v>
          </cell>
          <cell r="C5911" t="str">
            <v>CID002494 - Ganzhou Seadragon W &amp; Mo Co., Ltd.</v>
          </cell>
          <cell r="D5911" t="str">
            <v>Tungsten</v>
          </cell>
          <cell r="E5911" t="str">
            <v>CID002494</v>
          </cell>
          <cell r="F5911" t="str">
            <v>RMI</v>
          </cell>
          <cell r="G5911" t="str">
            <v>Ganzhou Seadragon W &amp; Mo Co., Ltd.</v>
          </cell>
          <cell r="H5911" t="str">
            <v>CHINA</v>
          </cell>
          <cell r="I5911"/>
          <cell r="J5911" t="str">
            <v>Ganzhou</v>
          </cell>
          <cell r="K5911" t="str">
            <v>Jiangxi Sheng</v>
          </cell>
          <cell r="L5911" t="str">
            <v>Conformant</v>
          </cell>
        </row>
        <row r="5912">
          <cell r="B5912" t="str">
            <v>NDK_2023</v>
          </cell>
          <cell r="C5912" t="str">
            <v>CID000769 - Hunan Jintai New Material Co., Ltd.96</v>
          </cell>
          <cell r="D5912" t="str">
            <v>Tungsten</v>
          </cell>
          <cell r="E5912" t="str">
            <v>CID000769</v>
          </cell>
          <cell r="F5912" t="str">
            <v>RMI</v>
          </cell>
          <cell r="G5912" t="str">
            <v>Hunan Jintai New Material Co., Ltd.</v>
          </cell>
          <cell r="H5912" t="str">
            <v>CHINA</v>
          </cell>
          <cell r="I5912"/>
          <cell r="J5912" t="str">
            <v>Hengyang</v>
          </cell>
          <cell r="K5912" t="str">
            <v>Hunan Sheng</v>
          </cell>
          <cell r="L5912" t="str">
            <v>Conformant</v>
          </cell>
        </row>
        <row r="5913">
          <cell r="B5913" t="str">
            <v>NDK_2023</v>
          </cell>
          <cell r="C5913" t="str">
            <v>CID002317 - Jiangxi Xinsheng Tungsten Industry Co., Ltd.</v>
          </cell>
          <cell r="D5913" t="str">
            <v>Tungsten</v>
          </cell>
          <cell r="E5913" t="str">
            <v>CID002317</v>
          </cell>
          <cell r="F5913" t="str">
            <v>RMI</v>
          </cell>
          <cell r="G5913" t="str">
            <v>Jiangxi Xinsheng Tungsten Industry Co., Ltd.</v>
          </cell>
          <cell r="H5913" t="str">
            <v>CHINA</v>
          </cell>
          <cell r="I5913"/>
          <cell r="J5913" t="str">
            <v>Ganzhou</v>
          </cell>
          <cell r="K5913" t="str">
            <v>Jiangxi Sheng</v>
          </cell>
          <cell r="L5913" t="str">
            <v>Conformant</v>
          </cell>
        </row>
        <row r="5914">
          <cell r="B5914" t="str">
            <v>NDK_2023</v>
          </cell>
          <cell r="C5914" t="str">
            <v>CID002082 - Xiamen Tungsten Co., Ltd.</v>
          </cell>
          <cell r="D5914" t="str">
            <v>Tungsten</v>
          </cell>
          <cell r="E5914" t="str">
            <v>CID002082</v>
          </cell>
          <cell r="F5914" t="str">
            <v>RMI</v>
          </cell>
          <cell r="G5914" t="str">
            <v>Xiamen Tungsten Co., Ltd.</v>
          </cell>
          <cell r="H5914" t="str">
            <v>CHINA</v>
          </cell>
          <cell r="I5914"/>
          <cell r="J5914"/>
          <cell r="K5914"/>
          <cell r="L5914" t="str">
            <v>Conformant</v>
          </cell>
        </row>
        <row r="5915">
          <cell r="B5915" t="str">
            <v>NDK_2023</v>
          </cell>
          <cell r="C5915" t="str">
            <v>CID002773 - Aurubis Beerse99</v>
          </cell>
          <cell r="D5915" t="str">
            <v>Tin</v>
          </cell>
          <cell r="E5915" t="str">
            <v>CID002773</v>
          </cell>
          <cell r="F5915" t="str">
            <v>RMI</v>
          </cell>
          <cell r="G5915" t="str">
            <v>Aurubis Beerse</v>
          </cell>
          <cell r="H5915" t="str">
            <v>BELGIUM</v>
          </cell>
          <cell r="I5915"/>
          <cell r="J5915" t="str">
            <v>Beerse</v>
          </cell>
          <cell r="K5915" t="str">
            <v>Antwerpen</v>
          </cell>
          <cell r="L5915" t="str">
            <v>Conformant</v>
          </cell>
        </row>
        <row r="5916">
          <cell r="B5916" t="str">
            <v>NEXPERIA_2023</v>
          </cell>
          <cell r="C5916" t="str">
            <v>CID000211 - Changsha South Tantalum Niobium Co., Ltd.</v>
          </cell>
          <cell r="D5916" t="str">
            <v>Tantalum</v>
          </cell>
          <cell r="E5916" t="str">
            <v>CID000211</v>
          </cell>
          <cell r="F5916" t="str">
            <v>RMI</v>
          </cell>
          <cell r="G5916" t="str">
            <v>Changsha South Tantalum Niobium Co., Ltd.</v>
          </cell>
          <cell r="H5916" t="str">
            <v>CHINA</v>
          </cell>
          <cell r="I5916"/>
          <cell r="J5916" t="str">
            <v>Changsha</v>
          </cell>
          <cell r="K5916" t="str">
            <v>Hunan Sheng</v>
          </cell>
          <cell r="L5916" t="str">
            <v>Conformant</v>
          </cell>
        </row>
        <row r="5917">
          <cell r="B5917" t="str">
            <v>NEXPERIA_2023</v>
          </cell>
          <cell r="C5917" t="str">
            <v>CID002504 - D Block Metals, LLC</v>
          </cell>
          <cell r="D5917" t="str">
            <v>Tantalum</v>
          </cell>
          <cell r="E5917" t="str">
            <v>CID002504</v>
          </cell>
          <cell r="F5917" t="str">
            <v>RMI</v>
          </cell>
          <cell r="G5917" t="str">
            <v>D Block Metals, LLC</v>
          </cell>
          <cell r="H5917" t="str">
            <v>UNITED STATES OF AMERICA</v>
          </cell>
          <cell r="I5917"/>
          <cell r="J5917" t="str">
            <v>Gastonia</v>
          </cell>
          <cell r="K5917" t="str">
            <v>North Carolina</v>
          </cell>
          <cell r="L5917" t="str">
            <v>Conformant</v>
          </cell>
        </row>
        <row r="5918">
          <cell r="B5918" t="str">
            <v>NEXPERIA_2023</v>
          </cell>
          <cell r="C5918" t="str">
            <v>CID000460 - F&amp;X Electro-Materials Ltd.4</v>
          </cell>
          <cell r="D5918" t="str">
            <v>Tantalum</v>
          </cell>
          <cell r="E5918" t="str">
            <v>CID000460</v>
          </cell>
          <cell r="F5918" t="str">
            <v>RMI</v>
          </cell>
          <cell r="G5918" t="str">
            <v>F&amp;X Electro-Materials Ltd.</v>
          </cell>
          <cell r="H5918" t="str">
            <v>CHINA</v>
          </cell>
          <cell r="I5918"/>
          <cell r="J5918" t="str">
            <v>Jiangmen</v>
          </cell>
          <cell r="K5918" t="str">
            <v>Guangdong Sheng</v>
          </cell>
          <cell r="L5918" t="str">
            <v>Conformant</v>
          </cell>
        </row>
        <row r="5919">
          <cell r="B5919" t="str">
            <v>NEXPERIA_2023</v>
          </cell>
          <cell r="C5919" t="str">
            <v>CID002505 - FIR Metals &amp; Resource Ltd.</v>
          </cell>
          <cell r="D5919" t="str">
            <v>Tantalum</v>
          </cell>
          <cell r="E5919" t="str">
            <v>CID002505</v>
          </cell>
          <cell r="F5919" t="str">
            <v>RMI</v>
          </cell>
          <cell r="G5919" t="str">
            <v>FIR Metals &amp; Resource Ltd.</v>
          </cell>
          <cell r="H5919" t="str">
            <v>CHINA</v>
          </cell>
          <cell r="I5919"/>
          <cell r="J5919" t="str">
            <v>Zhuzhou</v>
          </cell>
          <cell r="K5919" t="str">
            <v>Hunan Sheng</v>
          </cell>
          <cell r="L5919" t="str">
            <v>Conformant</v>
          </cell>
        </row>
        <row r="5920">
          <cell r="B5920" t="str">
            <v>NEXPERIA_2023</v>
          </cell>
          <cell r="C5920" t="str">
            <v>CID002558 - Global Advanced Metals Aizu</v>
          </cell>
          <cell r="D5920" t="str">
            <v>Tantalum</v>
          </cell>
          <cell r="E5920" t="str">
            <v>CID002558</v>
          </cell>
          <cell r="F5920" t="str">
            <v>RMI</v>
          </cell>
          <cell r="G5920" t="str">
            <v>Global Advanced Metals Aizu</v>
          </cell>
          <cell r="H5920" t="str">
            <v>JAPAN</v>
          </cell>
          <cell r="I5920"/>
          <cell r="J5920" t="str">
            <v>Aizuwakamatsu</v>
          </cell>
          <cell r="K5920" t="str">
            <v>Fukushima</v>
          </cell>
          <cell r="L5920" t="str">
            <v>Conformant</v>
          </cell>
        </row>
        <row r="5921">
          <cell r="B5921" t="str">
            <v>NEXPERIA_2023</v>
          </cell>
          <cell r="C5921" t="str">
            <v>CID002557 - Global Advanced Metals Boyertown</v>
          </cell>
          <cell r="D5921" t="str">
            <v>Tantalum</v>
          </cell>
          <cell r="E5921" t="str">
            <v>CID002557</v>
          </cell>
          <cell r="F5921" t="str">
            <v>RMI</v>
          </cell>
          <cell r="G5921" t="str">
            <v>Global Advanced Metals Boyertown</v>
          </cell>
          <cell r="H5921" t="str">
            <v>UNITED STATES OF AMERICA</v>
          </cell>
          <cell r="I5921"/>
          <cell r="J5921" t="str">
            <v>Boyertown</v>
          </cell>
          <cell r="K5921" t="str">
            <v>Pennsylvania</v>
          </cell>
          <cell r="L5921" t="str">
            <v>Conformant</v>
          </cell>
        </row>
        <row r="5922">
          <cell r="B5922" t="str">
            <v>NEXPERIA_2023</v>
          </cell>
          <cell r="C5922" t="str">
            <v>CID000616 - XIMEI RESOURCES (GUANGDONG) LIMITED</v>
          </cell>
          <cell r="D5922" t="str">
            <v>Tantalum</v>
          </cell>
          <cell r="E5922" t="str">
            <v>CID000616</v>
          </cell>
          <cell r="F5922" t="str">
            <v>RMI</v>
          </cell>
          <cell r="G5922" t="str">
            <v>XIMEI RESOURCES (GUANGDONG) LIMITED</v>
          </cell>
          <cell r="H5922" t="str">
            <v>CHINA</v>
          </cell>
          <cell r="I5922"/>
          <cell r="J5922" t="str">
            <v>Yingde</v>
          </cell>
          <cell r="K5922" t="str">
            <v>Guangdong Sheng</v>
          </cell>
          <cell r="L5922" t="str">
            <v>Conformant</v>
          </cell>
        </row>
        <row r="5923">
          <cell r="B5923" t="str">
            <v>NEXPERIA_2023</v>
          </cell>
          <cell r="C5923" t="str">
            <v>CID002544 - TANIOBIS Co., Ltd.</v>
          </cell>
          <cell r="D5923" t="str">
            <v>Tantalum</v>
          </cell>
          <cell r="E5923" t="str">
            <v>CID002544</v>
          </cell>
          <cell r="F5923" t="str">
            <v>RMI</v>
          </cell>
          <cell r="G5923" t="str">
            <v>TANIOBIS Co., Ltd.</v>
          </cell>
          <cell r="H5923" t="str">
            <v>THAILAND</v>
          </cell>
          <cell r="I5923"/>
          <cell r="J5923" t="str">
            <v>Map Ta Phut</v>
          </cell>
          <cell r="K5923" t="str">
            <v>Rayong</v>
          </cell>
          <cell r="L5923" t="str">
            <v>Conformant</v>
          </cell>
        </row>
        <row r="5924">
          <cell r="B5924" t="str">
            <v>NEXPERIA_2023</v>
          </cell>
          <cell r="C5924" t="str">
            <v>CID002547 - QSIL Metals Hermsdorf GmbH98</v>
          </cell>
          <cell r="D5924" t="str">
            <v>Tantalum</v>
          </cell>
          <cell r="E5924" t="str">
            <v>CID002547</v>
          </cell>
          <cell r="F5924" t="str">
            <v>RMI</v>
          </cell>
          <cell r="G5924" t="str">
            <v>QSIL Metals Hermsdorf GmbH</v>
          </cell>
          <cell r="H5924" t="str">
            <v>GERMANY</v>
          </cell>
          <cell r="I5924"/>
          <cell r="J5924" t="str">
            <v>Hermsdorf</v>
          </cell>
          <cell r="K5924" t="str">
            <v>Thüringen</v>
          </cell>
          <cell r="L5924" t="str">
            <v>Removed</v>
          </cell>
        </row>
        <row r="5925">
          <cell r="B5925" t="str">
            <v>NEXPERIA_2023</v>
          </cell>
          <cell r="C5925" t="str">
            <v>CID002548 - Materion Newton Inc.</v>
          </cell>
          <cell r="D5925" t="str">
            <v>Tantalum</v>
          </cell>
          <cell r="E5925" t="str">
            <v>CID002548</v>
          </cell>
          <cell r="F5925" t="str">
            <v>RMI</v>
          </cell>
          <cell r="G5925" t="str">
            <v>Materion Newton Inc.</v>
          </cell>
          <cell r="H5925" t="str">
            <v>UNITED STATES OF AMERICA</v>
          </cell>
          <cell r="I5925"/>
          <cell r="J5925" t="str">
            <v>Newton</v>
          </cell>
          <cell r="K5925" t="str">
            <v>Massachusetts</v>
          </cell>
          <cell r="L5925" t="str">
            <v>Conformant</v>
          </cell>
        </row>
        <row r="5926">
          <cell r="B5926" t="str">
            <v>NEXPERIA_2023</v>
          </cell>
          <cell r="C5926" t="str">
            <v>CID002549 - TANIOBIS Japan Co., Ltd.</v>
          </cell>
          <cell r="D5926" t="str">
            <v>Tantalum</v>
          </cell>
          <cell r="E5926" t="str">
            <v>CID002549</v>
          </cell>
          <cell r="F5926" t="str">
            <v>RMI</v>
          </cell>
          <cell r="G5926" t="str">
            <v>TANIOBIS Japan Co., Ltd.</v>
          </cell>
          <cell r="H5926" t="str">
            <v>JAPAN</v>
          </cell>
          <cell r="I5926"/>
          <cell r="J5926" t="str">
            <v>Mito</v>
          </cell>
          <cell r="K5926" t="str">
            <v>Ibaraki</v>
          </cell>
          <cell r="L5926" t="str">
            <v>Conformant</v>
          </cell>
        </row>
        <row r="5927">
          <cell r="B5927" t="str">
            <v>NEXPERIA_2023</v>
          </cell>
          <cell r="C5927" t="str">
            <v>CID002550 - TANIOBIS Smelting GmbH &amp; Co. KG</v>
          </cell>
          <cell r="D5927" t="str">
            <v>Tantalum</v>
          </cell>
          <cell r="E5927" t="str">
            <v>CID002550</v>
          </cell>
          <cell r="F5927" t="str">
            <v>RMI</v>
          </cell>
          <cell r="G5927" t="str">
            <v>TANIOBIS Smelting GmbH &amp; Co. KG</v>
          </cell>
          <cell r="H5927" t="str">
            <v>GERMANY</v>
          </cell>
          <cell r="I5927"/>
          <cell r="J5927" t="str">
            <v>Laufenburg</v>
          </cell>
          <cell r="K5927" t="str">
            <v>Baden-Württemberg</v>
          </cell>
          <cell r="L5927" t="str">
            <v>Conformant</v>
          </cell>
        </row>
        <row r="5928">
          <cell r="B5928" t="str">
            <v>NEXPERIA_2023</v>
          </cell>
          <cell r="C5928" t="str">
            <v>CID002545 - TANIOBIS GmbH</v>
          </cell>
          <cell r="D5928" t="str">
            <v>Tantalum</v>
          </cell>
          <cell r="E5928" t="str">
            <v>CID002545</v>
          </cell>
          <cell r="F5928" t="str">
            <v>RMI</v>
          </cell>
          <cell r="G5928" t="str">
            <v>TANIOBIS GmbH</v>
          </cell>
          <cell r="H5928" t="str">
            <v>GERMANY</v>
          </cell>
          <cell r="I5928"/>
          <cell r="J5928" t="str">
            <v>Goslar</v>
          </cell>
          <cell r="K5928" t="str">
            <v>Niedersachsen</v>
          </cell>
          <cell r="L5928" t="str">
            <v>Conformant</v>
          </cell>
        </row>
        <row r="5929">
          <cell r="B5929" t="str">
            <v>NEXPERIA_2023</v>
          </cell>
          <cell r="C5929" t="str">
            <v>CID002492 - Hengyang King Xing Lifeng New Materials Co., Ltd.</v>
          </cell>
          <cell r="D5929" t="str">
            <v>Tantalum</v>
          </cell>
          <cell r="E5929" t="str">
            <v>CID002492</v>
          </cell>
          <cell r="F5929" t="str">
            <v>RMI</v>
          </cell>
          <cell r="G5929" t="str">
            <v>Hengyang King Xing Lifeng New Materials Co., Ltd.</v>
          </cell>
          <cell r="H5929" t="str">
            <v>CHINA</v>
          </cell>
          <cell r="I5929"/>
          <cell r="J5929" t="str">
            <v>Hengyang</v>
          </cell>
          <cell r="K5929" t="str">
            <v>Hunan Sheng</v>
          </cell>
          <cell r="L5929" t="str">
            <v>Conformant</v>
          </cell>
        </row>
        <row r="5930">
          <cell r="B5930" t="str">
            <v>NEXPERIA_2023</v>
          </cell>
          <cell r="C5930" t="str">
            <v>CID002512 - Jiangxi Dinghai Tantalum &amp; Niobium Co., Ltd.</v>
          </cell>
          <cell r="D5930" t="str">
            <v>Tantalum</v>
          </cell>
          <cell r="E5930" t="str">
            <v>CID002512</v>
          </cell>
          <cell r="F5930" t="str">
            <v>RMI</v>
          </cell>
          <cell r="G5930" t="str">
            <v>Jiangxi Dinghai Tantalum &amp; Niobium Co., Ltd.</v>
          </cell>
          <cell r="H5930" t="str">
            <v>CHINA</v>
          </cell>
          <cell r="I5930"/>
          <cell r="J5930" t="str">
            <v>Fengxin</v>
          </cell>
          <cell r="K5930" t="str">
            <v>Jiangxi Sheng</v>
          </cell>
          <cell r="L5930" t="str">
            <v>Conformant</v>
          </cell>
        </row>
        <row r="5931">
          <cell r="B5931" t="str">
            <v>NEXPERIA_2023</v>
          </cell>
          <cell r="C5931" t="str">
            <v>CID002842 - Jiangxi Tuohong New Raw Material</v>
          </cell>
          <cell r="D5931" t="str">
            <v>Tantalum</v>
          </cell>
          <cell r="E5931" t="str">
            <v>CID002842</v>
          </cell>
          <cell r="F5931" t="str">
            <v>RMI</v>
          </cell>
          <cell r="G5931" t="str">
            <v>Jiangxi Tuohong New Raw Material</v>
          </cell>
          <cell r="H5931" t="str">
            <v>CHINA</v>
          </cell>
          <cell r="I5931"/>
          <cell r="J5931" t="str">
            <v>Yi Chun City</v>
          </cell>
          <cell r="K5931" t="str">
            <v>Jiangxi Sheng</v>
          </cell>
          <cell r="L5931" t="str">
            <v>Conformant</v>
          </cell>
        </row>
        <row r="5932">
          <cell r="B5932" t="str">
            <v>NEXPERIA_2023</v>
          </cell>
          <cell r="C5932" t="str">
            <v>CID000914 - JiuJiang JinXin Nonferrous Metals Co., Ltd.</v>
          </cell>
          <cell r="D5932" t="str">
            <v>Tantalum</v>
          </cell>
          <cell r="E5932" t="str">
            <v>CID000914</v>
          </cell>
          <cell r="F5932" t="str">
            <v>RMI</v>
          </cell>
          <cell r="G5932" t="str">
            <v>JiuJiang JinXin Nonferrous Metals Co., Ltd.</v>
          </cell>
          <cell r="H5932" t="str">
            <v>CHINA</v>
          </cell>
          <cell r="I5932"/>
          <cell r="J5932" t="str">
            <v>Jiujiang</v>
          </cell>
          <cell r="K5932" t="str">
            <v>Jiangxi Sheng</v>
          </cell>
          <cell r="L5932" t="str">
            <v>Conformant</v>
          </cell>
        </row>
        <row r="5933">
          <cell r="B5933" t="str">
            <v>NEXPERIA_2023</v>
          </cell>
          <cell r="C5933" t="str">
            <v>CID000917 - Jiujiang Tanbre Co., Ltd.</v>
          </cell>
          <cell r="D5933" t="str">
            <v>Tantalum</v>
          </cell>
          <cell r="E5933" t="str">
            <v>CID000917</v>
          </cell>
          <cell r="F5933" t="str">
            <v>RMI</v>
          </cell>
          <cell r="G5933" t="str">
            <v>Jiujiang Tanbre Co., Ltd.</v>
          </cell>
          <cell r="H5933" t="str">
            <v>CHINA</v>
          </cell>
          <cell r="I5933" t="str">
            <v>No. 62, Jiuhu Road, Jiujiang City, Jiangxi 
Province, China, P.C: 332014</v>
          </cell>
          <cell r="J5933" t="str">
            <v>Jiujiang</v>
          </cell>
          <cell r="K5933" t="str">
            <v>Jiangxi Sheng</v>
          </cell>
          <cell r="L5933" t="str">
            <v>Conformant</v>
          </cell>
        </row>
        <row r="5934">
          <cell r="B5934" t="str">
            <v>NEXPERIA_2023</v>
          </cell>
          <cell r="C5934" t="str">
            <v>CID002506 - Jiujiang Zhongao Tantalum &amp; Niobium Co., Ltd.</v>
          </cell>
          <cell r="D5934" t="str">
            <v>Tantalum</v>
          </cell>
          <cell r="E5934" t="str">
            <v>CID002506</v>
          </cell>
          <cell r="F5934" t="str">
            <v>RMI</v>
          </cell>
          <cell r="G5934" t="str">
            <v>Jiujiang Zhongao Tantalum &amp; Niobium Co., Ltd.</v>
          </cell>
          <cell r="H5934" t="str">
            <v>CHINA</v>
          </cell>
          <cell r="I5934"/>
          <cell r="J5934" t="str">
            <v>Jiujiang</v>
          </cell>
          <cell r="K5934" t="str">
            <v>Jiangxi Sheng</v>
          </cell>
          <cell r="L5934" t="str">
            <v>Conformant</v>
          </cell>
        </row>
        <row r="5935">
          <cell r="B5935" t="str">
            <v>NEXPERIA_2023</v>
          </cell>
          <cell r="C5935" t="str">
            <v>CID002539 - KEMET de Mexico</v>
          </cell>
          <cell r="D5935" t="str">
            <v>Tantalum</v>
          </cell>
          <cell r="E5935" t="str">
            <v>CID002539</v>
          </cell>
          <cell r="F5935" t="str">
            <v>RMI</v>
          </cell>
          <cell r="G5935" t="str">
            <v>KEMET de Mexico</v>
          </cell>
          <cell r="H5935" t="str">
            <v>MEXICO</v>
          </cell>
          <cell r="I5935"/>
          <cell r="J5935" t="str">
            <v>Matamoros</v>
          </cell>
          <cell r="K5935" t="str">
            <v>Tamaulipas</v>
          </cell>
          <cell r="L5935" t="str">
            <v>Conformant</v>
          </cell>
        </row>
        <row r="5936">
          <cell r="B5936" t="str">
            <v>NEXPERIA_2023</v>
          </cell>
          <cell r="C5936" t="str">
            <v>CID001076 - AMG Brasil</v>
          </cell>
          <cell r="D5936" t="str">
            <v>Tantalum</v>
          </cell>
          <cell r="E5936" t="str">
            <v>CID001076</v>
          </cell>
          <cell r="F5936" t="str">
            <v>RMI</v>
          </cell>
          <cell r="G5936" t="str">
            <v>AMG Brasil</v>
          </cell>
          <cell r="H5936" t="str">
            <v>BRAZIL</v>
          </cell>
          <cell r="I5936"/>
          <cell r="J5936" t="str">
            <v>São João del Rei</v>
          </cell>
          <cell r="K5936" t="str">
            <v>Minas Gerais</v>
          </cell>
          <cell r="L5936" t="str">
            <v>Conformant</v>
          </cell>
        </row>
        <row r="5937">
          <cell r="B5937" t="str">
            <v>NEXPERIA_2023</v>
          </cell>
          <cell r="C5937" t="str">
            <v>CID001163 - Metallurgical Products India Pvt., Ltd.7</v>
          </cell>
          <cell r="D5937" t="str">
            <v>Tantalum</v>
          </cell>
          <cell r="E5937" t="str">
            <v>CID001163</v>
          </cell>
          <cell r="F5937" t="str">
            <v>RMI</v>
          </cell>
          <cell r="G5937" t="str">
            <v>Metallurgical Products India Pvt., Ltd.</v>
          </cell>
          <cell r="H5937" t="str">
            <v>INDIA</v>
          </cell>
          <cell r="I5937"/>
          <cell r="J5937" t="str">
            <v>District Raigad</v>
          </cell>
          <cell r="K5937" t="str">
            <v>Maharashtra</v>
          </cell>
          <cell r="L5937" t="str">
            <v>Conformant</v>
          </cell>
        </row>
        <row r="5938">
          <cell r="B5938" t="str">
            <v>NEXPERIA_2023</v>
          </cell>
          <cell r="C5938" t="str">
            <v>CID001173 - Mineracao Taboca S.A.</v>
          </cell>
          <cell r="D5938" t="str">
            <v>Tin</v>
          </cell>
          <cell r="E5938" t="str">
            <v>CID001173</v>
          </cell>
          <cell r="F5938" t="str">
            <v>RMI</v>
          </cell>
          <cell r="G5938" t="str">
            <v>Mineracao Taboca S.A.</v>
          </cell>
          <cell r="H5938" t="str">
            <v>BRAZIL</v>
          </cell>
          <cell r="I5938" t="str">
            <v>Nondisclosure</v>
          </cell>
          <cell r="J5938" t="str">
            <v>Bairro Guarapiranga</v>
          </cell>
          <cell r="K5938" t="str">
            <v>Pirapora do Bom Jesus City</v>
          </cell>
          <cell r="L5938" t="str">
            <v>Conformant</v>
          </cell>
        </row>
        <row r="5939">
          <cell r="B5939" t="str">
            <v>NEXPERIA_2023</v>
          </cell>
          <cell r="C5939" t="str">
            <v>CID001192 - Mitsui Mining and Smelting Co., Ltd.8</v>
          </cell>
          <cell r="D5939" t="str">
            <v>Tantalum</v>
          </cell>
          <cell r="E5939" t="str">
            <v>CID001192</v>
          </cell>
          <cell r="F5939" t="str">
            <v>RMI</v>
          </cell>
          <cell r="G5939" t="str">
            <v>Mitsui Mining and Smelting Co., Ltd.</v>
          </cell>
          <cell r="H5939" t="str">
            <v>JAPAN</v>
          </cell>
          <cell r="I5939"/>
          <cell r="J5939" t="str">
            <v>Omuta</v>
          </cell>
          <cell r="K5939" t="str">
            <v>Fukuoka</v>
          </cell>
          <cell r="L5939" t="str">
            <v>Conformant</v>
          </cell>
        </row>
        <row r="5940">
          <cell r="B5940" t="str">
            <v>NEXPERIA_2023</v>
          </cell>
          <cell r="C5940" t="str">
            <v>CID001277 - Ningxia Orient Tantalum Industry Co., Ltd.</v>
          </cell>
          <cell r="D5940" t="str">
            <v>Tantalum</v>
          </cell>
          <cell r="E5940" t="str">
            <v>CID001277</v>
          </cell>
          <cell r="F5940" t="str">
            <v>RMI</v>
          </cell>
          <cell r="G5940" t="str">
            <v>Ningxia Orient Tantalum Industry Co., Ltd.</v>
          </cell>
          <cell r="H5940" t="str">
            <v>CHINA</v>
          </cell>
          <cell r="I5940"/>
          <cell r="J5940" t="str">
            <v>Shizuishan City</v>
          </cell>
          <cell r="K5940" t="str">
            <v>Ningxia Huizi Zizhiqu</v>
          </cell>
          <cell r="L5940" t="str">
            <v>Conformant</v>
          </cell>
        </row>
        <row r="5941">
          <cell r="B5941" t="str">
            <v>NEXPERIA_2023</v>
          </cell>
          <cell r="C5941" t="str">
            <v>CID001200 - NPM Silmet AS9</v>
          </cell>
          <cell r="D5941" t="str">
            <v>Tantalum</v>
          </cell>
          <cell r="E5941" t="str">
            <v>CID001200</v>
          </cell>
          <cell r="F5941" t="str">
            <v>RMI</v>
          </cell>
          <cell r="G5941" t="str">
            <v>NPM Silmet AS</v>
          </cell>
          <cell r="H5941" t="str">
            <v>ESTONIA</v>
          </cell>
          <cell r="I5941"/>
          <cell r="J5941" t="str">
            <v>Sillamäe</v>
          </cell>
          <cell r="K5941" t="str">
            <v>Ida-Virumaa</v>
          </cell>
          <cell r="L5941" t="str">
            <v>Conformant</v>
          </cell>
        </row>
        <row r="5942">
          <cell r="B5942" t="str">
            <v>NEXPERIA_2023</v>
          </cell>
          <cell r="C5942" t="str">
            <v>CID001508 - QuantumClean</v>
          </cell>
          <cell r="D5942" t="str">
            <v>Tantalum</v>
          </cell>
          <cell r="E5942" t="str">
            <v>CID001508</v>
          </cell>
          <cell r="F5942" t="str">
            <v>RMI</v>
          </cell>
          <cell r="G5942" t="str">
            <v>QuantumClean</v>
          </cell>
          <cell r="H5942" t="str">
            <v>UNITED STATES OF AMERICA</v>
          </cell>
          <cell r="I5942"/>
          <cell r="J5942" t="str">
            <v>Carrollton</v>
          </cell>
          <cell r="K5942" t="str">
            <v>Texas</v>
          </cell>
          <cell r="L5942" t="str">
            <v>Conformant</v>
          </cell>
        </row>
        <row r="5943">
          <cell r="B5943" t="str">
            <v>NEXPERIA_2023</v>
          </cell>
          <cell r="C5943" t="str">
            <v>CID002706 - Resind Industria e Comercio Ltda.</v>
          </cell>
          <cell r="D5943" t="str">
            <v>Tin</v>
          </cell>
          <cell r="E5943" t="str">
            <v>CID002706</v>
          </cell>
          <cell r="F5943" t="str">
            <v>RMI</v>
          </cell>
          <cell r="G5943" t="str">
            <v>Resind Industria e Comercio Ltda.</v>
          </cell>
          <cell r="H5943" t="str">
            <v>BRAZIL</v>
          </cell>
          <cell r="I5943"/>
          <cell r="J5943" t="str">
            <v>São João del Rei</v>
          </cell>
          <cell r="K5943" t="str">
            <v>Minas gerais</v>
          </cell>
          <cell r="L5943" t="str">
            <v>Conformant</v>
          </cell>
        </row>
        <row r="5944">
          <cell r="B5944" t="str">
            <v>NEXPERIA_2023</v>
          </cell>
          <cell r="C5944" t="str">
            <v>CID001869 - Taki Chemical Co., Ltd.</v>
          </cell>
          <cell r="D5944" t="str">
            <v>Tantalum</v>
          </cell>
          <cell r="E5944" t="str">
            <v>CID001869</v>
          </cell>
          <cell r="F5944" t="str">
            <v>RMI</v>
          </cell>
          <cell r="G5944" t="str">
            <v>Taki Chemical Co., Ltd.</v>
          </cell>
          <cell r="H5944" t="str">
            <v>JAPAN</v>
          </cell>
          <cell r="I5944"/>
          <cell r="J5944" t="str">
            <v>Harima</v>
          </cell>
          <cell r="K5944" t="str">
            <v>Hyogo</v>
          </cell>
          <cell r="L5944" t="str">
            <v>Conformant</v>
          </cell>
        </row>
        <row r="5945">
          <cell r="B5945" t="str">
            <v>NEXPERIA_2023</v>
          </cell>
          <cell r="C5945" t="str">
            <v>CID001891 - Telex Metals</v>
          </cell>
          <cell r="D5945" t="str">
            <v>Tantalum</v>
          </cell>
          <cell r="E5945" t="str">
            <v>CID001891</v>
          </cell>
          <cell r="F5945" t="str">
            <v>RMI</v>
          </cell>
          <cell r="G5945" t="str">
            <v>Telex Metals</v>
          </cell>
          <cell r="H5945" t="str">
            <v>UNITED STATES OF AMERICA</v>
          </cell>
          <cell r="I5945"/>
          <cell r="J5945" t="str">
            <v>Croydon</v>
          </cell>
          <cell r="K5945" t="str">
            <v>Pennsylvania</v>
          </cell>
          <cell r="L5945" t="str">
            <v>Conformant</v>
          </cell>
        </row>
        <row r="5946">
          <cell r="B5946" t="str">
            <v>NEXPERIA_2023</v>
          </cell>
          <cell r="C5946" t="str">
            <v>CID001969 - Ulba Metallurgical Plant JSC17</v>
          </cell>
          <cell r="D5946" t="str">
            <v>Tantalum</v>
          </cell>
          <cell r="E5946" t="str">
            <v>CID001969</v>
          </cell>
          <cell r="F5946" t="str">
            <v>RMI</v>
          </cell>
          <cell r="G5946" t="str">
            <v>Ulba Metallurgical Plant JSC</v>
          </cell>
          <cell r="H5946" t="str">
            <v>KAZAKHSTAN</v>
          </cell>
          <cell r="I5946"/>
          <cell r="J5946" t="str">
            <v>Ust-Kamenogorsk</v>
          </cell>
          <cell r="K5946" t="str">
            <v>Qaraghandy oblysy</v>
          </cell>
          <cell r="L5946" t="str">
            <v>Conformant</v>
          </cell>
        </row>
        <row r="5947">
          <cell r="B5947" t="str">
            <v>NEXPERIA_2023</v>
          </cell>
          <cell r="C5947" t="str">
            <v>CID002508 - XinXing HaoRong Electronic Material Co., Ltd.</v>
          </cell>
          <cell r="D5947" t="str">
            <v>Tantalum</v>
          </cell>
          <cell r="E5947" t="str">
            <v>CID002508</v>
          </cell>
          <cell r="F5947" t="str">
            <v>RMI</v>
          </cell>
          <cell r="G5947" t="str">
            <v>XinXing HaoRong Electronic Material Co., Ltd.</v>
          </cell>
          <cell r="H5947" t="str">
            <v>CHINA</v>
          </cell>
          <cell r="I5947"/>
          <cell r="J5947" t="str">
            <v>YunFu City</v>
          </cell>
          <cell r="K5947" t="str">
            <v>Guangdong Sheng</v>
          </cell>
          <cell r="L5947" t="str">
            <v>Conformant</v>
          </cell>
        </row>
        <row r="5948">
          <cell r="B5948" t="str">
            <v>NEXPERIA_2023</v>
          </cell>
          <cell r="C5948" t="str">
            <v>CID000015 - Advanced Chemical Company</v>
          </cell>
          <cell r="D5948" t="str">
            <v>Gold</v>
          </cell>
          <cell r="E5948" t="str">
            <v>CID000015</v>
          </cell>
          <cell r="F5948" t="str">
            <v>RMI</v>
          </cell>
          <cell r="G5948" t="str">
            <v>Advanced Chemical Company</v>
          </cell>
          <cell r="H5948" t="str">
            <v>UNITED STATES OF AMERICA</v>
          </cell>
          <cell r="I5948"/>
          <cell r="J5948" t="str">
            <v>Warwick</v>
          </cell>
          <cell r="K5948" t="str">
            <v>Rhode Island</v>
          </cell>
          <cell r="L5948" t="str">
            <v>Conformant</v>
          </cell>
        </row>
        <row r="5949">
          <cell r="B5949" t="str">
            <v>NEXPERIA_2023</v>
          </cell>
          <cell r="C5949" t="str">
            <v>CID000019 - Aida Chemical Industries Co., Ltd.</v>
          </cell>
          <cell r="D5949" t="str">
            <v>Gold</v>
          </cell>
          <cell r="E5949" t="str">
            <v>CID000019</v>
          </cell>
          <cell r="F5949" t="str">
            <v>RMI</v>
          </cell>
          <cell r="G5949" t="str">
            <v>Aida Chemical Industries Co., Ltd.</v>
          </cell>
          <cell r="H5949" t="str">
            <v>JAPAN</v>
          </cell>
          <cell r="I5949" t="str">
            <v>6-15-13 Minami-cho</v>
          </cell>
          <cell r="J5949" t="str">
            <v>Fuchu</v>
          </cell>
          <cell r="K5949" t="str">
            <v>Tokyo</v>
          </cell>
          <cell r="L5949" t="str">
            <v>Conformant</v>
          </cell>
        </row>
        <row r="5950">
          <cell r="B5950" t="str">
            <v>NEXPERIA_2023</v>
          </cell>
          <cell r="C5950" t="str">
            <v>CID002560 - Al Etihad Gold Refinery DMCC</v>
          </cell>
          <cell r="D5950" t="str">
            <v>Gold</v>
          </cell>
          <cell r="E5950" t="str">
            <v>CID002560</v>
          </cell>
          <cell r="F5950" t="str">
            <v>RMI</v>
          </cell>
          <cell r="G5950" t="str">
            <v>Al Etihad Gold Refinery DMCC</v>
          </cell>
          <cell r="H5950" t="str">
            <v>UNITED ARAB EMIRATES</v>
          </cell>
          <cell r="I5950"/>
          <cell r="J5950" t="str">
            <v>Dubai</v>
          </cell>
          <cell r="K5950" t="str">
            <v>Dubayy</v>
          </cell>
          <cell r="L5950" t="str">
            <v>Conformant</v>
          </cell>
        </row>
        <row r="5951">
          <cell r="B5951" t="str">
            <v>NEXPERIA_2023</v>
          </cell>
          <cell r="C5951" t="str">
            <v>CID000035 - Agosi AG</v>
          </cell>
          <cell r="D5951" t="str">
            <v>Gold</v>
          </cell>
          <cell r="E5951" t="str">
            <v>CID000035</v>
          </cell>
          <cell r="F5951" t="str">
            <v>RMI</v>
          </cell>
          <cell r="G5951" t="str">
            <v>Agosi AG</v>
          </cell>
          <cell r="H5951" t="str">
            <v>GERMANY</v>
          </cell>
          <cell r="I5951"/>
          <cell r="J5951" t="str">
            <v>Pforzheim</v>
          </cell>
          <cell r="K5951" t="str">
            <v>Baden-Württemberg</v>
          </cell>
          <cell r="L5951" t="str">
            <v>Conformant</v>
          </cell>
        </row>
        <row r="5952">
          <cell r="B5952" t="str">
            <v>NEXPERIA_2023</v>
          </cell>
          <cell r="C5952" t="str">
            <v>CID000041 - Almalyk Mining and Metallurgical Complex (AMMC)</v>
          </cell>
          <cell r="D5952" t="str">
            <v>Gold</v>
          </cell>
          <cell r="E5952" t="str">
            <v>CID000041</v>
          </cell>
          <cell r="F5952" t="str">
            <v>RMI</v>
          </cell>
          <cell r="G5952" t="str">
            <v>Almalyk Mining and Metallurgical Complex (AMMC)</v>
          </cell>
          <cell r="H5952" t="str">
            <v>UZBEKISTAN</v>
          </cell>
          <cell r="I5952"/>
          <cell r="J5952" t="str">
            <v>Almalyk</v>
          </cell>
          <cell r="K5952" t="str">
            <v>Toshkent</v>
          </cell>
          <cell r="L5952" t="str">
            <v>Conformant</v>
          </cell>
        </row>
        <row r="5953">
          <cell r="B5953" t="str">
            <v>NEXPERIA_2023</v>
          </cell>
          <cell r="C5953" t="str">
            <v>CID000058 - AngloGold Ashanti Corrego do Sitio Mineracao</v>
          </cell>
          <cell r="D5953" t="str">
            <v>Gold</v>
          </cell>
          <cell r="E5953" t="str">
            <v>CID000058</v>
          </cell>
          <cell r="F5953" t="str">
            <v>RMI</v>
          </cell>
          <cell r="G5953" t="str">
            <v>AngloGold Ashanti Corrego do Sitio Mineracao</v>
          </cell>
          <cell r="H5953" t="str">
            <v>BRAZIL</v>
          </cell>
          <cell r="I5953"/>
          <cell r="J5953" t="str">
            <v>Nova Lima</v>
          </cell>
          <cell r="K5953" t="str">
            <v>Minas Gerais</v>
          </cell>
          <cell r="L5953" t="str">
            <v>Conformant</v>
          </cell>
        </row>
        <row r="5954">
          <cell r="B5954" t="str">
            <v>NEXPERIA_2023</v>
          </cell>
          <cell r="C5954" t="str">
            <v>CID000077 - Argor-Heraeus S.A.</v>
          </cell>
          <cell r="D5954" t="str">
            <v>Gold</v>
          </cell>
          <cell r="E5954" t="str">
            <v>CID000077</v>
          </cell>
          <cell r="F5954" t="str">
            <v>RMI</v>
          </cell>
          <cell r="G5954" t="str">
            <v>Argor-Heraeus S.A.</v>
          </cell>
          <cell r="H5954" t="str">
            <v>SWITZERLAND</v>
          </cell>
          <cell r="I5954" t="str">
            <v>CH-6850 Mendrisio , Switzerland</v>
          </cell>
          <cell r="J5954" t="str">
            <v>Mendrisio</v>
          </cell>
          <cell r="K5954" t="str">
            <v>Ticino</v>
          </cell>
          <cell r="L5954" t="str">
            <v>Conformant</v>
          </cell>
        </row>
        <row r="5955">
          <cell r="B5955" t="str">
            <v>NEXPERIA_2023</v>
          </cell>
          <cell r="C5955" t="str">
            <v>CID000082 - Asahi Pretec Corp.20</v>
          </cell>
          <cell r="D5955" t="str">
            <v>Gold</v>
          </cell>
          <cell r="E5955" t="str">
            <v>CID000082</v>
          </cell>
          <cell r="F5955" t="str">
            <v>RMI</v>
          </cell>
          <cell r="G5955" t="str">
            <v>Asahi Pretec Corp.</v>
          </cell>
          <cell r="H5955" t="str">
            <v>JAPAN</v>
          </cell>
          <cell r="I5955"/>
          <cell r="J5955" t="str">
            <v>Kobe</v>
          </cell>
          <cell r="K5955" t="str">
            <v>Hyogo</v>
          </cell>
          <cell r="L5955" t="str">
            <v>Conformant</v>
          </cell>
        </row>
        <row r="5956">
          <cell r="B5956" t="str">
            <v>NEXPERIA_2023</v>
          </cell>
          <cell r="C5956" t="str">
            <v>CID000924 - Asahi Refining Canada Ltd.</v>
          </cell>
          <cell r="D5956" t="str">
            <v>Gold</v>
          </cell>
          <cell r="E5956" t="str">
            <v>CID000924</v>
          </cell>
          <cell r="F5956" t="str">
            <v>RMI</v>
          </cell>
          <cell r="G5956" t="str">
            <v>Asahi Refining Canada Ltd.</v>
          </cell>
          <cell r="H5956" t="str">
            <v>CANADA</v>
          </cell>
          <cell r="I5956"/>
          <cell r="J5956" t="str">
            <v>Brampton</v>
          </cell>
          <cell r="K5956" t="str">
            <v>Ontario</v>
          </cell>
          <cell r="L5956" t="str">
            <v>Conformant</v>
          </cell>
        </row>
        <row r="5957">
          <cell r="B5957" t="str">
            <v>NEXPERIA_2023</v>
          </cell>
          <cell r="C5957" t="str">
            <v>CID000920 - Asahi Refining USA Inc.</v>
          </cell>
          <cell r="D5957" t="str">
            <v>Gold</v>
          </cell>
          <cell r="E5957" t="str">
            <v>CID000920</v>
          </cell>
          <cell r="F5957" t="str">
            <v>RMI</v>
          </cell>
          <cell r="G5957" t="str">
            <v>Asahi Refining USA Inc.</v>
          </cell>
          <cell r="H5957" t="str">
            <v>UNITED STATES OF AMERICA</v>
          </cell>
          <cell r="I5957"/>
          <cell r="J5957" t="str">
            <v>Salt Lake City</v>
          </cell>
          <cell r="K5957" t="str">
            <v>Utah</v>
          </cell>
          <cell r="L5957" t="str">
            <v>Conformant</v>
          </cell>
        </row>
        <row r="5958">
          <cell r="B5958" t="str">
            <v>NEXPERIA_2023</v>
          </cell>
          <cell r="C5958" t="str">
            <v>CID000113 - Aurubis AG</v>
          </cell>
          <cell r="D5958" t="str">
            <v>Gold</v>
          </cell>
          <cell r="E5958" t="str">
            <v>CID000113</v>
          </cell>
          <cell r="F5958" t="str">
            <v>RMI</v>
          </cell>
          <cell r="G5958" t="str">
            <v>Aurubis AG</v>
          </cell>
          <cell r="H5958" t="str">
            <v>GERMANY</v>
          </cell>
          <cell r="I5958"/>
          <cell r="J5958" t="str">
            <v>Hamburg</v>
          </cell>
          <cell r="K5958" t="str">
            <v>Hamburg</v>
          </cell>
          <cell r="L5958" t="str">
            <v>Conformant</v>
          </cell>
        </row>
        <row r="5959">
          <cell r="B5959" t="str">
            <v>NEXPERIA_2023</v>
          </cell>
          <cell r="C5959" t="str">
            <v>CID002863 - Bangalore Refinery26</v>
          </cell>
          <cell r="D5959" t="str">
            <v>Gold</v>
          </cell>
          <cell r="E5959" t="str">
            <v>CID002863</v>
          </cell>
          <cell r="F5959" t="str">
            <v>RMI</v>
          </cell>
          <cell r="G5959" t="str">
            <v>Bangalore Refinery</v>
          </cell>
          <cell r="H5959" t="str">
            <v>INDIA</v>
          </cell>
          <cell r="I5959"/>
          <cell r="J5959" t="str">
            <v>Bangalore</v>
          </cell>
          <cell r="K5959" t="str">
            <v>Karnataka</v>
          </cell>
          <cell r="L5959" t="str">
            <v>Conformant</v>
          </cell>
        </row>
        <row r="5960">
          <cell r="B5960" t="str">
            <v>NEXPERIA_2023</v>
          </cell>
          <cell r="C5960" t="str">
            <v>CID000128 - Bangko Sentral ng Pilipinas (Central Bank of the Philippines)</v>
          </cell>
          <cell r="D5960" t="str">
            <v>Gold</v>
          </cell>
          <cell r="E5960" t="str">
            <v>CID000128</v>
          </cell>
          <cell r="F5960" t="str">
            <v>RMI</v>
          </cell>
          <cell r="G5960" t="str">
            <v>Bangko Sentral ng Pilipinas (Central Bank of the Philippines)</v>
          </cell>
          <cell r="H5960" t="str">
            <v>PHILIPPINES</v>
          </cell>
          <cell r="I5960"/>
          <cell r="J5960" t="str">
            <v>Quezon City</v>
          </cell>
          <cell r="K5960" t="str">
            <v>Rizal</v>
          </cell>
          <cell r="L5960" t="str">
            <v>Conformant</v>
          </cell>
        </row>
        <row r="5961">
          <cell r="B5961" t="str">
            <v>NEXPERIA_2023</v>
          </cell>
          <cell r="C5961" t="str">
            <v>CID000157 - Boliden AB</v>
          </cell>
          <cell r="D5961" t="str">
            <v>Gold</v>
          </cell>
          <cell r="E5961" t="str">
            <v>CID000157</v>
          </cell>
          <cell r="F5961" t="str">
            <v>RMI</v>
          </cell>
          <cell r="G5961" t="str">
            <v>Boliden AB</v>
          </cell>
          <cell r="H5961" t="str">
            <v>SWEDEN</v>
          </cell>
          <cell r="I5961"/>
          <cell r="J5961" t="str">
            <v>Skelleftehamn</v>
          </cell>
          <cell r="K5961" t="str">
            <v>Västerbottens län [SE-24]</v>
          </cell>
          <cell r="L5961" t="str">
            <v>Conformant</v>
          </cell>
        </row>
        <row r="5962">
          <cell r="B5962" t="str">
            <v>NEXPERIA_2023</v>
          </cell>
          <cell r="C5962" t="str">
            <v>CID000176 - C. Hafner GmbH + Co. KG</v>
          </cell>
          <cell r="D5962" t="str">
            <v>Gold</v>
          </cell>
          <cell r="E5962" t="str">
            <v>CID000176</v>
          </cell>
          <cell r="F5962" t="str">
            <v>RMI</v>
          </cell>
          <cell r="G5962" t="str">
            <v>C. Hafner GmbH + Co. KG</v>
          </cell>
          <cell r="H5962" t="str">
            <v>GERMANY</v>
          </cell>
          <cell r="I5962"/>
          <cell r="J5962" t="str">
            <v>Pforzheim</v>
          </cell>
          <cell r="K5962" t="str">
            <v>Baden-Württemberg</v>
          </cell>
          <cell r="L5962" t="str">
            <v>Conformant</v>
          </cell>
        </row>
        <row r="5963">
          <cell r="B5963" t="str">
            <v>NEXPERIA_2023</v>
          </cell>
          <cell r="C5963" t="str">
            <v>CID000185 - CCR Refinery - Glencore Canada Corporation30</v>
          </cell>
          <cell r="D5963" t="str">
            <v>Gold</v>
          </cell>
          <cell r="E5963" t="str">
            <v>CID000185</v>
          </cell>
          <cell r="F5963" t="str">
            <v>RMI</v>
          </cell>
          <cell r="G5963" t="str">
            <v>CCR Refinery - Glencore Canada Corporation</v>
          </cell>
          <cell r="H5963" t="str">
            <v>CANADA</v>
          </cell>
          <cell r="I5963"/>
          <cell r="J5963" t="str">
            <v>Montréal</v>
          </cell>
          <cell r="K5963" t="str">
            <v>Quebec</v>
          </cell>
          <cell r="L5963" t="str">
            <v>Conformant</v>
          </cell>
        </row>
        <row r="5964">
          <cell r="B5964" t="str">
            <v>NEXPERIA_2023</v>
          </cell>
          <cell r="C5964" t="str">
            <v>CID000233 - Chimet S.p.A.</v>
          </cell>
          <cell r="D5964" t="str">
            <v>Gold</v>
          </cell>
          <cell r="E5964" t="str">
            <v>CID000233</v>
          </cell>
          <cell r="F5964" t="str">
            <v>RMI</v>
          </cell>
          <cell r="G5964" t="str">
            <v>Chimet S.p.A.</v>
          </cell>
          <cell r="H5964" t="str">
            <v>ITALY</v>
          </cell>
          <cell r="I5964"/>
          <cell r="J5964" t="str">
            <v>Arezzo</v>
          </cell>
          <cell r="K5964" t="str">
            <v>Toscana</v>
          </cell>
          <cell r="L5964" t="str">
            <v>Conformant</v>
          </cell>
        </row>
        <row r="5965">
          <cell r="B5965" t="str">
            <v>NEXPERIA_2023</v>
          </cell>
          <cell r="C5965" t="str">
            <v>CID000264 - Chugai Mining</v>
          </cell>
          <cell r="D5965" t="str">
            <v>Gold</v>
          </cell>
          <cell r="E5965" t="str">
            <v>CID000264</v>
          </cell>
          <cell r="F5965" t="str">
            <v>RMI</v>
          </cell>
          <cell r="G5965" t="str">
            <v>Chugai Mining</v>
          </cell>
          <cell r="H5965" t="str">
            <v>JAPAN</v>
          </cell>
          <cell r="I5965"/>
          <cell r="J5965" t="str">
            <v>Chiyoda</v>
          </cell>
          <cell r="K5965" t="str">
            <v>Tokyo</v>
          </cell>
          <cell r="L5965" t="str">
            <v>Conformant</v>
          </cell>
        </row>
        <row r="5966">
          <cell r="B5966" t="str">
            <v>NEXPERIA_2023</v>
          </cell>
          <cell r="C5966" t="str">
            <v>CID000401 - Dowa</v>
          </cell>
          <cell r="D5966" t="str">
            <v>Gold</v>
          </cell>
          <cell r="E5966" t="str">
            <v>CID000401</v>
          </cell>
          <cell r="F5966" t="str">
            <v>RMI</v>
          </cell>
          <cell r="G5966" t="str">
            <v>Dowa</v>
          </cell>
          <cell r="H5966" t="str">
            <v>JAPAN</v>
          </cell>
          <cell r="I5966"/>
          <cell r="J5966" t="str">
            <v>Kosaka</v>
          </cell>
          <cell r="K5966" t="str">
            <v>Akita</v>
          </cell>
          <cell r="L5966" t="str">
            <v>Conformant</v>
          </cell>
        </row>
        <row r="5967">
          <cell r="B5967" t="str">
            <v>NEXPERIA_2023</v>
          </cell>
          <cell r="C5967" t="str">
            <v>CID000359 - DSC (Do Sung Corporation)38</v>
          </cell>
          <cell r="D5967" t="str">
            <v>Gold</v>
          </cell>
          <cell r="E5967" t="str">
            <v>CID000359</v>
          </cell>
          <cell r="F5967" t="str">
            <v>RMI</v>
          </cell>
          <cell r="G5967" t="str">
            <v>DSC (Do Sung Corporation)</v>
          </cell>
          <cell r="H5967" t="str">
            <v>KOREA, REPUBLIC OF</v>
          </cell>
          <cell r="I5967"/>
          <cell r="J5967" t="str">
            <v>Gimpo</v>
          </cell>
          <cell r="K5967" t="str">
            <v>Gyeonggi-do</v>
          </cell>
          <cell r="L5967" t="str">
            <v>Conformant</v>
          </cell>
        </row>
        <row r="5968">
          <cell r="B5968" t="str">
            <v>NEXPERIA_2023</v>
          </cell>
          <cell r="C5968" t="str">
            <v>CID000425 - Eco-System Recycling Co., Ltd. East Plant</v>
          </cell>
          <cell r="D5968" t="str">
            <v>Gold</v>
          </cell>
          <cell r="E5968" t="str">
            <v>CID000425</v>
          </cell>
          <cell r="F5968" t="str">
            <v>RMI</v>
          </cell>
          <cell r="G5968" t="str">
            <v>Eco-System Recycling Co., Ltd. East Plant</v>
          </cell>
          <cell r="H5968" t="str">
            <v>JAPAN</v>
          </cell>
          <cell r="I5968"/>
          <cell r="J5968" t="str">
            <v>Honjo</v>
          </cell>
          <cell r="K5968" t="str">
            <v>Saitama</v>
          </cell>
          <cell r="L5968" t="str">
            <v>Conformant</v>
          </cell>
        </row>
        <row r="5969">
          <cell r="B5969" t="str">
            <v>NEXPERIA_2023</v>
          </cell>
          <cell r="C5969" t="str">
            <v>CID002561 - Emirates Gold DMCC</v>
          </cell>
          <cell r="D5969" t="str">
            <v>Gold</v>
          </cell>
          <cell r="E5969" t="str">
            <v>CID002561</v>
          </cell>
          <cell r="F5969" t="str">
            <v>RMI</v>
          </cell>
          <cell r="G5969" t="str">
            <v>Emirates Gold DMCC</v>
          </cell>
          <cell r="H5969" t="str">
            <v>UNITED ARAB EMIRATES</v>
          </cell>
          <cell r="I5969"/>
          <cell r="J5969" t="str">
            <v>Dubai</v>
          </cell>
          <cell r="K5969" t="str">
            <v>Dubayy</v>
          </cell>
          <cell r="L5969" t="str">
            <v>Conformant</v>
          </cell>
        </row>
        <row r="5970">
          <cell r="B5970" t="str">
            <v>NEXPERIA_2023</v>
          </cell>
          <cell r="C5970" t="str">
            <v>CID002459 - Geib Refining Corporation</v>
          </cell>
          <cell r="D5970" t="str">
            <v>Gold</v>
          </cell>
          <cell r="E5970" t="str">
            <v>CID002459</v>
          </cell>
          <cell r="F5970" t="str">
            <v>RMI</v>
          </cell>
          <cell r="G5970" t="str">
            <v>Geib Refining Corporation</v>
          </cell>
          <cell r="H5970" t="str">
            <v>UNITED STATES OF AMERICA</v>
          </cell>
          <cell r="I5970"/>
          <cell r="J5970" t="str">
            <v>Warwick</v>
          </cell>
          <cell r="K5970" t="str">
            <v>Rhode Island</v>
          </cell>
          <cell r="L5970" t="str">
            <v>Conformant</v>
          </cell>
        </row>
        <row r="5971">
          <cell r="B5971" t="str">
            <v>NEXPERIA_2023</v>
          </cell>
          <cell r="C5971" t="str">
            <v>CID002243 - Gold Refinery of Zijin Mining Group Co., Ltd.42</v>
          </cell>
          <cell r="D5971" t="str">
            <v>Gold</v>
          </cell>
          <cell r="E5971" t="str">
            <v>CID002243</v>
          </cell>
          <cell r="F5971" t="str">
            <v>RMI</v>
          </cell>
          <cell r="G5971" t="str">
            <v>Gold Refinery of Zijin Mining Group Co., Ltd.</v>
          </cell>
          <cell r="H5971" t="str">
            <v>CHINA</v>
          </cell>
          <cell r="I5971"/>
          <cell r="J5971" t="str">
            <v>Shanghang</v>
          </cell>
          <cell r="K5971" t="str">
            <v>Fujian Sheng</v>
          </cell>
          <cell r="L5971" t="str">
            <v>Conformant</v>
          </cell>
        </row>
        <row r="5972">
          <cell r="B5972" t="str">
            <v>NEXPERIA_2023</v>
          </cell>
          <cell r="C5972" t="str">
            <v>CID000689 - LT Metal Ltd.</v>
          </cell>
          <cell r="D5972" t="str">
            <v>Gold</v>
          </cell>
          <cell r="E5972" t="str">
            <v>CID000689</v>
          </cell>
          <cell r="F5972" t="str">
            <v>RMI</v>
          </cell>
          <cell r="G5972" t="str">
            <v>LT Metal Ltd.</v>
          </cell>
          <cell r="H5972" t="str">
            <v>KOREA, REPUBLIC OF</v>
          </cell>
          <cell r="I5972"/>
          <cell r="J5972" t="str">
            <v>Seo-gu</v>
          </cell>
          <cell r="K5972" t="str">
            <v>Incheon-gwangyeoksi</v>
          </cell>
          <cell r="L5972" t="str">
            <v>Conformant</v>
          </cell>
        </row>
        <row r="5973">
          <cell r="B5973" t="str">
            <v>NEXPERIA_2023</v>
          </cell>
          <cell r="C5973" t="str">
            <v>CID000694 - Heimerle + Meule GmbH</v>
          </cell>
          <cell r="D5973" t="str">
            <v>Gold</v>
          </cell>
          <cell r="E5973" t="str">
            <v>CID000694</v>
          </cell>
          <cell r="F5973" t="str">
            <v>RMI</v>
          </cell>
          <cell r="G5973" t="str">
            <v>Heimerle + Meule GmbH</v>
          </cell>
          <cell r="H5973" t="str">
            <v>GERMANY</v>
          </cell>
          <cell r="I5973"/>
          <cell r="J5973" t="str">
            <v>Pforzheim</v>
          </cell>
          <cell r="K5973" t="str">
            <v>Baden-Württemberg</v>
          </cell>
          <cell r="L5973" t="str">
            <v>Conformant</v>
          </cell>
        </row>
        <row r="5974">
          <cell r="B5974" t="str">
            <v>NEXPERIA_2023</v>
          </cell>
          <cell r="C5974" t="str">
            <v>CID000707 - Heraeus Metals Hong Kong Ltd.</v>
          </cell>
          <cell r="D5974" t="str">
            <v>Gold</v>
          </cell>
          <cell r="E5974" t="str">
            <v>CID000707</v>
          </cell>
          <cell r="F5974" t="str">
            <v>RMI</v>
          </cell>
          <cell r="G5974" t="str">
            <v>Heraeus Metals Hong Kong Ltd.</v>
          </cell>
          <cell r="H5974" t="str">
            <v>CHINA</v>
          </cell>
          <cell r="I5974"/>
          <cell r="J5974" t="str">
            <v>Fanling</v>
          </cell>
          <cell r="K5974" t="str">
            <v>Hong Kong SAR</v>
          </cell>
          <cell r="L5974" t="str">
            <v>Conformant</v>
          </cell>
        </row>
        <row r="5975">
          <cell r="B5975" t="str">
            <v>NEXPERIA_2023</v>
          </cell>
          <cell r="C5975" t="str">
            <v>CID000711 - Heraeus Germany GmbH Co. KG</v>
          </cell>
          <cell r="D5975" t="str">
            <v>Gold</v>
          </cell>
          <cell r="E5975" t="str">
            <v>CID000711</v>
          </cell>
          <cell r="F5975" t="str">
            <v>RMI</v>
          </cell>
          <cell r="G5975" t="str">
            <v>Heraeus Germany GmbH Co. KG</v>
          </cell>
          <cell r="H5975" t="str">
            <v>GERMANY</v>
          </cell>
          <cell r="I5975"/>
          <cell r="J5975" t="str">
            <v>Hanau</v>
          </cell>
          <cell r="K5975" t="str">
            <v>Hessen</v>
          </cell>
          <cell r="L5975" t="str">
            <v>Conformant</v>
          </cell>
        </row>
        <row r="5976">
          <cell r="B5976" t="str">
            <v>NEXPERIA_2023</v>
          </cell>
          <cell r="C5976" t="str">
            <v>CID000766 - Hunan Chenzhou Mining Co., Ltd.</v>
          </cell>
          <cell r="D5976" t="str">
            <v>Tungsten</v>
          </cell>
          <cell r="E5976" t="str">
            <v>CID000766</v>
          </cell>
          <cell r="F5976" t="str">
            <v>RMI</v>
          </cell>
          <cell r="G5976" t="str">
            <v>Hunan Chenzhou Mining Co., Ltd.</v>
          </cell>
          <cell r="H5976" t="str">
            <v>CHINA</v>
          </cell>
          <cell r="I5976"/>
          <cell r="J5976" t="str">
            <v>Yuanling</v>
          </cell>
          <cell r="K5976" t="str">
            <v>Hunan Sheng</v>
          </cell>
          <cell r="L5976" t="str">
            <v>Conformant</v>
          </cell>
        </row>
        <row r="5977">
          <cell r="B5977" t="str">
            <v>NEXPERIA_2023</v>
          </cell>
          <cell r="C5977" t="str">
            <v>CID000801 - Inner Mongolia Qiankun Gold and Silver Refinery Share Co., Ltd.</v>
          </cell>
          <cell r="D5977" t="str">
            <v>Gold</v>
          </cell>
          <cell r="E5977" t="str">
            <v>CID000801</v>
          </cell>
          <cell r="F5977" t="str">
            <v>RMI</v>
          </cell>
          <cell r="G5977" t="str">
            <v>Inner Mongolia Qiankun Gold and Silver Refinery Share Co., Ltd.</v>
          </cell>
          <cell r="H5977" t="str">
            <v>CHINA</v>
          </cell>
          <cell r="I5977"/>
          <cell r="J5977" t="str">
            <v>Hohhot</v>
          </cell>
          <cell r="K5977" t="str">
            <v>Nei Mongol Zizhiqu</v>
          </cell>
          <cell r="L5977" t="str">
            <v>Conformant</v>
          </cell>
        </row>
        <row r="5978">
          <cell r="B5978" t="str">
            <v>NEXPERIA_2023</v>
          </cell>
          <cell r="C5978" t="str">
            <v>CID000807 - Ishifuku Metal Industry Co., Ltd.</v>
          </cell>
          <cell r="D5978" t="str">
            <v>Gold</v>
          </cell>
          <cell r="E5978" t="str">
            <v>CID000807</v>
          </cell>
          <cell r="F5978" t="str">
            <v>RMI</v>
          </cell>
          <cell r="G5978" t="str">
            <v>Ishifuku Metal Industry Co., Ltd.</v>
          </cell>
          <cell r="H5978" t="str">
            <v>JAPAN</v>
          </cell>
          <cell r="I5978"/>
          <cell r="J5978" t="str">
            <v>Soka</v>
          </cell>
          <cell r="K5978" t="str">
            <v>Saitama</v>
          </cell>
          <cell r="L5978" t="str">
            <v>Conformant</v>
          </cell>
        </row>
        <row r="5979">
          <cell r="B5979" t="str">
            <v>NEXPERIA_2023</v>
          </cell>
          <cell r="C5979" t="str">
            <v>CID000814 - Istanbul Gold Refinery</v>
          </cell>
          <cell r="D5979" t="str">
            <v>Gold</v>
          </cell>
          <cell r="E5979" t="str">
            <v>CID000814</v>
          </cell>
          <cell r="F5979" t="str">
            <v>RMI</v>
          </cell>
          <cell r="G5979" t="str">
            <v>Istanbul Gold Refinery</v>
          </cell>
          <cell r="H5979" t="str">
            <v>TURKEY</v>
          </cell>
          <cell r="I5979"/>
          <cell r="J5979" t="str">
            <v>Kuyumcukent</v>
          </cell>
          <cell r="K5979" t="str">
            <v>İstanbul</v>
          </cell>
          <cell r="L5979" t="str">
            <v>Conformant</v>
          </cell>
        </row>
        <row r="5980">
          <cell r="B5980" t="str">
            <v>NEXPERIA_2023</v>
          </cell>
          <cell r="C5980" t="str">
            <v>CID002765 - Italpreziosi</v>
          </cell>
          <cell r="D5980" t="str">
            <v>Gold</v>
          </cell>
          <cell r="E5980" t="str">
            <v>CID002765</v>
          </cell>
          <cell r="F5980" t="str">
            <v>RMI</v>
          </cell>
          <cell r="G5980" t="str">
            <v>Italpreziosi</v>
          </cell>
          <cell r="H5980" t="str">
            <v>ITALY</v>
          </cell>
          <cell r="I5980"/>
          <cell r="J5980" t="str">
            <v>Arezzo</v>
          </cell>
          <cell r="K5980" t="str">
            <v>Toscana</v>
          </cell>
          <cell r="L5980" t="str">
            <v>Conformant</v>
          </cell>
        </row>
        <row r="5981">
          <cell r="B5981" t="str">
            <v>NEXPERIA_2023</v>
          </cell>
          <cell r="C5981" t="str">
            <v>CID000823 - Japan Mint</v>
          </cell>
          <cell r="D5981" t="str">
            <v>Gold</v>
          </cell>
          <cell r="E5981" t="str">
            <v>CID000823</v>
          </cell>
          <cell r="F5981" t="str">
            <v>RMI</v>
          </cell>
          <cell r="G5981" t="str">
            <v>Japan Mint</v>
          </cell>
          <cell r="H5981" t="str">
            <v>JAPAN</v>
          </cell>
          <cell r="I5981"/>
          <cell r="J5981" t="str">
            <v>Osaka</v>
          </cell>
          <cell r="K5981" t="str">
            <v>Osaka</v>
          </cell>
          <cell r="L5981" t="str">
            <v>Conformant</v>
          </cell>
        </row>
        <row r="5982">
          <cell r="B5982" t="str">
            <v>NEXPERIA_2023</v>
          </cell>
          <cell r="C5982" t="str">
            <v>CID000855 - Jiangxi Copper Co., Ltd.51</v>
          </cell>
          <cell r="D5982" t="str">
            <v>Gold</v>
          </cell>
          <cell r="E5982" t="str">
            <v>CID000855</v>
          </cell>
          <cell r="F5982" t="str">
            <v>RMI</v>
          </cell>
          <cell r="G5982" t="str">
            <v>Jiangxi Copper Co., Ltd.</v>
          </cell>
          <cell r="H5982" t="str">
            <v>CHINA</v>
          </cell>
          <cell r="I5982"/>
          <cell r="J5982" t="str">
            <v>Guixi City</v>
          </cell>
          <cell r="K5982" t="str">
            <v>Jiangxi Sheng</v>
          </cell>
          <cell r="L5982" t="str">
            <v>Conformant</v>
          </cell>
        </row>
        <row r="5983">
          <cell r="B5983" t="str">
            <v>NEXPERIA_2023</v>
          </cell>
          <cell r="C5983" t="str">
            <v>CID000937 - JX Nippon Mining &amp; Metals Co., Ltd.</v>
          </cell>
          <cell r="D5983" t="str">
            <v>Gold</v>
          </cell>
          <cell r="E5983" t="str">
            <v>CID000937</v>
          </cell>
          <cell r="F5983" t="str">
            <v>RMI</v>
          </cell>
          <cell r="G5983" t="str">
            <v>JX Nippon Mining &amp; Metals Co., Ltd.</v>
          </cell>
          <cell r="H5983" t="str">
            <v>JAPAN</v>
          </cell>
          <cell r="I5983"/>
          <cell r="J5983" t="str">
            <v>Ōita</v>
          </cell>
          <cell r="K5983" t="str">
            <v>Ôita</v>
          </cell>
          <cell r="L5983" t="str">
            <v>Conformant</v>
          </cell>
        </row>
        <row r="5984">
          <cell r="B5984" t="str">
            <v>NEXPERIA_2023</v>
          </cell>
          <cell r="C5984" t="str">
            <v>CID000957 - Kazzinc</v>
          </cell>
          <cell r="D5984" t="str">
            <v>Gold</v>
          </cell>
          <cell r="E5984" t="str">
            <v>CID000957</v>
          </cell>
          <cell r="F5984" t="str">
            <v>RMI</v>
          </cell>
          <cell r="G5984" t="str">
            <v>Kazzinc</v>
          </cell>
          <cell r="H5984" t="str">
            <v>KAZAKHSTAN</v>
          </cell>
          <cell r="I5984"/>
          <cell r="J5984" t="str">
            <v>Ust-Kamenogorsk</v>
          </cell>
          <cell r="K5984" t="str">
            <v>Qaraghandy oblysy</v>
          </cell>
          <cell r="L5984" t="str">
            <v>Conformant</v>
          </cell>
        </row>
        <row r="5985">
          <cell r="B5985" t="str">
            <v>NEXPERIA_2023</v>
          </cell>
          <cell r="C5985" t="str">
            <v>CID000969 - Kennecott Utah Copper LLC</v>
          </cell>
          <cell r="D5985" t="str">
            <v>Gold</v>
          </cell>
          <cell r="E5985" t="str">
            <v>CID000969</v>
          </cell>
          <cell r="F5985" t="str">
            <v>RMI</v>
          </cell>
          <cell r="G5985" t="str">
            <v>Kennecott Utah Copper LLC</v>
          </cell>
          <cell r="H5985" t="str">
            <v>UNITED STATES OF AMERICA</v>
          </cell>
          <cell r="I5985"/>
          <cell r="J5985" t="str">
            <v>Magna</v>
          </cell>
          <cell r="K5985" t="str">
            <v>Utah</v>
          </cell>
          <cell r="L5985" t="str">
            <v>Conformant</v>
          </cell>
        </row>
        <row r="5986">
          <cell r="B5986" t="str">
            <v>NEXPERIA_2023</v>
          </cell>
          <cell r="C5986" t="str">
            <v>CID002511 - KGHM Polska Miedz Spolka Akcyjna</v>
          </cell>
          <cell r="D5986" t="str">
            <v>Gold</v>
          </cell>
          <cell r="E5986" t="str">
            <v>CID002511</v>
          </cell>
          <cell r="F5986" t="str">
            <v>RMI</v>
          </cell>
          <cell r="G5986" t="str">
            <v>KGHM Polska Miedz Spolka Akcyjna</v>
          </cell>
          <cell r="H5986" t="str">
            <v>POLAND</v>
          </cell>
          <cell r="I5986"/>
          <cell r="J5986" t="str">
            <v>Lubin</v>
          </cell>
          <cell r="K5986" t="str">
            <v>Dolnośląskie</v>
          </cell>
          <cell r="L5986" t="str">
            <v>Conformant</v>
          </cell>
        </row>
        <row r="5987">
          <cell r="B5987" t="str">
            <v>NEXPERIA_2023</v>
          </cell>
          <cell r="C5987" t="str">
            <v>CID000981 - Kojima Chemicals Co., Ltd.</v>
          </cell>
          <cell r="D5987" t="str">
            <v>Gold</v>
          </cell>
          <cell r="E5987" t="str">
            <v>CID000981</v>
          </cell>
          <cell r="F5987" t="str">
            <v>RMI</v>
          </cell>
          <cell r="G5987" t="str">
            <v>Kojima Chemicals Co., Ltd.</v>
          </cell>
          <cell r="H5987" t="str">
            <v>JAPAN</v>
          </cell>
          <cell r="I5987"/>
          <cell r="J5987" t="str">
            <v>Sayama</v>
          </cell>
          <cell r="K5987" t="str">
            <v>Saitama</v>
          </cell>
          <cell r="L5987" t="str">
            <v>Conformant</v>
          </cell>
        </row>
        <row r="5988">
          <cell r="B5988" t="str">
            <v>NEXPERIA_2023</v>
          </cell>
          <cell r="C5988" t="str">
            <v>CID002605 - Korea Zinc Co., Ltd.</v>
          </cell>
          <cell r="D5988" t="str">
            <v>Gold</v>
          </cell>
          <cell r="E5988" t="str">
            <v>CID002605</v>
          </cell>
          <cell r="F5988" t="str">
            <v>RMI</v>
          </cell>
          <cell r="G5988" t="str">
            <v>Korea Zinc Co., Ltd.</v>
          </cell>
          <cell r="H5988" t="str">
            <v>KOREA, REPUBLIC OF</v>
          </cell>
          <cell r="I5988"/>
          <cell r="J5988" t="str">
            <v>Gangnam</v>
          </cell>
          <cell r="K5988" t="str">
            <v>Seoul-teukbyeolsi</v>
          </cell>
          <cell r="L5988" t="str">
            <v>Conformant</v>
          </cell>
        </row>
        <row r="5989">
          <cell r="B5989" t="str">
            <v>NEXPERIA_2023</v>
          </cell>
          <cell r="C5989" t="str">
            <v>CID002762 - L'Orfebre S.A.</v>
          </cell>
          <cell r="D5989" t="str">
            <v>Gold</v>
          </cell>
          <cell r="E5989" t="str">
            <v>CID002762</v>
          </cell>
          <cell r="F5989" t="str">
            <v>RMI</v>
          </cell>
          <cell r="G5989" t="str">
            <v>L'Orfebre S.A.</v>
          </cell>
          <cell r="H5989" t="str">
            <v>ANDORRA</v>
          </cell>
          <cell r="I5989"/>
          <cell r="J5989" t="str">
            <v>Andorra la Vella</v>
          </cell>
          <cell r="K5989" t="str">
            <v>Andorra la Vella</v>
          </cell>
          <cell r="L5989" t="str">
            <v>Conformant</v>
          </cell>
        </row>
        <row r="5990">
          <cell r="B5990" t="str">
            <v>NEXPERIA_2023</v>
          </cell>
          <cell r="C5990" t="str">
            <v>CID001078 - LS-NIKKO Copper Inc.</v>
          </cell>
          <cell r="D5990" t="str">
            <v>Gold</v>
          </cell>
          <cell r="E5990" t="str">
            <v>CID001078</v>
          </cell>
          <cell r="F5990" t="str">
            <v>RMI</v>
          </cell>
          <cell r="G5990" t="str">
            <v>LS-NIKKO Copper Inc.</v>
          </cell>
          <cell r="H5990" t="str">
            <v>KOREA, REPUBLIC OF</v>
          </cell>
          <cell r="I5990"/>
          <cell r="J5990" t="str">
            <v>Onsan-eup</v>
          </cell>
          <cell r="K5990" t="str">
            <v>Ulsan-gwangyeoksi</v>
          </cell>
          <cell r="L5990" t="str">
            <v>Conformant</v>
          </cell>
        </row>
        <row r="5991">
          <cell r="B5991" t="str">
            <v>NEXPERIA_2023</v>
          </cell>
          <cell r="C5991" t="str">
            <v>CID001113 - Materion</v>
          </cell>
          <cell r="D5991" t="str">
            <v>Gold</v>
          </cell>
          <cell r="E5991" t="str">
            <v>CID001113</v>
          </cell>
          <cell r="F5991" t="str">
            <v>RMI</v>
          </cell>
          <cell r="G5991" t="str">
            <v>Materion</v>
          </cell>
          <cell r="H5991" t="str">
            <v>UNITED STATES OF AMERICA</v>
          </cell>
          <cell r="I5991"/>
          <cell r="J5991" t="str">
            <v>Buffalo</v>
          </cell>
          <cell r="K5991" t="str">
            <v>New York</v>
          </cell>
          <cell r="L5991" t="str">
            <v>Conformant</v>
          </cell>
        </row>
        <row r="5992">
          <cell r="B5992" t="str">
            <v>NEXPERIA_2023</v>
          </cell>
          <cell r="C5992" t="str">
            <v>CID001119 - Matsuda Sangyo Co., Ltd.</v>
          </cell>
          <cell r="D5992" t="str">
            <v>Gold</v>
          </cell>
          <cell r="E5992" t="str">
            <v>CID001119</v>
          </cell>
          <cell r="F5992" t="str">
            <v>RMI</v>
          </cell>
          <cell r="G5992" t="str">
            <v>Matsuda Sangyo Co., Ltd.</v>
          </cell>
          <cell r="H5992" t="str">
            <v>JAPAN</v>
          </cell>
          <cell r="I5992"/>
          <cell r="J5992" t="str">
            <v>Iruma</v>
          </cell>
          <cell r="K5992" t="str">
            <v>Saitama</v>
          </cell>
          <cell r="L5992" t="str">
            <v>Conformant</v>
          </cell>
        </row>
        <row r="5993">
          <cell r="B5993" t="str">
            <v>NEXPERIA_2023</v>
          </cell>
          <cell r="C5993" t="str">
            <v>CID001149 - Metalor Technologies (Hong Kong) Ltd.</v>
          </cell>
          <cell r="D5993" t="str">
            <v>Gold</v>
          </cell>
          <cell r="E5993" t="str">
            <v>CID001149</v>
          </cell>
          <cell r="F5993" t="str">
            <v>RMI</v>
          </cell>
          <cell r="G5993" t="str">
            <v>Metalor Technologies (Hong Kong) Ltd.</v>
          </cell>
          <cell r="H5993" t="str">
            <v>CHINA</v>
          </cell>
          <cell r="I5993" t="str">
            <v>Unknown.</v>
          </cell>
          <cell r="J5993" t="str">
            <v>Kwai Chung</v>
          </cell>
          <cell r="K5993" t="str">
            <v>Hong Kong SAR</v>
          </cell>
          <cell r="L5993" t="str">
            <v>Conformant</v>
          </cell>
        </row>
        <row r="5994">
          <cell r="B5994" t="str">
            <v>NEXPERIA_2023</v>
          </cell>
          <cell r="C5994" t="str">
            <v>CID001152 - Metalor Technologies (Singapore) Pte., Ltd.</v>
          </cell>
          <cell r="D5994" t="str">
            <v>Gold</v>
          </cell>
          <cell r="E5994" t="str">
            <v>CID001152</v>
          </cell>
          <cell r="F5994" t="str">
            <v>RMI</v>
          </cell>
          <cell r="G5994" t="str">
            <v>Metalor Technologies (Singapore) Pte., Ltd.</v>
          </cell>
          <cell r="H5994" t="str">
            <v>SINGAPORE</v>
          </cell>
          <cell r="I5994"/>
          <cell r="J5994" t="str">
            <v>Singapore</v>
          </cell>
          <cell r="K5994" t="str">
            <v>South West</v>
          </cell>
          <cell r="L5994" t="str">
            <v>Conformant</v>
          </cell>
        </row>
        <row r="5995">
          <cell r="B5995" t="str">
            <v>NEXPERIA_2023</v>
          </cell>
          <cell r="C5995" t="str">
            <v>CID001147 - Metalor Technologies (Suzhou) Ltd.</v>
          </cell>
          <cell r="D5995" t="str">
            <v>Gold</v>
          </cell>
          <cell r="E5995" t="str">
            <v>CID001147</v>
          </cell>
          <cell r="F5995" t="str">
            <v>RMI</v>
          </cell>
          <cell r="G5995" t="str">
            <v>Metalor Technologies (Suzhou) Ltd.</v>
          </cell>
          <cell r="H5995" t="str">
            <v>CHINA</v>
          </cell>
          <cell r="I5995"/>
          <cell r="J5995" t="str">
            <v>Suzhou Industrial Park</v>
          </cell>
          <cell r="K5995" t="str">
            <v>Jiangsu Sheng</v>
          </cell>
          <cell r="L5995" t="str">
            <v>Conformant</v>
          </cell>
        </row>
        <row r="5996">
          <cell r="B5996" t="str">
            <v>NEXPERIA_2023</v>
          </cell>
          <cell r="C5996" t="str">
            <v>CID001153 - Metalor Technologies S.A.</v>
          </cell>
          <cell r="D5996" t="str">
            <v>Gold</v>
          </cell>
          <cell r="E5996" t="str">
            <v>CID001153</v>
          </cell>
          <cell r="F5996" t="str">
            <v>RMI</v>
          </cell>
          <cell r="G5996" t="str">
            <v>Metalor Technologies S.A.</v>
          </cell>
          <cell r="H5996" t="str">
            <v>SWITZERLAND</v>
          </cell>
          <cell r="I5996"/>
          <cell r="J5996" t="str">
            <v>Marin</v>
          </cell>
          <cell r="K5996" t="str">
            <v>Neuchâtel</v>
          </cell>
          <cell r="L5996" t="str">
            <v>Conformant</v>
          </cell>
        </row>
        <row r="5997">
          <cell r="B5997" t="str">
            <v>NEXPERIA_2023</v>
          </cell>
          <cell r="C5997" t="str">
            <v>CID001157 - Metalor USA Refining Corporation</v>
          </cell>
          <cell r="D5997" t="str">
            <v>Gold</v>
          </cell>
          <cell r="E5997" t="str">
            <v>CID001157</v>
          </cell>
          <cell r="F5997" t="str">
            <v>RMI</v>
          </cell>
          <cell r="G5997" t="str">
            <v>Metalor USA Refining Corporation</v>
          </cell>
          <cell r="H5997" t="str">
            <v>UNITED STATES OF AMERICA</v>
          </cell>
          <cell r="I5997"/>
          <cell r="J5997" t="str">
            <v>North Attleboro</v>
          </cell>
          <cell r="K5997" t="str">
            <v>Massachusetts</v>
          </cell>
          <cell r="L5997" t="str">
            <v>Conformant</v>
          </cell>
        </row>
        <row r="5998">
          <cell r="B5998" t="str">
            <v>NEXPERIA_2023</v>
          </cell>
          <cell r="C5998" t="str">
            <v>CID001161 - Metalurgica Met-Mex Penoles S.A. De C.V.65</v>
          </cell>
          <cell r="D5998" t="str">
            <v>Gold</v>
          </cell>
          <cell r="E5998" t="str">
            <v>CID001161</v>
          </cell>
          <cell r="F5998" t="str">
            <v>RMI</v>
          </cell>
          <cell r="G5998" t="str">
            <v>Metalurgica Met-Mex Penoles S.A. De C.V.</v>
          </cell>
          <cell r="H5998" t="str">
            <v>MEXICO</v>
          </cell>
          <cell r="I5998"/>
          <cell r="J5998" t="str">
            <v>Torreon</v>
          </cell>
          <cell r="K5998" t="str">
            <v>Coahuila de Zaragoza</v>
          </cell>
          <cell r="L5998" t="str">
            <v>Conformant</v>
          </cell>
        </row>
        <row r="5999">
          <cell r="B5999" t="str">
            <v>NEXPERIA_2023</v>
          </cell>
          <cell r="C5999" t="str">
            <v>CID001188 - Mitsubishi Materials Corporation</v>
          </cell>
          <cell r="D5999" t="str">
            <v>Gold</v>
          </cell>
          <cell r="E5999" t="str">
            <v>CID001188</v>
          </cell>
          <cell r="F5999" t="str">
            <v>RMI</v>
          </cell>
          <cell r="G5999" t="str">
            <v>Mitsubishi Materials Corporation</v>
          </cell>
          <cell r="H5999" t="str">
            <v>JAPAN</v>
          </cell>
          <cell r="I5999"/>
          <cell r="J5999" t="str">
            <v>Tokyo</v>
          </cell>
          <cell r="K5999" t="str">
            <v>Tokyo</v>
          </cell>
          <cell r="L5999" t="str">
            <v>Conformant</v>
          </cell>
        </row>
        <row r="6000">
          <cell r="B6000" t="str">
            <v>NEXPERIA_2023</v>
          </cell>
          <cell r="C6000" t="str">
            <v>CID001193 - Mitsui Mining and Smelting Co., Ltd.</v>
          </cell>
          <cell r="D6000" t="str">
            <v>Gold</v>
          </cell>
          <cell r="E6000" t="str">
            <v>CID001193</v>
          </cell>
          <cell r="F6000" t="str">
            <v>RMI</v>
          </cell>
          <cell r="G6000" t="str">
            <v>Mitsui Mining and Smelting Co., Ltd.</v>
          </cell>
          <cell r="H6000" t="str">
            <v>JAPAN</v>
          </cell>
          <cell r="I6000"/>
          <cell r="J6000" t="str">
            <v>Takehara</v>
          </cell>
          <cell r="K6000" t="str">
            <v>Hiroshima</v>
          </cell>
          <cell r="L6000" t="str">
            <v>Conformant</v>
          </cell>
        </row>
        <row r="6001">
          <cell r="B6001" t="str">
            <v>NEXPERIA_2023</v>
          </cell>
          <cell r="C6001" t="str">
            <v>CID002509 - MMTC-PAMP India Pvt., Ltd.</v>
          </cell>
          <cell r="D6001" t="str">
            <v>Gold</v>
          </cell>
          <cell r="E6001" t="str">
            <v>CID002509</v>
          </cell>
          <cell r="F6001" t="str">
            <v>RMI</v>
          </cell>
          <cell r="G6001" t="str">
            <v>MMTC-PAMP India Pvt., Ltd.</v>
          </cell>
          <cell r="H6001" t="str">
            <v>INDIA</v>
          </cell>
          <cell r="I6001"/>
          <cell r="J6001" t="str">
            <v>Mewat</v>
          </cell>
          <cell r="K6001" t="str">
            <v>Haryana</v>
          </cell>
          <cell r="L6001" t="str">
            <v>Conformant</v>
          </cell>
        </row>
        <row r="6002">
          <cell r="B6002" t="str">
            <v>NEXPERIA_2023</v>
          </cell>
          <cell r="C6002" t="str">
            <v>CID001220 - Nadir Metal Rafineri San. Ve Tic. A.S.</v>
          </cell>
          <cell r="D6002" t="str">
            <v>Gold</v>
          </cell>
          <cell r="E6002" t="str">
            <v>CID001220</v>
          </cell>
          <cell r="F6002" t="str">
            <v>RMI</v>
          </cell>
          <cell r="G6002" t="str">
            <v>Nadir Metal Rafineri San. Ve Tic. A.S.</v>
          </cell>
          <cell r="H6002" t="str">
            <v>TURKEY</v>
          </cell>
          <cell r="I6002"/>
          <cell r="J6002" t="str">
            <v>Bahçelievler</v>
          </cell>
          <cell r="K6002" t="str">
            <v>İstanbul</v>
          </cell>
          <cell r="L6002" t="str">
            <v>Conformant</v>
          </cell>
        </row>
        <row r="6003">
          <cell r="B6003" t="str">
            <v>NEXPERIA_2023</v>
          </cell>
          <cell r="C6003" t="str">
            <v>CID001236 - Navoi Mining and Metallurgical Combinat</v>
          </cell>
          <cell r="D6003" t="str">
            <v>Gold</v>
          </cell>
          <cell r="E6003" t="str">
            <v>CID001236</v>
          </cell>
          <cell r="F6003" t="str">
            <v>RMI</v>
          </cell>
          <cell r="G6003" t="str">
            <v>Navoi Mining and Metallurgical Combinat</v>
          </cell>
          <cell r="H6003" t="str">
            <v>UZBEKISTAN</v>
          </cell>
          <cell r="I6003"/>
          <cell r="J6003" t="str">
            <v>Navoi</v>
          </cell>
          <cell r="K6003" t="str">
            <v>Navoiy</v>
          </cell>
          <cell r="L6003" t="str">
            <v>Conformant</v>
          </cell>
        </row>
        <row r="6004">
          <cell r="B6004" t="str">
            <v>NEXPERIA_2023</v>
          </cell>
          <cell r="C6004" t="str">
            <v>CID001259 - Nihon Material Co., Ltd.</v>
          </cell>
          <cell r="D6004" t="str">
            <v>Gold</v>
          </cell>
          <cell r="E6004" t="str">
            <v>CID001259</v>
          </cell>
          <cell r="F6004" t="str">
            <v>RMI</v>
          </cell>
          <cell r="G6004" t="str">
            <v>Nihon Material Co., Ltd.</v>
          </cell>
          <cell r="H6004" t="str">
            <v>JAPAN</v>
          </cell>
          <cell r="I6004"/>
          <cell r="J6004" t="str">
            <v>Noda</v>
          </cell>
          <cell r="K6004" t="str">
            <v>Chiba</v>
          </cell>
          <cell r="L6004" t="str">
            <v>Conformant</v>
          </cell>
        </row>
        <row r="6005">
          <cell r="B6005" t="str">
            <v>NEXPERIA_2023</v>
          </cell>
          <cell r="C6005" t="str">
            <v>CID002779 - Ogussa Osterreichische Gold- und Silber-Scheideanstalt GmbH</v>
          </cell>
          <cell r="D6005" t="str">
            <v>Gold</v>
          </cell>
          <cell r="E6005" t="str">
            <v>CID002779</v>
          </cell>
          <cell r="F6005" t="str">
            <v>RMI</v>
          </cell>
          <cell r="G6005" t="str">
            <v>Ogussa Osterreichische Gold- und Silber-Scheideanstalt GmbH</v>
          </cell>
          <cell r="H6005" t="str">
            <v>AUSTRIA</v>
          </cell>
          <cell r="I6005"/>
          <cell r="J6005" t="str">
            <v>Vienna</v>
          </cell>
          <cell r="K6005" t="str">
            <v>Wien</v>
          </cell>
          <cell r="L6005" t="str">
            <v>Conformant</v>
          </cell>
        </row>
        <row r="6006">
          <cell r="B6006" t="str">
            <v>NEXPERIA_2023</v>
          </cell>
          <cell r="C6006" t="str">
            <v>CID001325 - Ohura Precious Metal Industry Co., Ltd.</v>
          </cell>
          <cell r="D6006" t="str">
            <v>Gold</v>
          </cell>
          <cell r="E6006" t="str">
            <v>CID001325</v>
          </cell>
          <cell r="F6006" t="str">
            <v>RMI</v>
          </cell>
          <cell r="G6006" t="str">
            <v>Ohura Precious Metal Industry Co., Ltd.</v>
          </cell>
          <cell r="H6006" t="str">
            <v>JAPAN</v>
          </cell>
          <cell r="I6006"/>
          <cell r="J6006" t="str">
            <v>Nara-shi</v>
          </cell>
          <cell r="K6006" t="str">
            <v>Nara</v>
          </cell>
          <cell r="L6006" t="str">
            <v>Conformant</v>
          </cell>
        </row>
        <row r="6007">
          <cell r="B6007" t="str">
            <v>NEXPERIA_2023</v>
          </cell>
          <cell r="C6007" t="str">
            <v>CID001352 - MKS PAMP SA97</v>
          </cell>
          <cell r="D6007" t="str">
            <v>Gold</v>
          </cell>
          <cell r="E6007" t="str">
            <v>CID001352</v>
          </cell>
          <cell r="F6007" t="str">
            <v>RMI</v>
          </cell>
          <cell r="G6007" t="str">
            <v>MKS PAMP SA</v>
          </cell>
          <cell r="H6007" t="str">
            <v>SWITZERLAND</v>
          </cell>
          <cell r="I6007"/>
          <cell r="J6007" t="str">
            <v>Geneva</v>
          </cell>
          <cell r="K6007" t="str">
            <v>Genève</v>
          </cell>
          <cell r="L6007" t="str">
            <v>Conformant</v>
          </cell>
        </row>
        <row r="6008">
          <cell r="B6008" t="str">
            <v>NEXPERIA_2023</v>
          </cell>
          <cell r="C6008" t="str">
            <v>CID002919 - Planta Recuperadora de Metales SpA</v>
          </cell>
          <cell r="D6008" t="str">
            <v>Gold</v>
          </cell>
          <cell r="E6008" t="str">
            <v>CID002919</v>
          </cell>
          <cell r="F6008" t="str">
            <v>RMI</v>
          </cell>
          <cell r="G6008" t="str">
            <v>Planta Recuperadora de Metales SpA</v>
          </cell>
          <cell r="H6008" t="str">
            <v>CHILE</v>
          </cell>
          <cell r="I6008"/>
          <cell r="J6008" t="str">
            <v>Mejillones</v>
          </cell>
          <cell r="K6008" t="str">
            <v>Antofagasta</v>
          </cell>
          <cell r="L6008" t="str">
            <v>Conformant</v>
          </cell>
        </row>
        <row r="6009">
          <cell r="B6009" t="str">
            <v>NEXPERIA_2023</v>
          </cell>
          <cell r="C6009" t="str">
            <v>CID001397 - PT Aneka Tambang (Persero) Tbk</v>
          </cell>
          <cell r="D6009" t="str">
            <v>Gold</v>
          </cell>
          <cell r="E6009" t="str">
            <v>CID001397</v>
          </cell>
          <cell r="F6009" t="str">
            <v>RMI</v>
          </cell>
          <cell r="G6009" t="str">
            <v>PT Aneka Tambang (Persero) Tbk</v>
          </cell>
          <cell r="H6009" t="str">
            <v>INDONESIA</v>
          </cell>
          <cell r="I6009"/>
          <cell r="J6009" t="str">
            <v>Jakarta</v>
          </cell>
          <cell r="K6009" t="str">
            <v>Jakarta Raya</v>
          </cell>
          <cell r="L6009" t="str">
            <v>Conformant</v>
          </cell>
        </row>
        <row r="6010">
          <cell r="B6010" t="str">
            <v>NEXPERIA_2023</v>
          </cell>
          <cell r="C6010" t="str">
            <v>CID001498 - PX Precinox S.A.</v>
          </cell>
          <cell r="D6010" t="str">
            <v>Gold</v>
          </cell>
          <cell r="E6010" t="str">
            <v>CID001498</v>
          </cell>
          <cell r="F6010" t="str">
            <v>RMI</v>
          </cell>
          <cell r="G6010" t="str">
            <v>PX Precinox S.A.</v>
          </cell>
          <cell r="H6010" t="str">
            <v>SWITZERLAND</v>
          </cell>
          <cell r="I6010"/>
          <cell r="J6010" t="str">
            <v>La Chaux-de-Fonds</v>
          </cell>
          <cell r="K6010" t="str">
            <v>Neuchâtel</v>
          </cell>
          <cell r="L6010" t="str">
            <v>Conformant</v>
          </cell>
        </row>
        <row r="6011">
          <cell r="B6011" t="str">
            <v>NEXPERIA_2023</v>
          </cell>
          <cell r="C6011" t="str">
            <v>CID001512 - Rand Refinery (Pty) Ltd.</v>
          </cell>
          <cell r="D6011" t="str">
            <v>Gold</v>
          </cell>
          <cell r="E6011" t="str">
            <v>CID001512</v>
          </cell>
          <cell r="F6011" t="str">
            <v>RMI</v>
          </cell>
          <cell r="G6011" t="str">
            <v>Rand Refinery (Pty) Ltd.</v>
          </cell>
          <cell r="H6011" t="str">
            <v>SOUTH AFRICA</v>
          </cell>
          <cell r="I6011"/>
          <cell r="J6011" t="str">
            <v>Germiston</v>
          </cell>
          <cell r="K6011" t="str">
            <v>Gauteng</v>
          </cell>
          <cell r="L6011" t="str">
            <v>Conformant</v>
          </cell>
        </row>
        <row r="6012">
          <cell r="B6012" t="str">
            <v>NEXPERIA_2023</v>
          </cell>
          <cell r="C6012" t="str">
            <v>CID002582 - REMONDIS PMR B.V.</v>
          </cell>
          <cell r="D6012" t="str">
            <v>Gold</v>
          </cell>
          <cell r="E6012" t="str">
            <v>CID002582</v>
          </cell>
          <cell r="F6012" t="str">
            <v>RMI</v>
          </cell>
          <cell r="G6012" t="str">
            <v>REMONDIS PMR B.V.</v>
          </cell>
          <cell r="H6012" t="str">
            <v>NETHERLANDS</v>
          </cell>
          <cell r="I6012"/>
          <cell r="J6012" t="str">
            <v>Moerdijk</v>
          </cell>
          <cell r="K6012" t="str">
            <v>Noord-Brabant</v>
          </cell>
          <cell r="L6012" t="str">
            <v>Conformant</v>
          </cell>
        </row>
        <row r="6013">
          <cell r="B6013" t="str">
            <v>NEXPERIA_2023</v>
          </cell>
          <cell r="C6013" t="str">
            <v>CID001534 - Royal Canadian Mint</v>
          </cell>
          <cell r="D6013" t="str">
            <v>Gold</v>
          </cell>
          <cell r="E6013" t="str">
            <v>CID001534</v>
          </cell>
          <cell r="F6013" t="str">
            <v>RMI</v>
          </cell>
          <cell r="G6013" t="str">
            <v>Royal Canadian Mint</v>
          </cell>
          <cell r="H6013" t="str">
            <v>CANADA</v>
          </cell>
          <cell r="I6013"/>
          <cell r="J6013" t="str">
            <v>Ottawa</v>
          </cell>
          <cell r="K6013" t="str">
            <v>Ontario</v>
          </cell>
          <cell r="L6013" t="str">
            <v>Conformant</v>
          </cell>
        </row>
        <row r="6014">
          <cell r="B6014" t="str">
            <v>NEXPERIA_2023</v>
          </cell>
          <cell r="C6014" t="str">
            <v>CID002761 - SAAMP</v>
          </cell>
          <cell r="D6014" t="str">
            <v>Gold</v>
          </cell>
          <cell r="E6014" t="str">
            <v>CID002761</v>
          </cell>
          <cell r="F6014" t="str">
            <v>RMI</v>
          </cell>
          <cell r="G6014" t="str">
            <v>SAAMP</v>
          </cell>
          <cell r="H6014" t="str">
            <v>FRANCE</v>
          </cell>
          <cell r="I6014"/>
          <cell r="J6014" t="str">
            <v>Paris</v>
          </cell>
          <cell r="K6014" t="str">
            <v>Île-de-France</v>
          </cell>
          <cell r="L6014" t="str">
            <v>Conformant</v>
          </cell>
        </row>
        <row r="6015">
          <cell r="B6015" t="str">
            <v>NEXPERIA_2023</v>
          </cell>
          <cell r="C6015" t="str">
            <v>CID002290 - SAFINA A.S.</v>
          </cell>
          <cell r="D6015" t="str">
            <v>Gold</v>
          </cell>
          <cell r="E6015" t="str">
            <v>CID002290</v>
          </cell>
          <cell r="F6015" t="str">
            <v>RMI</v>
          </cell>
          <cell r="G6015" t="str">
            <v>SAFINA A.S.</v>
          </cell>
          <cell r="H6015" t="str">
            <v>CZECHIA</v>
          </cell>
          <cell r="I6015"/>
          <cell r="J6015" t="str">
            <v>Vestec</v>
          </cell>
          <cell r="K6015" t="str">
            <v>Praha-západ</v>
          </cell>
          <cell r="L6015" t="str">
            <v>Conformant</v>
          </cell>
        </row>
        <row r="6016">
          <cell r="B6016" t="str">
            <v>NEXPERIA_2023</v>
          </cell>
          <cell r="C6016" t="str">
            <v>CID001555 - Samduck Precious Metals71</v>
          </cell>
          <cell r="D6016" t="str">
            <v>Gold</v>
          </cell>
          <cell r="E6016" t="str">
            <v>CID001555</v>
          </cell>
          <cell r="F6016" t="str">
            <v>RMI</v>
          </cell>
          <cell r="G6016" t="str">
            <v>Samduck Precious Metals</v>
          </cell>
          <cell r="H6016" t="str">
            <v>KOREA, REPUBLIC OF</v>
          </cell>
          <cell r="I6016"/>
          <cell r="J6016" t="str">
            <v>Namdong</v>
          </cell>
          <cell r="K6016" t="str">
            <v>Incheon-gwangyeoksi</v>
          </cell>
          <cell r="L6016" t="str">
            <v>Listed by RMI</v>
          </cell>
        </row>
        <row r="6017">
          <cell r="B6017" t="str">
            <v>NEXPERIA_2023</v>
          </cell>
          <cell r="C6017" t="str">
            <v>CID001585 - SEMPSA Joyeria Plateria S.A.</v>
          </cell>
          <cell r="D6017" t="str">
            <v>Gold</v>
          </cell>
          <cell r="E6017" t="str">
            <v>CID001585</v>
          </cell>
          <cell r="F6017" t="str">
            <v>RMI</v>
          </cell>
          <cell r="G6017" t="str">
            <v>SEMPSA Joyeria Plateria S.A.</v>
          </cell>
          <cell r="H6017" t="str">
            <v>SPAIN</v>
          </cell>
          <cell r="I6017" t="str">
            <v>Avenida Democratia</v>
          </cell>
          <cell r="J6017" t="str">
            <v>Madrid</v>
          </cell>
          <cell r="K6017" t="str">
            <v>Comunidad de Madrid</v>
          </cell>
          <cell r="L6017" t="str">
            <v>Conformant</v>
          </cell>
        </row>
        <row r="6018">
          <cell r="B6018" t="str">
            <v>NEXPERIA_2023</v>
          </cell>
          <cell r="C6018" t="str">
            <v>CID001622 - Shandong Zhaojin Gold &amp; Silver Refinery Co., Ltd.</v>
          </cell>
          <cell r="D6018" t="str">
            <v>Gold</v>
          </cell>
          <cell r="E6018" t="str">
            <v>CID001622</v>
          </cell>
          <cell r="F6018" t="str">
            <v>RMI</v>
          </cell>
          <cell r="G6018" t="str">
            <v>Shandong Zhaojin Gold &amp; Silver Refinery Co., Ltd.</v>
          </cell>
          <cell r="H6018" t="str">
            <v>CHINA</v>
          </cell>
          <cell r="I6018"/>
          <cell r="J6018" t="str">
            <v>Zhaoyuan</v>
          </cell>
          <cell r="K6018" t="str">
            <v>Shandong Sheng</v>
          </cell>
          <cell r="L6018" t="str">
            <v>Conformant</v>
          </cell>
        </row>
        <row r="6019">
          <cell r="B6019" t="str">
            <v>NEXPERIA_2023</v>
          </cell>
          <cell r="C6019" t="str">
            <v>CID001736 - Sichuan Tianze Precious Metals Co., Ltd.</v>
          </cell>
          <cell r="D6019" t="str">
            <v>Gold</v>
          </cell>
          <cell r="E6019" t="str">
            <v>CID001736</v>
          </cell>
          <cell r="F6019" t="str">
            <v>RMI</v>
          </cell>
          <cell r="G6019" t="str">
            <v>Sichuan Tianze Precious Metals Co., Ltd.</v>
          </cell>
          <cell r="H6019" t="str">
            <v>CHINA</v>
          </cell>
          <cell r="I6019"/>
          <cell r="J6019" t="str">
            <v>Chengdu</v>
          </cell>
          <cell r="K6019" t="str">
            <v>Sichuan Sheng</v>
          </cell>
          <cell r="L6019" t="str">
            <v>Conformant</v>
          </cell>
        </row>
        <row r="6020">
          <cell r="B6020" t="str">
            <v>NEXPERIA_2023</v>
          </cell>
          <cell r="C6020" t="str">
            <v>CID002516 - Singway Technology Co., Ltd.</v>
          </cell>
          <cell r="D6020" t="str">
            <v>Gold</v>
          </cell>
          <cell r="E6020" t="str">
            <v>CID002516</v>
          </cell>
          <cell r="F6020" t="str">
            <v>RMI</v>
          </cell>
          <cell r="G6020" t="str">
            <v>Singway Technology Co., Ltd.</v>
          </cell>
          <cell r="H6020" t="str">
            <v>TAIWAN, PROVINCE OF CHINA</v>
          </cell>
          <cell r="I6020"/>
          <cell r="J6020" t="str">
            <v>Dayuan</v>
          </cell>
          <cell r="K6020" t="str">
            <v>Taoyuan</v>
          </cell>
          <cell r="L6020" t="str">
            <v>Listed by RMI</v>
          </cell>
        </row>
        <row r="6021">
          <cell r="B6021" t="str">
            <v>NEXPERIA_2023</v>
          </cell>
          <cell r="C6021" t="str">
            <v>CID001761 - Solar Applied Materials Technology Corp.</v>
          </cell>
          <cell r="D6021" t="str">
            <v>Gold</v>
          </cell>
          <cell r="E6021" t="str">
            <v>CID001761</v>
          </cell>
          <cell r="F6021" t="str">
            <v>RMI</v>
          </cell>
          <cell r="G6021" t="str">
            <v>Solar Applied Materials Technology Corp.</v>
          </cell>
          <cell r="H6021" t="str">
            <v>TAIWAN, PROVINCE OF CHINA</v>
          </cell>
          <cell r="I6021"/>
          <cell r="J6021" t="str">
            <v>Tainan City</v>
          </cell>
          <cell r="K6021" t="str">
            <v>Tainan</v>
          </cell>
          <cell r="L6021" t="str">
            <v>Conformant</v>
          </cell>
        </row>
        <row r="6022">
          <cell r="B6022" t="str">
            <v>NEXPERIA_2023</v>
          </cell>
          <cell r="C6022" t="str">
            <v>CID001798 - Sumitomo Metal Mining Co., Ltd.88</v>
          </cell>
          <cell r="D6022" t="str">
            <v>Gold</v>
          </cell>
          <cell r="E6022" t="str">
            <v>CID001798</v>
          </cell>
          <cell r="F6022" t="str">
            <v>RMI</v>
          </cell>
          <cell r="G6022" t="str">
            <v>Sumitomo Metal Mining Co., Ltd.</v>
          </cell>
          <cell r="H6022" t="str">
            <v>JAPAN</v>
          </cell>
          <cell r="I6022"/>
          <cell r="J6022" t="str">
            <v>Saijo</v>
          </cell>
          <cell r="K6022" t="str">
            <v>Wehime</v>
          </cell>
          <cell r="L6022" t="str">
            <v>Conformant</v>
          </cell>
        </row>
        <row r="6023">
          <cell r="B6023" t="str">
            <v>NEXPERIA_2023</v>
          </cell>
          <cell r="C6023" t="str">
            <v>CID002580 - T.C.A S.p.A</v>
          </cell>
          <cell r="D6023" t="str">
            <v>Gold</v>
          </cell>
          <cell r="E6023" t="str">
            <v>CID002580</v>
          </cell>
          <cell r="F6023" t="str">
            <v>RMI</v>
          </cell>
          <cell r="G6023" t="str">
            <v>T.C.A S.p.A</v>
          </cell>
          <cell r="H6023" t="str">
            <v>ITALY</v>
          </cell>
          <cell r="I6023"/>
          <cell r="J6023" t="str">
            <v>Capolona</v>
          </cell>
          <cell r="K6023" t="str">
            <v>Toscana</v>
          </cell>
          <cell r="L6023" t="str">
            <v>Conformant</v>
          </cell>
        </row>
        <row r="6024">
          <cell r="B6024" t="str">
            <v>NEXPERIA_2023</v>
          </cell>
          <cell r="C6024" t="str">
            <v>CID001875 - Tanaka Kikinzoku Kogyo K.K.96</v>
          </cell>
          <cell r="D6024" t="str">
            <v>Gold</v>
          </cell>
          <cell r="E6024" t="str">
            <v>CID001875</v>
          </cell>
          <cell r="F6024" t="str">
            <v>RMI</v>
          </cell>
          <cell r="G6024" t="str">
            <v>Tanaka Kikinzoku Kogyo K.K.</v>
          </cell>
          <cell r="H6024" t="str">
            <v>JAPAN</v>
          </cell>
          <cell r="I6024" t="str">
            <v>nagatoro2-14</v>
          </cell>
          <cell r="J6024" t="str">
            <v>Hiratsuka</v>
          </cell>
          <cell r="K6024" t="str">
            <v>Kanagawa</v>
          </cell>
          <cell r="L6024" t="str">
            <v>Conformant</v>
          </cell>
        </row>
        <row r="6025">
          <cell r="B6025" t="str">
            <v>NEXPERIA_2023</v>
          </cell>
          <cell r="C6025" t="str">
            <v>CID001916 - Shandong Gold Smelting Co., Ltd.</v>
          </cell>
          <cell r="D6025" t="str">
            <v>Gold</v>
          </cell>
          <cell r="E6025" t="str">
            <v>CID001916</v>
          </cell>
          <cell r="F6025" t="str">
            <v>RMI</v>
          </cell>
          <cell r="G6025" t="str">
            <v>Shandong Gold Smelting Co., Ltd.</v>
          </cell>
          <cell r="H6025" t="str">
            <v>CHINA</v>
          </cell>
          <cell r="I6025"/>
          <cell r="J6025" t="str">
            <v>Laizhou</v>
          </cell>
          <cell r="K6025" t="str">
            <v>Shandong Sheng</v>
          </cell>
          <cell r="L6025" t="str">
            <v>Conformant</v>
          </cell>
        </row>
        <row r="6026">
          <cell r="B6026" t="str">
            <v>NEXPERIA_2023</v>
          </cell>
          <cell r="C6026" t="str">
            <v>CID001938 - Tokuriki Honten Co., Ltd.</v>
          </cell>
          <cell r="D6026" t="str">
            <v>Gold</v>
          </cell>
          <cell r="E6026" t="str">
            <v>CID001938</v>
          </cell>
          <cell r="F6026" t="str">
            <v>RMI</v>
          </cell>
          <cell r="G6026" t="str">
            <v>Tokuriki Honten Co., Ltd.</v>
          </cell>
          <cell r="H6026" t="str">
            <v>JAPAN</v>
          </cell>
          <cell r="I6026"/>
          <cell r="J6026" t="str">
            <v>Kuki</v>
          </cell>
          <cell r="K6026" t="str">
            <v>Saitama</v>
          </cell>
          <cell r="L6026" t="str">
            <v>Conformant</v>
          </cell>
        </row>
        <row r="6027">
          <cell r="B6027" t="str">
            <v>NEXPERIA_2023</v>
          </cell>
          <cell r="C6027" t="str">
            <v>CID002615 - TOO Tau-Ken-Altyn</v>
          </cell>
          <cell r="D6027" t="str">
            <v>Gold</v>
          </cell>
          <cell r="E6027" t="str">
            <v>CID002615</v>
          </cell>
          <cell r="F6027" t="str">
            <v>RMI</v>
          </cell>
          <cell r="G6027" t="str">
            <v>TOO Tau-Ken-Altyn</v>
          </cell>
          <cell r="H6027" t="str">
            <v>KAZAKHSTAN</v>
          </cell>
          <cell r="I6027"/>
          <cell r="J6027" t="str">
            <v>Astana</v>
          </cell>
          <cell r="K6027" t="str">
            <v>Almaty</v>
          </cell>
          <cell r="L6027" t="str">
            <v>Conformant</v>
          </cell>
        </row>
        <row r="6028">
          <cell r="B6028" t="str">
            <v>NEXPERIA_2023</v>
          </cell>
          <cell r="C6028" t="str">
            <v>CID001955 - Torecom</v>
          </cell>
          <cell r="D6028" t="str">
            <v>Gold</v>
          </cell>
          <cell r="E6028" t="str">
            <v>CID001955</v>
          </cell>
          <cell r="F6028" t="str">
            <v>RMI</v>
          </cell>
          <cell r="G6028" t="str">
            <v>Torecom</v>
          </cell>
          <cell r="H6028" t="str">
            <v>KOREA, REPUBLIC OF</v>
          </cell>
          <cell r="I6028"/>
          <cell r="J6028" t="str">
            <v>Asan</v>
          </cell>
          <cell r="K6028" t="str">
            <v>Chungcheongnam-do</v>
          </cell>
          <cell r="L6028" t="str">
            <v>Conformant</v>
          </cell>
        </row>
        <row r="6029">
          <cell r="B6029" t="str">
            <v>NEXPERIA_2023</v>
          </cell>
          <cell r="C6029" t="str">
            <v>CID001980 - Umicore S.A. Business Unit Precious Metals Refining104</v>
          </cell>
          <cell r="D6029" t="str">
            <v>Gold</v>
          </cell>
          <cell r="E6029" t="str">
            <v>CID001980</v>
          </cell>
          <cell r="F6029" t="str">
            <v>RMI</v>
          </cell>
          <cell r="G6029" t="str">
            <v>Umicore S.A. Business Unit Precious Metals Refining</v>
          </cell>
          <cell r="H6029" t="str">
            <v>BELGIUM</v>
          </cell>
          <cell r="I6029" t="str">
            <v>Adolf Greinerstraat 14</v>
          </cell>
          <cell r="J6029" t="str">
            <v>Hoboken</v>
          </cell>
          <cell r="K6029" t="str">
            <v>Antwerpen</v>
          </cell>
          <cell r="L6029" t="str">
            <v>Conformant</v>
          </cell>
        </row>
        <row r="6030">
          <cell r="B6030" t="str">
            <v>NEXPERIA_2023</v>
          </cell>
          <cell r="C6030" t="str">
            <v>CID001993 - United Precious Metal Refining, Inc.</v>
          </cell>
          <cell r="D6030" t="str">
            <v>Gold</v>
          </cell>
          <cell r="E6030" t="str">
            <v>CID001993</v>
          </cell>
          <cell r="F6030" t="str">
            <v>RMI</v>
          </cell>
          <cell r="G6030" t="str">
            <v>United Precious Metal Refining, Inc.</v>
          </cell>
          <cell r="H6030" t="str">
            <v>UNITED STATES OF AMERICA</v>
          </cell>
          <cell r="I6030"/>
          <cell r="J6030" t="str">
            <v>Alden</v>
          </cell>
          <cell r="K6030" t="str">
            <v>New York</v>
          </cell>
          <cell r="L6030" t="str">
            <v>Conformant</v>
          </cell>
        </row>
        <row r="6031">
          <cell r="B6031" t="str">
            <v>NEXPERIA_2023</v>
          </cell>
          <cell r="C6031" t="str">
            <v>CID002003 - Valcambi S.A.</v>
          </cell>
          <cell r="D6031" t="str">
            <v>Gold</v>
          </cell>
          <cell r="E6031" t="str">
            <v>CID002003</v>
          </cell>
          <cell r="F6031" t="str">
            <v>RMI</v>
          </cell>
          <cell r="G6031" t="str">
            <v>Valcambi S.A.</v>
          </cell>
          <cell r="H6031" t="str">
            <v>SWITZERLAND</v>
          </cell>
          <cell r="I6031"/>
          <cell r="J6031" t="str">
            <v>Balerna</v>
          </cell>
          <cell r="K6031" t="str">
            <v>Ticino</v>
          </cell>
          <cell r="L6031" t="str">
            <v>Conformant</v>
          </cell>
        </row>
        <row r="6032">
          <cell r="B6032" t="str">
            <v>NEXPERIA_2023</v>
          </cell>
          <cell r="C6032" t="str">
            <v>CID002030 - Western Australian Mint (T/a The Perth Mint)109</v>
          </cell>
          <cell r="D6032" t="str">
            <v>Gold</v>
          </cell>
          <cell r="E6032" t="str">
            <v>CID002030</v>
          </cell>
          <cell r="F6032" t="str">
            <v>RMI</v>
          </cell>
          <cell r="G6032" t="str">
            <v>Western Australian Mint (T/a The Perth Mint)</v>
          </cell>
          <cell r="H6032" t="str">
            <v>AUSTRALIA</v>
          </cell>
          <cell r="I6032" t="str">
            <v>Nondisclosure</v>
          </cell>
          <cell r="J6032" t="str">
            <v>Newburn</v>
          </cell>
          <cell r="K6032" t="str">
            <v>Western Australia</v>
          </cell>
          <cell r="L6032" t="str">
            <v>Conformant</v>
          </cell>
        </row>
        <row r="6033">
          <cell r="B6033" t="str">
            <v>NEXPERIA_2023</v>
          </cell>
          <cell r="C6033" t="str">
            <v>CID002778 - WIELAND Edelmetalle GmbH</v>
          </cell>
          <cell r="D6033" t="str">
            <v>Gold</v>
          </cell>
          <cell r="E6033" t="str">
            <v>CID002778</v>
          </cell>
          <cell r="F6033" t="str">
            <v>RMI</v>
          </cell>
          <cell r="G6033" t="str">
            <v>WIELAND Edelmetalle GmbH</v>
          </cell>
          <cell r="H6033" t="str">
            <v>GERMANY</v>
          </cell>
          <cell r="I6033"/>
          <cell r="J6033" t="str">
            <v>Pforzeim</v>
          </cell>
          <cell r="K6033" t="str">
            <v>Baden-Wurttemberg</v>
          </cell>
          <cell r="L6033" t="str">
            <v>Conformant</v>
          </cell>
        </row>
        <row r="6034">
          <cell r="B6034" t="str">
            <v>NEXPERIA_2023</v>
          </cell>
          <cell r="C6034" t="str">
            <v>CID002129 - Yokohama Metal Co., Ltd.</v>
          </cell>
          <cell r="D6034" t="str">
            <v>Gold</v>
          </cell>
          <cell r="E6034" t="str">
            <v>CID002129</v>
          </cell>
          <cell r="F6034" t="str">
            <v>RMI</v>
          </cell>
          <cell r="G6034" t="str">
            <v>Yokohama Metal Co., Ltd.</v>
          </cell>
          <cell r="H6034" t="str">
            <v>JAPAN</v>
          </cell>
          <cell r="I6034"/>
          <cell r="J6034" t="str">
            <v>Sagamihara</v>
          </cell>
          <cell r="K6034" t="str">
            <v>Kanagawa</v>
          </cell>
          <cell r="L6034" t="str">
            <v>Conformant</v>
          </cell>
        </row>
        <row r="6035">
          <cell r="B6035" t="str">
            <v>NEXPERIA_2023</v>
          </cell>
          <cell r="C6035" t="str">
            <v>CID002224 - Zhongyuan Gold Smelter of Zhongjin Gold Corporation116</v>
          </cell>
          <cell r="D6035" t="str">
            <v>Gold</v>
          </cell>
          <cell r="E6035" t="str">
            <v>CID002224</v>
          </cell>
          <cell r="F6035" t="str">
            <v>RMI</v>
          </cell>
          <cell r="G6035" t="str">
            <v>Zhongyuan Gold Smelter of Zhongjin Gold Corporation</v>
          </cell>
          <cell r="H6035" t="str">
            <v>CHINA</v>
          </cell>
          <cell r="I6035"/>
          <cell r="J6035" t="str">
            <v>Sanmenxia</v>
          </cell>
          <cell r="K6035" t="str">
            <v>Henan Sheng</v>
          </cell>
          <cell r="L6035" t="str">
            <v>Conformant</v>
          </cell>
        </row>
        <row r="6036">
          <cell r="B6036" t="str">
            <v>NEXPERIA_2023</v>
          </cell>
          <cell r="C6036" t="str">
            <v>CID000292 - Alpha117</v>
          </cell>
          <cell r="D6036" t="str">
            <v>Tin</v>
          </cell>
          <cell r="E6036" t="str">
            <v>CID000292</v>
          </cell>
          <cell r="F6036" t="str">
            <v>RMI</v>
          </cell>
          <cell r="G6036" t="str">
            <v>Alpha</v>
          </cell>
          <cell r="H6036" t="str">
            <v>UNITED STATES OF AMERICA</v>
          </cell>
          <cell r="I6036"/>
          <cell r="J6036" t="str">
            <v>Altoona</v>
          </cell>
          <cell r="K6036" t="str">
            <v>Pennsylvania</v>
          </cell>
          <cell r="L6036" t="str">
            <v>Conformant</v>
          </cell>
        </row>
        <row r="6037">
          <cell r="B6037" t="str">
            <v>NEXPERIA_2023</v>
          </cell>
          <cell r="C6037" t="str">
            <v>CID000228 - Chenzhou Yunxiang Mining and Metallurgy Co., Ltd.124</v>
          </cell>
          <cell r="D6037" t="str">
            <v>Tin</v>
          </cell>
          <cell r="E6037" t="str">
            <v>CID000228</v>
          </cell>
          <cell r="F6037" t="str">
            <v>RMI</v>
          </cell>
          <cell r="G6037" t="str">
            <v>Chenzhou Yunxiang Mining and Metallurgy Co., Ltd.</v>
          </cell>
          <cell r="H6037" t="str">
            <v>CHINA</v>
          </cell>
          <cell r="I6037"/>
          <cell r="J6037" t="str">
            <v>Chenzhou</v>
          </cell>
          <cell r="K6037" t="str">
            <v>Hunan Sheng</v>
          </cell>
          <cell r="L6037" t="str">
            <v>Conformant</v>
          </cell>
        </row>
        <row r="6038">
          <cell r="B6038" t="str">
            <v>NEXPERIA_2023</v>
          </cell>
          <cell r="C6038" t="str">
            <v>CID001070 - China Tin Group Co., Ltd.125</v>
          </cell>
          <cell r="D6038" t="str">
            <v>Tin</v>
          </cell>
          <cell r="E6038" t="str">
            <v>CID001070</v>
          </cell>
          <cell r="F6038" t="str">
            <v>RMI</v>
          </cell>
          <cell r="G6038" t="str">
            <v>China Tin Group Co., Ltd.</v>
          </cell>
          <cell r="H6038" t="str">
            <v>CHINA</v>
          </cell>
          <cell r="I6038"/>
          <cell r="J6038" t="str">
            <v>Laibin</v>
          </cell>
          <cell r="K6038" t="str">
            <v>Guangxi Zhuangzu Zizhiqu</v>
          </cell>
          <cell r="L6038" t="str">
            <v>Conformant</v>
          </cell>
        </row>
        <row r="6039">
          <cell r="B6039" t="str">
            <v>NEXPERIA_2023</v>
          </cell>
          <cell r="C6039" t="str">
            <v>CID002455 - CV Venus Inti Perkasa</v>
          </cell>
          <cell r="D6039" t="str">
            <v>Tin</v>
          </cell>
          <cell r="E6039" t="str">
            <v>CID002455</v>
          </cell>
          <cell r="F6039" t="str">
            <v>RMI</v>
          </cell>
          <cell r="G6039" t="str">
            <v>CV Venus Inti Perkasa</v>
          </cell>
          <cell r="H6039" t="str">
            <v>INDONESIA</v>
          </cell>
          <cell r="I6039"/>
          <cell r="J6039" t="str">
            <v>Pangkal Pinang</v>
          </cell>
          <cell r="K6039" t="str">
            <v>Kepulauan Bangka Belitung</v>
          </cell>
          <cell r="L6039" t="str">
            <v>Conformant</v>
          </cell>
        </row>
        <row r="6040">
          <cell r="B6040" t="str">
            <v>NEXPERIA_2023</v>
          </cell>
          <cell r="C6040" t="str">
            <v>CID000402 - Dowa</v>
          </cell>
          <cell r="D6040" t="str">
            <v>Tin</v>
          </cell>
          <cell r="E6040" t="str">
            <v>CID000402</v>
          </cell>
          <cell r="F6040" t="str">
            <v>RMI</v>
          </cell>
          <cell r="G6040" t="str">
            <v>Dowa</v>
          </cell>
          <cell r="H6040" t="str">
            <v>JAPAN</v>
          </cell>
          <cell r="I6040"/>
          <cell r="J6040" t="str">
            <v>Kosaka</v>
          </cell>
          <cell r="K6040" t="str">
            <v>Akita</v>
          </cell>
          <cell r="L6040" t="str">
            <v>Conformant</v>
          </cell>
        </row>
        <row r="6041">
          <cell r="B6041" t="str">
            <v>NEXPERIA_2023</v>
          </cell>
          <cell r="C6041" t="str">
            <v>CID000438 - EM Vinto</v>
          </cell>
          <cell r="D6041" t="str">
            <v>Tin</v>
          </cell>
          <cell r="E6041" t="str">
            <v>CID000438</v>
          </cell>
          <cell r="F6041" t="str">
            <v>RMI</v>
          </cell>
          <cell r="G6041" t="str">
            <v>EM Vinto</v>
          </cell>
          <cell r="H6041" t="str">
            <v>BOLIVIA (PLURINATIONAL STATE OF)</v>
          </cell>
          <cell r="I6041" t="str">
            <v>Unknown.</v>
          </cell>
          <cell r="J6041" t="str">
            <v>Oruro</v>
          </cell>
          <cell r="K6041" t="str">
            <v>Oruro</v>
          </cell>
          <cell r="L6041" t="str">
            <v>Conformant</v>
          </cell>
        </row>
        <row r="6042">
          <cell r="B6042" t="str">
            <v>NEXPERIA_2023</v>
          </cell>
          <cell r="C6042" t="str">
            <v>CID000448 - Estanho de Rondonia S.A.</v>
          </cell>
          <cell r="D6042" t="str">
            <v>Tin</v>
          </cell>
          <cell r="E6042" t="str">
            <v>CID000448</v>
          </cell>
          <cell r="F6042" t="str">
            <v>RMI</v>
          </cell>
          <cell r="G6042" t="str">
            <v>Estanho de Rondonia S.A.</v>
          </cell>
          <cell r="H6042" t="str">
            <v>BRAZIL</v>
          </cell>
          <cell r="I6042"/>
          <cell r="J6042" t="str">
            <v>Ariquemes</v>
          </cell>
          <cell r="K6042" t="str">
            <v>Rondônia</v>
          </cell>
          <cell r="L6042" t="str">
            <v>Conformant</v>
          </cell>
        </row>
        <row r="6043">
          <cell r="B6043" t="str">
            <v>NEXPERIA_2023</v>
          </cell>
          <cell r="C6043" t="str">
            <v>CID000468 - Fenix Metals</v>
          </cell>
          <cell r="D6043" t="str">
            <v>Tin</v>
          </cell>
          <cell r="E6043" t="str">
            <v>CID000468</v>
          </cell>
          <cell r="F6043" t="str">
            <v>RMI</v>
          </cell>
          <cell r="G6043" t="str">
            <v>Fenix Metals</v>
          </cell>
          <cell r="H6043" t="str">
            <v>POLAND</v>
          </cell>
          <cell r="I6043"/>
          <cell r="J6043" t="str">
            <v>Chmielów</v>
          </cell>
          <cell r="K6043" t="str">
            <v>Podkarpackie</v>
          </cell>
          <cell r="L6043" t="str">
            <v>Conformant</v>
          </cell>
        </row>
        <row r="6044">
          <cell r="B6044" t="str">
            <v>NEXPERIA_2023</v>
          </cell>
          <cell r="C6044" t="str">
            <v>CID000538 - Gejiu Non-Ferrous Metal Processing Co., Ltd.</v>
          </cell>
          <cell r="D6044" t="str">
            <v>Tin</v>
          </cell>
          <cell r="E6044" t="str">
            <v>CID000538</v>
          </cell>
          <cell r="F6044" t="str">
            <v>RMI</v>
          </cell>
          <cell r="G6044" t="str">
            <v>Gejiu Non-Ferrous Metal Processing Co., Ltd.</v>
          </cell>
          <cell r="H6044" t="str">
            <v>CHINA</v>
          </cell>
          <cell r="I6044" t="str">
            <v>Jijie</v>
          </cell>
          <cell r="J6044" t="str">
            <v>Gejiu</v>
          </cell>
          <cell r="K6044" t="str">
            <v>Yunnan Sheng</v>
          </cell>
          <cell r="L6044" t="str">
            <v>Conformant</v>
          </cell>
        </row>
        <row r="6045">
          <cell r="B6045" t="str">
            <v>NEXPERIA_2023</v>
          </cell>
          <cell r="C6045" t="str">
            <v>CID003116 - Guangdong Hanhe Non-Ferrous Metal Co., Ltd.</v>
          </cell>
          <cell r="D6045" t="str">
            <v>Tin</v>
          </cell>
          <cell r="E6045" t="str">
            <v>CID003116</v>
          </cell>
          <cell r="F6045" t="str">
            <v>RMI</v>
          </cell>
          <cell r="G6045" t="str">
            <v>Guangdong Hanhe Non-Ferrous Metal Co., Ltd.</v>
          </cell>
          <cell r="H6045" t="str">
            <v>CHINA</v>
          </cell>
          <cell r="I6045"/>
          <cell r="J6045" t="str">
            <v>Chaozhou</v>
          </cell>
          <cell r="K6045" t="str">
            <v>Guangdong Sheng</v>
          </cell>
          <cell r="L6045" t="str">
            <v>Conformant</v>
          </cell>
        </row>
        <row r="6046">
          <cell r="B6046" t="str">
            <v>NEXPERIA_2023</v>
          </cell>
          <cell r="C6046" t="str">
            <v>CID002468 - Magnu's Minerais Metais e Ligas Ltda.</v>
          </cell>
          <cell r="D6046" t="str">
            <v>Tin</v>
          </cell>
          <cell r="E6046" t="str">
            <v>CID002468</v>
          </cell>
          <cell r="F6046" t="str">
            <v>RMI</v>
          </cell>
          <cell r="G6046" t="str">
            <v>Magnu's Minerais Metais e Ligas Ltda.</v>
          </cell>
          <cell r="H6046" t="str">
            <v>BRAZIL</v>
          </cell>
          <cell r="I6046"/>
          <cell r="J6046" t="str">
            <v>São João del Rei</v>
          </cell>
          <cell r="K6046" t="str">
            <v>Minas Gerais</v>
          </cell>
          <cell r="L6046" t="str">
            <v>Conformant</v>
          </cell>
        </row>
        <row r="6047">
          <cell r="B6047" t="str">
            <v>NEXPERIA_2023</v>
          </cell>
          <cell r="C6047" t="str">
            <v>CID001105 - Malaysia Smelting Corporation (MSC)</v>
          </cell>
          <cell r="D6047" t="str">
            <v>Tin</v>
          </cell>
          <cell r="E6047" t="str">
            <v>CID001105</v>
          </cell>
          <cell r="F6047" t="str">
            <v>RMI</v>
          </cell>
          <cell r="G6047" t="str">
            <v>Malaysia Smelting Corporation (MSC)</v>
          </cell>
          <cell r="H6047" t="str">
            <v>MALAYSIA</v>
          </cell>
          <cell r="I6047" t="str">
            <v>27, Jialan Pantai</v>
          </cell>
          <cell r="J6047" t="str">
            <v>Butterworth</v>
          </cell>
          <cell r="K6047" t="str">
            <v>Pulau Pinang</v>
          </cell>
          <cell r="L6047" t="str">
            <v>Conformant</v>
          </cell>
        </row>
        <row r="6048">
          <cell r="B6048" t="str">
            <v>NEXPERIA_2023</v>
          </cell>
          <cell r="C6048" t="str">
            <v>CID001142 - Metallic Resources, Inc.</v>
          </cell>
          <cell r="D6048" t="str">
            <v>Tin</v>
          </cell>
          <cell r="E6048" t="str">
            <v>CID001142</v>
          </cell>
          <cell r="F6048" t="str">
            <v>RMI</v>
          </cell>
          <cell r="G6048" t="str">
            <v>Metallic Resources, Inc.</v>
          </cell>
          <cell r="H6048" t="str">
            <v>UNITED STATES OF AMERICA</v>
          </cell>
          <cell r="I6048"/>
          <cell r="J6048" t="str">
            <v>Twinsburg</v>
          </cell>
          <cell r="K6048" t="str">
            <v>Ohio</v>
          </cell>
          <cell r="L6048" t="str">
            <v>Conformant</v>
          </cell>
        </row>
        <row r="6049">
          <cell r="B6049" t="str">
            <v>NEXPERIA_2023</v>
          </cell>
          <cell r="C6049" t="str">
            <v>CID001182 - Minsur</v>
          </cell>
          <cell r="D6049" t="str">
            <v>Tin</v>
          </cell>
          <cell r="E6049" t="str">
            <v>CID001182</v>
          </cell>
          <cell r="F6049" t="str">
            <v>RMI</v>
          </cell>
          <cell r="G6049" t="str">
            <v>Minsur</v>
          </cell>
          <cell r="H6049" t="str">
            <v>PERU</v>
          </cell>
          <cell r="I6049" t="str">
            <v>222 Bloomingdale Road, Suite 101</v>
          </cell>
          <cell r="J6049" t="str">
            <v>Paracas</v>
          </cell>
          <cell r="K6049" t="str">
            <v>Ika</v>
          </cell>
          <cell r="L6049" t="str">
            <v>Conformant</v>
          </cell>
        </row>
        <row r="6050">
          <cell r="B6050" t="str">
            <v>NEXPERIA_2023</v>
          </cell>
          <cell r="C6050" t="str">
            <v>CID001314 - O.M. Manufacturing (Thailand) Co., Ltd.</v>
          </cell>
          <cell r="D6050" t="str">
            <v>Tin</v>
          </cell>
          <cell r="E6050" t="str">
            <v>CID001314</v>
          </cell>
          <cell r="F6050" t="str">
            <v>RMI</v>
          </cell>
          <cell r="G6050" t="str">
            <v>O.M. Manufacturing (Thailand) Co., Ltd.</v>
          </cell>
          <cell r="H6050" t="str">
            <v>THAILAND</v>
          </cell>
          <cell r="I6050"/>
          <cell r="J6050" t="str">
            <v>Sriracha</v>
          </cell>
          <cell r="K6050" t="str">
            <v>Chon Buri</v>
          </cell>
          <cell r="L6050" t="str">
            <v>Conformant</v>
          </cell>
        </row>
        <row r="6051">
          <cell r="B6051" t="str">
            <v>NEXPERIA_2023</v>
          </cell>
          <cell r="C6051" t="str">
            <v>CID002517 - O.M. Manufacturing Philippines, Inc.</v>
          </cell>
          <cell r="D6051" t="str">
            <v>Tin</v>
          </cell>
          <cell r="E6051" t="str">
            <v>CID002517</v>
          </cell>
          <cell r="F6051" t="str">
            <v>RMI</v>
          </cell>
          <cell r="G6051" t="str">
            <v>O.M. Manufacturing Philippines, Inc.</v>
          </cell>
          <cell r="H6051" t="str">
            <v>PHILIPPINES</v>
          </cell>
          <cell r="I6051"/>
          <cell r="J6051" t="str">
            <v>Rosario</v>
          </cell>
          <cell r="K6051" t="str">
            <v>Cavite</v>
          </cell>
          <cell r="L6051" t="str">
            <v>Conformant</v>
          </cell>
        </row>
        <row r="6052">
          <cell r="B6052" t="str">
            <v>NEXPERIA_2023</v>
          </cell>
          <cell r="C6052" t="str">
            <v>CID001337 - Operaciones Metalurgicas S.A.</v>
          </cell>
          <cell r="D6052" t="str">
            <v>Tin</v>
          </cell>
          <cell r="E6052" t="str">
            <v>CID001337</v>
          </cell>
          <cell r="F6052" t="str">
            <v>RMI</v>
          </cell>
          <cell r="G6052" t="str">
            <v>Operaciones Metalurgicas S.A.</v>
          </cell>
          <cell r="H6052" t="str">
            <v>BOLIVIA (PLURINATIONAL STATE OF)</v>
          </cell>
          <cell r="I6052" t="str">
            <v>Nondisclosure</v>
          </cell>
          <cell r="J6052" t="str">
            <v>Oruro</v>
          </cell>
          <cell r="K6052" t="str">
            <v>Oruro</v>
          </cell>
          <cell r="L6052" t="str">
            <v>Conformant</v>
          </cell>
        </row>
        <row r="6053">
          <cell r="B6053" t="str">
            <v>NEXPERIA_2023</v>
          </cell>
          <cell r="C6053" t="str">
            <v>CID000309 - PT Aries Kencana Sejahtera155</v>
          </cell>
          <cell r="D6053" t="str">
            <v>Tin</v>
          </cell>
          <cell r="E6053" t="str">
            <v>CID000309</v>
          </cell>
          <cell r="F6053" t="str">
            <v>RMI</v>
          </cell>
          <cell r="G6053" t="str">
            <v>PT Aries Kencana Sejahtera</v>
          </cell>
          <cell r="H6053" t="str">
            <v>INDONESIA</v>
          </cell>
          <cell r="I6053"/>
          <cell r="J6053" t="str">
            <v>Pemali</v>
          </cell>
          <cell r="K6053" t="str">
            <v>Kepulauan Bangka Belitung</v>
          </cell>
          <cell r="L6053" t="str">
            <v>Conformant</v>
          </cell>
        </row>
        <row r="6054">
          <cell r="B6054" t="str">
            <v>NEXPERIA_2023</v>
          </cell>
          <cell r="C6054" t="str">
            <v>CID001399 - PT Artha Cipta Langgeng</v>
          </cell>
          <cell r="D6054" t="str">
            <v>Tin</v>
          </cell>
          <cell r="E6054" t="str">
            <v>CID001399</v>
          </cell>
          <cell r="F6054" t="str">
            <v>RMI</v>
          </cell>
          <cell r="G6054" t="str">
            <v>PT Artha Cipta Langgeng</v>
          </cell>
          <cell r="H6054" t="str">
            <v>INDONESIA</v>
          </cell>
          <cell r="I6054"/>
          <cell r="J6054" t="str">
            <v>Sungailiat</v>
          </cell>
          <cell r="K6054" t="str">
            <v>Kepulauan Bangka Belitung</v>
          </cell>
          <cell r="L6054" t="str">
            <v>Conformant</v>
          </cell>
        </row>
        <row r="6055">
          <cell r="B6055" t="str">
            <v>NEXPERIA_2023</v>
          </cell>
          <cell r="C6055" t="str">
            <v>CID002503 - PT ATD Makmur Mandiri Jaya</v>
          </cell>
          <cell r="D6055" t="str">
            <v>Tin</v>
          </cell>
          <cell r="E6055" t="str">
            <v>CID002503</v>
          </cell>
          <cell r="F6055" t="str">
            <v>RMI</v>
          </cell>
          <cell r="G6055" t="str">
            <v>PT ATD Makmur Mandiri Jaya</v>
          </cell>
          <cell r="H6055" t="str">
            <v>INDONESIA</v>
          </cell>
          <cell r="I6055"/>
          <cell r="J6055" t="str">
            <v>Sungailiat</v>
          </cell>
          <cell r="K6055" t="str">
            <v>Kepulauan Bangka Belitung</v>
          </cell>
          <cell r="L6055" t="str">
            <v>Conformant</v>
          </cell>
        </row>
        <row r="6056">
          <cell r="B6056" t="str">
            <v>NEXPERIA_2023</v>
          </cell>
          <cell r="C6056" t="str">
            <v>CID001402 - PT Babel Inti Perkasa</v>
          </cell>
          <cell r="D6056" t="str">
            <v>Tin</v>
          </cell>
          <cell r="E6056" t="str">
            <v>CID001402</v>
          </cell>
          <cell r="F6056" t="str">
            <v>RMI</v>
          </cell>
          <cell r="G6056" t="str">
            <v>PT Babel Inti Perkasa</v>
          </cell>
          <cell r="H6056" t="str">
            <v>INDONESIA</v>
          </cell>
          <cell r="I6056"/>
          <cell r="J6056" t="str">
            <v>Lintang</v>
          </cell>
          <cell r="K6056" t="str">
            <v>Kepulauan Bangka Belitung</v>
          </cell>
          <cell r="L6056" t="str">
            <v>Conformant</v>
          </cell>
        </row>
        <row r="6057">
          <cell r="B6057" t="str">
            <v>NEXPERIA_2023</v>
          </cell>
          <cell r="C6057" t="str">
            <v>CID001428 - PT Bukit Timah156</v>
          </cell>
          <cell r="D6057" t="str">
            <v>Tin</v>
          </cell>
          <cell r="E6057" t="str">
            <v>CID001428</v>
          </cell>
          <cell r="F6057" t="str">
            <v>RMI</v>
          </cell>
          <cell r="G6057" t="str">
            <v>PT Bukit Timah</v>
          </cell>
          <cell r="H6057" t="str">
            <v>INDONESIA</v>
          </cell>
          <cell r="I6057" t="str">
            <v>Nondisclosure</v>
          </cell>
          <cell r="J6057" t="str">
            <v>Pangkal Pinang</v>
          </cell>
          <cell r="K6057" t="str">
            <v>Kepulauan Bangka Belitung</v>
          </cell>
          <cell r="L6057" t="str">
            <v>Conformant</v>
          </cell>
        </row>
        <row r="6058">
          <cell r="B6058" t="str">
            <v>NEXPERIA_2023</v>
          </cell>
          <cell r="C6058" t="str">
            <v>CID002696 - PT Cipta Persada Mulia</v>
          </cell>
          <cell r="D6058" t="str">
            <v>Tin</v>
          </cell>
          <cell r="E6058" t="str">
            <v>CID002696</v>
          </cell>
          <cell r="F6058" t="str">
            <v>RMI</v>
          </cell>
          <cell r="G6058" t="str">
            <v>PT Cipta Persada Mulia</v>
          </cell>
          <cell r="H6058" t="str">
            <v>INDONESIA</v>
          </cell>
          <cell r="I6058"/>
          <cell r="J6058" t="str">
            <v>Batam</v>
          </cell>
          <cell r="K6058" t="str">
            <v>Kepulauan Riau</v>
          </cell>
          <cell r="L6058" t="str">
            <v>Conformant</v>
          </cell>
        </row>
        <row r="6059">
          <cell r="B6059" t="str">
            <v>NEXPERIA_2023</v>
          </cell>
          <cell r="C6059" t="str">
            <v>CID002835 - PT Menara Cipta Mulia</v>
          </cell>
          <cell r="D6059" t="str">
            <v>Tin</v>
          </cell>
          <cell r="E6059" t="str">
            <v>CID002835</v>
          </cell>
          <cell r="F6059" t="str">
            <v>RMI</v>
          </cell>
          <cell r="G6059" t="str">
            <v>PT Menara Cipta Mulia</v>
          </cell>
          <cell r="H6059" t="str">
            <v>INDONESIA</v>
          </cell>
          <cell r="I6059"/>
          <cell r="J6059" t="str">
            <v>Mentawak</v>
          </cell>
          <cell r="K6059" t="str">
            <v>Kepulauan Bangka Belitung</v>
          </cell>
          <cell r="L6059" t="str">
            <v>Conformant</v>
          </cell>
        </row>
        <row r="6060">
          <cell r="B6060" t="str">
            <v>NEXPERIA_2023</v>
          </cell>
          <cell r="C6060" t="str">
            <v>CID001453 - PT Mitra Stania Prima</v>
          </cell>
          <cell r="D6060" t="str">
            <v>Tin</v>
          </cell>
          <cell r="E6060" t="str">
            <v>CID001453</v>
          </cell>
          <cell r="F6060" t="str">
            <v>RMI</v>
          </cell>
          <cell r="G6060" t="str">
            <v>PT Mitra Stania Prima</v>
          </cell>
          <cell r="H6060" t="str">
            <v>INDONESIA</v>
          </cell>
          <cell r="I6060"/>
          <cell r="J6060" t="str">
            <v>Sungailiat</v>
          </cell>
          <cell r="K6060" t="str">
            <v>Kepulauan Bangka Belitung</v>
          </cell>
          <cell r="L6060" t="str">
            <v>Conformant</v>
          </cell>
        </row>
        <row r="6061">
          <cell r="B6061" t="str">
            <v>NEXPERIA_2023</v>
          </cell>
          <cell r="C6061" t="str">
            <v>CID001458 - PT Prima Timah Utama</v>
          </cell>
          <cell r="D6061" t="str">
            <v>Tin</v>
          </cell>
          <cell r="E6061" t="str">
            <v>CID001458</v>
          </cell>
          <cell r="F6061" t="str">
            <v>RMI</v>
          </cell>
          <cell r="G6061" t="str">
            <v>PT Prima Timah Utama</v>
          </cell>
          <cell r="H6061" t="str">
            <v>INDONESIA</v>
          </cell>
          <cell r="I6061"/>
          <cell r="J6061" t="str">
            <v>Pangkal Pinang</v>
          </cell>
          <cell r="K6061" t="str">
            <v>Kepulauan Bangka Belitung</v>
          </cell>
          <cell r="L6061" t="str">
            <v>Conformant</v>
          </cell>
        </row>
        <row r="6062">
          <cell r="B6062" t="str">
            <v>NEXPERIA_2023</v>
          </cell>
          <cell r="C6062" t="str">
            <v>CID001460 - PT Refined Bangka Tin</v>
          </cell>
          <cell r="D6062" t="str">
            <v>Tin</v>
          </cell>
          <cell r="E6062" t="str">
            <v>CID001460</v>
          </cell>
          <cell r="F6062" t="str">
            <v>RMI</v>
          </cell>
          <cell r="G6062" t="str">
            <v>PT Refined Bangka Tin</v>
          </cell>
          <cell r="H6062" t="str">
            <v>INDONESIA</v>
          </cell>
          <cell r="I6062"/>
          <cell r="J6062" t="str">
            <v>Sungailiat</v>
          </cell>
          <cell r="K6062" t="str">
            <v>Kepulauan Bangka Belitung</v>
          </cell>
          <cell r="L6062" t="str">
            <v>Conformant</v>
          </cell>
        </row>
        <row r="6063">
          <cell r="B6063" t="str">
            <v>NEXPERIA_2023</v>
          </cell>
          <cell r="C6063" t="str">
            <v>CID001463 - PT Sariwiguna Binasentosa</v>
          </cell>
          <cell r="D6063" t="str">
            <v>Tin</v>
          </cell>
          <cell r="E6063" t="str">
            <v>CID001463</v>
          </cell>
          <cell r="F6063" t="str">
            <v>RMI</v>
          </cell>
          <cell r="G6063" t="str">
            <v>PT Sariwiguna Binasentosa</v>
          </cell>
          <cell r="H6063" t="str">
            <v>INDONESIA</v>
          </cell>
          <cell r="I6063"/>
          <cell r="J6063" t="str">
            <v>Pangkal Pinang</v>
          </cell>
          <cell r="K6063" t="str">
            <v>Kepulauan Bangka Belitung</v>
          </cell>
          <cell r="L6063" t="str">
            <v>Conformant</v>
          </cell>
        </row>
        <row r="6064">
          <cell r="B6064" t="str">
            <v>NEXPERIA_2023</v>
          </cell>
          <cell r="C6064" t="str">
            <v>CID001468 - PT Stanindo Inti Perkasa</v>
          </cell>
          <cell r="D6064" t="str">
            <v>Tin</v>
          </cell>
          <cell r="E6064" t="str">
            <v>CID001468</v>
          </cell>
          <cell r="F6064" t="str">
            <v>RMI</v>
          </cell>
          <cell r="G6064" t="str">
            <v>PT Stanindo Inti Perkasa</v>
          </cell>
          <cell r="H6064" t="str">
            <v>INDONESIA</v>
          </cell>
          <cell r="I6064"/>
          <cell r="J6064" t="str">
            <v>Pangkal Pinang</v>
          </cell>
          <cell r="K6064" t="str">
            <v>Kepulauan Bangka Belitung</v>
          </cell>
          <cell r="L6064" t="str">
            <v>Conformant</v>
          </cell>
        </row>
        <row r="6065">
          <cell r="B6065" t="str">
            <v>NEXPERIA_2023</v>
          </cell>
          <cell r="C6065" t="str">
            <v>CID002816 - PT Sukses Inti Makmur</v>
          </cell>
          <cell r="D6065" t="str">
            <v>Tin</v>
          </cell>
          <cell r="E6065" t="str">
            <v>CID002816</v>
          </cell>
          <cell r="F6065" t="str">
            <v>RMI</v>
          </cell>
          <cell r="G6065" t="str">
            <v>PT Sukses Inti Makmur</v>
          </cell>
          <cell r="H6065" t="str">
            <v>INDONESIA</v>
          </cell>
          <cell r="I6065"/>
          <cell r="J6065" t="str">
            <v>Belitung</v>
          </cell>
          <cell r="K6065" t="str">
            <v>Kepulauan Bangka Belitung</v>
          </cell>
          <cell r="L6065" t="str">
            <v>Conformant</v>
          </cell>
        </row>
        <row r="6066">
          <cell r="B6066" t="str">
            <v>NEXPERIA_2023</v>
          </cell>
          <cell r="C6066" t="str">
            <v>CID001477 - PT Timah Tbk Kundur</v>
          </cell>
          <cell r="D6066" t="str">
            <v>Tin</v>
          </cell>
          <cell r="E6066" t="str">
            <v>CID001477</v>
          </cell>
          <cell r="F6066" t="str">
            <v>RMI</v>
          </cell>
          <cell r="G6066" t="str">
            <v>PT Timah Tbk Kundur</v>
          </cell>
          <cell r="H6066" t="str">
            <v>INDONESIA</v>
          </cell>
          <cell r="I6066" t="str">
            <v>Unknown.</v>
          </cell>
          <cell r="J6066" t="str">
            <v>Kundur</v>
          </cell>
          <cell r="K6066" t="str">
            <v>Riau</v>
          </cell>
          <cell r="L6066" t="str">
            <v>Conformant</v>
          </cell>
        </row>
        <row r="6067">
          <cell r="B6067" t="str">
            <v>NEXPERIA_2023</v>
          </cell>
          <cell r="C6067" t="str">
            <v>CID001482 - PT Timah Tbk Mentok</v>
          </cell>
          <cell r="D6067" t="str">
            <v>Tin</v>
          </cell>
          <cell r="E6067" t="str">
            <v>CID001482</v>
          </cell>
          <cell r="F6067" t="str">
            <v>RMI</v>
          </cell>
          <cell r="G6067" t="str">
            <v>PT Timah Tbk Mentok</v>
          </cell>
          <cell r="H6067" t="str">
            <v>INDONESIA</v>
          </cell>
          <cell r="I6067" t="str">
            <v>Unknown.</v>
          </cell>
          <cell r="J6067" t="str">
            <v>Mentok</v>
          </cell>
          <cell r="K6067" t="str">
            <v>Kepulauan Bangka Belitung</v>
          </cell>
          <cell r="L6067" t="str">
            <v>Conformant</v>
          </cell>
        </row>
        <row r="6068">
          <cell r="B6068" t="str">
            <v>NEXPERIA_2023</v>
          </cell>
          <cell r="C6068" t="str">
            <v>CID001490 - PT Tinindo Inter Nusa</v>
          </cell>
          <cell r="D6068" t="str">
            <v>Tin</v>
          </cell>
          <cell r="E6068" t="str">
            <v>CID001490</v>
          </cell>
          <cell r="F6068" t="str">
            <v>RMI</v>
          </cell>
          <cell r="G6068" t="str">
            <v>PT Tinindo Inter Nusa</v>
          </cell>
          <cell r="H6068" t="str">
            <v>INDONESIA</v>
          </cell>
          <cell r="I6068"/>
          <cell r="J6068" t="str">
            <v>Pangkal Pinang</v>
          </cell>
          <cell r="K6068" t="str">
            <v>Kepulauan Bangka Belitung</v>
          </cell>
          <cell r="L6068" t="str">
            <v>Listed by RMI</v>
          </cell>
        </row>
        <row r="6069">
          <cell r="B6069" t="str">
            <v>NEXPERIA_2023</v>
          </cell>
          <cell r="C6069" t="str">
            <v>CID001539 - Rui Da Hung</v>
          </cell>
          <cell r="D6069" t="str">
            <v>Tin</v>
          </cell>
          <cell r="E6069" t="str">
            <v>CID001539</v>
          </cell>
          <cell r="F6069" t="str">
            <v>RMI</v>
          </cell>
          <cell r="G6069" t="str">
            <v>Rui Da Hung</v>
          </cell>
          <cell r="H6069" t="str">
            <v>TAIWAN, PROVINCE OF CHINA</v>
          </cell>
          <cell r="I6069"/>
          <cell r="J6069" t="str">
            <v>Taoyuan</v>
          </cell>
          <cell r="K6069" t="str">
            <v>Taoyuan</v>
          </cell>
          <cell r="L6069" t="str">
            <v>Conformant</v>
          </cell>
        </row>
        <row r="6070">
          <cell r="B6070" t="str">
            <v>NEXPERIA_2023</v>
          </cell>
          <cell r="C6070" t="str">
            <v>CID001898 - Thaisarco</v>
          </cell>
          <cell r="D6070" t="str">
            <v>Tin</v>
          </cell>
          <cell r="E6070" t="str">
            <v>CID001898</v>
          </cell>
          <cell r="F6070" t="str">
            <v>RMI</v>
          </cell>
          <cell r="G6070" t="str">
            <v>Thaisarco</v>
          </cell>
          <cell r="H6070" t="str">
            <v>THAILAND</v>
          </cell>
          <cell r="I6070" t="str">
            <v>80 Moo 8, Sakdidej Road</v>
          </cell>
          <cell r="J6070" t="str">
            <v>Amphur Muang</v>
          </cell>
          <cell r="K6070" t="str">
            <v>Phuket</v>
          </cell>
          <cell r="L6070" t="str">
            <v>Conformant</v>
          </cell>
        </row>
        <row r="6071">
          <cell r="B6071" t="str">
            <v>NEXPERIA_2023</v>
          </cell>
          <cell r="C6071" t="str">
            <v>CID002036 - White Solder Metalurgia e Mineracao Ltda.</v>
          </cell>
          <cell r="D6071" t="str">
            <v>Tin</v>
          </cell>
          <cell r="E6071" t="str">
            <v>CID002036</v>
          </cell>
          <cell r="F6071" t="str">
            <v>RMI</v>
          </cell>
          <cell r="G6071" t="str">
            <v>White Solder Metalurgia e Mineracao Ltda.</v>
          </cell>
          <cell r="H6071" t="str">
            <v>BRAZIL</v>
          </cell>
          <cell r="I6071" t="str">
            <v>Rodovia 421, Km 1,1 no 917 CEP 76877-073/Cx Postal: 433</v>
          </cell>
          <cell r="J6071" t="str">
            <v>Ariquemes</v>
          </cell>
          <cell r="K6071" t="str">
            <v>Rondônia</v>
          </cell>
          <cell r="L6071" t="str">
            <v>Conformant</v>
          </cell>
        </row>
        <row r="6072">
          <cell r="B6072" t="str">
            <v>NEXPERIA_2023</v>
          </cell>
          <cell r="C6072" t="str">
            <v>CID002158 - Yunnan Chengfeng Non-ferrous Metals Co., Ltd.165</v>
          </cell>
          <cell r="D6072" t="str">
            <v>Tin</v>
          </cell>
          <cell r="E6072" t="str">
            <v>CID002158</v>
          </cell>
          <cell r="F6072" t="str">
            <v>RMI</v>
          </cell>
          <cell r="G6072" t="str">
            <v>Yunnan Chengfeng Non-ferrous Metals Co., Ltd.</v>
          </cell>
          <cell r="H6072" t="str">
            <v>CHINA</v>
          </cell>
          <cell r="I6072" t="str">
            <v>Unknown.</v>
          </cell>
          <cell r="J6072" t="str">
            <v>Gejiu</v>
          </cell>
          <cell r="K6072" t="str">
            <v>Yunnan Sheng</v>
          </cell>
          <cell r="L6072" t="str">
            <v>Conformant</v>
          </cell>
        </row>
        <row r="6073">
          <cell r="B6073" t="str">
            <v>NEXPERIA_2023</v>
          </cell>
          <cell r="C6073" t="str">
            <v>CID002180 - Tin Smelting Branch of Yunnan Tin Co., Ltd.</v>
          </cell>
          <cell r="D6073" t="str">
            <v>Tin</v>
          </cell>
          <cell r="E6073" t="str">
            <v>CID002180</v>
          </cell>
          <cell r="F6073" t="str">
            <v>RMI</v>
          </cell>
          <cell r="G6073" t="str">
            <v>Tin Smelting Branch of Yunnan Tin Co., Ltd.</v>
          </cell>
          <cell r="H6073" t="str">
            <v>CHINA</v>
          </cell>
          <cell r="I6073" t="str">
            <v>Unknown.</v>
          </cell>
          <cell r="J6073" t="str">
            <v>Gejiu</v>
          </cell>
          <cell r="K6073" t="str">
            <v>Yunnan Sheng</v>
          </cell>
          <cell r="L6073" t="str">
            <v>Conformant</v>
          </cell>
        </row>
        <row r="6074">
          <cell r="B6074" t="str">
            <v>NEXPERIA_2023</v>
          </cell>
          <cell r="C6074" t="str">
            <v>CID000004 - A.L.M.T. Corp.</v>
          </cell>
          <cell r="D6074" t="str">
            <v>Tungsten</v>
          </cell>
          <cell r="E6074" t="str">
            <v>CID000004</v>
          </cell>
          <cell r="F6074" t="str">
            <v>RMI</v>
          </cell>
          <cell r="G6074" t="str">
            <v>A.L.M.T. Corp.</v>
          </cell>
          <cell r="H6074" t="str">
            <v>JAPAN</v>
          </cell>
          <cell r="I6074"/>
          <cell r="J6074" t="str">
            <v>Toyama City</v>
          </cell>
          <cell r="K6074" t="str">
            <v>Toyama</v>
          </cell>
          <cell r="L6074" t="str">
            <v>Conformant</v>
          </cell>
        </row>
        <row r="6075">
          <cell r="B6075" t="str">
            <v>NEXPERIA_2023</v>
          </cell>
          <cell r="C6075" t="str">
            <v>CID002833 - ACL Metais Eireli</v>
          </cell>
          <cell r="D6075" t="str">
            <v>Tungsten</v>
          </cell>
          <cell r="E6075" t="str">
            <v>CID002833</v>
          </cell>
          <cell r="F6075" t="str">
            <v>RMI</v>
          </cell>
          <cell r="G6075" t="str">
            <v>ACL Metais Eireli</v>
          </cell>
          <cell r="H6075" t="str">
            <v>BRAZIL</v>
          </cell>
          <cell r="I6075"/>
          <cell r="J6075" t="str">
            <v>Araçariguama</v>
          </cell>
          <cell r="K6075" t="str">
            <v>São Paulo</v>
          </cell>
          <cell r="L6075" t="str">
            <v>Listed by RMI</v>
          </cell>
        </row>
        <row r="6076">
          <cell r="B6076" t="str">
            <v>NEXPERIA_2023</v>
          </cell>
          <cell r="C6076" t="str">
            <v>CID002502 - Asia Tungsten Products Vietnam Ltd.</v>
          </cell>
          <cell r="D6076" t="str">
            <v>Tungsten</v>
          </cell>
          <cell r="E6076" t="str">
            <v>CID002502</v>
          </cell>
          <cell r="F6076" t="str">
            <v>RMI</v>
          </cell>
          <cell r="G6076" t="str">
            <v>Asia Tungsten Products Vietnam Ltd.</v>
          </cell>
          <cell r="H6076" t="str">
            <v>VIET NAM</v>
          </cell>
          <cell r="I6076"/>
          <cell r="J6076" t="str">
            <v>Vinh Bao District</v>
          </cell>
          <cell r="K6076" t="str">
            <v>Hai Phong</v>
          </cell>
          <cell r="L6076" t="str">
            <v>Removed</v>
          </cell>
        </row>
        <row r="6077">
          <cell r="B6077" t="str">
            <v>NEXPERIA_2023</v>
          </cell>
          <cell r="C6077" t="str">
            <v>CID002513 - Hunan Shizhuyuan Nonferrous Metals Co., Ltd. Chenzhou Tungsten Products Branch</v>
          </cell>
          <cell r="D6077" t="str">
            <v>Tungsten</v>
          </cell>
          <cell r="E6077" t="str">
            <v>CID002513</v>
          </cell>
          <cell r="F6077" t="str">
            <v>RMI</v>
          </cell>
          <cell r="G6077" t="str">
            <v>Hunan Shizhuyuan Nonferrous Metals Co., Ltd. Chenzhou Tungsten Products Branch</v>
          </cell>
          <cell r="H6077" t="str">
            <v>CHINA</v>
          </cell>
          <cell r="I6077"/>
          <cell r="J6077" t="str">
            <v>Chenzhou</v>
          </cell>
          <cell r="K6077" t="str">
            <v>Hunan Sheng</v>
          </cell>
          <cell r="L6077" t="str">
            <v>Conformant</v>
          </cell>
        </row>
        <row r="6078">
          <cell r="B6078" t="str">
            <v>NEXPERIA_2023</v>
          </cell>
          <cell r="C6078" t="str">
            <v>CID000258 - Chongyi Zhangyuan Tungsten Co., Ltd.</v>
          </cell>
          <cell r="D6078" t="str">
            <v>Tungsten</v>
          </cell>
          <cell r="E6078" t="str">
            <v>CID000258</v>
          </cell>
          <cell r="F6078" t="str">
            <v>RMI</v>
          </cell>
          <cell r="G6078" t="str">
            <v>Chongyi Zhangyuan Tungsten Co., Ltd.</v>
          </cell>
          <cell r="H6078" t="str">
            <v>CHINA</v>
          </cell>
          <cell r="I6078"/>
          <cell r="J6078" t="str">
            <v>Ganzhou</v>
          </cell>
          <cell r="K6078" t="str">
            <v>Jiangxi Sheng</v>
          </cell>
          <cell r="L6078" t="str">
            <v>Conformant</v>
          </cell>
        </row>
        <row r="6079">
          <cell r="B6079" t="str">
            <v>NEXPERIA_2023</v>
          </cell>
          <cell r="C6079" t="str">
            <v>CID000875 - Ganzhou Huaxing Tungsten Products Co., Ltd.177</v>
          </cell>
          <cell r="D6079" t="str">
            <v>Tungsten</v>
          </cell>
          <cell r="E6079" t="str">
            <v>CID000875</v>
          </cell>
          <cell r="F6079" t="str">
            <v>RMI</v>
          </cell>
          <cell r="G6079" t="str">
            <v>Ganzhou Huaxing Tungsten Products Co., Ltd.</v>
          </cell>
          <cell r="H6079" t="str">
            <v>CHINA</v>
          </cell>
          <cell r="I6079"/>
          <cell r="J6079" t="str">
            <v>Ganzhou</v>
          </cell>
          <cell r="K6079" t="str">
            <v>Jiangxi Sheng</v>
          </cell>
          <cell r="L6079" t="str">
            <v>Conformant</v>
          </cell>
        </row>
        <row r="6080">
          <cell r="B6080" t="str">
            <v>NEXPERIA_2023</v>
          </cell>
          <cell r="C6080" t="str">
            <v>CID002315 - Ganzhou Jiangwu Ferrotungsten Co., Ltd.</v>
          </cell>
          <cell r="D6080" t="str">
            <v>Tungsten</v>
          </cell>
          <cell r="E6080" t="str">
            <v>CID002315</v>
          </cell>
          <cell r="F6080" t="str">
            <v>RMI</v>
          </cell>
          <cell r="G6080" t="str">
            <v>Ganzhou Jiangwu Ferrotungsten Co., Ltd.</v>
          </cell>
          <cell r="H6080" t="str">
            <v>CHINA</v>
          </cell>
          <cell r="I6080"/>
          <cell r="J6080" t="str">
            <v>Ganzhou</v>
          </cell>
          <cell r="K6080" t="str">
            <v>Jiangxi Sheng</v>
          </cell>
          <cell r="L6080" t="str">
            <v>Conformant</v>
          </cell>
        </row>
        <row r="6081">
          <cell r="B6081" t="str">
            <v>NEXPERIA_2023</v>
          </cell>
          <cell r="C6081" t="str">
            <v>CID002494 - Ganzhou Seadragon W &amp; Mo Co., Ltd.</v>
          </cell>
          <cell r="D6081" t="str">
            <v>Tungsten</v>
          </cell>
          <cell r="E6081" t="str">
            <v>CID002494</v>
          </cell>
          <cell r="F6081" t="str">
            <v>RMI</v>
          </cell>
          <cell r="G6081" t="str">
            <v>Ganzhou Seadragon W &amp; Mo Co., Ltd.</v>
          </cell>
          <cell r="H6081" t="str">
            <v>CHINA</v>
          </cell>
          <cell r="I6081"/>
          <cell r="J6081" t="str">
            <v>Ganzhou</v>
          </cell>
          <cell r="K6081" t="str">
            <v>Jiangxi Sheng</v>
          </cell>
          <cell r="L6081" t="str">
            <v>Conformant</v>
          </cell>
        </row>
        <row r="6082">
          <cell r="B6082" t="str">
            <v>NEXPERIA_2023</v>
          </cell>
          <cell r="C6082" t="str">
            <v>CID000568 - Global Tungsten &amp; Powders Corp.</v>
          </cell>
          <cell r="D6082" t="str">
            <v>Tungsten</v>
          </cell>
          <cell r="E6082" t="str">
            <v>CID000568</v>
          </cell>
          <cell r="F6082" t="str">
            <v>RMI</v>
          </cell>
          <cell r="G6082" t="str">
            <v>Global Tungsten &amp; Powders Corp.</v>
          </cell>
          <cell r="H6082" t="str">
            <v>UNITED STATES OF AMERICA</v>
          </cell>
          <cell r="I6082"/>
          <cell r="J6082" t="str">
            <v>Towanda</v>
          </cell>
          <cell r="K6082" t="str">
            <v>Pennsylvania</v>
          </cell>
          <cell r="L6082" t="str">
            <v>Conformant</v>
          </cell>
        </row>
        <row r="6083">
          <cell r="B6083" t="str">
            <v>NEXPERIA_2023</v>
          </cell>
          <cell r="C6083" t="str">
            <v>CID000218 - Guangdong Xianglu Tungsten Co., Ltd.181</v>
          </cell>
          <cell r="D6083" t="str">
            <v>Tungsten</v>
          </cell>
          <cell r="E6083" t="str">
            <v>CID000218</v>
          </cell>
          <cell r="F6083" t="str">
            <v>RMI</v>
          </cell>
          <cell r="G6083" t="str">
            <v>Guangdong Xianglu Tungsten Co., Ltd.</v>
          </cell>
          <cell r="H6083" t="str">
            <v>CHINA</v>
          </cell>
          <cell r="I6083"/>
          <cell r="J6083" t="str">
            <v>Chaozhou</v>
          </cell>
          <cell r="K6083" t="str">
            <v>Guangdong Sheng</v>
          </cell>
          <cell r="L6083" t="str">
            <v>Conformant</v>
          </cell>
        </row>
        <row r="6084">
          <cell r="B6084" t="str">
            <v>NEXPERIA_2023</v>
          </cell>
          <cell r="C6084" t="str">
            <v>CID002541 - H.C. Starck Tungsten GmbH</v>
          </cell>
          <cell r="D6084" t="str">
            <v>Tungsten</v>
          </cell>
          <cell r="E6084" t="str">
            <v>CID002541</v>
          </cell>
          <cell r="F6084" t="str">
            <v>RMI</v>
          </cell>
          <cell r="G6084" t="str">
            <v>H.C. Starck Tungsten GmbH</v>
          </cell>
          <cell r="H6084" t="str">
            <v>GERMANY</v>
          </cell>
          <cell r="I6084"/>
          <cell r="J6084" t="str">
            <v>Goslar</v>
          </cell>
          <cell r="K6084" t="str">
            <v>Niedersachsen</v>
          </cell>
          <cell r="L6084" t="str">
            <v>Conformant</v>
          </cell>
        </row>
        <row r="6085">
          <cell r="B6085" t="str">
            <v>NEXPERIA_2023</v>
          </cell>
          <cell r="C6085" t="str">
            <v>CID000769 - Hunan Jintai New Material Co., Ltd.96</v>
          </cell>
          <cell r="D6085" t="str">
            <v>Tungsten</v>
          </cell>
          <cell r="E6085" t="str">
            <v>CID000769</v>
          </cell>
          <cell r="F6085" t="str">
            <v>RMI</v>
          </cell>
          <cell r="G6085" t="str">
            <v>Hunan Jintai New Material Co., Ltd.</v>
          </cell>
          <cell r="H6085" t="str">
            <v>CHINA</v>
          </cell>
          <cell r="I6085"/>
          <cell r="J6085" t="str">
            <v>Hengyang</v>
          </cell>
          <cell r="K6085" t="str">
            <v>Hunan Sheng</v>
          </cell>
          <cell r="L6085" t="str">
            <v>Conformant</v>
          </cell>
        </row>
        <row r="6086">
          <cell r="B6086" t="str">
            <v>NEXPERIA_2023</v>
          </cell>
          <cell r="C6086" t="str">
            <v>CID000825 - Japan New Metals Co., Ltd.</v>
          </cell>
          <cell r="D6086" t="str">
            <v>Tungsten</v>
          </cell>
          <cell r="E6086" t="str">
            <v>CID000825</v>
          </cell>
          <cell r="F6086" t="str">
            <v>RMI</v>
          </cell>
          <cell r="G6086" t="str">
            <v>Japan New Metals Co., Ltd.</v>
          </cell>
          <cell r="H6086" t="str">
            <v>JAPAN</v>
          </cell>
          <cell r="I6086"/>
          <cell r="J6086" t="str">
            <v>Akita City</v>
          </cell>
          <cell r="K6086" t="str">
            <v>Akita</v>
          </cell>
          <cell r="L6086" t="str">
            <v>Conformant</v>
          </cell>
        </row>
        <row r="6087">
          <cell r="B6087" t="str">
            <v>NEXPERIA_2023</v>
          </cell>
          <cell r="C6087" t="str">
            <v>CID002551 - Jiangwu H.C. Starck Tungsten Products Co., Ltd.</v>
          </cell>
          <cell r="D6087" t="str">
            <v>Tungsten</v>
          </cell>
          <cell r="E6087" t="str">
            <v>CID002551</v>
          </cell>
          <cell r="F6087" t="str">
            <v>RMI</v>
          </cell>
          <cell r="G6087" t="str">
            <v>Jiangwu H.C. Starck Tungsten Products Co., Ltd.</v>
          </cell>
          <cell r="H6087" t="str">
            <v>CHINA</v>
          </cell>
          <cell r="I6087"/>
          <cell r="J6087" t="str">
            <v>Ganzhou</v>
          </cell>
          <cell r="K6087" t="str">
            <v>Jiangxi Sheng</v>
          </cell>
          <cell r="L6087" t="str">
            <v>Conformant</v>
          </cell>
        </row>
        <row r="6088">
          <cell r="B6088" t="str">
            <v>NEXPERIA_2023</v>
          </cell>
          <cell r="C6088" t="str">
            <v>CID002321 - Jiangxi Gan Bei Tungsten Co., Ltd.</v>
          </cell>
          <cell r="D6088" t="str">
            <v>Tungsten</v>
          </cell>
          <cell r="E6088" t="str">
            <v>CID002321</v>
          </cell>
          <cell r="F6088" t="str">
            <v>RMI</v>
          </cell>
          <cell r="G6088" t="str">
            <v>Jiangxi Gan Bei Tungsten Co., Ltd.</v>
          </cell>
          <cell r="H6088" t="str">
            <v>CHINA</v>
          </cell>
          <cell r="I6088"/>
          <cell r="J6088" t="str">
            <v>Xiushui</v>
          </cell>
          <cell r="K6088" t="str">
            <v>Jiangxi Sheng</v>
          </cell>
          <cell r="L6088" t="str">
            <v>Conformant</v>
          </cell>
        </row>
        <row r="6089">
          <cell r="B6089" t="str">
            <v>NEXPERIA_2023</v>
          </cell>
          <cell r="C6089" t="str">
            <v>CID002318 - Jiangxi Tonggu Non-ferrous Metallurgical &amp; Chemical Co., Ltd.</v>
          </cell>
          <cell r="D6089" t="str">
            <v>Tungsten</v>
          </cell>
          <cell r="E6089" t="str">
            <v>CID002318</v>
          </cell>
          <cell r="F6089" t="str">
            <v>RMI</v>
          </cell>
          <cell r="G6089" t="str">
            <v>Jiangxi Tonggu Non-ferrous Metallurgical &amp; Chemical Co., Ltd.</v>
          </cell>
          <cell r="H6089" t="str">
            <v>CHINA</v>
          </cell>
          <cell r="I6089"/>
          <cell r="J6089" t="str">
            <v>Tonggu</v>
          </cell>
          <cell r="K6089" t="str">
            <v>Jiangxi Sheng</v>
          </cell>
          <cell r="L6089" t="str">
            <v>Conformant</v>
          </cell>
        </row>
        <row r="6090">
          <cell r="B6090" t="str">
            <v>NEXPERIA_2023</v>
          </cell>
          <cell r="C6090" t="str">
            <v>CID002317 - Jiangxi Xinsheng Tungsten Industry Co., Ltd.</v>
          </cell>
          <cell r="D6090" t="str">
            <v>Tungsten</v>
          </cell>
          <cell r="E6090" t="str">
            <v>CID002317</v>
          </cell>
          <cell r="F6090" t="str">
            <v>RMI</v>
          </cell>
          <cell r="G6090" t="str">
            <v>Jiangxi Xinsheng Tungsten Industry Co., Ltd.</v>
          </cell>
          <cell r="H6090" t="str">
            <v>CHINA</v>
          </cell>
          <cell r="I6090"/>
          <cell r="J6090" t="str">
            <v>Ganzhou</v>
          </cell>
          <cell r="K6090" t="str">
            <v>Jiangxi Sheng</v>
          </cell>
          <cell r="L6090" t="str">
            <v>Conformant</v>
          </cell>
        </row>
        <row r="6091">
          <cell r="B6091" t="str">
            <v>NEXPERIA_2023</v>
          </cell>
          <cell r="C6091" t="str">
            <v>CID002316 - Jiangxi Yaosheng Tungsten Co., Ltd.</v>
          </cell>
          <cell r="D6091" t="str">
            <v>Tungsten</v>
          </cell>
          <cell r="E6091" t="str">
            <v>CID002316</v>
          </cell>
          <cell r="F6091" t="str">
            <v>RMI</v>
          </cell>
          <cell r="G6091" t="str">
            <v>Jiangxi Yaosheng Tungsten Co., Ltd.</v>
          </cell>
          <cell r="H6091" t="str">
            <v>CHINA</v>
          </cell>
          <cell r="I6091"/>
          <cell r="J6091" t="str">
            <v>Ganzhou</v>
          </cell>
          <cell r="K6091" t="str">
            <v>Jiangxi Sheng</v>
          </cell>
          <cell r="L6091" t="str">
            <v>Conformant</v>
          </cell>
        </row>
        <row r="6092">
          <cell r="B6092" t="str">
            <v>NEXPERIA_2023</v>
          </cell>
          <cell r="C6092" t="str">
            <v>CID000966 - Kennametal Fallon</v>
          </cell>
          <cell r="D6092" t="str">
            <v>Tungsten</v>
          </cell>
          <cell r="E6092" t="str">
            <v>CID000966</v>
          </cell>
          <cell r="F6092" t="str">
            <v>RMI</v>
          </cell>
          <cell r="G6092" t="str">
            <v>Kennametal Fallon</v>
          </cell>
          <cell r="H6092" t="str">
            <v>UNITED STATES OF AMERICA</v>
          </cell>
          <cell r="I6092"/>
          <cell r="J6092" t="str">
            <v>Fallon</v>
          </cell>
          <cell r="K6092" t="str">
            <v>Nevada</v>
          </cell>
          <cell r="L6092" t="str">
            <v>Conformant</v>
          </cell>
        </row>
        <row r="6093">
          <cell r="B6093" t="str">
            <v>NEXPERIA_2023</v>
          </cell>
          <cell r="C6093" t="str">
            <v>CID000105 - Kennametal Huntsville184</v>
          </cell>
          <cell r="D6093" t="str">
            <v>Tungsten</v>
          </cell>
          <cell r="E6093" t="str">
            <v>CID000105</v>
          </cell>
          <cell r="F6093" t="str">
            <v>RMI</v>
          </cell>
          <cell r="G6093" t="str">
            <v>Kennametal Huntsville</v>
          </cell>
          <cell r="H6093" t="str">
            <v>UNITED STATES OF AMERICA</v>
          </cell>
          <cell r="I6093"/>
          <cell r="J6093" t="str">
            <v>Huntsville</v>
          </cell>
          <cell r="K6093" t="str">
            <v>Alabama</v>
          </cell>
          <cell r="L6093" t="str">
            <v>Conformant</v>
          </cell>
        </row>
        <row r="6094">
          <cell r="B6094" t="str">
            <v>NEXPERIA_2023</v>
          </cell>
          <cell r="C6094" t="str">
            <v>CID002319 - Malipo Haiyu Tungsten Co., Ltd.</v>
          </cell>
          <cell r="D6094" t="str">
            <v>Tungsten</v>
          </cell>
          <cell r="E6094" t="str">
            <v>CID002319</v>
          </cell>
          <cell r="F6094" t="str">
            <v>RMI</v>
          </cell>
          <cell r="G6094" t="str">
            <v>Malipo Haiyu Tungsten Co., Ltd.</v>
          </cell>
          <cell r="H6094" t="str">
            <v>CHINA</v>
          </cell>
          <cell r="I6094"/>
          <cell r="J6094" t="str">
            <v>Nanfeng Xiaozhai</v>
          </cell>
          <cell r="K6094" t="str">
            <v>Yunnan Sheng</v>
          </cell>
          <cell r="L6094" t="str">
            <v>Conformant</v>
          </cell>
        </row>
        <row r="6095">
          <cell r="B6095" t="str">
            <v>NEXPERIA_2023</v>
          </cell>
          <cell r="C6095" t="str">
            <v>CID002589 - Niagara Refining LLC</v>
          </cell>
          <cell r="D6095" t="str">
            <v>Tungsten</v>
          </cell>
          <cell r="E6095" t="str">
            <v>CID002589</v>
          </cell>
          <cell r="F6095" t="str">
            <v>RMI</v>
          </cell>
          <cell r="G6095" t="str">
            <v>Niagara Refining LLC</v>
          </cell>
          <cell r="H6095" t="str">
            <v>UNITED STATES OF AMERICA</v>
          </cell>
          <cell r="I6095"/>
          <cell r="J6095" t="str">
            <v>Depew</v>
          </cell>
          <cell r="K6095" t="str">
            <v>New York</v>
          </cell>
          <cell r="L6095" t="str">
            <v>Conformant</v>
          </cell>
        </row>
        <row r="6096">
          <cell r="B6096" t="str">
            <v>NEXPERIA_2023</v>
          </cell>
          <cell r="C6096" t="str">
            <v>CID002543 - Masan High-Tech Materials</v>
          </cell>
          <cell r="D6096" t="str">
            <v>Tungsten</v>
          </cell>
          <cell r="E6096" t="str">
            <v>CID002543</v>
          </cell>
          <cell r="F6096" t="str">
            <v>RMI</v>
          </cell>
          <cell r="G6096" t="str">
            <v>Masan High-Tech Materials</v>
          </cell>
          <cell r="H6096" t="str">
            <v>VIET NAM</v>
          </cell>
          <cell r="I6096"/>
          <cell r="J6096" t="str">
            <v>Dai Tu</v>
          </cell>
          <cell r="K6096" t="str">
            <v>Thái Nguyên</v>
          </cell>
          <cell r="L6096" t="str">
            <v>Conformant</v>
          </cell>
        </row>
        <row r="6097">
          <cell r="B6097" t="str">
            <v>NEXPERIA_2023</v>
          </cell>
          <cell r="C6097" t="str">
            <v>CID002827 - Philippine Chuangxin Industrial Co., Inc.</v>
          </cell>
          <cell r="D6097" t="str">
            <v>Tungsten</v>
          </cell>
          <cell r="E6097" t="str">
            <v>CID002827</v>
          </cell>
          <cell r="F6097" t="str">
            <v>RMI</v>
          </cell>
          <cell r="G6097" t="str">
            <v>Philippine Chuangxin Industrial Co., Inc.</v>
          </cell>
          <cell r="H6097" t="str">
            <v>PHILIPPINES</v>
          </cell>
          <cell r="I6097"/>
          <cell r="J6097" t="str">
            <v>Marilao</v>
          </cell>
          <cell r="K6097" t="str">
            <v>Bulacan</v>
          </cell>
          <cell r="L6097" t="str">
            <v>Conformant</v>
          </cell>
        </row>
        <row r="6098">
          <cell r="B6098" t="str">
            <v>NEXPERIA_2023</v>
          </cell>
          <cell r="C6098" t="str">
            <v>CID002044 - Wolfram Bergbau und Hutten AG187</v>
          </cell>
          <cell r="D6098" t="str">
            <v>Tungsten</v>
          </cell>
          <cell r="E6098" t="str">
            <v>CID002044</v>
          </cell>
          <cell r="F6098" t="str">
            <v>RMI</v>
          </cell>
          <cell r="G6098" t="str">
            <v>Wolfram Bergbau und Hutten AG</v>
          </cell>
          <cell r="H6098" t="str">
            <v>AUSTRIA</v>
          </cell>
          <cell r="I6098"/>
          <cell r="J6098"/>
          <cell r="K6098"/>
          <cell r="L6098" t="str">
            <v>Conformant</v>
          </cell>
        </row>
        <row r="6099">
          <cell r="B6099" t="str">
            <v>NEXPERIA_2023</v>
          </cell>
          <cell r="C6099" t="str">
            <v>CID002320 - Xiamen Tungsten (H.C.) Co., Ltd.188</v>
          </cell>
          <cell r="D6099" t="str">
            <v>Tungsten</v>
          </cell>
          <cell r="E6099" t="str">
            <v>CID002320</v>
          </cell>
          <cell r="F6099" t="str">
            <v>RMI</v>
          </cell>
          <cell r="G6099" t="str">
            <v>Xiamen Tungsten (H.C.) Co., Ltd.</v>
          </cell>
          <cell r="H6099" t="str">
            <v>CHINA</v>
          </cell>
          <cell r="I6099"/>
          <cell r="J6099"/>
          <cell r="K6099"/>
          <cell r="L6099" t="str">
            <v>Conformant</v>
          </cell>
        </row>
        <row r="6100">
          <cell r="B6100" t="str">
            <v>NEXPERIA_2023</v>
          </cell>
          <cell r="C6100" t="str">
            <v>CID002082 - Xiamen Tungsten Co., Ltd.</v>
          </cell>
          <cell r="D6100" t="str">
            <v>Tungsten</v>
          </cell>
          <cell r="E6100" t="str">
            <v>CID002082</v>
          </cell>
          <cell r="F6100" t="str">
            <v>RMI</v>
          </cell>
          <cell r="G6100" t="str">
            <v>Xiamen Tungsten Co., Ltd.</v>
          </cell>
          <cell r="H6100" t="str">
            <v>CHINA</v>
          </cell>
          <cell r="I6100"/>
          <cell r="J6100"/>
          <cell r="K6100"/>
          <cell r="L6100" t="str">
            <v>Conformant</v>
          </cell>
        </row>
        <row r="6101">
          <cell r="B6101" t="str">
            <v>NEXPERIA_2023</v>
          </cell>
          <cell r="C6101" t="str">
            <v>CID001231 - Jiangxi New Nanshan Technology Ltd.</v>
          </cell>
          <cell r="D6101" t="str">
            <v>Tin</v>
          </cell>
          <cell r="E6101" t="str">
            <v>CID001231</v>
          </cell>
          <cell r="F6101" t="str">
            <v>RMI</v>
          </cell>
          <cell r="G6101" t="str">
            <v>Jiangxi New Nanshan Technology Ltd.</v>
          </cell>
          <cell r="H6101" t="str">
            <v>CHINA</v>
          </cell>
          <cell r="I6101" t="str">
            <v>Nan Kang Industrial Park, Ganzhou, Jiangxi Province, China, 341413</v>
          </cell>
          <cell r="J6101" t="str">
            <v>Ganzhou</v>
          </cell>
          <cell r="K6101" t="str">
            <v>Jiangxi Sheng</v>
          </cell>
          <cell r="L6101" t="str">
            <v>Conformant</v>
          </cell>
        </row>
        <row r="6102">
          <cell r="B6102" t="str">
            <v>NEXPERIA_2023</v>
          </cell>
          <cell r="C6102" t="str">
            <v>CID001522 - Yanling Jincheng Tantalum &amp; Niobium Co., Ltd.</v>
          </cell>
          <cell r="D6102" t="str">
            <v>Tantalum</v>
          </cell>
          <cell r="E6102" t="str">
            <v>CID001522</v>
          </cell>
          <cell r="F6102" t="str">
            <v>RMI</v>
          </cell>
          <cell r="G6102" t="str">
            <v>Yanling Jincheng Tantalum &amp; Niobium Co., Ltd.</v>
          </cell>
          <cell r="H6102" t="str">
            <v>CHINA</v>
          </cell>
          <cell r="I6102"/>
          <cell r="J6102" t="str">
            <v>Zhuzhou</v>
          </cell>
          <cell r="K6102" t="str">
            <v>Hunan Sheng</v>
          </cell>
          <cell r="L6102" t="str">
            <v>Conformant</v>
          </cell>
        </row>
        <row r="6103">
          <cell r="B6103" t="str">
            <v>NEXPERIA_2023</v>
          </cell>
          <cell r="C6103" t="str">
            <v>CID002645 - Ganzhou Haichuang Tungsten Co., Ltd.</v>
          </cell>
          <cell r="D6103" t="str">
            <v>Tungsten</v>
          </cell>
          <cell r="E6103" t="str">
            <v>CID002645</v>
          </cell>
          <cell r="F6103" t="str">
            <v>RMI</v>
          </cell>
          <cell r="G6103" t="str">
            <v>Ganzhou Haichuang Tungsten Co., Ltd.</v>
          </cell>
          <cell r="H6103" t="str">
            <v>CHINA</v>
          </cell>
          <cell r="I6103"/>
          <cell r="J6103" t="str">
            <v>Ganzhou</v>
          </cell>
          <cell r="K6103" t="str">
            <v>Jiangxi Sheng</v>
          </cell>
          <cell r="L6103" t="str">
            <v>Conformant</v>
          </cell>
        </row>
        <row r="6104">
          <cell r="B6104" t="str">
            <v>NEXPERIA_2023</v>
          </cell>
          <cell r="C6104" t="str">
            <v>CID002773 - Aurubis Beerse99</v>
          </cell>
          <cell r="D6104" t="str">
            <v>Tin</v>
          </cell>
          <cell r="E6104" t="str">
            <v>CID002773</v>
          </cell>
          <cell r="F6104" t="str">
            <v>RMI</v>
          </cell>
          <cell r="G6104" t="str">
            <v>Aurubis Beerse</v>
          </cell>
          <cell r="H6104" t="str">
            <v>BELGIUM</v>
          </cell>
          <cell r="I6104"/>
          <cell r="J6104" t="str">
            <v>Beerse</v>
          </cell>
          <cell r="K6104" t="str">
            <v>Antwerpen</v>
          </cell>
          <cell r="L6104" t="str">
            <v>Conformant</v>
          </cell>
        </row>
        <row r="6105">
          <cell r="B6105" t="str">
            <v>NEXPERIA_2023</v>
          </cell>
          <cell r="C6105" t="str">
            <v>CID002774 - Aurubis Berango100</v>
          </cell>
          <cell r="D6105" t="str">
            <v>Tin</v>
          </cell>
          <cell r="E6105" t="str">
            <v>CID002774</v>
          </cell>
          <cell r="F6105" t="str">
            <v>RMI</v>
          </cell>
          <cell r="G6105" t="str">
            <v>Aurubis Berango</v>
          </cell>
          <cell r="H6105" t="str">
            <v>SPAIN</v>
          </cell>
          <cell r="I6105"/>
          <cell r="J6105" t="str">
            <v>Berango</v>
          </cell>
          <cell r="K6105" t="str">
            <v>Bizkaia</v>
          </cell>
          <cell r="L6105" t="str">
            <v>Conformant</v>
          </cell>
        </row>
        <row r="6106">
          <cell r="B6106" t="str">
            <v>NEXPERIA_2023</v>
          </cell>
          <cell r="C6106" t="str">
            <v>CID002918 - SungEel HiMetal Co., Ltd.</v>
          </cell>
          <cell r="D6106" t="str">
            <v>Gold</v>
          </cell>
          <cell r="E6106" t="str">
            <v>CID002918</v>
          </cell>
          <cell r="F6106" t="str">
            <v>RMI</v>
          </cell>
          <cell r="G6106" t="str">
            <v>SungEel HiMetal Co., Ltd.</v>
          </cell>
          <cell r="H6106" t="str">
            <v>KOREA, REPUBLIC OF</v>
          </cell>
          <cell r="I6106"/>
          <cell r="J6106" t="str">
            <v>Gunsan-si</v>
          </cell>
          <cell r="K6106" t="str">
            <v>Jeollabuk-do</v>
          </cell>
          <cell r="L6106" t="str">
            <v>Conformant</v>
          </cell>
        </row>
        <row r="6107">
          <cell r="B6107" t="str">
            <v>NEXPERIA_2023</v>
          </cell>
          <cell r="C6107" t="str">
            <v>CID003189 - NH Recytech Company</v>
          </cell>
          <cell r="D6107" t="str">
            <v>Gold</v>
          </cell>
          <cell r="E6107" t="str">
            <v>CID003189</v>
          </cell>
          <cell r="F6107" t="str">
            <v>RMI</v>
          </cell>
          <cell r="G6107" t="str">
            <v>NH Recytech Company</v>
          </cell>
          <cell r="H6107" t="str">
            <v>KOREA, REPUBLIC OF</v>
          </cell>
          <cell r="I6107"/>
          <cell r="J6107" t="str">
            <v>Pyeongtaek-si</v>
          </cell>
          <cell r="K6107" t="str">
            <v>Gyeonggi-do</v>
          </cell>
          <cell r="L6107" t="str">
            <v>Conformant</v>
          </cell>
        </row>
        <row r="6108">
          <cell r="B6108" t="str">
            <v>NEXPERIA_2023</v>
          </cell>
          <cell r="C6108" t="str">
            <v>CID003190 - Chifeng Dajingzi Tin Industry Co., Ltd.</v>
          </cell>
          <cell r="D6108" t="str">
            <v>Tin</v>
          </cell>
          <cell r="E6108" t="str">
            <v>CID003190</v>
          </cell>
          <cell r="F6108" t="str">
            <v>RMI</v>
          </cell>
          <cell r="G6108" t="str">
            <v>Chifeng Dajingzi Tin Industry Co., Ltd.</v>
          </cell>
          <cell r="H6108" t="str">
            <v>CHINA</v>
          </cell>
          <cell r="I6108"/>
          <cell r="J6108" t="str">
            <v>Chifeng</v>
          </cell>
          <cell r="K6108" t="str">
            <v>Nei Mongol Zizhiqu</v>
          </cell>
          <cell r="L6108" t="str">
            <v>Conformant</v>
          </cell>
        </row>
        <row r="6109">
          <cell r="B6109" t="str">
            <v>NEXPERIA_2023</v>
          </cell>
          <cell r="C6109" t="str">
            <v>CID003205 - PT Bangka Serumpun</v>
          </cell>
          <cell r="D6109" t="str">
            <v>Tin</v>
          </cell>
          <cell r="E6109" t="str">
            <v>CID003205</v>
          </cell>
          <cell r="F6109" t="str">
            <v>RMI</v>
          </cell>
          <cell r="G6109" t="str">
            <v>PT Bangka Serumpun</v>
          </cell>
          <cell r="H6109" t="str">
            <v>INDONESIA</v>
          </cell>
          <cell r="I6109"/>
          <cell r="J6109" t="str">
            <v>Pangkalpinang</v>
          </cell>
          <cell r="K6109" t="str">
            <v>Kepulauan Bangka Belitung</v>
          </cell>
          <cell r="L6109" t="str">
            <v>Conformant</v>
          </cell>
        </row>
        <row r="6110">
          <cell r="B6110" t="str">
            <v>NEXPERIA_2023</v>
          </cell>
          <cell r="C6110" t="str">
            <v>CID003325 - Tin Technology &amp; Refining</v>
          </cell>
          <cell r="D6110" t="str">
            <v>Tin</v>
          </cell>
          <cell r="E6110" t="str">
            <v>CID003325</v>
          </cell>
          <cell r="F6110" t="str">
            <v>RMI</v>
          </cell>
          <cell r="G6110" t="str">
            <v>Tin Technology &amp; Refining</v>
          </cell>
          <cell r="H6110" t="str">
            <v>UNITED STATES OF AMERICA</v>
          </cell>
          <cell r="I6110"/>
          <cell r="J6110" t="str">
            <v>West Chester</v>
          </cell>
          <cell r="K6110" t="str">
            <v>Pennsylvania</v>
          </cell>
          <cell r="L6110" t="str">
            <v>Conformant</v>
          </cell>
        </row>
        <row r="6111">
          <cell r="B6111" t="str">
            <v>NEXPERIA_2023</v>
          </cell>
          <cell r="C6111" t="str">
            <v>CID001406 - PT Babel Surya Alam Lestari</v>
          </cell>
          <cell r="D6111" t="str">
            <v>Tin</v>
          </cell>
          <cell r="E6111" t="str">
            <v>CID001406</v>
          </cell>
          <cell r="F6111" t="str">
            <v>RMI</v>
          </cell>
          <cell r="G6111" t="str">
            <v>PT Babel Surya Alam Lestari</v>
          </cell>
          <cell r="H6111" t="str">
            <v>INDONESIA</v>
          </cell>
          <cell r="I6111"/>
          <cell r="J6111" t="str">
            <v>Badau</v>
          </cell>
          <cell r="K6111" t="str">
            <v>Kepulauan Bangka Belitung</v>
          </cell>
          <cell r="L6111" t="str">
            <v>Conformant</v>
          </cell>
        </row>
        <row r="6112">
          <cell r="B6112" t="str">
            <v>NEXPERIA_2023</v>
          </cell>
          <cell r="C6112" t="str">
            <v>CID002562 - International Precious Metal Refiners</v>
          </cell>
          <cell r="D6112" t="str">
            <v>Gold</v>
          </cell>
          <cell r="E6112" t="str">
            <v>CID002562</v>
          </cell>
          <cell r="F6112" t="str">
            <v>RMI</v>
          </cell>
          <cell r="G6112" t="str">
            <v>International Precious Metal Refiners</v>
          </cell>
          <cell r="H6112" t="str">
            <v>UNITED ARAB EMIRATES</v>
          </cell>
          <cell r="I6112"/>
          <cell r="J6112" t="str">
            <v>Dubai</v>
          </cell>
          <cell r="K6112" t="str">
            <v>Dubayy</v>
          </cell>
          <cell r="L6112" t="str">
            <v>Listed by RMI</v>
          </cell>
        </row>
        <row r="6113">
          <cell r="B6113" t="str">
            <v>NEXPERIA_2023</v>
          </cell>
          <cell r="C6113" t="str">
            <v>CID003381 - PT Rajawali Rimba Perkasa</v>
          </cell>
          <cell r="D6113" t="str">
            <v>Tin</v>
          </cell>
          <cell r="E6113" t="str">
            <v>CID003381</v>
          </cell>
          <cell r="F6113" t="str">
            <v>RMI</v>
          </cell>
          <cell r="G6113" t="str">
            <v>PT Rajawali Rimba Perkasa</v>
          </cell>
          <cell r="H6113" t="str">
            <v>INDONESIA</v>
          </cell>
          <cell r="I6113"/>
          <cell r="J6113" t="str">
            <v>Tukak Sadai</v>
          </cell>
          <cell r="K6113" t="str">
            <v>Bangka Belitung</v>
          </cell>
          <cell r="L6113" t="str">
            <v>Conformant</v>
          </cell>
        </row>
        <row r="6114">
          <cell r="B6114" t="str">
            <v>NEXPERIA_2023</v>
          </cell>
          <cell r="C6114" t="str">
            <v>CID002834 - Thai Nguyen Mining and Metallurgy Co., Ltd.</v>
          </cell>
          <cell r="D6114" t="str">
            <v>Tin</v>
          </cell>
          <cell r="E6114" t="str">
            <v>CID002834</v>
          </cell>
          <cell r="F6114" t="str">
            <v>RMI</v>
          </cell>
          <cell r="G6114" t="str">
            <v>Thai Nguyen Mining and Metallurgy Co., Ltd.</v>
          </cell>
          <cell r="H6114" t="str">
            <v>VIET NAM</v>
          </cell>
          <cell r="I6114"/>
          <cell r="J6114" t="str">
            <v>Thai Nguyen</v>
          </cell>
          <cell r="K6114" t="str">
            <v>Thái Nguyên</v>
          </cell>
          <cell r="L6114" t="str">
            <v>Removed</v>
          </cell>
        </row>
        <row r="6115">
          <cell r="B6115" t="str">
            <v>NEXPERIA_2023</v>
          </cell>
          <cell r="C6115" t="str">
            <v>CID003379 - Ma'anshan Weitai Tin Co., Ltd.</v>
          </cell>
          <cell r="D6115" t="str">
            <v>Tin</v>
          </cell>
          <cell r="E6115" t="str">
            <v>CID003379</v>
          </cell>
          <cell r="F6115" t="str">
            <v>RMI</v>
          </cell>
          <cell r="G6115" t="str">
            <v>Ma'anshan Weitai Tin Co., Ltd.</v>
          </cell>
          <cell r="H6115" t="str">
            <v>CHINA</v>
          </cell>
          <cell r="I6115"/>
          <cell r="J6115" t="str">
            <v>Maanshan</v>
          </cell>
          <cell r="K6115" t="str">
            <v>Anhui Sheng</v>
          </cell>
          <cell r="L6115" t="str">
            <v>Removed</v>
          </cell>
        </row>
        <row r="6116">
          <cell r="B6116" t="str">
            <v>NEXPERIA_2023</v>
          </cell>
          <cell r="C6116" t="str">
            <v>CID003401 - Fujian Ganmin RareMetal Co., Ltd.</v>
          </cell>
          <cell r="D6116" t="str">
            <v>Tungsten</v>
          </cell>
          <cell r="E6116" t="str">
            <v>CID003401</v>
          </cell>
          <cell r="F6116" t="str">
            <v>RMI</v>
          </cell>
          <cell r="G6116" t="str">
            <v>Fujian Ganmin RareMetal Co., Ltd.</v>
          </cell>
          <cell r="H6116" t="str">
            <v>CHINA</v>
          </cell>
          <cell r="I6116"/>
          <cell r="J6116" t="str">
            <v>Longyan</v>
          </cell>
          <cell r="K6116" t="str">
            <v>Fujian Sheng</v>
          </cell>
          <cell r="L6116" t="str">
            <v>Removed</v>
          </cell>
        </row>
        <row r="6117">
          <cell r="B6117" t="str">
            <v>NEXPERIA_2023</v>
          </cell>
          <cell r="C6117" t="str">
            <v>CID003407 - Lianyou Metals Co., Ltd.</v>
          </cell>
          <cell r="D6117" t="str">
            <v>Tungsten</v>
          </cell>
          <cell r="E6117" t="str">
            <v>CID003407</v>
          </cell>
          <cell r="F6117" t="str">
            <v>RMI</v>
          </cell>
          <cell r="G6117" t="str">
            <v>Lianyou Metals Co., Ltd.</v>
          </cell>
          <cell r="H6117" t="str">
            <v>TAIWAN, PROVINCE OF CHINA</v>
          </cell>
          <cell r="I6117"/>
          <cell r="J6117" t="str">
            <v>Fangliao</v>
          </cell>
          <cell r="K6117" t="str">
            <v>Pingtung</v>
          </cell>
          <cell r="L6117" t="str">
            <v>Conformant</v>
          </cell>
        </row>
        <row r="6118">
          <cell r="B6118" t="str">
            <v>NEXPERIA_2023</v>
          </cell>
          <cell r="C6118" t="str">
            <v>CID000090 - Asaka Riken Co., Ltd.</v>
          </cell>
          <cell r="D6118" t="str">
            <v>Gold</v>
          </cell>
          <cell r="E6118" t="str">
            <v>CID000090</v>
          </cell>
          <cell r="F6118" t="str">
            <v>RMI</v>
          </cell>
          <cell r="G6118" t="str">
            <v>Asaka Riken Co., Ltd.</v>
          </cell>
          <cell r="H6118" t="str">
            <v>JAPAN</v>
          </cell>
          <cell r="I6118"/>
          <cell r="J6118" t="str">
            <v>Tamura</v>
          </cell>
          <cell r="K6118" t="str">
            <v>Fukushima</v>
          </cell>
          <cell r="L6118" t="str">
            <v>Conformant</v>
          </cell>
        </row>
        <row r="6119">
          <cell r="B6119" t="str">
            <v>NEXPERIA_2023</v>
          </cell>
          <cell r="C6119" t="str">
            <v>CID003424 - Eco-System Recycling Co., Ltd. North Plant</v>
          </cell>
          <cell r="D6119" t="str">
            <v>Gold</v>
          </cell>
          <cell r="E6119" t="str">
            <v>CID003424</v>
          </cell>
          <cell r="F6119" t="str">
            <v>RMI</v>
          </cell>
          <cell r="G6119" t="str">
            <v>Eco-System Recycling Co., Ltd. North Plant</v>
          </cell>
          <cell r="H6119" t="str">
            <v>JAPAN</v>
          </cell>
          <cell r="I6119"/>
          <cell r="J6119" t="str">
            <v>Kazuno</v>
          </cell>
          <cell r="K6119" t="str">
            <v>Akita</v>
          </cell>
          <cell r="L6119" t="str">
            <v>Conformant</v>
          </cell>
        </row>
        <row r="6120">
          <cell r="B6120" t="str">
            <v>NEXPERIA_2023</v>
          </cell>
          <cell r="C6120" t="str">
            <v>CID003425 - Eco-System Recycling Co., Ltd. West Plant</v>
          </cell>
          <cell r="D6120" t="str">
            <v>Gold</v>
          </cell>
          <cell r="E6120" t="str">
            <v>CID003425</v>
          </cell>
          <cell r="F6120" t="str">
            <v>RMI</v>
          </cell>
          <cell r="G6120" t="str">
            <v>Eco-System Recycling Co., Ltd. West Plant</v>
          </cell>
          <cell r="H6120" t="str">
            <v>JAPAN</v>
          </cell>
          <cell r="I6120"/>
          <cell r="J6120" t="str">
            <v>Okayama</v>
          </cell>
          <cell r="K6120" t="str">
            <v>Okayama</v>
          </cell>
          <cell r="L6120" t="str">
            <v>Conformant</v>
          </cell>
        </row>
        <row r="6121">
          <cell r="B6121" t="str">
            <v>NEXPERIA_2023</v>
          </cell>
          <cell r="C6121" t="str">
            <v>CID002542 - TANIOBIS Smelting GmbH &amp; Co. KG</v>
          </cell>
          <cell r="D6121" t="str">
            <v>Tungsten</v>
          </cell>
          <cell r="E6121" t="str">
            <v>CID002542</v>
          </cell>
          <cell r="F6121" t="str">
            <v>RMI</v>
          </cell>
          <cell r="G6121" t="str">
            <v>TANIOBIS Smelting GmbH &amp; Co. KG</v>
          </cell>
          <cell r="H6121" t="str">
            <v>GERMANY</v>
          </cell>
          <cell r="I6121"/>
          <cell r="J6121" t="str">
            <v>Laufenburg</v>
          </cell>
          <cell r="K6121" t="str">
            <v>Baden-Württemberg</v>
          </cell>
          <cell r="L6121" t="str">
            <v>Conformant</v>
          </cell>
        </row>
        <row r="6122">
          <cell r="B6122" t="str">
            <v>NEXPERIA_2023</v>
          </cell>
          <cell r="C6122" t="str">
            <v>CID003387 - Luna Smelter, Ltd.</v>
          </cell>
          <cell r="D6122" t="str">
            <v>Tin</v>
          </cell>
          <cell r="E6122" t="str">
            <v>CID003387</v>
          </cell>
          <cell r="F6122" t="str">
            <v>RMI</v>
          </cell>
          <cell r="G6122" t="str">
            <v>Luna Smelter, Ltd.</v>
          </cell>
          <cell r="H6122" t="str">
            <v>RWANDA</v>
          </cell>
          <cell r="I6122"/>
          <cell r="J6122" t="str">
            <v>Kigali</v>
          </cell>
          <cell r="K6122" t="str">
            <v>City of Kigali</v>
          </cell>
          <cell r="L6122" t="str">
            <v>Conformant</v>
          </cell>
        </row>
        <row r="6123">
          <cell r="B6123" t="str">
            <v>NEXPERIA_2023</v>
          </cell>
          <cell r="C6123" t="str">
            <v>CID001175 - Mineracao Taboca S.A.</v>
          </cell>
          <cell r="D6123" t="str">
            <v>Tantalum</v>
          </cell>
          <cell r="E6123" t="str">
            <v>CID001175</v>
          </cell>
          <cell r="F6123" t="str">
            <v>RMI</v>
          </cell>
          <cell r="G6123" t="str">
            <v>Mineracao Taboca S.A.</v>
          </cell>
          <cell r="H6123" t="str">
            <v>BRAZIL</v>
          </cell>
          <cell r="I6123"/>
          <cell r="J6123" t="str">
            <v>Presidente Figueiredo</v>
          </cell>
          <cell r="K6123" t="str">
            <v>Amazonas</v>
          </cell>
          <cell r="L6123" t="str">
            <v>Conformant</v>
          </cell>
        </row>
        <row r="6124">
          <cell r="B6124" t="str">
            <v>NEXPERIA_2023</v>
          </cell>
          <cell r="C6124" t="str">
            <v>CID001191 - Mitsubishi Materials Corporation</v>
          </cell>
          <cell r="D6124" t="str">
            <v>Tin</v>
          </cell>
          <cell r="E6124" t="str">
            <v>CID001191</v>
          </cell>
          <cell r="F6124" t="str">
            <v>RMI</v>
          </cell>
          <cell r="G6124" t="str">
            <v>Mitsubishi Materials Corporation</v>
          </cell>
          <cell r="H6124" t="str">
            <v>JAPAN</v>
          </cell>
          <cell r="I6124"/>
          <cell r="J6124" t="str">
            <v>Tokyo</v>
          </cell>
          <cell r="K6124" t="str">
            <v>Tokyo</v>
          </cell>
          <cell r="L6124" t="str">
            <v>Conformant</v>
          </cell>
        </row>
        <row r="6125">
          <cell r="B6125" t="str">
            <v>NEXPERIA_2023</v>
          </cell>
          <cell r="C6125" t="str">
            <v>CID002707 - Resind Industria e Comercio Ltda.</v>
          </cell>
          <cell r="D6125" t="str">
            <v>Tantalum</v>
          </cell>
          <cell r="E6125" t="str">
            <v>CID002707</v>
          </cell>
          <cell r="F6125" t="str">
            <v>RMI</v>
          </cell>
          <cell r="G6125" t="str">
            <v>Resind Industria e Comercio Ltda.</v>
          </cell>
          <cell r="H6125" t="str">
            <v>BRAZIL</v>
          </cell>
          <cell r="I6125"/>
          <cell r="J6125" t="str">
            <v>São João del Rei</v>
          </cell>
          <cell r="K6125" t="str">
            <v>Minas gerais</v>
          </cell>
          <cell r="L6125" t="str">
            <v>Conformant</v>
          </cell>
        </row>
        <row r="6126">
          <cell r="B6126" t="str">
            <v>NEXPERIA_2023</v>
          </cell>
          <cell r="C6126" t="str">
            <v>CID002641 - China Molybdenum Tungsten Co., Ltd.</v>
          </cell>
          <cell r="D6126" t="str">
            <v>Tungsten</v>
          </cell>
          <cell r="E6126" t="str">
            <v>CID002641</v>
          </cell>
          <cell r="F6126" t="str">
            <v>RMI</v>
          </cell>
          <cell r="G6126" t="str">
            <v>China Molybdenum Tungsten Co., Ltd.</v>
          </cell>
          <cell r="H6126" t="str">
            <v>CHINA</v>
          </cell>
          <cell r="I6126"/>
          <cell r="J6126" t="str">
            <v>Luoyang</v>
          </cell>
          <cell r="K6126" t="str">
            <v>Henan Sheng</v>
          </cell>
          <cell r="L6126" t="str">
            <v>Conformant</v>
          </cell>
        </row>
        <row r="6127">
          <cell r="B6127" t="str">
            <v>NEXPERIA_2023</v>
          </cell>
          <cell r="C6127" t="str">
            <v>CID003468 - Cronimet Brasil Ltda</v>
          </cell>
          <cell r="D6127" t="str">
            <v>Tungsten</v>
          </cell>
          <cell r="E6127" t="str">
            <v>CID003468</v>
          </cell>
          <cell r="F6127" t="str">
            <v>RMI</v>
          </cell>
          <cell r="G6127" t="str">
            <v>Cronimet Brasil Ltda</v>
          </cell>
          <cell r="H6127" t="str">
            <v>BRAZIL</v>
          </cell>
          <cell r="I6127"/>
          <cell r="J6127" t="str">
            <v>Araquari</v>
          </cell>
          <cell r="K6127" t="str">
            <v>Santa Catarina</v>
          </cell>
          <cell r="L6127" t="str">
            <v>Conformant</v>
          </cell>
        </row>
        <row r="6128">
          <cell r="B6128" t="str">
            <v>NEXPERIA_2023</v>
          </cell>
          <cell r="C6128" t="str">
            <v>CID003524 - CRM Synergies</v>
          </cell>
          <cell r="D6128" t="str">
            <v>Tin</v>
          </cell>
          <cell r="E6128" t="str">
            <v>CID003524</v>
          </cell>
          <cell r="F6128" t="str">
            <v>RMI</v>
          </cell>
          <cell r="G6128" t="str">
            <v>CRM Synergies</v>
          </cell>
          <cell r="H6128" t="str">
            <v>SPAIN</v>
          </cell>
          <cell r="I6128"/>
          <cell r="J6128" t="str">
            <v>Toledo</v>
          </cell>
          <cell r="K6128" t="str">
            <v>Toledo</v>
          </cell>
          <cell r="L6128" t="str">
            <v>Conformant</v>
          </cell>
        </row>
        <row r="6129">
          <cell r="B6129" t="str">
            <v>NEXPERIA_2023</v>
          </cell>
          <cell r="C6129" t="str">
            <v>CID003582 - Fabrica Auricchio Industria e Comercio Ltda.</v>
          </cell>
          <cell r="D6129" t="str">
            <v>Tin</v>
          </cell>
          <cell r="E6129" t="str">
            <v>CID003582</v>
          </cell>
          <cell r="F6129" t="str">
            <v>RMI</v>
          </cell>
          <cell r="G6129" t="str">
            <v>Fabrica Auricchio Industria e Comercio Ltda.</v>
          </cell>
          <cell r="H6129" t="str">
            <v>BRAZIL</v>
          </cell>
          <cell r="I6129"/>
          <cell r="J6129" t="str">
            <v>Mogi das Cruzes</v>
          </cell>
          <cell r="K6129" t="str">
            <v>São Paulo</v>
          </cell>
          <cell r="L6129" t="str">
            <v>Conformant</v>
          </cell>
        </row>
        <row r="6130">
          <cell r="B6130" t="str">
            <v>NEXPERIA_2023</v>
          </cell>
          <cell r="C6130" t="str">
            <v>CID003417 - Hubei Green Tungsten Co., Ltd.</v>
          </cell>
          <cell r="D6130" t="str">
            <v>Tungsten</v>
          </cell>
          <cell r="E6130" t="str">
            <v>CID003417</v>
          </cell>
          <cell r="F6130" t="str">
            <v>RMI</v>
          </cell>
          <cell r="G6130" t="str">
            <v>Hubei Green Tungsten Co., Ltd.</v>
          </cell>
          <cell r="H6130" t="str">
            <v>CHINA</v>
          </cell>
          <cell r="I6130"/>
          <cell r="J6130" t="str">
            <v>Shenzhen</v>
          </cell>
          <cell r="K6130" t="str">
            <v>Guangdong Sheng</v>
          </cell>
          <cell r="L6130" t="str">
            <v>Conformant</v>
          </cell>
        </row>
        <row r="6131">
          <cell r="B6131" t="str">
            <v>NEXPERIA_2023</v>
          </cell>
          <cell r="C6131" t="str">
            <v>CID003449 - PT Mitra Sukses Globalindo</v>
          </cell>
          <cell r="D6131" t="str">
            <v>Tin</v>
          </cell>
          <cell r="E6131" t="str">
            <v>CID003449</v>
          </cell>
          <cell r="F6131" t="str">
            <v>RMI</v>
          </cell>
          <cell r="G6131" t="str">
            <v>PT Mitra Sukses Globalindo</v>
          </cell>
          <cell r="H6131" t="str">
            <v>INDONESIA</v>
          </cell>
          <cell r="I6131"/>
          <cell r="J6131" t="str">
            <v>Pangkalpinang</v>
          </cell>
          <cell r="K6131" t="str">
            <v>Kepulauan Bangka Belitung</v>
          </cell>
          <cell r="L6131" t="str">
            <v>Conformant</v>
          </cell>
        </row>
        <row r="6132">
          <cell r="B6132" t="str">
            <v>NEXPERIA_2023</v>
          </cell>
          <cell r="C6132" t="str">
            <v>CID003575 - Metal Concentrators SA (Pty) Ltd.</v>
          </cell>
          <cell r="D6132" t="str">
            <v>Gold</v>
          </cell>
          <cell r="E6132" t="str">
            <v>CID003575</v>
          </cell>
          <cell r="F6132" t="str">
            <v>RMI</v>
          </cell>
          <cell r="G6132" t="str">
            <v>Metal Concentrators SA (Pty) Ltd.</v>
          </cell>
          <cell r="H6132" t="str">
            <v>SOUTH AFRICA</v>
          </cell>
          <cell r="I6132"/>
          <cell r="J6132" t="str">
            <v>Kempton Park</v>
          </cell>
          <cell r="K6132" t="str">
            <v>Gauteng</v>
          </cell>
          <cell r="L6132" t="str">
            <v>Conformant</v>
          </cell>
        </row>
        <row r="6133">
          <cell r="B6133" t="str">
            <v>NEXPERIA_2023</v>
          </cell>
          <cell r="C6133" t="str">
            <v>CID003583 - RFH Yancheng Jinye New Material Technology Co., Ltd.</v>
          </cell>
          <cell r="D6133" t="str">
            <v>Tantalum</v>
          </cell>
          <cell r="E6133" t="str">
            <v>CID003583</v>
          </cell>
          <cell r="F6133" t="str">
            <v>RMI</v>
          </cell>
          <cell r="G6133" t="str">
            <v>RFH Yancheng Jinye New Material Technology Co., Ltd.</v>
          </cell>
          <cell r="H6133" t="str">
            <v>CHINA</v>
          </cell>
          <cell r="I6133"/>
          <cell r="J6133" t="str">
            <v>Yecheng City</v>
          </cell>
          <cell r="K6133" t="str">
            <v>Jiangsu Sheng</v>
          </cell>
          <cell r="L6133" t="str">
            <v>Conformant</v>
          </cell>
        </row>
        <row r="6134">
          <cell r="B6134" t="str">
            <v>NEXPERIA_2023</v>
          </cell>
          <cell r="C6134" t="str">
            <v>CID003868 - PT Putera Sarana Shakti (PT PSS)</v>
          </cell>
          <cell r="D6134" t="str">
            <v>Tin</v>
          </cell>
          <cell r="E6134" t="str">
            <v>CID003868</v>
          </cell>
          <cell r="F6134" t="str">
            <v>RMI</v>
          </cell>
          <cell r="G6134" t="str">
            <v>PT Putera Sarana Shakti (PT PSS)</v>
          </cell>
          <cell r="H6134" t="str">
            <v>INDONESIA</v>
          </cell>
          <cell r="I6134"/>
          <cell r="J6134" t="str">
            <v>Sungailiat</v>
          </cell>
          <cell r="K6134" t="str">
            <v>Kepulauan Bangka Belitung</v>
          </cell>
          <cell r="L6134" t="str">
            <v>Conformant</v>
          </cell>
        </row>
        <row r="6135">
          <cell r="B6135" t="str">
            <v>NEXPERIA_2023</v>
          </cell>
          <cell r="C6135" t="str">
            <v>CID003609 - Fujian Xinlu Tungsten Co., Ltd.</v>
          </cell>
          <cell r="D6135" t="str">
            <v>Tungsten</v>
          </cell>
          <cell r="E6135" t="str">
            <v>CID003609</v>
          </cell>
          <cell r="F6135" t="str">
            <v>RMI</v>
          </cell>
          <cell r="G6135" t="str">
            <v>Fujian Xinlu Tungsten Co., Ltd.</v>
          </cell>
          <cell r="H6135" t="str">
            <v>CHINA</v>
          </cell>
          <cell r="I6135"/>
          <cell r="J6135" t="str">
            <v>Longyan</v>
          </cell>
          <cell r="K6135" t="str">
            <v>Fujian Sheng</v>
          </cell>
          <cell r="L6135" t="str">
            <v>Conformant</v>
          </cell>
        </row>
        <row r="6136">
          <cell r="B6136" t="str">
            <v>NICHICON_2023</v>
          </cell>
          <cell r="C6136" t="str">
            <v>CID001182 - Minsur</v>
          </cell>
          <cell r="D6136" t="str">
            <v>Tin</v>
          </cell>
          <cell r="E6136" t="str">
            <v>CID001182</v>
          </cell>
          <cell r="F6136" t="str">
            <v>RMI</v>
          </cell>
          <cell r="G6136" t="str">
            <v>Minsur</v>
          </cell>
          <cell r="H6136" t="str">
            <v>PERU</v>
          </cell>
          <cell r="I6136" t="str">
            <v>222 Bloomingdale Road, Suite 101</v>
          </cell>
          <cell r="J6136" t="str">
            <v>Paracas</v>
          </cell>
          <cell r="K6136" t="str">
            <v>Ika</v>
          </cell>
          <cell r="L6136" t="str">
            <v>Conformant</v>
          </cell>
        </row>
        <row r="6137">
          <cell r="B6137" t="str">
            <v>NICHICON_2023</v>
          </cell>
          <cell r="C6137" t="str">
            <v>CID001337 - Operaciones Metalurgicas S.A.</v>
          </cell>
          <cell r="D6137" t="str">
            <v>Tin</v>
          </cell>
          <cell r="E6137" t="str">
            <v>CID001337</v>
          </cell>
          <cell r="F6137" t="str">
            <v>RMI</v>
          </cell>
          <cell r="G6137" t="str">
            <v>Operaciones Metalurgicas S.A.</v>
          </cell>
          <cell r="H6137" t="str">
            <v>BOLIVIA (PLURINATIONAL STATE OF)</v>
          </cell>
          <cell r="I6137" t="str">
            <v>Nondisclosure</v>
          </cell>
          <cell r="J6137" t="str">
            <v>Oruro</v>
          </cell>
          <cell r="K6137" t="str">
            <v>Oruro</v>
          </cell>
          <cell r="L6137" t="str">
            <v>Conformant</v>
          </cell>
        </row>
        <row r="6138">
          <cell r="B6138" t="str">
            <v>NICHICON_2023</v>
          </cell>
          <cell r="C6138" t="str">
            <v>CID001477 - PT Timah Tbk Kundur</v>
          </cell>
          <cell r="D6138" t="str">
            <v>Tin</v>
          </cell>
          <cell r="E6138" t="str">
            <v>CID001477</v>
          </cell>
          <cell r="F6138" t="str">
            <v>RMI</v>
          </cell>
          <cell r="G6138" t="str">
            <v>PT Timah Tbk Kundur</v>
          </cell>
          <cell r="H6138" t="str">
            <v>INDONESIA</v>
          </cell>
          <cell r="I6138" t="str">
            <v>Unknown.</v>
          </cell>
          <cell r="J6138" t="str">
            <v>Kundur</v>
          </cell>
          <cell r="K6138" t="str">
            <v>Riau</v>
          </cell>
          <cell r="L6138" t="str">
            <v>Conformant</v>
          </cell>
        </row>
        <row r="6139">
          <cell r="B6139" t="str">
            <v>NICHICON_2023</v>
          </cell>
          <cell r="C6139" t="str">
            <v>CID001482 - PT Timah Tbk Mentok</v>
          </cell>
          <cell r="D6139" t="str">
            <v>Tin</v>
          </cell>
          <cell r="E6139" t="str">
            <v>CID001482</v>
          </cell>
          <cell r="F6139" t="str">
            <v>RMI</v>
          </cell>
          <cell r="G6139" t="str">
            <v>PT Timah Tbk Mentok</v>
          </cell>
          <cell r="H6139" t="str">
            <v>INDONESIA</v>
          </cell>
          <cell r="I6139" t="str">
            <v>Unknown.</v>
          </cell>
          <cell r="J6139" t="str">
            <v>Mentok</v>
          </cell>
          <cell r="K6139" t="str">
            <v>Kepulauan Bangka Belitung</v>
          </cell>
          <cell r="L6139" t="str">
            <v>Conformant</v>
          </cell>
        </row>
        <row r="6140">
          <cell r="B6140" t="str">
            <v>NICHICON_2023</v>
          </cell>
          <cell r="C6140" t="str">
            <v>CID001898 - Thaisarco</v>
          </cell>
          <cell r="D6140" t="str">
            <v>Tin</v>
          </cell>
          <cell r="E6140" t="str">
            <v>CID001898</v>
          </cell>
          <cell r="F6140" t="str">
            <v>RMI</v>
          </cell>
          <cell r="G6140" t="str">
            <v>Thaisarco</v>
          </cell>
          <cell r="H6140" t="str">
            <v>THAILAND</v>
          </cell>
          <cell r="I6140" t="str">
            <v>80 Moo 8, Sakdidej Road</v>
          </cell>
          <cell r="J6140" t="str">
            <v>Amphur Muang</v>
          </cell>
          <cell r="K6140" t="str">
            <v>Phuket</v>
          </cell>
          <cell r="L6140" t="str">
            <v>Conformant</v>
          </cell>
        </row>
        <row r="6141">
          <cell r="B6141" t="str">
            <v>NICHICON_2023</v>
          </cell>
          <cell r="C6141" t="str">
            <v>CID002773 - Aurubis Beerse99</v>
          </cell>
          <cell r="D6141" t="str">
            <v>Tin</v>
          </cell>
          <cell r="E6141" t="str">
            <v>CID002773</v>
          </cell>
          <cell r="F6141" t="str">
            <v>RMI</v>
          </cell>
          <cell r="G6141" t="str">
            <v>Aurubis Beerse</v>
          </cell>
          <cell r="H6141" t="str">
            <v>BELGIUM</v>
          </cell>
          <cell r="I6141"/>
          <cell r="J6141" t="str">
            <v>Beerse</v>
          </cell>
          <cell r="K6141" t="str">
            <v>Antwerpen</v>
          </cell>
          <cell r="L6141" t="str">
            <v>Conformant</v>
          </cell>
        </row>
        <row r="6142">
          <cell r="B6142" t="str">
            <v>NICHICON_2023</v>
          </cell>
          <cell r="C6142" t="str">
            <v>CID001191 - Mitsubishi Materials Corporation</v>
          </cell>
          <cell r="D6142" t="str">
            <v>Tin</v>
          </cell>
          <cell r="E6142" t="str">
            <v>CID001191</v>
          </cell>
          <cell r="F6142" t="str">
            <v>RMI</v>
          </cell>
          <cell r="G6142" t="str">
            <v>Mitsubishi Materials Corporation</v>
          </cell>
          <cell r="H6142" t="str">
            <v>JAPAN</v>
          </cell>
          <cell r="I6142"/>
          <cell r="J6142" t="str">
            <v>Tokyo</v>
          </cell>
          <cell r="K6142" t="str">
            <v>Tokyo</v>
          </cell>
          <cell r="L6142" t="str">
            <v>Conformant</v>
          </cell>
        </row>
        <row r="6143">
          <cell r="B6143" t="str">
            <v>NSK FRANCE_20222023</v>
          </cell>
          <cell r="C6143"/>
          <cell r="D6143"/>
          <cell r="E6143"/>
          <cell r="F6143"/>
          <cell r="G6143"/>
          <cell r="H6143"/>
          <cell r="I6143"/>
          <cell r="J6143"/>
          <cell r="K6143"/>
          <cell r="L6143"/>
        </row>
        <row r="6144">
          <cell r="B6144" t="str">
            <v>NXP SEMICONDUCTORS_2023</v>
          </cell>
          <cell r="C6144" t="str">
            <v>CID000211 - Changsha South Tantalum Niobium Co., Ltd.</v>
          </cell>
          <cell r="D6144" t="str">
            <v>Tantalum</v>
          </cell>
          <cell r="E6144" t="str">
            <v>CID000211</v>
          </cell>
          <cell r="F6144" t="str">
            <v>RMI</v>
          </cell>
          <cell r="G6144" t="str">
            <v>Changsha South Tantalum Niobium Co., Ltd.</v>
          </cell>
          <cell r="H6144" t="str">
            <v>CHINA</v>
          </cell>
          <cell r="I6144"/>
          <cell r="J6144" t="str">
            <v>Changsha</v>
          </cell>
          <cell r="K6144" t="str">
            <v>Hunan Sheng</v>
          </cell>
          <cell r="L6144" t="str">
            <v>Conformant</v>
          </cell>
        </row>
        <row r="6145">
          <cell r="B6145" t="str">
            <v>NXP SEMICONDUCTORS_2023</v>
          </cell>
          <cell r="C6145" t="str">
            <v>CID002504 - D Block Metals, LLC</v>
          </cell>
          <cell r="D6145" t="str">
            <v>Tantalum</v>
          </cell>
          <cell r="E6145" t="str">
            <v>CID002504</v>
          </cell>
          <cell r="F6145" t="str">
            <v>RMI</v>
          </cell>
          <cell r="G6145" t="str">
            <v>D Block Metals, LLC</v>
          </cell>
          <cell r="H6145" t="str">
            <v>UNITED STATES OF AMERICA</v>
          </cell>
          <cell r="I6145"/>
          <cell r="J6145" t="str">
            <v>Gastonia</v>
          </cell>
          <cell r="K6145" t="str">
            <v>North Carolina</v>
          </cell>
          <cell r="L6145" t="str">
            <v>Conformant</v>
          </cell>
        </row>
        <row r="6146">
          <cell r="B6146" t="str">
            <v>NXP SEMICONDUCTORS_2023</v>
          </cell>
          <cell r="C6146" t="str">
            <v>CID000460 - F&amp;X Electro-Materials Ltd.4</v>
          </cell>
          <cell r="D6146" t="str">
            <v>Tantalum</v>
          </cell>
          <cell r="E6146" t="str">
            <v>CID000460</v>
          </cell>
          <cell r="F6146" t="str">
            <v>RMI</v>
          </cell>
          <cell r="G6146" t="str">
            <v>F&amp;X Electro-Materials Ltd.</v>
          </cell>
          <cell r="H6146" t="str">
            <v>CHINA</v>
          </cell>
          <cell r="I6146"/>
          <cell r="J6146" t="str">
            <v>Jiangmen</v>
          </cell>
          <cell r="K6146" t="str">
            <v>Guangdong Sheng</v>
          </cell>
          <cell r="L6146" t="str">
            <v>Conformant</v>
          </cell>
        </row>
        <row r="6147">
          <cell r="B6147" t="str">
            <v>NXP SEMICONDUCTORS_2023</v>
          </cell>
          <cell r="C6147" t="str">
            <v>CID002505 - FIR Metals &amp; Resource Ltd.</v>
          </cell>
          <cell r="D6147" t="str">
            <v>Tantalum</v>
          </cell>
          <cell r="E6147" t="str">
            <v>CID002505</v>
          </cell>
          <cell r="F6147" t="str">
            <v>RMI</v>
          </cell>
          <cell r="G6147" t="str">
            <v>FIR Metals &amp; Resource Ltd.</v>
          </cell>
          <cell r="H6147" t="str">
            <v>CHINA</v>
          </cell>
          <cell r="I6147"/>
          <cell r="J6147" t="str">
            <v>Zhuzhou</v>
          </cell>
          <cell r="K6147" t="str">
            <v>Hunan Sheng</v>
          </cell>
          <cell r="L6147" t="str">
            <v>Conformant</v>
          </cell>
        </row>
        <row r="6148">
          <cell r="B6148" t="str">
            <v>NXP SEMICONDUCTORS_2023</v>
          </cell>
          <cell r="C6148" t="str">
            <v>CID002558 - Global Advanced Metals Aizu</v>
          </cell>
          <cell r="D6148" t="str">
            <v>Tantalum</v>
          </cell>
          <cell r="E6148" t="str">
            <v>CID002558</v>
          </cell>
          <cell r="F6148" t="str">
            <v>RMI</v>
          </cell>
          <cell r="G6148" t="str">
            <v>Global Advanced Metals Aizu</v>
          </cell>
          <cell r="H6148" t="str">
            <v>JAPAN</v>
          </cell>
          <cell r="I6148"/>
          <cell r="J6148" t="str">
            <v>Aizuwakamatsu</v>
          </cell>
          <cell r="K6148" t="str">
            <v>Fukushima</v>
          </cell>
          <cell r="L6148" t="str">
            <v>Conformant</v>
          </cell>
        </row>
        <row r="6149">
          <cell r="B6149" t="str">
            <v>NXP SEMICONDUCTORS_2023</v>
          </cell>
          <cell r="C6149" t="str">
            <v>CID002557 - Global Advanced Metals Boyertown</v>
          </cell>
          <cell r="D6149" t="str">
            <v>Tantalum</v>
          </cell>
          <cell r="E6149" t="str">
            <v>CID002557</v>
          </cell>
          <cell r="F6149" t="str">
            <v>RMI</v>
          </cell>
          <cell r="G6149" t="str">
            <v>Global Advanced Metals Boyertown</v>
          </cell>
          <cell r="H6149" t="str">
            <v>UNITED STATES OF AMERICA</v>
          </cell>
          <cell r="I6149"/>
          <cell r="J6149" t="str">
            <v>Boyertown</v>
          </cell>
          <cell r="K6149" t="str">
            <v>Pennsylvania</v>
          </cell>
          <cell r="L6149" t="str">
            <v>Conformant</v>
          </cell>
        </row>
        <row r="6150">
          <cell r="B6150" t="str">
            <v>NXP SEMICONDUCTORS_2023</v>
          </cell>
          <cell r="C6150" t="str">
            <v>CID000616 - XIMEI RESOURCES (GUANGDONG) LIMITED</v>
          </cell>
          <cell r="D6150" t="str">
            <v>Tantalum</v>
          </cell>
          <cell r="E6150" t="str">
            <v>CID000616</v>
          </cell>
          <cell r="F6150" t="str">
            <v>RMI</v>
          </cell>
          <cell r="G6150" t="str">
            <v>XIMEI RESOURCES (GUANGDONG) LIMITED</v>
          </cell>
          <cell r="H6150" t="str">
            <v>CHINA</v>
          </cell>
          <cell r="I6150"/>
          <cell r="J6150" t="str">
            <v>Yingde</v>
          </cell>
          <cell r="K6150" t="str">
            <v>Guangdong Sheng</v>
          </cell>
          <cell r="L6150" t="str">
            <v>Conformant</v>
          </cell>
        </row>
        <row r="6151">
          <cell r="B6151" t="str">
            <v>NXP SEMICONDUCTORS_2023</v>
          </cell>
          <cell r="C6151" t="str">
            <v>CID002544 - TANIOBIS Co., Ltd.</v>
          </cell>
          <cell r="D6151" t="str">
            <v>Tantalum</v>
          </cell>
          <cell r="E6151" t="str">
            <v>CID002544</v>
          </cell>
          <cell r="F6151" t="str">
            <v>RMI</v>
          </cell>
          <cell r="G6151" t="str">
            <v>TANIOBIS Co., Ltd.</v>
          </cell>
          <cell r="H6151" t="str">
            <v>THAILAND</v>
          </cell>
          <cell r="I6151"/>
          <cell r="J6151" t="str">
            <v>Map Ta Phut</v>
          </cell>
          <cell r="K6151" t="str">
            <v>Rayong</v>
          </cell>
          <cell r="L6151" t="str">
            <v>Conformant</v>
          </cell>
        </row>
        <row r="6152">
          <cell r="B6152" t="str">
            <v>NXP SEMICONDUCTORS_2023</v>
          </cell>
          <cell r="C6152" t="str">
            <v>CID002548 - Materion Newton Inc.</v>
          </cell>
          <cell r="D6152" t="str">
            <v>Tantalum</v>
          </cell>
          <cell r="E6152" t="str">
            <v>CID002548</v>
          </cell>
          <cell r="F6152" t="str">
            <v>RMI</v>
          </cell>
          <cell r="G6152" t="str">
            <v>Materion Newton Inc.</v>
          </cell>
          <cell r="H6152" t="str">
            <v>UNITED STATES OF AMERICA</v>
          </cell>
          <cell r="I6152"/>
          <cell r="J6152" t="str">
            <v>Newton</v>
          </cell>
          <cell r="K6152" t="str">
            <v>Massachusetts</v>
          </cell>
          <cell r="L6152" t="str">
            <v>Conformant</v>
          </cell>
        </row>
        <row r="6153">
          <cell r="B6153" t="str">
            <v>NXP SEMICONDUCTORS_2023</v>
          </cell>
          <cell r="C6153" t="str">
            <v>CID002549 - TANIOBIS Japan Co., Ltd.</v>
          </cell>
          <cell r="D6153" t="str">
            <v>Tantalum</v>
          </cell>
          <cell r="E6153" t="str">
            <v>CID002549</v>
          </cell>
          <cell r="F6153" t="str">
            <v>RMI</v>
          </cell>
          <cell r="G6153" t="str">
            <v>TANIOBIS Japan Co., Ltd.</v>
          </cell>
          <cell r="H6153" t="str">
            <v>JAPAN</v>
          </cell>
          <cell r="I6153"/>
          <cell r="J6153" t="str">
            <v>Mito</v>
          </cell>
          <cell r="K6153" t="str">
            <v>Ibaraki</v>
          </cell>
          <cell r="L6153" t="str">
            <v>Conformant</v>
          </cell>
        </row>
        <row r="6154">
          <cell r="B6154" t="str">
            <v>NXP SEMICONDUCTORS_2023</v>
          </cell>
          <cell r="C6154" t="str">
            <v>CID002550 - TANIOBIS Smelting GmbH &amp; Co. KG</v>
          </cell>
          <cell r="D6154" t="str">
            <v>Tantalum</v>
          </cell>
          <cell r="E6154" t="str">
            <v>CID002550</v>
          </cell>
          <cell r="F6154" t="str">
            <v>RMI</v>
          </cell>
          <cell r="G6154" t="str">
            <v>TANIOBIS Smelting GmbH &amp; Co. KG</v>
          </cell>
          <cell r="H6154" t="str">
            <v>GERMANY</v>
          </cell>
          <cell r="I6154"/>
          <cell r="J6154" t="str">
            <v>Laufenburg</v>
          </cell>
          <cell r="K6154" t="str">
            <v>Baden-Württemberg</v>
          </cell>
          <cell r="L6154" t="str">
            <v>Conformant</v>
          </cell>
        </row>
        <row r="6155">
          <cell r="B6155" t="str">
            <v>NXP SEMICONDUCTORS_2023</v>
          </cell>
          <cell r="C6155" t="str">
            <v>CID002545 - TANIOBIS GmbH</v>
          </cell>
          <cell r="D6155" t="str">
            <v>Tantalum</v>
          </cell>
          <cell r="E6155" t="str">
            <v>CID002545</v>
          </cell>
          <cell r="F6155" t="str">
            <v>RMI</v>
          </cell>
          <cell r="G6155" t="str">
            <v>TANIOBIS GmbH</v>
          </cell>
          <cell r="H6155" t="str">
            <v>GERMANY</v>
          </cell>
          <cell r="I6155"/>
          <cell r="J6155" t="str">
            <v>Goslar</v>
          </cell>
          <cell r="K6155" t="str">
            <v>Niedersachsen</v>
          </cell>
          <cell r="L6155" t="str">
            <v>Conformant</v>
          </cell>
        </row>
        <row r="6156">
          <cell r="B6156" t="str">
            <v>NXP SEMICONDUCTORS_2023</v>
          </cell>
          <cell r="C6156" t="str">
            <v>CID002492 - Hengyang King Xing Lifeng New Materials Co., Ltd.</v>
          </cell>
          <cell r="D6156" t="str">
            <v>Tantalum</v>
          </cell>
          <cell r="E6156" t="str">
            <v>CID002492</v>
          </cell>
          <cell r="F6156" t="str">
            <v>RMI</v>
          </cell>
          <cell r="G6156" t="str">
            <v>Hengyang King Xing Lifeng New Materials Co., Ltd.</v>
          </cell>
          <cell r="H6156" t="str">
            <v>CHINA</v>
          </cell>
          <cell r="I6156"/>
          <cell r="J6156" t="str">
            <v>Hengyang</v>
          </cell>
          <cell r="K6156" t="str">
            <v>Hunan Sheng</v>
          </cell>
          <cell r="L6156" t="str">
            <v>Conformant</v>
          </cell>
        </row>
        <row r="6157">
          <cell r="B6157" t="str">
            <v>NXP SEMICONDUCTORS_2023</v>
          </cell>
          <cell r="C6157" t="str">
            <v>CID002512 - Jiangxi Dinghai Tantalum &amp; Niobium Co., Ltd.</v>
          </cell>
          <cell r="D6157" t="str">
            <v>Tantalum</v>
          </cell>
          <cell r="E6157" t="str">
            <v>CID002512</v>
          </cell>
          <cell r="F6157" t="str">
            <v>RMI</v>
          </cell>
          <cell r="G6157" t="str">
            <v>Jiangxi Dinghai Tantalum &amp; Niobium Co., Ltd.</v>
          </cell>
          <cell r="H6157" t="str">
            <v>CHINA</v>
          </cell>
          <cell r="I6157"/>
          <cell r="J6157" t="str">
            <v>Fengxin</v>
          </cell>
          <cell r="K6157" t="str">
            <v>Jiangxi Sheng</v>
          </cell>
          <cell r="L6157" t="str">
            <v>Conformant</v>
          </cell>
        </row>
        <row r="6158">
          <cell r="B6158" t="str">
            <v>NXP SEMICONDUCTORS_2023</v>
          </cell>
          <cell r="C6158" t="str">
            <v>CID002842 - Jiangxi Tuohong New Raw Material</v>
          </cell>
          <cell r="D6158" t="str">
            <v>Tantalum</v>
          </cell>
          <cell r="E6158" t="str">
            <v>CID002842</v>
          </cell>
          <cell r="F6158" t="str">
            <v>RMI</v>
          </cell>
          <cell r="G6158" t="str">
            <v>Jiangxi Tuohong New Raw Material</v>
          </cell>
          <cell r="H6158" t="str">
            <v>CHINA</v>
          </cell>
          <cell r="I6158"/>
          <cell r="J6158" t="str">
            <v>Yi Chun City</v>
          </cell>
          <cell r="K6158" t="str">
            <v>Jiangxi Sheng</v>
          </cell>
          <cell r="L6158" t="str">
            <v>Conformant</v>
          </cell>
        </row>
        <row r="6159">
          <cell r="B6159" t="str">
            <v>NXP SEMICONDUCTORS_2023</v>
          </cell>
          <cell r="C6159" t="str">
            <v>CID000914 - JiuJiang JinXin Nonferrous Metals Co., Ltd.</v>
          </cell>
          <cell r="D6159" t="str">
            <v>Tantalum</v>
          </cell>
          <cell r="E6159" t="str">
            <v>CID000914</v>
          </cell>
          <cell r="F6159" t="str">
            <v>RMI</v>
          </cell>
          <cell r="G6159" t="str">
            <v>JiuJiang JinXin Nonferrous Metals Co., Ltd.</v>
          </cell>
          <cell r="H6159" t="str">
            <v>CHINA</v>
          </cell>
          <cell r="I6159"/>
          <cell r="J6159" t="str">
            <v>Jiujiang</v>
          </cell>
          <cell r="K6159" t="str">
            <v>Jiangxi Sheng</v>
          </cell>
          <cell r="L6159" t="str">
            <v>Conformant</v>
          </cell>
        </row>
        <row r="6160">
          <cell r="B6160" t="str">
            <v>NXP SEMICONDUCTORS_2023</v>
          </cell>
          <cell r="C6160" t="str">
            <v>CID000917 - Jiujiang Tanbre Co., Ltd.</v>
          </cell>
          <cell r="D6160" t="str">
            <v>Tantalum</v>
          </cell>
          <cell r="E6160" t="str">
            <v>CID000917</v>
          </cell>
          <cell r="F6160" t="str">
            <v>RMI</v>
          </cell>
          <cell r="G6160" t="str">
            <v>Jiujiang Tanbre Co., Ltd.</v>
          </cell>
          <cell r="H6160" t="str">
            <v>CHINA</v>
          </cell>
          <cell r="I6160" t="str">
            <v>No. 62, Jiuhu Road, Jiujiang City, Jiangxi 
Province, China, P.C: 332014</v>
          </cell>
          <cell r="J6160" t="str">
            <v>Jiujiang</v>
          </cell>
          <cell r="K6160" t="str">
            <v>Jiangxi Sheng</v>
          </cell>
          <cell r="L6160" t="str">
            <v>Conformant</v>
          </cell>
        </row>
        <row r="6161">
          <cell r="B6161" t="str">
            <v>NXP SEMICONDUCTORS_2023</v>
          </cell>
          <cell r="C6161" t="str">
            <v>CID002506 - Jiujiang Zhongao Tantalum &amp; Niobium Co., Ltd.</v>
          </cell>
          <cell r="D6161" t="str">
            <v>Tantalum</v>
          </cell>
          <cell r="E6161" t="str">
            <v>CID002506</v>
          </cell>
          <cell r="F6161" t="str">
            <v>RMI</v>
          </cell>
          <cell r="G6161" t="str">
            <v>Jiujiang Zhongao Tantalum &amp; Niobium Co., Ltd.</v>
          </cell>
          <cell r="H6161" t="str">
            <v>CHINA</v>
          </cell>
          <cell r="I6161"/>
          <cell r="J6161" t="str">
            <v>Jiujiang</v>
          </cell>
          <cell r="K6161" t="str">
            <v>Jiangxi Sheng</v>
          </cell>
          <cell r="L6161" t="str">
            <v>Conformant</v>
          </cell>
        </row>
        <row r="6162">
          <cell r="B6162" t="str">
            <v>NXP SEMICONDUCTORS_2023</v>
          </cell>
          <cell r="C6162" t="str">
            <v>CID002539 - KEMET de Mexico</v>
          </cell>
          <cell r="D6162" t="str">
            <v>Tantalum</v>
          </cell>
          <cell r="E6162" t="str">
            <v>CID002539</v>
          </cell>
          <cell r="F6162" t="str">
            <v>RMI</v>
          </cell>
          <cell r="G6162" t="str">
            <v>KEMET de Mexico</v>
          </cell>
          <cell r="H6162" t="str">
            <v>MEXICO</v>
          </cell>
          <cell r="I6162"/>
          <cell r="J6162" t="str">
            <v>Matamoros</v>
          </cell>
          <cell r="K6162" t="str">
            <v>Tamaulipas</v>
          </cell>
          <cell r="L6162" t="str">
            <v>Conformant</v>
          </cell>
        </row>
        <row r="6163">
          <cell r="B6163" t="str">
            <v>NXP SEMICONDUCTORS_2023</v>
          </cell>
          <cell r="C6163" t="str">
            <v>CID001076 - AMG Brasil</v>
          </cell>
          <cell r="D6163" t="str">
            <v>Tantalum</v>
          </cell>
          <cell r="E6163" t="str">
            <v>CID001076</v>
          </cell>
          <cell r="F6163" t="str">
            <v>RMI</v>
          </cell>
          <cell r="G6163" t="str">
            <v>AMG Brasil</v>
          </cell>
          <cell r="H6163" t="str">
            <v>BRAZIL</v>
          </cell>
          <cell r="I6163"/>
          <cell r="J6163" t="str">
            <v>São João del Rei</v>
          </cell>
          <cell r="K6163" t="str">
            <v>Minas Gerais</v>
          </cell>
          <cell r="L6163" t="str">
            <v>Conformant</v>
          </cell>
        </row>
        <row r="6164">
          <cell r="B6164" t="str">
            <v>NXP SEMICONDUCTORS_2023</v>
          </cell>
          <cell r="C6164" t="str">
            <v>CID001163 - Metallurgical Products India Pvt., Ltd.7</v>
          </cell>
          <cell r="D6164" t="str">
            <v>Tantalum</v>
          </cell>
          <cell r="E6164" t="str">
            <v>CID001163</v>
          </cell>
          <cell r="F6164" t="str">
            <v>RMI</v>
          </cell>
          <cell r="G6164" t="str">
            <v>Metallurgical Products India Pvt., Ltd.</v>
          </cell>
          <cell r="H6164" t="str">
            <v>INDIA</v>
          </cell>
          <cell r="I6164"/>
          <cell r="J6164" t="str">
            <v>District Raigad</v>
          </cell>
          <cell r="K6164" t="str">
            <v>Maharashtra</v>
          </cell>
          <cell r="L6164" t="str">
            <v>Conformant</v>
          </cell>
        </row>
        <row r="6165">
          <cell r="B6165" t="str">
            <v>NXP SEMICONDUCTORS_2023</v>
          </cell>
          <cell r="C6165" t="str">
            <v>CID001173 - Mineracao Taboca S.A.</v>
          </cell>
          <cell r="D6165" t="str">
            <v>Tin</v>
          </cell>
          <cell r="E6165" t="str">
            <v>CID001173</v>
          </cell>
          <cell r="F6165" t="str">
            <v>RMI</v>
          </cell>
          <cell r="G6165" t="str">
            <v>Mineracao Taboca S.A.</v>
          </cell>
          <cell r="H6165" t="str">
            <v>BRAZIL</v>
          </cell>
          <cell r="I6165" t="str">
            <v>Nondisclosure</v>
          </cell>
          <cell r="J6165" t="str">
            <v>Bairro Guarapiranga</v>
          </cell>
          <cell r="K6165" t="str">
            <v>Pirapora do Bom Jesus City</v>
          </cell>
          <cell r="L6165" t="str">
            <v>Conformant</v>
          </cell>
        </row>
        <row r="6166">
          <cell r="B6166" t="str">
            <v>NXP SEMICONDUCTORS_2023</v>
          </cell>
          <cell r="C6166" t="str">
            <v>CID001192 - Mitsui Mining and Smelting Co., Ltd.8</v>
          </cell>
          <cell r="D6166" t="str">
            <v>Tantalum</v>
          </cell>
          <cell r="E6166" t="str">
            <v>CID001192</v>
          </cell>
          <cell r="F6166" t="str">
            <v>RMI</v>
          </cell>
          <cell r="G6166" t="str">
            <v>Mitsui Mining and Smelting Co., Ltd.</v>
          </cell>
          <cell r="H6166" t="str">
            <v>JAPAN</v>
          </cell>
          <cell r="I6166"/>
          <cell r="J6166" t="str">
            <v>Omuta</v>
          </cell>
          <cell r="K6166" t="str">
            <v>Fukuoka</v>
          </cell>
          <cell r="L6166" t="str">
            <v>Conformant</v>
          </cell>
        </row>
        <row r="6167">
          <cell r="B6167" t="str">
            <v>NXP SEMICONDUCTORS_2023</v>
          </cell>
          <cell r="C6167" t="str">
            <v>CID001277 - Ningxia Orient Tantalum Industry Co., Ltd.</v>
          </cell>
          <cell r="D6167" t="str">
            <v>Tantalum</v>
          </cell>
          <cell r="E6167" t="str">
            <v>CID001277</v>
          </cell>
          <cell r="F6167" t="str">
            <v>RMI</v>
          </cell>
          <cell r="G6167" t="str">
            <v>Ningxia Orient Tantalum Industry Co., Ltd.</v>
          </cell>
          <cell r="H6167" t="str">
            <v>CHINA</v>
          </cell>
          <cell r="I6167"/>
          <cell r="J6167" t="str">
            <v>Shizuishan City</v>
          </cell>
          <cell r="K6167" t="str">
            <v>Ningxia Huizi Zizhiqu</v>
          </cell>
          <cell r="L6167" t="str">
            <v>Conformant</v>
          </cell>
        </row>
        <row r="6168">
          <cell r="B6168" t="str">
            <v>NXP SEMICONDUCTORS_2023</v>
          </cell>
          <cell r="C6168" t="str">
            <v>CID001200 - NPM Silmet AS9</v>
          </cell>
          <cell r="D6168" t="str">
            <v>Tantalum</v>
          </cell>
          <cell r="E6168" t="str">
            <v>CID001200</v>
          </cell>
          <cell r="F6168" t="str">
            <v>RMI</v>
          </cell>
          <cell r="G6168" t="str">
            <v>NPM Silmet AS</v>
          </cell>
          <cell r="H6168" t="str">
            <v>ESTONIA</v>
          </cell>
          <cell r="I6168"/>
          <cell r="J6168" t="str">
            <v>Sillamäe</v>
          </cell>
          <cell r="K6168" t="str">
            <v>Ida-Virumaa</v>
          </cell>
          <cell r="L6168" t="str">
            <v>Conformant</v>
          </cell>
        </row>
        <row r="6169">
          <cell r="B6169" t="str">
            <v>NXP SEMICONDUCTORS_2023</v>
          </cell>
          <cell r="C6169" t="str">
            <v>CID001508 - QuantumClean</v>
          </cell>
          <cell r="D6169" t="str">
            <v>Tantalum</v>
          </cell>
          <cell r="E6169" t="str">
            <v>CID001508</v>
          </cell>
          <cell r="F6169" t="str">
            <v>RMI</v>
          </cell>
          <cell r="G6169" t="str">
            <v>QuantumClean</v>
          </cell>
          <cell r="H6169" t="str">
            <v>UNITED STATES OF AMERICA</v>
          </cell>
          <cell r="I6169"/>
          <cell r="J6169" t="str">
            <v>Carrollton</v>
          </cell>
          <cell r="K6169" t="str">
            <v>Texas</v>
          </cell>
          <cell r="L6169" t="str">
            <v>Conformant</v>
          </cell>
        </row>
        <row r="6170">
          <cell r="B6170" t="str">
            <v>NXP SEMICONDUCTORS_2023</v>
          </cell>
          <cell r="C6170" t="str">
            <v>CID002706 - Resind Industria e Comercio Ltda.</v>
          </cell>
          <cell r="D6170" t="str">
            <v>Tin</v>
          </cell>
          <cell r="E6170" t="str">
            <v>CID002706</v>
          </cell>
          <cell r="F6170" t="str">
            <v>RMI</v>
          </cell>
          <cell r="G6170" t="str">
            <v>Resind Industria e Comercio Ltda.</v>
          </cell>
          <cell r="H6170" t="str">
            <v>BRAZIL</v>
          </cell>
          <cell r="I6170"/>
          <cell r="J6170" t="str">
            <v>São João del Rei</v>
          </cell>
          <cell r="K6170" t="str">
            <v>Minas gerais</v>
          </cell>
          <cell r="L6170" t="str">
            <v>Conformant</v>
          </cell>
        </row>
        <row r="6171">
          <cell r="B6171" t="str">
            <v>NXP SEMICONDUCTORS_2023</v>
          </cell>
          <cell r="C6171" t="str">
            <v>CID001869 - Taki Chemical Co., Ltd.</v>
          </cell>
          <cell r="D6171" t="str">
            <v>Tantalum</v>
          </cell>
          <cell r="E6171" t="str">
            <v>CID001869</v>
          </cell>
          <cell r="F6171" t="str">
            <v>RMI</v>
          </cell>
          <cell r="G6171" t="str">
            <v>Taki Chemical Co., Ltd.</v>
          </cell>
          <cell r="H6171" t="str">
            <v>JAPAN</v>
          </cell>
          <cell r="I6171"/>
          <cell r="J6171" t="str">
            <v>Harima</v>
          </cell>
          <cell r="K6171" t="str">
            <v>Hyogo</v>
          </cell>
          <cell r="L6171" t="str">
            <v>Conformant</v>
          </cell>
        </row>
        <row r="6172">
          <cell r="B6172" t="str">
            <v>NXP SEMICONDUCTORS_2023</v>
          </cell>
          <cell r="C6172" t="str">
            <v>CID001891 - Telex Metals</v>
          </cell>
          <cell r="D6172" t="str">
            <v>Tantalum</v>
          </cell>
          <cell r="E6172" t="str">
            <v>CID001891</v>
          </cell>
          <cell r="F6172" t="str">
            <v>RMI</v>
          </cell>
          <cell r="G6172" t="str">
            <v>Telex Metals</v>
          </cell>
          <cell r="H6172" t="str">
            <v>UNITED STATES OF AMERICA</v>
          </cell>
          <cell r="I6172"/>
          <cell r="J6172" t="str">
            <v>Croydon</v>
          </cell>
          <cell r="K6172" t="str">
            <v>Pennsylvania</v>
          </cell>
          <cell r="L6172" t="str">
            <v>Conformant</v>
          </cell>
        </row>
        <row r="6173">
          <cell r="B6173" t="str">
            <v>NXP SEMICONDUCTORS_2023</v>
          </cell>
          <cell r="C6173" t="str">
            <v>CID001969 - Ulba Metallurgical Plant JSC17</v>
          </cell>
          <cell r="D6173" t="str">
            <v>Tantalum</v>
          </cell>
          <cell r="E6173" t="str">
            <v>CID001969</v>
          </cell>
          <cell r="F6173" t="str">
            <v>RMI</v>
          </cell>
          <cell r="G6173" t="str">
            <v>Ulba Metallurgical Plant JSC</v>
          </cell>
          <cell r="H6173" t="str">
            <v>KAZAKHSTAN</v>
          </cell>
          <cell r="I6173"/>
          <cell r="J6173" t="str">
            <v>Ust-Kamenogorsk</v>
          </cell>
          <cell r="K6173" t="str">
            <v>Qaraghandy oblysy</v>
          </cell>
          <cell r="L6173" t="str">
            <v>Conformant</v>
          </cell>
        </row>
        <row r="6174">
          <cell r="B6174" t="str">
            <v>NXP SEMICONDUCTORS_2023</v>
          </cell>
          <cell r="C6174" t="str">
            <v>CID002508 - XinXing HaoRong Electronic Material Co., Ltd.</v>
          </cell>
          <cell r="D6174" t="str">
            <v>Tantalum</v>
          </cell>
          <cell r="E6174" t="str">
            <v>CID002508</v>
          </cell>
          <cell r="F6174" t="str">
            <v>RMI</v>
          </cell>
          <cell r="G6174" t="str">
            <v>XinXing HaoRong Electronic Material Co., Ltd.</v>
          </cell>
          <cell r="H6174" t="str">
            <v>CHINA</v>
          </cell>
          <cell r="I6174"/>
          <cell r="J6174" t="str">
            <v>YunFu City</v>
          </cell>
          <cell r="K6174" t="str">
            <v>Guangdong Sheng</v>
          </cell>
          <cell r="L6174" t="str">
            <v>Conformant</v>
          </cell>
        </row>
        <row r="6175">
          <cell r="B6175" t="str">
            <v>NXP SEMICONDUCTORS_2023</v>
          </cell>
          <cell r="C6175" t="str">
            <v>CID000015 - Advanced Chemical Company</v>
          </cell>
          <cell r="D6175" t="str">
            <v>Gold</v>
          </cell>
          <cell r="E6175" t="str">
            <v>CID000015</v>
          </cell>
          <cell r="F6175" t="str">
            <v>RMI</v>
          </cell>
          <cell r="G6175" t="str">
            <v>Advanced Chemical Company</v>
          </cell>
          <cell r="H6175" t="str">
            <v>UNITED STATES OF AMERICA</v>
          </cell>
          <cell r="I6175"/>
          <cell r="J6175" t="str">
            <v>Warwick</v>
          </cell>
          <cell r="K6175" t="str">
            <v>Rhode Island</v>
          </cell>
          <cell r="L6175" t="str">
            <v>Conformant</v>
          </cell>
        </row>
        <row r="6176">
          <cell r="B6176" t="str">
            <v>NXP SEMICONDUCTORS_2023</v>
          </cell>
          <cell r="C6176" t="str">
            <v>CID000019 - Aida Chemical Industries Co., Ltd.</v>
          </cell>
          <cell r="D6176" t="str">
            <v>Gold</v>
          </cell>
          <cell r="E6176" t="str">
            <v>CID000019</v>
          </cell>
          <cell r="F6176" t="str">
            <v>RMI</v>
          </cell>
          <cell r="G6176" t="str">
            <v>Aida Chemical Industries Co., Ltd.</v>
          </cell>
          <cell r="H6176" t="str">
            <v>JAPAN</v>
          </cell>
          <cell r="I6176" t="str">
            <v>6-15-13 Minami-cho</v>
          </cell>
          <cell r="J6176" t="str">
            <v>Fuchu</v>
          </cell>
          <cell r="K6176" t="str">
            <v>Tokyo</v>
          </cell>
          <cell r="L6176" t="str">
            <v>Conformant</v>
          </cell>
        </row>
        <row r="6177">
          <cell r="B6177" t="str">
            <v>NXP SEMICONDUCTORS_2023</v>
          </cell>
          <cell r="C6177" t="str">
            <v>CID002560 - Al Etihad Gold Refinery DMCC</v>
          </cell>
          <cell r="D6177" t="str">
            <v>Gold</v>
          </cell>
          <cell r="E6177" t="str">
            <v>CID002560</v>
          </cell>
          <cell r="F6177" t="str">
            <v>RMI</v>
          </cell>
          <cell r="G6177" t="str">
            <v>Al Etihad Gold Refinery DMCC</v>
          </cell>
          <cell r="H6177" t="str">
            <v>UNITED ARAB EMIRATES</v>
          </cell>
          <cell r="I6177"/>
          <cell r="J6177" t="str">
            <v>Dubai</v>
          </cell>
          <cell r="K6177" t="str">
            <v>Dubayy</v>
          </cell>
          <cell r="L6177" t="str">
            <v>Conformant</v>
          </cell>
        </row>
        <row r="6178">
          <cell r="B6178" t="str">
            <v>NXP SEMICONDUCTORS_2023</v>
          </cell>
          <cell r="C6178" t="str">
            <v>CID000035 - Agosi AG</v>
          </cell>
          <cell r="D6178" t="str">
            <v>Gold</v>
          </cell>
          <cell r="E6178" t="str">
            <v>CID000035</v>
          </cell>
          <cell r="F6178" t="str">
            <v>RMI</v>
          </cell>
          <cell r="G6178" t="str">
            <v>Agosi AG</v>
          </cell>
          <cell r="H6178" t="str">
            <v>GERMANY</v>
          </cell>
          <cell r="I6178"/>
          <cell r="J6178" t="str">
            <v>Pforzheim</v>
          </cell>
          <cell r="K6178" t="str">
            <v>Baden-Württemberg</v>
          </cell>
          <cell r="L6178" t="str">
            <v>Conformant</v>
          </cell>
        </row>
        <row r="6179">
          <cell r="B6179" t="str">
            <v>NXP SEMICONDUCTORS_2023</v>
          </cell>
          <cell r="C6179" t="str">
            <v>CID000041 - Almalyk Mining and Metallurgical Complex (AMMC)</v>
          </cell>
          <cell r="D6179" t="str">
            <v>Gold</v>
          </cell>
          <cell r="E6179" t="str">
            <v>CID000041</v>
          </cell>
          <cell r="F6179" t="str">
            <v>RMI</v>
          </cell>
          <cell r="G6179" t="str">
            <v>Almalyk Mining and Metallurgical Complex (AMMC)</v>
          </cell>
          <cell r="H6179" t="str">
            <v>UZBEKISTAN</v>
          </cell>
          <cell r="I6179"/>
          <cell r="J6179" t="str">
            <v>Almalyk</v>
          </cell>
          <cell r="K6179" t="str">
            <v>Toshkent</v>
          </cell>
          <cell r="L6179" t="str">
            <v>Conformant</v>
          </cell>
        </row>
        <row r="6180">
          <cell r="B6180" t="str">
            <v>NXP SEMICONDUCTORS_2023</v>
          </cell>
          <cell r="C6180" t="str">
            <v>CID000058 - AngloGold Ashanti Corrego do Sitio Mineracao</v>
          </cell>
          <cell r="D6180" t="str">
            <v>Gold</v>
          </cell>
          <cell r="E6180" t="str">
            <v>CID000058</v>
          </cell>
          <cell r="F6180" t="str">
            <v>RMI</v>
          </cell>
          <cell r="G6180" t="str">
            <v>AngloGold Ashanti Corrego do Sitio Mineracao</v>
          </cell>
          <cell r="H6180" t="str">
            <v>BRAZIL</v>
          </cell>
          <cell r="I6180"/>
          <cell r="J6180" t="str">
            <v>Nova Lima</v>
          </cell>
          <cell r="K6180" t="str">
            <v>Minas Gerais</v>
          </cell>
          <cell r="L6180" t="str">
            <v>Conformant</v>
          </cell>
        </row>
        <row r="6181">
          <cell r="B6181" t="str">
            <v>NXP SEMICONDUCTORS_2023</v>
          </cell>
          <cell r="C6181" t="str">
            <v>CID000077 - Argor-Heraeus S.A.</v>
          </cell>
          <cell r="D6181" t="str">
            <v>Gold</v>
          </cell>
          <cell r="E6181" t="str">
            <v>CID000077</v>
          </cell>
          <cell r="F6181" t="str">
            <v>RMI</v>
          </cell>
          <cell r="G6181" t="str">
            <v>Argor-Heraeus S.A.</v>
          </cell>
          <cell r="H6181" t="str">
            <v>SWITZERLAND</v>
          </cell>
          <cell r="I6181" t="str">
            <v>CH-6850 Mendrisio , Switzerland</v>
          </cell>
          <cell r="J6181" t="str">
            <v>Mendrisio</v>
          </cell>
          <cell r="K6181" t="str">
            <v>Ticino</v>
          </cell>
          <cell r="L6181" t="str">
            <v>Conformant</v>
          </cell>
        </row>
        <row r="6182">
          <cell r="B6182" t="str">
            <v>NXP SEMICONDUCTORS_2023</v>
          </cell>
          <cell r="C6182" t="str">
            <v>CID000082 - Asahi Pretec Corp.20</v>
          </cell>
          <cell r="D6182" t="str">
            <v>Gold</v>
          </cell>
          <cell r="E6182" t="str">
            <v>CID000082</v>
          </cell>
          <cell r="F6182" t="str">
            <v>RMI</v>
          </cell>
          <cell r="G6182" t="str">
            <v>Asahi Pretec Corp.</v>
          </cell>
          <cell r="H6182" t="str">
            <v>JAPAN</v>
          </cell>
          <cell r="I6182"/>
          <cell r="J6182" t="str">
            <v>Kobe</v>
          </cell>
          <cell r="K6182" t="str">
            <v>Hyogo</v>
          </cell>
          <cell r="L6182" t="str">
            <v>Conformant</v>
          </cell>
        </row>
        <row r="6183">
          <cell r="B6183" t="str">
            <v>NXP SEMICONDUCTORS_2023</v>
          </cell>
          <cell r="C6183" t="str">
            <v>CID000924 - Asahi Refining Canada Ltd.</v>
          </cell>
          <cell r="D6183" t="str">
            <v>Gold</v>
          </cell>
          <cell r="E6183" t="str">
            <v>CID000924</v>
          </cell>
          <cell r="F6183" t="str">
            <v>RMI</v>
          </cell>
          <cell r="G6183" t="str">
            <v>Asahi Refining Canada Ltd.</v>
          </cell>
          <cell r="H6183" t="str">
            <v>CANADA</v>
          </cell>
          <cell r="I6183"/>
          <cell r="J6183" t="str">
            <v>Brampton</v>
          </cell>
          <cell r="K6183" t="str">
            <v>Ontario</v>
          </cell>
          <cell r="L6183" t="str">
            <v>Conformant</v>
          </cell>
        </row>
        <row r="6184">
          <cell r="B6184" t="str">
            <v>NXP SEMICONDUCTORS_2023</v>
          </cell>
          <cell r="C6184" t="str">
            <v>CID000920 - Asahi Refining USA Inc.</v>
          </cell>
          <cell r="D6184" t="str">
            <v>Gold</v>
          </cell>
          <cell r="E6184" t="str">
            <v>CID000920</v>
          </cell>
          <cell r="F6184" t="str">
            <v>RMI</v>
          </cell>
          <cell r="G6184" t="str">
            <v>Asahi Refining USA Inc.</v>
          </cell>
          <cell r="H6184" t="str">
            <v>UNITED STATES OF AMERICA</v>
          </cell>
          <cell r="I6184"/>
          <cell r="J6184" t="str">
            <v>Salt Lake City</v>
          </cell>
          <cell r="K6184" t="str">
            <v>Utah</v>
          </cell>
          <cell r="L6184" t="str">
            <v>Conformant</v>
          </cell>
        </row>
        <row r="6185">
          <cell r="B6185" t="str">
            <v>NXP SEMICONDUCTORS_2023</v>
          </cell>
          <cell r="C6185" t="str">
            <v>CID000113 - Aurubis AG</v>
          </cell>
          <cell r="D6185" t="str">
            <v>Gold</v>
          </cell>
          <cell r="E6185" t="str">
            <v>CID000113</v>
          </cell>
          <cell r="F6185" t="str">
            <v>RMI</v>
          </cell>
          <cell r="G6185" t="str">
            <v>Aurubis AG</v>
          </cell>
          <cell r="H6185" t="str">
            <v>GERMANY</v>
          </cell>
          <cell r="I6185"/>
          <cell r="J6185" t="str">
            <v>Hamburg</v>
          </cell>
          <cell r="K6185" t="str">
            <v>Hamburg</v>
          </cell>
          <cell r="L6185" t="str">
            <v>Conformant</v>
          </cell>
        </row>
        <row r="6186">
          <cell r="B6186" t="str">
            <v>NXP SEMICONDUCTORS_2023</v>
          </cell>
          <cell r="C6186" t="str">
            <v>CID002863 - Bangalore Refinery26</v>
          </cell>
          <cell r="D6186" t="str">
            <v>Gold</v>
          </cell>
          <cell r="E6186" t="str">
            <v>CID002863</v>
          </cell>
          <cell r="F6186" t="str">
            <v>RMI</v>
          </cell>
          <cell r="G6186" t="str">
            <v>Bangalore Refinery</v>
          </cell>
          <cell r="H6186" t="str">
            <v>INDIA</v>
          </cell>
          <cell r="I6186"/>
          <cell r="J6186" t="str">
            <v>Bangalore</v>
          </cell>
          <cell r="K6186" t="str">
            <v>Karnataka</v>
          </cell>
          <cell r="L6186" t="str">
            <v>Conformant</v>
          </cell>
        </row>
        <row r="6187">
          <cell r="B6187" t="str">
            <v>NXP SEMICONDUCTORS_2023</v>
          </cell>
          <cell r="C6187" t="str">
            <v>CID000128 - Bangko Sentral ng Pilipinas (Central Bank of the Philippines)</v>
          </cell>
          <cell r="D6187" t="str">
            <v>Gold</v>
          </cell>
          <cell r="E6187" t="str">
            <v>CID000128</v>
          </cell>
          <cell r="F6187" t="str">
            <v>RMI</v>
          </cell>
          <cell r="G6187" t="str">
            <v>Bangko Sentral ng Pilipinas (Central Bank of the Philippines)</v>
          </cell>
          <cell r="H6187" t="str">
            <v>PHILIPPINES</v>
          </cell>
          <cell r="I6187"/>
          <cell r="J6187" t="str">
            <v>Quezon City</v>
          </cell>
          <cell r="K6187" t="str">
            <v>Rizal</v>
          </cell>
          <cell r="L6187" t="str">
            <v>Conformant</v>
          </cell>
        </row>
        <row r="6188">
          <cell r="B6188" t="str">
            <v>NXP SEMICONDUCTORS_2023</v>
          </cell>
          <cell r="C6188" t="str">
            <v>CID000157 - Boliden AB</v>
          </cell>
          <cell r="D6188" t="str">
            <v>Gold</v>
          </cell>
          <cell r="E6188" t="str">
            <v>CID000157</v>
          </cell>
          <cell r="F6188" t="str">
            <v>RMI</v>
          </cell>
          <cell r="G6188" t="str">
            <v>Boliden AB</v>
          </cell>
          <cell r="H6188" t="str">
            <v>SWEDEN</v>
          </cell>
          <cell r="I6188"/>
          <cell r="J6188" t="str">
            <v>Skelleftehamn</v>
          </cell>
          <cell r="K6188" t="str">
            <v>Västerbottens län [SE-24]</v>
          </cell>
          <cell r="L6188" t="str">
            <v>Conformant</v>
          </cell>
        </row>
        <row r="6189">
          <cell r="B6189" t="str">
            <v>NXP SEMICONDUCTORS_2023</v>
          </cell>
          <cell r="C6189" t="str">
            <v>CID000176 - C. Hafner GmbH + Co. KG</v>
          </cell>
          <cell r="D6189" t="str">
            <v>Gold</v>
          </cell>
          <cell r="E6189" t="str">
            <v>CID000176</v>
          </cell>
          <cell r="F6189" t="str">
            <v>RMI</v>
          </cell>
          <cell r="G6189" t="str">
            <v>C. Hafner GmbH + Co. KG</v>
          </cell>
          <cell r="H6189" t="str">
            <v>GERMANY</v>
          </cell>
          <cell r="I6189"/>
          <cell r="J6189" t="str">
            <v>Pforzheim</v>
          </cell>
          <cell r="K6189" t="str">
            <v>Baden-Württemberg</v>
          </cell>
          <cell r="L6189" t="str">
            <v>Conformant</v>
          </cell>
        </row>
        <row r="6190">
          <cell r="B6190" t="str">
            <v>NXP SEMICONDUCTORS_2023</v>
          </cell>
          <cell r="C6190" t="str">
            <v>CID000185 - CCR Refinery - Glencore Canada Corporation30</v>
          </cell>
          <cell r="D6190" t="str">
            <v>Gold</v>
          </cell>
          <cell r="E6190" t="str">
            <v>CID000185</v>
          </cell>
          <cell r="F6190" t="str">
            <v>RMI</v>
          </cell>
          <cell r="G6190" t="str">
            <v>CCR Refinery - Glencore Canada Corporation</v>
          </cell>
          <cell r="H6190" t="str">
            <v>CANADA</v>
          </cell>
          <cell r="I6190"/>
          <cell r="J6190" t="str">
            <v>Montréal</v>
          </cell>
          <cell r="K6190" t="str">
            <v>Quebec</v>
          </cell>
          <cell r="L6190" t="str">
            <v>Conformant</v>
          </cell>
        </row>
        <row r="6191">
          <cell r="B6191" t="str">
            <v>NXP SEMICONDUCTORS_2023</v>
          </cell>
          <cell r="C6191" t="str">
            <v>CID000233 - Chimet S.p.A.</v>
          </cell>
          <cell r="D6191" t="str">
            <v>Gold</v>
          </cell>
          <cell r="E6191" t="str">
            <v>CID000233</v>
          </cell>
          <cell r="F6191" t="str">
            <v>RMI</v>
          </cell>
          <cell r="G6191" t="str">
            <v>Chimet S.p.A.</v>
          </cell>
          <cell r="H6191" t="str">
            <v>ITALY</v>
          </cell>
          <cell r="I6191"/>
          <cell r="J6191" t="str">
            <v>Arezzo</v>
          </cell>
          <cell r="K6191" t="str">
            <v>Toscana</v>
          </cell>
          <cell r="L6191" t="str">
            <v>Conformant</v>
          </cell>
        </row>
        <row r="6192">
          <cell r="B6192" t="str">
            <v>NXP SEMICONDUCTORS_2023</v>
          </cell>
          <cell r="C6192" t="str">
            <v>CID000264 - Chugai Mining</v>
          </cell>
          <cell r="D6192" t="str">
            <v>Gold</v>
          </cell>
          <cell r="E6192" t="str">
            <v>CID000264</v>
          </cell>
          <cell r="F6192" t="str">
            <v>RMI</v>
          </cell>
          <cell r="G6192" t="str">
            <v>Chugai Mining</v>
          </cell>
          <cell r="H6192" t="str">
            <v>JAPAN</v>
          </cell>
          <cell r="I6192"/>
          <cell r="J6192" t="str">
            <v>Chiyoda</v>
          </cell>
          <cell r="K6192" t="str">
            <v>Tokyo</v>
          </cell>
          <cell r="L6192" t="str">
            <v>Conformant</v>
          </cell>
        </row>
        <row r="6193">
          <cell r="B6193" t="str">
            <v>NXP SEMICONDUCTORS_2023</v>
          </cell>
          <cell r="C6193" t="str">
            <v>CID000401 - Dowa</v>
          </cell>
          <cell r="D6193" t="str">
            <v>Gold</v>
          </cell>
          <cell r="E6193" t="str">
            <v>CID000401</v>
          </cell>
          <cell r="F6193" t="str">
            <v>RMI</v>
          </cell>
          <cell r="G6193" t="str">
            <v>Dowa</v>
          </cell>
          <cell r="H6193" t="str">
            <v>JAPAN</v>
          </cell>
          <cell r="I6193"/>
          <cell r="J6193" t="str">
            <v>Kosaka</v>
          </cell>
          <cell r="K6193" t="str">
            <v>Akita</v>
          </cell>
          <cell r="L6193" t="str">
            <v>Conformant</v>
          </cell>
        </row>
        <row r="6194">
          <cell r="B6194" t="str">
            <v>NXP SEMICONDUCTORS_2023</v>
          </cell>
          <cell r="C6194" t="str">
            <v>CID000359 - DSC (Do Sung Corporation)38</v>
          </cell>
          <cell r="D6194" t="str">
            <v>Gold</v>
          </cell>
          <cell r="E6194" t="str">
            <v>CID000359</v>
          </cell>
          <cell r="F6194" t="str">
            <v>RMI</v>
          </cell>
          <cell r="G6194" t="str">
            <v>DSC (Do Sung Corporation)</v>
          </cell>
          <cell r="H6194" t="str">
            <v>KOREA, REPUBLIC OF</v>
          </cell>
          <cell r="I6194"/>
          <cell r="J6194" t="str">
            <v>Gimpo</v>
          </cell>
          <cell r="K6194" t="str">
            <v>Gyeonggi-do</v>
          </cell>
          <cell r="L6194" t="str">
            <v>Conformant</v>
          </cell>
        </row>
        <row r="6195">
          <cell r="B6195" t="str">
            <v>NXP SEMICONDUCTORS_2023</v>
          </cell>
          <cell r="C6195" t="str">
            <v>CID000425 - Eco-System Recycling Co., Ltd. East Plant</v>
          </cell>
          <cell r="D6195" t="str">
            <v>Gold</v>
          </cell>
          <cell r="E6195" t="str">
            <v>CID000425</v>
          </cell>
          <cell r="F6195" t="str">
            <v>RMI</v>
          </cell>
          <cell r="G6195" t="str">
            <v>Eco-System Recycling Co., Ltd. East Plant</v>
          </cell>
          <cell r="H6195" t="str">
            <v>JAPAN</v>
          </cell>
          <cell r="I6195"/>
          <cell r="J6195" t="str">
            <v>Honjo</v>
          </cell>
          <cell r="K6195" t="str">
            <v>Saitama</v>
          </cell>
          <cell r="L6195" t="str">
            <v>Conformant</v>
          </cell>
        </row>
        <row r="6196">
          <cell r="B6196" t="str">
            <v>NXP SEMICONDUCTORS_2023</v>
          </cell>
          <cell r="C6196" t="str">
            <v>CID002561 - Emirates Gold DMCC</v>
          </cell>
          <cell r="D6196" t="str">
            <v>Gold</v>
          </cell>
          <cell r="E6196" t="str">
            <v>CID002561</v>
          </cell>
          <cell r="F6196" t="str">
            <v>RMI</v>
          </cell>
          <cell r="G6196" t="str">
            <v>Emirates Gold DMCC</v>
          </cell>
          <cell r="H6196" t="str">
            <v>UNITED ARAB EMIRATES</v>
          </cell>
          <cell r="I6196"/>
          <cell r="J6196" t="str">
            <v>Dubai</v>
          </cell>
          <cell r="K6196" t="str">
            <v>Dubayy</v>
          </cell>
          <cell r="L6196" t="str">
            <v>Conformant</v>
          </cell>
        </row>
        <row r="6197">
          <cell r="B6197" t="str">
            <v>NXP SEMICONDUCTORS_2023</v>
          </cell>
          <cell r="C6197" t="str">
            <v>CID002459 - Geib Refining Corporation</v>
          </cell>
          <cell r="D6197" t="str">
            <v>Gold</v>
          </cell>
          <cell r="E6197" t="str">
            <v>CID002459</v>
          </cell>
          <cell r="F6197" t="str">
            <v>RMI</v>
          </cell>
          <cell r="G6197" t="str">
            <v>Geib Refining Corporation</v>
          </cell>
          <cell r="H6197" t="str">
            <v>UNITED STATES OF AMERICA</v>
          </cell>
          <cell r="I6197"/>
          <cell r="J6197" t="str">
            <v>Warwick</v>
          </cell>
          <cell r="K6197" t="str">
            <v>Rhode Island</v>
          </cell>
          <cell r="L6197" t="str">
            <v>Conformant</v>
          </cell>
        </row>
        <row r="6198">
          <cell r="B6198" t="str">
            <v>NXP SEMICONDUCTORS_2023</v>
          </cell>
          <cell r="C6198" t="str">
            <v>CID000689 - LT Metal Ltd.</v>
          </cell>
          <cell r="D6198" t="str">
            <v>Gold</v>
          </cell>
          <cell r="E6198" t="str">
            <v>CID000689</v>
          </cell>
          <cell r="F6198" t="str">
            <v>RMI</v>
          </cell>
          <cell r="G6198" t="str">
            <v>LT Metal Ltd.</v>
          </cell>
          <cell r="H6198" t="str">
            <v>KOREA, REPUBLIC OF</v>
          </cell>
          <cell r="I6198"/>
          <cell r="J6198" t="str">
            <v>Seo-gu</v>
          </cell>
          <cell r="K6198" t="str">
            <v>Incheon-gwangyeoksi</v>
          </cell>
          <cell r="L6198" t="str">
            <v>Conformant</v>
          </cell>
        </row>
        <row r="6199">
          <cell r="B6199" t="str">
            <v>NXP SEMICONDUCTORS_2023</v>
          </cell>
          <cell r="C6199" t="str">
            <v>CID000694 - Heimerle + Meule GmbH</v>
          </cell>
          <cell r="D6199" t="str">
            <v>Gold</v>
          </cell>
          <cell r="E6199" t="str">
            <v>CID000694</v>
          </cell>
          <cell r="F6199" t="str">
            <v>RMI</v>
          </cell>
          <cell r="G6199" t="str">
            <v>Heimerle + Meule GmbH</v>
          </cell>
          <cell r="H6199" t="str">
            <v>GERMANY</v>
          </cell>
          <cell r="I6199"/>
          <cell r="J6199" t="str">
            <v>Pforzheim</v>
          </cell>
          <cell r="K6199" t="str">
            <v>Baden-Württemberg</v>
          </cell>
          <cell r="L6199" t="str">
            <v>Conformant</v>
          </cell>
        </row>
        <row r="6200">
          <cell r="B6200" t="str">
            <v>NXP SEMICONDUCTORS_2023</v>
          </cell>
          <cell r="C6200" t="str">
            <v>CID000707 - Heraeus Metals Hong Kong Ltd.</v>
          </cell>
          <cell r="D6200" t="str">
            <v>Gold</v>
          </cell>
          <cell r="E6200" t="str">
            <v>CID000707</v>
          </cell>
          <cell r="F6200" t="str">
            <v>RMI</v>
          </cell>
          <cell r="G6200" t="str">
            <v>Heraeus Metals Hong Kong Ltd.</v>
          </cell>
          <cell r="H6200" t="str">
            <v>CHINA</v>
          </cell>
          <cell r="I6200"/>
          <cell r="J6200" t="str">
            <v>Fanling</v>
          </cell>
          <cell r="K6200" t="str">
            <v>Hong Kong SAR</v>
          </cell>
          <cell r="L6200" t="str">
            <v>Conformant</v>
          </cell>
        </row>
        <row r="6201">
          <cell r="B6201" t="str">
            <v>NXP SEMICONDUCTORS_2023</v>
          </cell>
          <cell r="C6201" t="str">
            <v>CID000711 - Heraeus Germany GmbH Co. KG</v>
          </cell>
          <cell r="D6201" t="str">
            <v>Gold</v>
          </cell>
          <cell r="E6201" t="str">
            <v>CID000711</v>
          </cell>
          <cell r="F6201" t="str">
            <v>RMI</v>
          </cell>
          <cell r="G6201" t="str">
            <v>Heraeus Germany GmbH Co. KG</v>
          </cell>
          <cell r="H6201" t="str">
            <v>GERMANY</v>
          </cell>
          <cell r="I6201"/>
          <cell r="J6201" t="str">
            <v>Hanau</v>
          </cell>
          <cell r="K6201" t="str">
            <v>Hessen</v>
          </cell>
          <cell r="L6201" t="str">
            <v>Conformant</v>
          </cell>
        </row>
        <row r="6202">
          <cell r="B6202" t="str">
            <v>NXP SEMICONDUCTORS_2023</v>
          </cell>
          <cell r="C6202" t="str">
            <v>CID000766 - Hunan Chenzhou Mining Co., Ltd.</v>
          </cell>
          <cell r="D6202" t="str">
            <v>Tungsten</v>
          </cell>
          <cell r="E6202" t="str">
            <v>CID000766</v>
          </cell>
          <cell r="F6202" t="str">
            <v>RMI</v>
          </cell>
          <cell r="G6202" t="str">
            <v>Hunan Chenzhou Mining Co., Ltd.</v>
          </cell>
          <cell r="H6202" t="str">
            <v>CHINA</v>
          </cell>
          <cell r="I6202"/>
          <cell r="J6202" t="str">
            <v>Yuanling</v>
          </cell>
          <cell r="K6202" t="str">
            <v>Hunan Sheng</v>
          </cell>
          <cell r="L6202" t="str">
            <v>Conformant</v>
          </cell>
        </row>
        <row r="6203">
          <cell r="B6203" t="str">
            <v>NXP SEMICONDUCTORS_2023</v>
          </cell>
          <cell r="C6203" t="str">
            <v>CID000801 - Inner Mongolia Qiankun Gold and Silver Refinery Share Co., Ltd.</v>
          </cell>
          <cell r="D6203" t="str">
            <v>Gold</v>
          </cell>
          <cell r="E6203" t="str">
            <v>CID000801</v>
          </cell>
          <cell r="F6203" t="str">
            <v>RMI</v>
          </cell>
          <cell r="G6203" t="str">
            <v>Inner Mongolia Qiankun Gold and Silver Refinery Share Co., Ltd.</v>
          </cell>
          <cell r="H6203" t="str">
            <v>CHINA</v>
          </cell>
          <cell r="I6203"/>
          <cell r="J6203" t="str">
            <v>Hohhot</v>
          </cell>
          <cell r="K6203" t="str">
            <v>Nei Mongol Zizhiqu</v>
          </cell>
          <cell r="L6203" t="str">
            <v>Conformant</v>
          </cell>
        </row>
        <row r="6204">
          <cell r="B6204" t="str">
            <v>NXP SEMICONDUCTORS_2023</v>
          </cell>
          <cell r="C6204" t="str">
            <v>CID000807 - Ishifuku Metal Industry Co., Ltd.</v>
          </cell>
          <cell r="D6204" t="str">
            <v>Gold</v>
          </cell>
          <cell r="E6204" t="str">
            <v>CID000807</v>
          </cell>
          <cell r="F6204" t="str">
            <v>RMI</v>
          </cell>
          <cell r="G6204" t="str">
            <v>Ishifuku Metal Industry Co., Ltd.</v>
          </cell>
          <cell r="H6204" t="str">
            <v>JAPAN</v>
          </cell>
          <cell r="I6204"/>
          <cell r="J6204" t="str">
            <v>Soka</v>
          </cell>
          <cell r="K6204" t="str">
            <v>Saitama</v>
          </cell>
          <cell r="L6204" t="str">
            <v>Conformant</v>
          </cell>
        </row>
        <row r="6205">
          <cell r="B6205" t="str">
            <v>NXP SEMICONDUCTORS_2023</v>
          </cell>
          <cell r="C6205" t="str">
            <v>CID000814 - Istanbul Gold Refinery</v>
          </cell>
          <cell r="D6205" t="str">
            <v>Gold</v>
          </cell>
          <cell r="E6205" t="str">
            <v>CID000814</v>
          </cell>
          <cell r="F6205" t="str">
            <v>RMI</v>
          </cell>
          <cell r="G6205" t="str">
            <v>Istanbul Gold Refinery</v>
          </cell>
          <cell r="H6205" t="str">
            <v>TURKEY</v>
          </cell>
          <cell r="I6205"/>
          <cell r="J6205" t="str">
            <v>Kuyumcukent</v>
          </cell>
          <cell r="K6205" t="str">
            <v>İstanbul</v>
          </cell>
          <cell r="L6205" t="str">
            <v>Conformant</v>
          </cell>
        </row>
        <row r="6206">
          <cell r="B6206" t="str">
            <v>NXP SEMICONDUCTORS_2023</v>
          </cell>
          <cell r="C6206" t="str">
            <v>CID002765 - Italpreziosi</v>
          </cell>
          <cell r="D6206" t="str">
            <v>Gold</v>
          </cell>
          <cell r="E6206" t="str">
            <v>CID002765</v>
          </cell>
          <cell r="F6206" t="str">
            <v>RMI</v>
          </cell>
          <cell r="G6206" t="str">
            <v>Italpreziosi</v>
          </cell>
          <cell r="H6206" t="str">
            <v>ITALY</v>
          </cell>
          <cell r="I6206"/>
          <cell r="J6206" t="str">
            <v>Arezzo</v>
          </cell>
          <cell r="K6206" t="str">
            <v>Toscana</v>
          </cell>
          <cell r="L6206" t="str">
            <v>Conformant</v>
          </cell>
        </row>
        <row r="6207">
          <cell r="B6207" t="str">
            <v>NXP SEMICONDUCTORS_2023</v>
          </cell>
          <cell r="C6207" t="str">
            <v>CID000823 - Japan Mint</v>
          </cell>
          <cell r="D6207" t="str">
            <v>Gold</v>
          </cell>
          <cell r="E6207" t="str">
            <v>CID000823</v>
          </cell>
          <cell r="F6207" t="str">
            <v>RMI</v>
          </cell>
          <cell r="G6207" t="str">
            <v>Japan Mint</v>
          </cell>
          <cell r="H6207" t="str">
            <v>JAPAN</v>
          </cell>
          <cell r="I6207"/>
          <cell r="J6207" t="str">
            <v>Osaka</v>
          </cell>
          <cell r="K6207" t="str">
            <v>Osaka</v>
          </cell>
          <cell r="L6207" t="str">
            <v>Conformant</v>
          </cell>
        </row>
        <row r="6208">
          <cell r="B6208" t="str">
            <v>NXP SEMICONDUCTORS_2023</v>
          </cell>
          <cell r="C6208" t="str">
            <v>CID000855 - Jiangxi Copper Co., Ltd.51</v>
          </cell>
          <cell r="D6208" t="str">
            <v>Gold</v>
          </cell>
          <cell r="E6208" t="str">
            <v>CID000855</v>
          </cell>
          <cell r="F6208" t="str">
            <v>RMI</v>
          </cell>
          <cell r="G6208" t="str">
            <v>Jiangxi Copper Co., Ltd.</v>
          </cell>
          <cell r="H6208" t="str">
            <v>CHINA</v>
          </cell>
          <cell r="I6208"/>
          <cell r="J6208" t="str">
            <v>Guixi City</v>
          </cell>
          <cell r="K6208" t="str">
            <v>Jiangxi Sheng</v>
          </cell>
          <cell r="L6208" t="str">
            <v>Conformant</v>
          </cell>
        </row>
        <row r="6209">
          <cell r="B6209" t="str">
            <v>NXP SEMICONDUCTORS_2023</v>
          </cell>
          <cell r="C6209" t="str">
            <v>CID000937 - JX Nippon Mining &amp; Metals Co., Ltd.</v>
          </cell>
          <cell r="D6209" t="str">
            <v>Gold</v>
          </cell>
          <cell r="E6209" t="str">
            <v>CID000937</v>
          </cell>
          <cell r="F6209" t="str">
            <v>RMI</v>
          </cell>
          <cell r="G6209" t="str">
            <v>JX Nippon Mining &amp; Metals Co., Ltd.</v>
          </cell>
          <cell r="H6209" t="str">
            <v>JAPAN</v>
          </cell>
          <cell r="I6209"/>
          <cell r="J6209" t="str">
            <v>Ōita</v>
          </cell>
          <cell r="K6209" t="str">
            <v>Ôita</v>
          </cell>
          <cell r="L6209" t="str">
            <v>Conformant</v>
          </cell>
        </row>
        <row r="6210">
          <cell r="B6210" t="str">
            <v>NXP SEMICONDUCTORS_2023</v>
          </cell>
          <cell r="C6210" t="str">
            <v>CID000957 - Kazzinc</v>
          </cell>
          <cell r="D6210" t="str">
            <v>Gold</v>
          </cell>
          <cell r="E6210" t="str">
            <v>CID000957</v>
          </cell>
          <cell r="F6210" t="str">
            <v>RMI</v>
          </cell>
          <cell r="G6210" t="str">
            <v>Kazzinc</v>
          </cell>
          <cell r="H6210" t="str">
            <v>KAZAKHSTAN</v>
          </cell>
          <cell r="I6210"/>
          <cell r="J6210" t="str">
            <v>Ust-Kamenogorsk</v>
          </cell>
          <cell r="K6210" t="str">
            <v>Qaraghandy oblysy</v>
          </cell>
          <cell r="L6210" t="str">
            <v>Conformant</v>
          </cell>
        </row>
        <row r="6211">
          <cell r="B6211" t="str">
            <v>NXP SEMICONDUCTORS_2023</v>
          </cell>
          <cell r="C6211" t="str">
            <v>CID000969 - Kennecott Utah Copper LLC</v>
          </cell>
          <cell r="D6211" t="str">
            <v>Gold</v>
          </cell>
          <cell r="E6211" t="str">
            <v>CID000969</v>
          </cell>
          <cell r="F6211" t="str">
            <v>RMI</v>
          </cell>
          <cell r="G6211" t="str">
            <v>Kennecott Utah Copper LLC</v>
          </cell>
          <cell r="H6211" t="str">
            <v>UNITED STATES OF AMERICA</v>
          </cell>
          <cell r="I6211"/>
          <cell r="J6211" t="str">
            <v>Magna</v>
          </cell>
          <cell r="K6211" t="str">
            <v>Utah</v>
          </cell>
          <cell r="L6211" t="str">
            <v>Conformant</v>
          </cell>
        </row>
        <row r="6212">
          <cell r="B6212" t="str">
            <v>NXP SEMICONDUCTORS_2023</v>
          </cell>
          <cell r="C6212" t="str">
            <v>CID002511 - KGHM Polska Miedz Spolka Akcyjna</v>
          </cell>
          <cell r="D6212" t="str">
            <v>Gold</v>
          </cell>
          <cell r="E6212" t="str">
            <v>CID002511</v>
          </cell>
          <cell r="F6212" t="str">
            <v>RMI</v>
          </cell>
          <cell r="G6212" t="str">
            <v>KGHM Polska Miedz Spolka Akcyjna</v>
          </cell>
          <cell r="H6212" t="str">
            <v>POLAND</v>
          </cell>
          <cell r="I6212"/>
          <cell r="J6212" t="str">
            <v>Lubin</v>
          </cell>
          <cell r="K6212" t="str">
            <v>Dolnośląskie</v>
          </cell>
          <cell r="L6212" t="str">
            <v>Conformant</v>
          </cell>
        </row>
        <row r="6213">
          <cell r="B6213" t="str">
            <v>NXP SEMICONDUCTORS_2023</v>
          </cell>
          <cell r="C6213" t="str">
            <v>CID000981 - Kojima Chemicals Co., Ltd.</v>
          </cell>
          <cell r="D6213" t="str">
            <v>Gold</v>
          </cell>
          <cell r="E6213" t="str">
            <v>CID000981</v>
          </cell>
          <cell r="F6213" t="str">
            <v>RMI</v>
          </cell>
          <cell r="G6213" t="str">
            <v>Kojima Chemicals Co., Ltd.</v>
          </cell>
          <cell r="H6213" t="str">
            <v>JAPAN</v>
          </cell>
          <cell r="I6213"/>
          <cell r="J6213" t="str">
            <v>Sayama</v>
          </cell>
          <cell r="K6213" t="str">
            <v>Saitama</v>
          </cell>
          <cell r="L6213" t="str">
            <v>Conformant</v>
          </cell>
        </row>
        <row r="6214">
          <cell r="B6214" t="str">
            <v>NXP SEMICONDUCTORS_2023</v>
          </cell>
          <cell r="C6214" t="str">
            <v>CID002605 - Korea Zinc Co., Ltd.</v>
          </cell>
          <cell r="D6214" t="str">
            <v>Gold</v>
          </cell>
          <cell r="E6214" t="str">
            <v>CID002605</v>
          </cell>
          <cell r="F6214" t="str">
            <v>RMI</v>
          </cell>
          <cell r="G6214" t="str">
            <v>Korea Zinc Co., Ltd.</v>
          </cell>
          <cell r="H6214" t="str">
            <v>KOREA, REPUBLIC OF</v>
          </cell>
          <cell r="I6214"/>
          <cell r="J6214" t="str">
            <v>Gangnam</v>
          </cell>
          <cell r="K6214" t="str">
            <v>Seoul-teukbyeolsi</v>
          </cell>
          <cell r="L6214" t="str">
            <v>Conformant</v>
          </cell>
        </row>
        <row r="6215">
          <cell r="B6215" t="str">
            <v>NXP SEMICONDUCTORS_2023</v>
          </cell>
          <cell r="C6215" t="str">
            <v>CID002762 - L'Orfebre S.A.</v>
          </cell>
          <cell r="D6215" t="str">
            <v>Gold</v>
          </cell>
          <cell r="E6215" t="str">
            <v>CID002762</v>
          </cell>
          <cell r="F6215" t="str">
            <v>RMI</v>
          </cell>
          <cell r="G6215" t="str">
            <v>L'Orfebre S.A.</v>
          </cell>
          <cell r="H6215" t="str">
            <v>ANDORRA</v>
          </cell>
          <cell r="I6215"/>
          <cell r="J6215" t="str">
            <v>Andorra la Vella</v>
          </cell>
          <cell r="K6215" t="str">
            <v>Andorra la Vella</v>
          </cell>
          <cell r="L6215" t="str">
            <v>Conformant</v>
          </cell>
        </row>
        <row r="6216">
          <cell r="B6216" t="str">
            <v>NXP SEMICONDUCTORS_2023</v>
          </cell>
          <cell r="C6216" t="str">
            <v>CID001078 - LS-NIKKO Copper Inc.</v>
          </cell>
          <cell r="D6216" t="str">
            <v>Gold</v>
          </cell>
          <cell r="E6216" t="str">
            <v>CID001078</v>
          </cell>
          <cell r="F6216" t="str">
            <v>RMI</v>
          </cell>
          <cell r="G6216" t="str">
            <v>LS-NIKKO Copper Inc.</v>
          </cell>
          <cell r="H6216" t="str">
            <v>KOREA, REPUBLIC OF</v>
          </cell>
          <cell r="I6216"/>
          <cell r="J6216" t="str">
            <v>Onsan-eup</v>
          </cell>
          <cell r="K6216" t="str">
            <v>Ulsan-gwangyeoksi</v>
          </cell>
          <cell r="L6216" t="str">
            <v>Conformant</v>
          </cell>
        </row>
        <row r="6217">
          <cell r="B6217" t="str">
            <v>NXP SEMICONDUCTORS_2023</v>
          </cell>
          <cell r="C6217" t="str">
            <v>CID001113 - Materion</v>
          </cell>
          <cell r="D6217" t="str">
            <v>Gold</v>
          </cell>
          <cell r="E6217" t="str">
            <v>CID001113</v>
          </cell>
          <cell r="F6217" t="str">
            <v>RMI</v>
          </cell>
          <cell r="G6217" t="str">
            <v>Materion</v>
          </cell>
          <cell r="H6217" t="str">
            <v>UNITED STATES OF AMERICA</v>
          </cell>
          <cell r="I6217"/>
          <cell r="J6217" t="str">
            <v>Buffalo</v>
          </cell>
          <cell r="K6217" t="str">
            <v>New York</v>
          </cell>
          <cell r="L6217" t="str">
            <v>Conformant</v>
          </cell>
        </row>
        <row r="6218">
          <cell r="B6218" t="str">
            <v>NXP SEMICONDUCTORS_2023</v>
          </cell>
          <cell r="C6218" t="str">
            <v>CID001119 - Matsuda Sangyo Co., Ltd.</v>
          </cell>
          <cell r="D6218" t="str">
            <v>Gold</v>
          </cell>
          <cell r="E6218" t="str">
            <v>CID001119</v>
          </cell>
          <cell r="F6218" t="str">
            <v>RMI</v>
          </cell>
          <cell r="G6218" t="str">
            <v>Matsuda Sangyo Co., Ltd.</v>
          </cell>
          <cell r="H6218" t="str">
            <v>JAPAN</v>
          </cell>
          <cell r="I6218"/>
          <cell r="J6218" t="str">
            <v>Iruma</v>
          </cell>
          <cell r="K6218" t="str">
            <v>Saitama</v>
          </cell>
          <cell r="L6218" t="str">
            <v>Conformant</v>
          </cell>
        </row>
        <row r="6219">
          <cell r="B6219" t="str">
            <v>NXP SEMICONDUCTORS_2023</v>
          </cell>
          <cell r="C6219" t="str">
            <v>CID001149 - Metalor Technologies (Hong Kong) Ltd.</v>
          </cell>
          <cell r="D6219" t="str">
            <v>Gold</v>
          </cell>
          <cell r="E6219" t="str">
            <v>CID001149</v>
          </cell>
          <cell r="F6219" t="str">
            <v>RMI</v>
          </cell>
          <cell r="G6219" t="str">
            <v>Metalor Technologies (Hong Kong) Ltd.</v>
          </cell>
          <cell r="H6219" t="str">
            <v>CHINA</v>
          </cell>
          <cell r="I6219" t="str">
            <v>Unknown.</v>
          </cell>
          <cell r="J6219" t="str">
            <v>Kwai Chung</v>
          </cell>
          <cell r="K6219" t="str">
            <v>Hong Kong SAR</v>
          </cell>
          <cell r="L6219" t="str">
            <v>Conformant</v>
          </cell>
        </row>
        <row r="6220">
          <cell r="B6220" t="str">
            <v>NXP SEMICONDUCTORS_2023</v>
          </cell>
          <cell r="C6220" t="str">
            <v>CID001152 - Metalor Technologies (Singapore) Pte., Ltd.</v>
          </cell>
          <cell r="D6220" t="str">
            <v>Gold</v>
          </cell>
          <cell r="E6220" t="str">
            <v>CID001152</v>
          </cell>
          <cell r="F6220" t="str">
            <v>RMI</v>
          </cell>
          <cell r="G6220" t="str">
            <v>Metalor Technologies (Singapore) Pte., Ltd.</v>
          </cell>
          <cell r="H6220" t="str">
            <v>SINGAPORE</v>
          </cell>
          <cell r="I6220"/>
          <cell r="J6220" t="str">
            <v>Singapore</v>
          </cell>
          <cell r="K6220" t="str">
            <v>South West</v>
          </cell>
          <cell r="L6220" t="str">
            <v>Conformant</v>
          </cell>
        </row>
        <row r="6221">
          <cell r="B6221" t="str">
            <v>NXP SEMICONDUCTORS_2023</v>
          </cell>
          <cell r="C6221" t="str">
            <v>CID001147 - Metalor Technologies (Suzhou) Ltd.</v>
          </cell>
          <cell r="D6221" t="str">
            <v>Gold</v>
          </cell>
          <cell r="E6221" t="str">
            <v>CID001147</v>
          </cell>
          <cell r="F6221" t="str">
            <v>RMI</v>
          </cell>
          <cell r="G6221" t="str">
            <v>Metalor Technologies (Suzhou) Ltd.</v>
          </cell>
          <cell r="H6221" t="str">
            <v>CHINA</v>
          </cell>
          <cell r="I6221"/>
          <cell r="J6221" t="str">
            <v>Suzhou Industrial Park</v>
          </cell>
          <cell r="K6221" t="str">
            <v>Jiangsu Sheng</v>
          </cell>
          <cell r="L6221" t="str">
            <v>Conformant</v>
          </cell>
        </row>
        <row r="6222">
          <cell r="B6222" t="str">
            <v>NXP SEMICONDUCTORS_2023</v>
          </cell>
          <cell r="C6222" t="str">
            <v>CID001153 - Metalor Technologies S.A.</v>
          </cell>
          <cell r="D6222" t="str">
            <v>Gold</v>
          </cell>
          <cell r="E6222" t="str">
            <v>CID001153</v>
          </cell>
          <cell r="F6222" t="str">
            <v>RMI</v>
          </cell>
          <cell r="G6222" t="str">
            <v>Metalor Technologies S.A.</v>
          </cell>
          <cell r="H6222" t="str">
            <v>SWITZERLAND</v>
          </cell>
          <cell r="I6222"/>
          <cell r="J6222" t="str">
            <v>Marin</v>
          </cell>
          <cell r="K6222" t="str">
            <v>Neuchâtel</v>
          </cell>
          <cell r="L6222" t="str">
            <v>Conformant</v>
          </cell>
        </row>
        <row r="6223">
          <cell r="B6223" t="str">
            <v>NXP SEMICONDUCTORS_2023</v>
          </cell>
          <cell r="C6223" t="str">
            <v>CID001157 - Metalor USA Refining Corporation</v>
          </cell>
          <cell r="D6223" t="str">
            <v>Gold</v>
          </cell>
          <cell r="E6223" t="str">
            <v>CID001157</v>
          </cell>
          <cell r="F6223" t="str">
            <v>RMI</v>
          </cell>
          <cell r="G6223" t="str">
            <v>Metalor USA Refining Corporation</v>
          </cell>
          <cell r="H6223" t="str">
            <v>UNITED STATES OF AMERICA</v>
          </cell>
          <cell r="I6223"/>
          <cell r="J6223" t="str">
            <v>North Attleboro</v>
          </cell>
          <cell r="K6223" t="str">
            <v>Massachusetts</v>
          </cell>
          <cell r="L6223" t="str">
            <v>Conformant</v>
          </cell>
        </row>
        <row r="6224">
          <cell r="B6224" t="str">
            <v>NXP SEMICONDUCTORS_2023</v>
          </cell>
          <cell r="C6224" t="str">
            <v>CID001161 - Metalurgica Met-Mex Penoles S.A. De C.V.65</v>
          </cell>
          <cell r="D6224" t="str">
            <v>Gold</v>
          </cell>
          <cell r="E6224" t="str">
            <v>CID001161</v>
          </cell>
          <cell r="F6224" t="str">
            <v>RMI</v>
          </cell>
          <cell r="G6224" t="str">
            <v>Metalurgica Met-Mex Penoles S.A. De C.V.</v>
          </cell>
          <cell r="H6224" t="str">
            <v>MEXICO</v>
          </cell>
          <cell r="I6224"/>
          <cell r="J6224" t="str">
            <v>Torreon</v>
          </cell>
          <cell r="K6224" t="str">
            <v>Coahuila de Zaragoza</v>
          </cell>
          <cell r="L6224" t="str">
            <v>Conformant</v>
          </cell>
        </row>
        <row r="6225">
          <cell r="B6225" t="str">
            <v>NXP SEMICONDUCTORS_2023</v>
          </cell>
          <cell r="C6225" t="str">
            <v>CID001188 - Mitsubishi Materials Corporation</v>
          </cell>
          <cell r="D6225" t="str">
            <v>Gold</v>
          </cell>
          <cell r="E6225" t="str">
            <v>CID001188</v>
          </cell>
          <cell r="F6225" t="str">
            <v>RMI</v>
          </cell>
          <cell r="G6225" t="str">
            <v>Mitsubishi Materials Corporation</v>
          </cell>
          <cell r="H6225" t="str">
            <v>JAPAN</v>
          </cell>
          <cell r="I6225"/>
          <cell r="J6225" t="str">
            <v>Tokyo</v>
          </cell>
          <cell r="K6225" t="str">
            <v>Tokyo</v>
          </cell>
          <cell r="L6225" t="str">
            <v>Conformant</v>
          </cell>
        </row>
        <row r="6226">
          <cell r="B6226" t="str">
            <v>NXP SEMICONDUCTORS_2023</v>
          </cell>
          <cell r="C6226" t="str">
            <v>CID001193 - Mitsui Mining and Smelting Co., Ltd.</v>
          </cell>
          <cell r="D6226" t="str">
            <v>Gold</v>
          </cell>
          <cell r="E6226" t="str">
            <v>CID001193</v>
          </cell>
          <cell r="F6226" t="str">
            <v>RMI</v>
          </cell>
          <cell r="G6226" t="str">
            <v>Mitsui Mining and Smelting Co., Ltd.</v>
          </cell>
          <cell r="H6226" t="str">
            <v>JAPAN</v>
          </cell>
          <cell r="I6226"/>
          <cell r="J6226" t="str">
            <v>Takehara</v>
          </cell>
          <cell r="K6226" t="str">
            <v>Hiroshima</v>
          </cell>
          <cell r="L6226" t="str">
            <v>Conformant</v>
          </cell>
        </row>
        <row r="6227">
          <cell r="B6227" t="str">
            <v>NXP SEMICONDUCTORS_2023</v>
          </cell>
          <cell r="C6227" t="str">
            <v>CID002509 - MMTC-PAMP India Pvt., Ltd.</v>
          </cell>
          <cell r="D6227" t="str">
            <v>Gold</v>
          </cell>
          <cell r="E6227" t="str">
            <v>CID002509</v>
          </cell>
          <cell r="F6227" t="str">
            <v>RMI</v>
          </cell>
          <cell r="G6227" t="str">
            <v>MMTC-PAMP India Pvt., Ltd.</v>
          </cell>
          <cell r="H6227" t="str">
            <v>INDIA</v>
          </cell>
          <cell r="I6227"/>
          <cell r="J6227" t="str">
            <v>Mewat</v>
          </cell>
          <cell r="K6227" t="str">
            <v>Haryana</v>
          </cell>
          <cell r="L6227" t="str">
            <v>Conformant</v>
          </cell>
        </row>
        <row r="6228">
          <cell r="B6228" t="str">
            <v>NXP SEMICONDUCTORS_2023</v>
          </cell>
          <cell r="C6228" t="str">
            <v>CID001220 - Nadir Metal Rafineri San. Ve Tic. A.S.</v>
          </cell>
          <cell r="D6228" t="str">
            <v>Gold</v>
          </cell>
          <cell r="E6228" t="str">
            <v>CID001220</v>
          </cell>
          <cell r="F6228" t="str">
            <v>RMI</v>
          </cell>
          <cell r="G6228" t="str">
            <v>Nadir Metal Rafineri San. Ve Tic. A.S.</v>
          </cell>
          <cell r="H6228" t="str">
            <v>TURKEY</v>
          </cell>
          <cell r="I6228"/>
          <cell r="J6228" t="str">
            <v>Bahçelievler</v>
          </cell>
          <cell r="K6228" t="str">
            <v>İstanbul</v>
          </cell>
          <cell r="L6228" t="str">
            <v>Conformant</v>
          </cell>
        </row>
        <row r="6229">
          <cell r="B6229" t="str">
            <v>NXP SEMICONDUCTORS_2023</v>
          </cell>
          <cell r="C6229" t="str">
            <v>CID001236 - Navoi Mining and Metallurgical Combinat</v>
          </cell>
          <cell r="D6229" t="str">
            <v>Gold</v>
          </cell>
          <cell r="E6229" t="str">
            <v>CID001236</v>
          </cell>
          <cell r="F6229" t="str">
            <v>RMI</v>
          </cell>
          <cell r="G6229" t="str">
            <v>Navoi Mining and Metallurgical Combinat</v>
          </cell>
          <cell r="H6229" t="str">
            <v>UZBEKISTAN</v>
          </cell>
          <cell r="I6229"/>
          <cell r="J6229" t="str">
            <v>Navoi</v>
          </cell>
          <cell r="K6229" t="str">
            <v>Navoiy</v>
          </cell>
          <cell r="L6229" t="str">
            <v>Conformant</v>
          </cell>
        </row>
        <row r="6230">
          <cell r="B6230" t="str">
            <v>NXP SEMICONDUCTORS_2023</v>
          </cell>
          <cell r="C6230" t="str">
            <v>CID001259 - Nihon Material Co., Ltd.</v>
          </cell>
          <cell r="D6230" t="str">
            <v>Gold</v>
          </cell>
          <cell r="E6230" t="str">
            <v>CID001259</v>
          </cell>
          <cell r="F6230" t="str">
            <v>RMI</v>
          </cell>
          <cell r="G6230" t="str">
            <v>Nihon Material Co., Ltd.</v>
          </cell>
          <cell r="H6230" t="str">
            <v>JAPAN</v>
          </cell>
          <cell r="I6230"/>
          <cell r="J6230" t="str">
            <v>Noda</v>
          </cell>
          <cell r="K6230" t="str">
            <v>Chiba</v>
          </cell>
          <cell r="L6230" t="str">
            <v>Conformant</v>
          </cell>
        </row>
        <row r="6231">
          <cell r="B6231" t="str">
            <v>NXP SEMICONDUCTORS_2023</v>
          </cell>
          <cell r="C6231" t="str">
            <v>CID002779 - Ogussa Osterreichische Gold- und Silber-Scheideanstalt GmbH</v>
          </cell>
          <cell r="D6231" t="str">
            <v>Gold</v>
          </cell>
          <cell r="E6231" t="str">
            <v>CID002779</v>
          </cell>
          <cell r="F6231" t="str">
            <v>RMI</v>
          </cell>
          <cell r="G6231" t="str">
            <v>Ogussa Osterreichische Gold- und Silber-Scheideanstalt GmbH</v>
          </cell>
          <cell r="H6231" t="str">
            <v>AUSTRIA</v>
          </cell>
          <cell r="I6231"/>
          <cell r="J6231" t="str">
            <v>Vienna</v>
          </cell>
          <cell r="K6231" t="str">
            <v>Wien</v>
          </cell>
          <cell r="L6231" t="str">
            <v>Conformant</v>
          </cell>
        </row>
        <row r="6232">
          <cell r="B6232" t="str">
            <v>NXP SEMICONDUCTORS_2023</v>
          </cell>
          <cell r="C6232" t="str">
            <v>CID001325 - Ohura Precious Metal Industry Co., Ltd.</v>
          </cell>
          <cell r="D6232" t="str">
            <v>Gold</v>
          </cell>
          <cell r="E6232" t="str">
            <v>CID001325</v>
          </cell>
          <cell r="F6232" t="str">
            <v>RMI</v>
          </cell>
          <cell r="G6232" t="str">
            <v>Ohura Precious Metal Industry Co., Ltd.</v>
          </cell>
          <cell r="H6232" t="str">
            <v>JAPAN</v>
          </cell>
          <cell r="I6232"/>
          <cell r="J6232" t="str">
            <v>Nara-shi</v>
          </cell>
          <cell r="K6232" t="str">
            <v>Nara</v>
          </cell>
          <cell r="L6232" t="str">
            <v>Conformant</v>
          </cell>
        </row>
        <row r="6233">
          <cell r="B6233" t="str">
            <v>NXP SEMICONDUCTORS_2023</v>
          </cell>
          <cell r="C6233" t="str">
            <v>CID001352 - MKS PAMP SA97</v>
          </cell>
          <cell r="D6233" t="str">
            <v>Gold</v>
          </cell>
          <cell r="E6233" t="str">
            <v>CID001352</v>
          </cell>
          <cell r="F6233" t="str">
            <v>RMI</v>
          </cell>
          <cell r="G6233" t="str">
            <v>MKS PAMP SA</v>
          </cell>
          <cell r="H6233" t="str">
            <v>SWITZERLAND</v>
          </cell>
          <cell r="I6233"/>
          <cell r="J6233" t="str">
            <v>Geneva</v>
          </cell>
          <cell r="K6233" t="str">
            <v>Genève</v>
          </cell>
          <cell r="L6233" t="str">
            <v>Conformant</v>
          </cell>
        </row>
        <row r="6234">
          <cell r="B6234" t="str">
            <v>NXP SEMICONDUCTORS_2023</v>
          </cell>
          <cell r="C6234" t="str">
            <v>CID002919 - Planta Recuperadora de Metales SpA</v>
          </cell>
          <cell r="D6234" t="str">
            <v>Gold</v>
          </cell>
          <cell r="E6234" t="str">
            <v>CID002919</v>
          </cell>
          <cell r="F6234" t="str">
            <v>RMI</v>
          </cell>
          <cell r="G6234" t="str">
            <v>Planta Recuperadora de Metales SpA</v>
          </cell>
          <cell r="H6234" t="str">
            <v>CHILE</v>
          </cell>
          <cell r="I6234"/>
          <cell r="J6234" t="str">
            <v>Mejillones</v>
          </cell>
          <cell r="K6234" t="str">
            <v>Antofagasta</v>
          </cell>
          <cell r="L6234" t="str">
            <v>Conformant</v>
          </cell>
        </row>
        <row r="6235">
          <cell r="B6235" t="str">
            <v>NXP SEMICONDUCTORS_2023</v>
          </cell>
          <cell r="C6235" t="str">
            <v>CID001397 - PT Aneka Tambang (Persero) Tbk</v>
          </cell>
          <cell r="D6235" t="str">
            <v>Gold</v>
          </cell>
          <cell r="E6235" t="str">
            <v>CID001397</v>
          </cell>
          <cell r="F6235" t="str">
            <v>RMI</v>
          </cell>
          <cell r="G6235" t="str">
            <v>PT Aneka Tambang (Persero) Tbk</v>
          </cell>
          <cell r="H6235" t="str">
            <v>INDONESIA</v>
          </cell>
          <cell r="I6235"/>
          <cell r="J6235" t="str">
            <v>Jakarta</v>
          </cell>
          <cell r="K6235" t="str">
            <v>Jakarta Raya</v>
          </cell>
          <cell r="L6235" t="str">
            <v>Conformant</v>
          </cell>
        </row>
        <row r="6236">
          <cell r="B6236" t="str">
            <v>NXP SEMICONDUCTORS_2023</v>
          </cell>
          <cell r="C6236" t="str">
            <v>CID001498 - PX Precinox S.A.</v>
          </cell>
          <cell r="D6236" t="str">
            <v>Gold</v>
          </cell>
          <cell r="E6236" t="str">
            <v>CID001498</v>
          </cell>
          <cell r="F6236" t="str">
            <v>RMI</v>
          </cell>
          <cell r="G6236" t="str">
            <v>PX Precinox S.A.</v>
          </cell>
          <cell r="H6236" t="str">
            <v>SWITZERLAND</v>
          </cell>
          <cell r="I6236"/>
          <cell r="J6236" t="str">
            <v>La Chaux-de-Fonds</v>
          </cell>
          <cell r="K6236" t="str">
            <v>Neuchâtel</v>
          </cell>
          <cell r="L6236" t="str">
            <v>Conformant</v>
          </cell>
        </row>
        <row r="6237">
          <cell r="B6237" t="str">
            <v>NXP SEMICONDUCTORS_2023</v>
          </cell>
          <cell r="C6237" t="str">
            <v>CID001512 - Rand Refinery (Pty) Ltd.</v>
          </cell>
          <cell r="D6237" t="str">
            <v>Gold</v>
          </cell>
          <cell r="E6237" t="str">
            <v>CID001512</v>
          </cell>
          <cell r="F6237" t="str">
            <v>RMI</v>
          </cell>
          <cell r="G6237" t="str">
            <v>Rand Refinery (Pty) Ltd.</v>
          </cell>
          <cell r="H6237" t="str">
            <v>SOUTH AFRICA</v>
          </cell>
          <cell r="I6237"/>
          <cell r="J6237" t="str">
            <v>Germiston</v>
          </cell>
          <cell r="K6237" t="str">
            <v>Gauteng</v>
          </cell>
          <cell r="L6237" t="str">
            <v>Conformant</v>
          </cell>
        </row>
        <row r="6238">
          <cell r="B6238" t="str">
            <v>NXP SEMICONDUCTORS_2023</v>
          </cell>
          <cell r="C6238" t="str">
            <v>CID002582 - REMONDIS PMR B.V.</v>
          </cell>
          <cell r="D6238" t="str">
            <v>Gold</v>
          </cell>
          <cell r="E6238" t="str">
            <v>CID002582</v>
          </cell>
          <cell r="F6238" t="str">
            <v>RMI</v>
          </cell>
          <cell r="G6238" t="str">
            <v>REMONDIS PMR B.V.</v>
          </cell>
          <cell r="H6238" t="str">
            <v>NETHERLANDS</v>
          </cell>
          <cell r="I6238"/>
          <cell r="J6238" t="str">
            <v>Moerdijk</v>
          </cell>
          <cell r="K6238" t="str">
            <v>Noord-Brabant</v>
          </cell>
          <cell r="L6238" t="str">
            <v>Conformant</v>
          </cell>
        </row>
        <row r="6239">
          <cell r="B6239" t="str">
            <v>NXP SEMICONDUCTORS_2023</v>
          </cell>
          <cell r="C6239" t="str">
            <v>CID001534 - Royal Canadian Mint</v>
          </cell>
          <cell r="D6239" t="str">
            <v>Gold</v>
          </cell>
          <cell r="E6239" t="str">
            <v>CID001534</v>
          </cell>
          <cell r="F6239" t="str">
            <v>RMI</v>
          </cell>
          <cell r="G6239" t="str">
            <v>Royal Canadian Mint</v>
          </cell>
          <cell r="H6239" t="str">
            <v>CANADA</v>
          </cell>
          <cell r="I6239"/>
          <cell r="J6239" t="str">
            <v>Ottawa</v>
          </cell>
          <cell r="K6239" t="str">
            <v>Ontario</v>
          </cell>
          <cell r="L6239" t="str">
            <v>Conformant</v>
          </cell>
        </row>
        <row r="6240">
          <cell r="B6240" t="str">
            <v>NXP SEMICONDUCTORS_2023</v>
          </cell>
          <cell r="C6240" t="str">
            <v>CID002761 - SAAMP</v>
          </cell>
          <cell r="D6240" t="str">
            <v>Gold</v>
          </cell>
          <cell r="E6240" t="str">
            <v>CID002761</v>
          </cell>
          <cell r="F6240" t="str">
            <v>RMI</v>
          </cell>
          <cell r="G6240" t="str">
            <v>SAAMP</v>
          </cell>
          <cell r="H6240" t="str">
            <v>FRANCE</v>
          </cell>
          <cell r="I6240"/>
          <cell r="J6240" t="str">
            <v>Paris</v>
          </cell>
          <cell r="K6240" t="str">
            <v>Île-de-France</v>
          </cell>
          <cell r="L6240" t="str">
            <v>Conformant</v>
          </cell>
        </row>
        <row r="6241">
          <cell r="B6241" t="str">
            <v>NXP SEMICONDUCTORS_2023</v>
          </cell>
          <cell r="C6241" t="str">
            <v>CID002290 - SAFINA A.S.</v>
          </cell>
          <cell r="D6241" t="str">
            <v>Gold</v>
          </cell>
          <cell r="E6241" t="str">
            <v>CID002290</v>
          </cell>
          <cell r="F6241" t="str">
            <v>RMI</v>
          </cell>
          <cell r="G6241" t="str">
            <v>SAFINA A.S.</v>
          </cell>
          <cell r="H6241" t="str">
            <v>CZECHIA</v>
          </cell>
          <cell r="I6241"/>
          <cell r="J6241" t="str">
            <v>Vestec</v>
          </cell>
          <cell r="K6241" t="str">
            <v>Praha-západ</v>
          </cell>
          <cell r="L6241" t="str">
            <v>Conformant</v>
          </cell>
        </row>
        <row r="6242">
          <cell r="B6242" t="str">
            <v>NXP SEMICONDUCTORS_2023</v>
          </cell>
          <cell r="C6242" t="str">
            <v>CID001555 - Samduck Precious Metals71</v>
          </cell>
          <cell r="D6242" t="str">
            <v>Gold</v>
          </cell>
          <cell r="E6242" t="str">
            <v>CID001555</v>
          </cell>
          <cell r="F6242" t="str">
            <v>RMI</v>
          </cell>
          <cell r="G6242" t="str">
            <v>Samduck Precious Metals</v>
          </cell>
          <cell r="H6242" t="str">
            <v>KOREA, REPUBLIC OF</v>
          </cell>
          <cell r="I6242"/>
          <cell r="J6242" t="str">
            <v>Namdong</v>
          </cell>
          <cell r="K6242" t="str">
            <v>Incheon-gwangyeoksi</v>
          </cell>
          <cell r="L6242" t="str">
            <v>Listed by RMI</v>
          </cell>
        </row>
        <row r="6243">
          <cell r="B6243" t="str">
            <v>NXP SEMICONDUCTORS_2023</v>
          </cell>
          <cell r="C6243" t="str">
            <v>CID001585 - SEMPSA Joyeria Plateria S.A.</v>
          </cell>
          <cell r="D6243" t="str">
            <v>Gold</v>
          </cell>
          <cell r="E6243" t="str">
            <v>CID001585</v>
          </cell>
          <cell r="F6243" t="str">
            <v>RMI</v>
          </cell>
          <cell r="G6243" t="str">
            <v>SEMPSA Joyeria Plateria S.A.</v>
          </cell>
          <cell r="H6243" t="str">
            <v>SPAIN</v>
          </cell>
          <cell r="I6243" t="str">
            <v>Avenida Democratia</v>
          </cell>
          <cell r="J6243" t="str">
            <v>Madrid</v>
          </cell>
          <cell r="K6243" t="str">
            <v>Comunidad de Madrid</v>
          </cell>
          <cell r="L6243" t="str">
            <v>Conformant</v>
          </cell>
        </row>
        <row r="6244">
          <cell r="B6244" t="str">
            <v>NXP SEMICONDUCTORS_2023</v>
          </cell>
          <cell r="C6244" t="str">
            <v>CID001622 - Shandong Zhaojin Gold &amp; Silver Refinery Co., Ltd.</v>
          </cell>
          <cell r="D6244" t="str">
            <v>Gold</v>
          </cell>
          <cell r="E6244" t="str">
            <v>CID001622</v>
          </cell>
          <cell r="F6244" t="str">
            <v>RMI</v>
          </cell>
          <cell r="G6244" t="str">
            <v>Shandong Zhaojin Gold &amp; Silver Refinery Co., Ltd.</v>
          </cell>
          <cell r="H6244" t="str">
            <v>CHINA</v>
          </cell>
          <cell r="I6244"/>
          <cell r="J6244" t="str">
            <v>Zhaoyuan</v>
          </cell>
          <cell r="K6244" t="str">
            <v>Shandong Sheng</v>
          </cell>
          <cell r="L6244" t="str">
            <v>Conformant</v>
          </cell>
        </row>
        <row r="6245">
          <cell r="B6245" t="str">
            <v>NXP SEMICONDUCTORS_2023</v>
          </cell>
          <cell r="C6245" t="str">
            <v>CID001736 - Sichuan Tianze Precious Metals Co., Ltd.</v>
          </cell>
          <cell r="D6245" t="str">
            <v>Gold</v>
          </cell>
          <cell r="E6245" t="str">
            <v>CID001736</v>
          </cell>
          <cell r="F6245" t="str">
            <v>RMI</v>
          </cell>
          <cell r="G6245" t="str">
            <v>Sichuan Tianze Precious Metals Co., Ltd.</v>
          </cell>
          <cell r="H6245" t="str">
            <v>CHINA</v>
          </cell>
          <cell r="I6245"/>
          <cell r="J6245" t="str">
            <v>Chengdu</v>
          </cell>
          <cell r="K6245" t="str">
            <v>Sichuan Sheng</v>
          </cell>
          <cell r="L6245" t="str">
            <v>Conformant</v>
          </cell>
        </row>
        <row r="6246">
          <cell r="B6246" t="str">
            <v>NXP SEMICONDUCTORS_2023</v>
          </cell>
          <cell r="C6246" t="str">
            <v>CID002516 - Singway Technology Co., Ltd.</v>
          </cell>
          <cell r="D6246" t="str">
            <v>Gold</v>
          </cell>
          <cell r="E6246" t="str">
            <v>CID002516</v>
          </cell>
          <cell r="F6246" t="str">
            <v>RMI</v>
          </cell>
          <cell r="G6246" t="str">
            <v>Singway Technology Co., Ltd.</v>
          </cell>
          <cell r="H6246" t="str">
            <v>TAIWAN, PROVINCE OF CHINA</v>
          </cell>
          <cell r="I6246"/>
          <cell r="J6246" t="str">
            <v>Dayuan</v>
          </cell>
          <cell r="K6246" t="str">
            <v>Taoyuan</v>
          </cell>
          <cell r="L6246" t="str">
            <v>Listed by RMI</v>
          </cell>
        </row>
        <row r="6247">
          <cell r="B6247" t="str">
            <v>NXP SEMICONDUCTORS_2023</v>
          </cell>
          <cell r="C6247" t="str">
            <v>CID001761 - Solar Applied Materials Technology Corp.</v>
          </cell>
          <cell r="D6247" t="str">
            <v>Gold</v>
          </cell>
          <cell r="E6247" t="str">
            <v>CID001761</v>
          </cell>
          <cell r="F6247" t="str">
            <v>RMI</v>
          </cell>
          <cell r="G6247" t="str">
            <v>Solar Applied Materials Technology Corp.</v>
          </cell>
          <cell r="H6247" t="str">
            <v>TAIWAN, PROVINCE OF CHINA</v>
          </cell>
          <cell r="I6247"/>
          <cell r="J6247" t="str">
            <v>Tainan City</v>
          </cell>
          <cell r="K6247" t="str">
            <v>Tainan</v>
          </cell>
          <cell r="L6247" t="str">
            <v>Conformant</v>
          </cell>
        </row>
        <row r="6248">
          <cell r="B6248" t="str">
            <v>NXP SEMICONDUCTORS_2023</v>
          </cell>
          <cell r="C6248" t="str">
            <v>CID001798 - Sumitomo Metal Mining Co., Ltd.88</v>
          </cell>
          <cell r="D6248" t="str">
            <v>Gold</v>
          </cell>
          <cell r="E6248" t="str">
            <v>CID001798</v>
          </cell>
          <cell r="F6248" t="str">
            <v>RMI</v>
          </cell>
          <cell r="G6248" t="str">
            <v>Sumitomo Metal Mining Co., Ltd.</v>
          </cell>
          <cell r="H6248" t="str">
            <v>JAPAN</v>
          </cell>
          <cell r="I6248"/>
          <cell r="J6248" t="str">
            <v>Saijo</v>
          </cell>
          <cell r="K6248" t="str">
            <v>Wehime</v>
          </cell>
          <cell r="L6248" t="str">
            <v>Conformant</v>
          </cell>
        </row>
        <row r="6249">
          <cell r="B6249" t="str">
            <v>NXP SEMICONDUCTORS_2023</v>
          </cell>
          <cell r="C6249" t="str">
            <v>CID002580 - T.C.A S.p.A</v>
          </cell>
          <cell r="D6249" t="str">
            <v>Gold</v>
          </cell>
          <cell r="E6249" t="str">
            <v>CID002580</v>
          </cell>
          <cell r="F6249" t="str">
            <v>RMI</v>
          </cell>
          <cell r="G6249" t="str">
            <v>T.C.A S.p.A</v>
          </cell>
          <cell r="H6249" t="str">
            <v>ITALY</v>
          </cell>
          <cell r="I6249"/>
          <cell r="J6249" t="str">
            <v>Capolona</v>
          </cell>
          <cell r="K6249" t="str">
            <v>Toscana</v>
          </cell>
          <cell r="L6249" t="str">
            <v>Conformant</v>
          </cell>
        </row>
        <row r="6250">
          <cell r="B6250" t="str">
            <v>NXP SEMICONDUCTORS_2023</v>
          </cell>
          <cell r="C6250" t="str">
            <v>CID001875 - Tanaka Kikinzoku Kogyo K.K.96</v>
          </cell>
          <cell r="D6250" t="str">
            <v>Gold</v>
          </cell>
          <cell r="E6250" t="str">
            <v>CID001875</v>
          </cell>
          <cell r="F6250" t="str">
            <v>RMI</v>
          </cell>
          <cell r="G6250" t="str">
            <v>Tanaka Kikinzoku Kogyo K.K.</v>
          </cell>
          <cell r="H6250" t="str">
            <v>JAPAN</v>
          </cell>
          <cell r="I6250" t="str">
            <v>nagatoro2-14</v>
          </cell>
          <cell r="J6250" t="str">
            <v>Hiratsuka</v>
          </cell>
          <cell r="K6250" t="str">
            <v>Kanagawa</v>
          </cell>
          <cell r="L6250" t="str">
            <v>Conformant</v>
          </cell>
        </row>
        <row r="6251">
          <cell r="B6251" t="str">
            <v>NXP SEMICONDUCTORS_2023</v>
          </cell>
          <cell r="C6251" t="str">
            <v>CID001916 - Shandong Gold Smelting Co., Ltd.</v>
          </cell>
          <cell r="D6251" t="str">
            <v>Gold</v>
          </cell>
          <cell r="E6251" t="str">
            <v>CID001916</v>
          </cell>
          <cell r="F6251" t="str">
            <v>RMI</v>
          </cell>
          <cell r="G6251" t="str">
            <v>Shandong Gold Smelting Co., Ltd.</v>
          </cell>
          <cell r="H6251" t="str">
            <v>CHINA</v>
          </cell>
          <cell r="I6251"/>
          <cell r="J6251" t="str">
            <v>Laizhou</v>
          </cell>
          <cell r="K6251" t="str">
            <v>Shandong Sheng</v>
          </cell>
          <cell r="L6251" t="str">
            <v>Conformant</v>
          </cell>
        </row>
        <row r="6252">
          <cell r="B6252" t="str">
            <v>NXP SEMICONDUCTORS_2023</v>
          </cell>
          <cell r="C6252" t="str">
            <v>CID001938 - Tokuriki Honten Co., Ltd.</v>
          </cell>
          <cell r="D6252" t="str">
            <v>Gold</v>
          </cell>
          <cell r="E6252" t="str">
            <v>CID001938</v>
          </cell>
          <cell r="F6252" t="str">
            <v>RMI</v>
          </cell>
          <cell r="G6252" t="str">
            <v>Tokuriki Honten Co., Ltd.</v>
          </cell>
          <cell r="H6252" t="str">
            <v>JAPAN</v>
          </cell>
          <cell r="I6252"/>
          <cell r="J6252" t="str">
            <v>Kuki</v>
          </cell>
          <cell r="K6252" t="str">
            <v>Saitama</v>
          </cell>
          <cell r="L6252" t="str">
            <v>Conformant</v>
          </cell>
        </row>
        <row r="6253">
          <cell r="B6253" t="str">
            <v>NXP SEMICONDUCTORS_2023</v>
          </cell>
          <cell r="C6253" t="str">
            <v>CID002615 - TOO Tau-Ken-Altyn</v>
          </cell>
          <cell r="D6253" t="str">
            <v>Gold</v>
          </cell>
          <cell r="E6253" t="str">
            <v>CID002615</v>
          </cell>
          <cell r="F6253" t="str">
            <v>RMI</v>
          </cell>
          <cell r="G6253" t="str">
            <v>TOO Tau-Ken-Altyn</v>
          </cell>
          <cell r="H6253" t="str">
            <v>KAZAKHSTAN</v>
          </cell>
          <cell r="I6253"/>
          <cell r="J6253" t="str">
            <v>Astana</v>
          </cell>
          <cell r="K6253" t="str">
            <v>Almaty</v>
          </cell>
          <cell r="L6253" t="str">
            <v>Conformant</v>
          </cell>
        </row>
        <row r="6254">
          <cell r="B6254" t="str">
            <v>NXP SEMICONDUCTORS_2023</v>
          </cell>
          <cell r="C6254" t="str">
            <v>CID001955 - Torecom</v>
          </cell>
          <cell r="D6254" t="str">
            <v>Gold</v>
          </cell>
          <cell r="E6254" t="str">
            <v>CID001955</v>
          </cell>
          <cell r="F6254" t="str">
            <v>RMI</v>
          </cell>
          <cell r="G6254" t="str">
            <v>Torecom</v>
          </cell>
          <cell r="H6254" t="str">
            <v>KOREA, REPUBLIC OF</v>
          </cell>
          <cell r="I6254"/>
          <cell r="J6254" t="str">
            <v>Asan</v>
          </cell>
          <cell r="K6254" t="str">
            <v>Chungcheongnam-do</v>
          </cell>
          <cell r="L6254" t="str">
            <v>Conformant</v>
          </cell>
        </row>
        <row r="6255">
          <cell r="B6255" t="str">
            <v>NXP SEMICONDUCTORS_2023</v>
          </cell>
          <cell r="C6255" t="str">
            <v>CID001980 - Umicore S.A. Business Unit Precious Metals Refining104</v>
          </cell>
          <cell r="D6255" t="str">
            <v>Gold</v>
          </cell>
          <cell r="E6255" t="str">
            <v>CID001980</v>
          </cell>
          <cell r="F6255" t="str">
            <v>RMI</v>
          </cell>
          <cell r="G6255" t="str">
            <v>Umicore S.A. Business Unit Precious Metals Refining</v>
          </cell>
          <cell r="H6255" t="str">
            <v>BELGIUM</v>
          </cell>
          <cell r="I6255" t="str">
            <v>Adolf Greinerstraat 14</v>
          </cell>
          <cell r="J6255" t="str">
            <v>Hoboken</v>
          </cell>
          <cell r="K6255" t="str">
            <v>Antwerpen</v>
          </cell>
          <cell r="L6255" t="str">
            <v>Conformant</v>
          </cell>
        </row>
        <row r="6256">
          <cell r="B6256" t="str">
            <v>NXP SEMICONDUCTORS_2023</v>
          </cell>
          <cell r="C6256" t="str">
            <v>CID001993 - United Precious Metal Refining, Inc.</v>
          </cell>
          <cell r="D6256" t="str">
            <v>Gold</v>
          </cell>
          <cell r="E6256" t="str">
            <v>CID001993</v>
          </cell>
          <cell r="F6256" t="str">
            <v>RMI</v>
          </cell>
          <cell r="G6256" t="str">
            <v>United Precious Metal Refining, Inc.</v>
          </cell>
          <cell r="H6256" t="str">
            <v>UNITED STATES OF AMERICA</v>
          </cell>
          <cell r="I6256"/>
          <cell r="J6256" t="str">
            <v>Alden</v>
          </cell>
          <cell r="K6256" t="str">
            <v>New York</v>
          </cell>
          <cell r="L6256" t="str">
            <v>Conformant</v>
          </cell>
        </row>
        <row r="6257">
          <cell r="B6257" t="str">
            <v>NXP SEMICONDUCTORS_2023</v>
          </cell>
          <cell r="C6257" t="str">
            <v>CID002003 - Valcambi S.A.</v>
          </cell>
          <cell r="D6257" t="str">
            <v>Gold</v>
          </cell>
          <cell r="E6257" t="str">
            <v>CID002003</v>
          </cell>
          <cell r="F6257" t="str">
            <v>RMI</v>
          </cell>
          <cell r="G6257" t="str">
            <v>Valcambi S.A.</v>
          </cell>
          <cell r="H6257" t="str">
            <v>SWITZERLAND</v>
          </cell>
          <cell r="I6257"/>
          <cell r="J6257" t="str">
            <v>Balerna</v>
          </cell>
          <cell r="K6257" t="str">
            <v>Ticino</v>
          </cell>
          <cell r="L6257" t="str">
            <v>Conformant</v>
          </cell>
        </row>
        <row r="6258">
          <cell r="B6258" t="str">
            <v>NXP SEMICONDUCTORS_2023</v>
          </cell>
          <cell r="C6258" t="str">
            <v>CID002030 - Western Australian Mint (T/a The Perth Mint)109</v>
          </cell>
          <cell r="D6258" t="str">
            <v>Gold</v>
          </cell>
          <cell r="E6258" t="str">
            <v>CID002030</v>
          </cell>
          <cell r="F6258" t="str">
            <v>RMI</v>
          </cell>
          <cell r="G6258" t="str">
            <v>Western Australian Mint (T/a The Perth Mint)</v>
          </cell>
          <cell r="H6258" t="str">
            <v>AUSTRALIA</v>
          </cell>
          <cell r="I6258" t="str">
            <v>Nondisclosure</v>
          </cell>
          <cell r="J6258" t="str">
            <v>Newburn</v>
          </cell>
          <cell r="K6258" t="str">
            <v>Western Australia</v>
          </cell>
          <cell r="L6258" t="str">
            <v>Conformant</v>
          </cell>
        </row>
        <row r="6259">
          <cell r="B6259" t="str">
            <v>NXP SEMICONDUCTORS_2023</v>
          </cell>
          <cell r="C6259" t="str">
            <v>CID002778 - WIELAND Edelmetalle GmbH</v>
          </cell>
          <cell r="D6259" t="str">
            <v>Gold</v>
          </cell>
          <cell r="E6259" t="str">
            <v>CID002778</v>
          </cell>
          <cell r="F6259" t="str">
            <v>RMI</v>
          </cell>
          <cell r="G6259" t="str">
            <v>WIELAND Edelmetalle GmbH</v>
          </cell>
          <cell r="H6259" t="str">
            <v>GERMANY</v>
          </cell>
          <cell r="I6259"/>
          <cell r="J6259" t="str">
            <v>Pforzeim</v>
          </cell>
          <cell r="K6259" t="str">
            <v>Baden-Wurttemberg</v>
          </cell>
          <cell r="L6259" t="str">
            <v>Conformant</v>
          </cell>
        </row>
        <row r="6260">
          <cell r="B6260" t="str">
            <v>NXP SEMICONDUCTORS_2023</v>
          </cell>
          <cell r="C6260" t="str">
            <v>CID002129 - Yokohama Metal Co., Ltd.</v>
          </cell>
          <cell r="D6260" t="str">
            <v>Gold</v>
          </cell>
          <cell r="E6260" t="str">
            <v>CID002129</v>
          </cell>
          <cell r="F6260" t="str">
            <v>RMI</v>
          </cell>
          <cell r="G6260" t="str">
            <v>Yokohama Metal Co., Ltd.</v>
          </cell>
          <cell r="H6260" t="str">
            <v>JAPAN</v>
          </cell>
          <cell r="I6260"/>
          <cell r="J6260" t="str">
            <v>Sagamihara</v>
          </cell>
          <cell r="K6260" t="str">
            <v>Kanagawa</v>
          </cell>
          <cell r="L6260" t="str">
            <v>Conformant</v>
          </cell>
        </row>
        <row r="6261">
          <cell r="B6261" t="str">
            <v>NXP SEMICONDUCTORS_2023</v>
          </cell>
          <cell r="C6261" t="str">
            <v>CID002224 - Zhongyuan Gold Smelter of Zhongjin Gold Corporation116</v>
          </cell>
          <cell r="D6261" t="str">
            <v>Gold</v>
          </cell>
          <cell r="E6261" t="str">
            <v>CID002224</v>
          </cell>
          <cell r="F6261" t="str">
            <v>RMI</v>
          </cell>
          <cell r="G6261" t="str">
            <v>Zhongyuan Gold Smelter of Zhongjin Gold Corporation</v>
          </cell>
          <cell r="H6261" t="str">
            <v>CHINA</v>
          </cell>
          <cell r="I6261"/>
          <cell r="J6261" t="str">
            <v>Sanmenxia</v>
          </cell>
          <cell r="K6261" t="str">
            <v>Henan Sheng</v>
          </cell>
          <cell r="L6261" t="str">
            <v>Conformant</v>
          </cell>
        </row>
        <row r="6262">
          <cell r="B6262" t="str">
            <v>NXP SEMICONDUCTORS_2023</v>
          </cell>
          <cell r="C6262" t="str">
            <v>CID000292 - Alpha117</v>
          </cell>
          <cell r="D6262" t="str">
            <v>Tin</v>
          </cell>
          <cell r="E6262" t="str">
            <v>CID000292</v>
          </cell>
          <cell r="F6262" t="str">
            <v>RMI</v>
          </cell>
          <cell r="G6262" t="str">
            <v>Alpha</v>
          </cell>
          <cell r="H6262" t="str">
            <v>UNITED STATES OF AMERICA</v>
          </cell>
          <cell r="I6262"/>
          <cell r="J6262" t="str">
            <v>Altoona</v>
          </cell>
          <cell r="K6262" t="str">
            <v>Pennsylvania</v>
          </cell>
          <cell r="L6262" t="str">
            <v>Conformant</v>
          </cell>
        </row>
        <row r="6263">
          <cell r="B6263" t="str">
            <v>NXP SEMICONDUCTORS_2023</v>
          </cell>
          <cell r="C6263" t="str">
            <v>CID000228 - Chenzhou Yunxiang Mining and Metallurgy Co., Ltd.124</v>
          </cell>
          <cell r="D6263" t="str">
            <v>Tin</v>
          </cell>
          <cell r="E6263" t="str">
            <v>CID000228</v>
          </cell>
          <cell r="F6263" t="str">
            <v>RMI</v>
          </cell>
          <cell r="G6263" t="str">
            <v>Chenzhou Yunxiang Mining and Metallurgy Co., Ltd.</v>
          </cell>
          <cell r="H6263" t="str">
            <v>CHINA</v>
          </cell>
          <cell r="I6263"/>
          <cell r="J6263" t="str">
            <v>Chenzhou</v>
          </cell>
          <cell r="K6263" t="str">
            <v>Hunan Sheng</v>
          </cell>
          <cell r="L6263" t="str">
            <v>Conformant</v>
          </cell>
        </row>
        <row r="6264">
          <cell r="B6264" t="str">
            <v>NXP SEMICONDUCTORS_2023</v>
          </cell>
          <cell r="C6264" t="str">
            <v>CID001070 - China Tin Group Co., Ltd.125</v>
          </cell>
          <cell r="D6264" t="str">
            <v>Tin</v>
          </cell>
          <cell r="E6264" t="str">
            <v>CID001070</v>
          </cell>
          <cell r="F6264" t="str">
            <v>RMI</v>
          </cell>
          <cell r="G6264" t="str">
            <v>China Tin Group Co., Ltd.</v>
          </cell>
          <cell r="H6264" t="str">
            <v>CHINA</v>
          </cell>
          <cell r="I6264"/>
          <cell r="J6264" t="str">
            <v>Laibin</v>
          </cell>
          <cell r="K6264" t="str">
            <v>Guangxi Zhuangzu Zizhiqu</v>
          </cell>
          <cell r="L6264" t="str">
            <v>Conformant</v>
          </cell>
        </row>
        <row r="6265">
          <cell r="B6265" t="str">
            <v>NXP SEMICONDUCTORS_2023</v>
          </cell>
          <cell r="C6265" t="str">
            <v>CID002570 - CV Ayi Jaya</v>
          </cell>
          <cell r="D6265" t="str">
            <v>Tin</v>
          </cell>
          <cell r="E6265" t="str">
            <v>CID002570</v>
          </cell>
          <cell r="F6265" t="str">
            <v>RMI</v>
          </cell>
          <cell r="G6265" t="str">
            <v>CV Ayi Jaya</v>
          </cell>
          <cell r="H6265" t="str">
            <v>INDONESIA</v>
          </cell>
          <cell r="I6265"/>
          <cell r="J6265" t="str">
            <v>Sungailiat</v>
          </cell>
          <cell r="K6265" t="str">
            <v>Kepulauan Bangka Belitung</v>
          </cell>
          <cell r="L6265" t="str">
            <v>Conformant</v>
          </cell>
        </row>
        <row r="6266">
          <cell r="B6266" t="str">
            <v>NXP SEMICONDUCTORS_2023</v>
          </cell>
          <cell r="C6266" t="str">
            <v>CID002455 - CV Venus Inti Perkasa</v>
          </cell>
          <cell r="D6266" t="str">
            <v>Tin</v>
          </cell>
          <cell r="E6266" t="str">
            <v>CID002455</v>
          </cell>
          <cell r="F6266" t="str">
            <v>RMI</v>
          </cell>
          <cell r="G6266" t="str">
            <v>CV Venus Inti Perkasa</v>
          </cell>
          <cell r="H6266" t="str">
            <v>INDONESIA</v>
          </cell>
          <cell r="I6266"/>
          <cell r="J6266" t="str">
            <v>Pangkal Pinang</v>
          </cell>
          <cell r="K6266" t="str">
            <v>Kepulauan Bangka Belitung</v>
          </cell>
          <cell r="L6266" t="str">
            <v>Conformant</v>
          </cell>
        </row>
        <row r="6267">
          <cell r="B6267" t="str">
            <v>NXP SEMICONDUCTORS_2023</v>
          </cell>
          <cell r="C6267" t="str">
            <v>CID000402 - Dowa</v>
          </cell>
          <cell r="D6267" t="str">
            <v>Tin</v>
          </cell>
          <cell r="E6267" t="str">
            <v>CID000402</v>
          </cell>
          <cell r="F6267" t="str">
            <v>RMI</v>
          </cell>
          <cell r="G6267" t="str">
            <v>Dowa</v>
          </cell>
          <cell r="H6267" t="str">
            <v>JAPAN</v>
          </cell>
          <cell r="I6267"/>
          <cell r="J6267" t="str">
            <v>Kosaka</v>
          </cell>
          <cell r="K6267" t="str">
            <v>Akita</v>
          </cell>
          <cell r="L6267" t="str">
            <v>Conformant</v>
          </cell>
        </row>
        <row r="6268">
          <cell r="B6268" t="str">
            <v>NXP SEMICONDUCTORS_2023</v>
          </cell>
          <cell r="C6268" t="str">
            <v>CID000438 - EM Vinto</v>
          </cell>
          <cell r="D6268" t="str">
            <v>Tin</v>
          </cell>
          <cell r="E6268" t="str">
            <v>CID000438</v>
          </cell>
          <cell r="F6268" t="str">
            <v>RMI</v>
          </cell>
          <cell r="G6268" t="str">
            <v>EM Vinto</v>
          </cell>
          <cell r="H6268" t="str">
            <v>BOLIVIA (PLURINATIONAL STATE OF)</v>
          </cell>
          <cell r="I6268" t="str">
            <v>Unknown.</v>
          </cell>
          <cell r="J6268" t="str">
            <v>Oruro</v>
          </cell>
          <cell r="K6268" t="str">
            <v>Oruro</v>
          </cell>
          <cell r="L6268" t="str">
            <v>Conformant</v>
          </cell>
        </row>
        <row r="6269">
          <cell r="B6269" t="str">
            <v>NXP SEMICONDUCTORS_2023</v>
          </cell>
          <cell r="C6269" t="str">
            <v>CID000448 - Estanho de Rondonia S.A.</v>
          </cell>
          <cell r="D6269" t="str">
            <v>Tin</v>
          </cell>
          <cell r="E6269" t="str">
            <v>CID000448</v>
          </cell>
          <cell r="F6269" t="str">
            <v>RMI</v>
          </cell>
          <cell r="G6269" t="str">
            <v>Estanho de Rondonia S.A.</v>
          </cell>
          <cell r="H6269" t="str">
            <v>BRAZIL</v>
          </cell>
          <cell r="I6269"/>
          <cell r="J6269" t="str">
            <v>Ariquemes</v>
          </cell>
          <cell r="K6269" t="str">
            <v>Rondônia</v>
          </cell>
          <cell r="L6269" t="str">
            <v>Conformant</v>
          </cell>
        </row>
        <row r="6270">
          <cell r="B6270" t="str">
            <v>NXP SEMICONDUCTORS_2023</v>
          </cell>
          <cell r="C6270" t="str">
            <v>CID000468 - Fenix Metals</v>
          </cell>
          <cell r="D6270" t="str">
            <v>Tin</v>
          </cell>
          <cell r="E6270" t="str">
            <v>CID000468</v>
          </cell>
          <cell r="F6270" t="str">
            <v>RMI</v>
          </cell>
          <cell r="G6270" t="str">
            <v>Fenix Metals</v>
          </cell>
          <cell r="H6270" t="str">
            <v>POLAND</v>
          </cell>
          <cell r="I6270"/>
          <cell r="J6270" t="str">
            <v>Chmielów</v>
          </cell>
          <cell r="K6270" t="str">
            <v>Podkarpackie</v>
          </cell>
          <cell r="L6270" t="str">
            <v>Conformant</v>
          </cell>
        </row>
        <row r="6271">
          <cell r="B6271" t="str">
            <v>NXP SEMICONDUCTORS_2023</v>
          </cell>
          <cell r="C6271" t="str">
            <v>CID000538 - Gejiu Non-Ferrous Metal Processing Co., Ltd.</v>
          </cell>
          <cell r="D6271" t="str">
            <v>Tin</v>
          </cell>
          <cell r="E6271" t="str">
            <v>CID000538</v>
          </cell>
          <cell r="F6271" t="str">
            <v>RMI</v>
          </cell>
          <cell r="G6271" t="str">
            <v>Gejiu Non-Ferrous Metal Processing Co., Ltd.</v>
          </cell>
          <cell r="H6271" t="str">
            <v>CHINA</v>
          </cell>
          <cell r="I6271" t="str">
            <v>Jijie</v>
          </cell>
          <cell r="J6271" t="str">
            <v>Gejiu</v>
          </cell>
          <cell r="K6271" t="str">
            <v>Yunnan Sheng</v>
          </cell>
          <cell r="L6271" t="str">
            <v>Conformant</v>
          </cell>
        </row>
        <row r="6272">
          <cell r="B6272" t="str">
            <v>NXP SEMICONDUCTORS_2023</v>
          </cell>
          <cell r="C6272" t="str">
            <v>CID000555 - Gejiu Zili Mining And Metallurgy Co., Ltd.146</v>
          </cell>
          <cell r="D6272" t="str">
            <v>Tin</v>
          </cell>
          <cell r="E6272" t="str">
            <v>CID000555</v>
          </cell>
          <cell r="F6272" t="str">
            <v>RMI</v>
          </cell>
          <cell r="G6272" t="str">
            <v>Gejiu Zili Mining And Metallurgy Co., Ltd.</v>
          </cell>
          <cell r="H6272" t="str">
            <v>CHINA</v>
          </cell>
          <cell r="I6272"/>
          <cell r="J6272" t="str">
            <v>Gejiu</v>
          </cell>
          <cell r="K6272" t="str">
            <v>Yunnan Sheng</v>
          </cell>
          <cell r="L6272" t="str">
            <v>Listed by RMI</v>
          </cell>
        </row>
        <row r="6273">
          <cell r="B6273" t="str">
            <v>NXP SEMICONDUCTORS_2023</v>
          </cell>
          <cell r="C6273" t="str">
            <v>CID003116 - Guangdong Hanhe Non-Ferrous Metal Co., Ltd.</v>
          </cell>
          <cell r="D6273" t="str">
            <v>Tin</v>
          </cell>
          <cell r="E6273" t="str">
            <v>CID003116</v>
          </cell>
          <cell r="F6273" t="str">
            <v>RMI</v>
          </cell>
          <cell r="G6273" t="str">
            <v>Guangdong Hanhe Non-Ferrous Metal Co., Ltd.</v>
          </cell>
          <cell r="H6273" t="str">
            <v>CHINA</v>
          </cell>
          <cell r="I6273"/>
          <cell r="J6273" t="str">
            <v>Chaozhou</v>
          </cell>
          <cell r="K6273" t="str">
            <v>Guangdong Sheng</v>
          </cell>
          <cell r="L6273" t="str">
            <v>Conformant</v>
          </cell>
        </row>
        <row r="6274">
          <cell r="B6274" t="str">
            <v>NXP SEMICONDUCTORS_2023</v>
          </cell>
          <cell r="C6274" t="str">
            <v>CID002468 - Magnu's Minerais Metais e Ligas Ltda.</v>
          </cell>
          <cell r="D6274" t="str">
            <v>Tin</v>
          </cell>
          <cell r="E6274" t="str">
            <v>CID002468</v>
          </cell>
          <cell r="F6274" t="str">
            <v>RMI</v>
          </cell>
          <cell r="G6274" t="str">
            <v>Magnu's Minerais Metais e Ligas Ltda.</v>
          </cell>
          <cell r="H6274" t="str">
            <v>BRAZIL</v>
          </cell>
          <cell r="I6274"/>
          <cell r="J6274" t="str">
            <v>São João del Rei</v>
          </cell>
          <cell r="K6274" t="str">
            <v>Minas Gerais</v>
          </cell>
          <cell r="L6274" t="str">
            <v>Conformant</v>
          </cell>
        </row>
        <row r="6275">
          <cell r="B6275" t="str">
            <v>NXP SEMICONDUCTORS_2023</v>
          </cell>
          <cell r="C6275" t="str">
            <v>CID001105 - Malaysia Smelting Corporation (MSC)</v>
          </cell>
          <cell r="D6275" t="str">
            <v>Tin</v>
          </cell>
          <cell r="E6275" t="str">
            <v>CID001105</v>
          </cell>
          <cell r="F6275" t="str">
            <v>RMI</v>
          </cell>
          <cell r="G6275" t="str">
            <v>Malaysia Smelting Corporation (MSC)</v>
          </cell>
          <cell r="H6275" t="str">
            <v>MALAYSIA</v>
          </cell>
          <cell r="I6275" t="str">
            <v>27, Jialan Pantai</v>
          </cell>
          <cell r="J6275" t="str">
            <v>Butterworth</v>
          </cell>
          <cell r="K6275" t="str">
            <v>Pulau Pinang</v>
          </cell>
          <cell r="L6275" t="str">
            <v>Conformant</v>
          </cell>
        </row>
        <row r="6276">
          <cell r="B6276" t="str">
            <v>NXP SEMICONDUCTORS_2023</v>
          </cell>
          <cell r="C6276" t="str">
            <v>CID001142 - Metallic Resources, Inc.</v>
          </cell>
          <cell r="D6276" t="str">
            <v>Tin</v>
          </cell>
          <cell r="E6276" t="str">
            <v>CID001142</v>
          </cell>
          <cell r="F6276" t="str">
            <v>RMI</v>
          </cell>
          <cell r="G6276" t="str">
            <v>Metallic Resources, Inc.</v>
          </cell>
          <cell r="H6276" t="str">
            <v>UNITED STATES OF AMERICA</v>
          </cell>
          <cell r="I6276"/>
          <cell r="J6276" t="str">
            <v>Twinsburg</v>
          </cell>
          <cell r="K6276" t="str">
            <v>Ohio</v>
          </cell>
          <cell r="L6276" t="str">
            <v>Conformant</v>
          </cell>
        </row>
        <row r="6277">
          <cell r="B6277" t="str">
            <v>NXP SEMICONDUCTORS_2023</v>
          </cell>
          <cell r="C6277" t="str">
            <v>CID001182 - Minsur</v>
          </cell>
          <cell r="D6277" t="str">
            <v>Tin</v>
          </cell>
          <cell r="E6277" t="str">
            <v>CID001182</v>
          </cell>
          <cell r="F6277" t="str">
            <v>RMI</v>
          </cell>
          <cell r="G6277" t="str">
            <v>Minsur</v>
          </cell>
          <cell r="H6277" t="str">
            <v>PERU</v>
          </cell>
          <cell r="I6277" t="str">
            <v>222 Bloomingdale Road, Suite 101</v>
          </cell>
          <cell r="J6277" t="str">
            <v>Paracas</v>
          </cell>
          <cell r="K6277" t="str">
            <v>Ika</v>
          </cell>
          <cell r="L6277" t="str">
            <v>Conformant</v>
          </cell>
        </row>
        <row r="6278">
          <cell r="B6278" t="str">
            <v>NXP SEMICONDUCTORS_2023</v>
          </cell>
          <cell r="C6278" t="str">
            <v>CID001314 - O.M. Manufacturing (Thailand) Co., Ltd.</v>
          </cell>
          <cell r="D6278" t="str">
            <v>Tin</v>
          </cell>
          <cell r="E6278" t="str">
            <v>CID001314</v>
          </cell>
          <cell r="F6278" t="str">
            <v>RMI</v>
          </cell>
          <cell r="G6278" t="str">
            <v>O.M. Manufacturing (Thailand) Co., Ltd.</v>
          </cell>
          <cell r="H6278" t="str">
            <v>THAILAND</v>
          </cell>
          <cell r="I6278"/>
          <cell r="J6278" t="str">
            <v>Sriracha</v>
          </cell>
          <cell r="K6278" t="str">
            <v>Chon Buri</v>
          </cell>
          <cell r="L6278" t="str">
            <v>Conformant</v>
          </cell>
        </row>
        <row r="6279">
          <cell r="B6279" t="str">
            <v>NXP SEMICONDUCTORS_2023</v>
          </cell>
          <cell r="C6279" t="str">
            <v>CID002517 - O.M. Manufacturing Philippines, Inc.</v>
          </cell>
          <cell r="D6279" t="str">
            <v>Tin</v>
          </cell>
          <cell r="E6279" t="str">
            <v>CID002517</v>
          </cell>
          <cell r="F6279" t="str">
            <v>RMI</v>
          </cell>
          <cell r="G6279" t="str">
            <v>O.M. Manufacturing Philippines, Inc.</v>
          </cell>
          <cell r="H6279" t="str">
            <v>PHILIPPINES</v>
          </cell>
          <cell r="I6279"/>
          <cell r="J6279" t="str">
            <v>Rosario</v>
          </cell>
          <cell r="K6279" t="str">
            <v>Cavite</v>
          </cell>
          <cell r="L6279" t="str">
            <v>Conformant</v>
          </cell>
        </row>
        <row r="6280">
          <cell r="B6280" t="str">
            <v>NXP SEMICONDUCTORS_2023</v>
          </cell>
          <cell r="C6280" t="str">
            <v>CID001337 - Operaciones Metalurgicas S.A.</v>
          </cell>
          <cell r="D6280" t="str">
            <v>Tin</v>
          </cell>
          <cell r="E6280" t="str">
            <v>CID001337</v>
          </cell>
          <cell r="F6280" t="str">
            <v>RMI</v>
          </cell>
          <cell r="G6280" t="str">
            <v>Operaciones Metalurgicas S.A.</v>
          </cell>
          <cell r="H6280" t="str">
            <v>BOLIVIA (PLURINATIONAL STATE OF)</v>
          </cell>
          <cell r="I6280" t="str">
            <v>Nondisclosure</v>
          </cell>
          <cell r="J6280" t="str">
            <v>Oruro</v>
          </cell>
          <cell r="K6280" t="str">
            <v>Oruro</v>
          </cell>
          <cell r="L6280" t="str">
            <v>Conformant</v>
          </cell>
        </row>
        <row r="6281">
          <cell r="B6281" t="str">
            <v>NXP SEMICONDUCTORS_2023</v>
          </cell>
          <cell r="C6281" t="str">
            <v>CID000309 - PT Aries Kencana Sejahtera155</v>
          </cell>
          <cell r="D6281" t="str">
            <v>Tin</v>
          </cell>
          <cell r="E6281" t="str">
            <v>CID000309</v>
          </cell>
          <cell r="F6281" t="str">
            <v>RMI</v>
          </cell>
          <cell r="G6281" t="str">
            <v>PT Aries Kencana Sejahtera</v>
          </cell>
          <cell r="H6281" t="str">
            <v>INDONESIA</v>
          </cell>
          <cell r="I6281"/>
          <cell r="J6281" t="str">
            <v>Pemali</v>
          </cell>
          <cell r="K6281" t="str">
            <v>Kepulauan Bangka Belitung</v>
          </cell>
          <cell r="L6281" t="str">
            <v>Conformant</v>
          </cell>
        </row>
        <row r="6282">
          <cell r="B6282" t="str">
            <v>NXP SEMICONDUCTORS_2023</v>
          </cell>
          <cell r="C6282" t="str">
            <v>CID001399 - PT Artha Cipta Langgeng</v>
          </cell>
          <cell r="D6282" t="str">
            <v>Tin</v>
          </cell>
          <cell r="E6282" t="str">
            <v>CID001399</v>
          </cell>
          <cell r="F6282" t="str">
            <v>RMI</v>
          </cell>
          <cell r="G6282" t="str">
            <v>PT Artha Cipta Langgeng</v>
          </cell>
          <cell r="H6282" t="str">
            <v>INDONESIA</v>
          </cell>
          <cell r="I6282"/>
          <cell r="J6282" t="str">
            <v>Sungailiat</v>
          </cell>
          <cell r="K6282" t="str">
            <v>Kepulauan Bangka Belitung</v>
          </cell>
          <cell r="L6282" t="str">
            <v>Conformant</v>
          </cell>
        </row>
        <row r="6283">
          <cell r="B6283" t="str">
            <v>NXP SEMICONDUCTORS_2023</v>
          </cell>
          <cell r="C6283" t="str">
            <v>CID002503 - PT ATD Makmur Mandiri Jaya</v>
          </cell>
          <cell r="D6283" t="str">
            <v>Tin</v>
          </cell>
          <cell r="E6283" t="str">
            <v>CID002503</v>
          </cell>
          <cell r="F6283" t="str">
            <v>RMI</v>
          </cell>
          <cell r="G6283" t="str">
            <v>PT ATD Makmur Mandiri Jaya</v>
          </cell>
          <cell r="H6283" t="str">
            <v>INDONESIA</v>
          </cell>
          <cell r="I6283"/>
          <cell r="J6283" t="str">
            <v>Sungailiat</v>
          </cell>
          <cell r="K6283" t="str">
            <v>Kepulauan Bangka Belitung</v>
          </cell>
          <cell r="L6283" t="str">
            <v>Conformant</v>
          </cell>
        </row>
        <row r="6284">
          <cell r="B6284" t="str">
            <v>NXP SEMICONDUCTORS_2023</v>
          </cell>
          <cell r="C6284" t="str">
            <v>CID001402 - PT Babel Inti Perkasa</v>
          </cell>
          <cell r="D6284" t="str">
            <v>Tin</v>
          </cell>
          <cell r="E6284" t="str">
            <v>CID001402</v>
          </cell>
          <cell r="F6284" t="str">
            <v>RMI</v>
          </cell>
          <cell r="G6284" t="str">
            <v>PT Babel Inti Perkasa</v>
          </cell>
          <cell r="H6284" t="str">
            <v>INDONESIA</v>
          </cell>
          <cell r="I6284"/>
          <cell r="J6284" t="str">
            <v>Lintang</v>
          </cell>
          <cell r="K6284" t="str">
            <v>Kepulauan Bangka Belitung</v>
          </cell>
          <cell r="L6284" t="str">
            <v>Conformant</v>
          </cell>
        </row>
        <row r="6285">
          <cell r="B6285" t="str">
            <v>NXP SEMICONDUCTORS_2023</v>
          </cell>
          <cell r="C6285" t="str">
            <v>CID001428 - PT Bukit Timah156</v>
          </cell>
          <cell r="D6285" t="str">
            <v>Tin</v>
          </cell>
          <cell r="E6285" t="str">
            <v>CID001428</v>
          </cell>
          <cell r="F6285" t="str">
            <v>RMI</v>
          </cell>
          <cell r="G6285" t="str">
            <v>PT Bukit Timah</v>
          </cell>
          <cell r="H6285" t="str">
            <v>INDONESIA</v>
          </cell>
          <cell r="I6285" t="str">
            <v>Nondisclosure</v>
          </cell>
          <cell r="J6285" t="str">
            <v>Pangkal Pinang</v>
          </cell>
          <cell r="K6285" t="str">
            <v>Kepulauan Bangka Belitung</v>
          </cell>
          <cell r="L6285" t="str">
            <v>Conformant</v>
          </cell>
        </row>
        <row r="6286">
          <cell r="B6286" t="str">
            <v>NXP SEMICONDUCTORS_2023</v>
          </cell>
          <cell r="C6286" t="str">
            <v>CID002696 - PT Cipta Persada Mulia</v>
          </cell>
          <cell r="D6286" t="str">
            <v>Tin</v>
          </cell>
          <cell r="E6286" t="str">
            <v>CID002696</v>
          </cell>
          <cell r="F6286" t="str">
            <v>RMI</v>
          </cell>
          <cell r="G6286" t="str">
            <v>PT Cipta Persada Mulia</v>
          </cell>
          <cell r="H6286" t="str">
            <v>INDONESIA</v>
          </cell>
          <cell r="I6286"/>
          <cell r="J6286" t="str">
            <v>Batam</v>
          </cell>
          <cell r="K6286" t="str">
            <v>Kepulauan Riau</v>
          </cell>
          <cell r="L6286" t="str">
            <v>Conformant</v>
          </cell>
        </row>
        <row r="6287">
          <cell r="B6287" t="str">
            <v>NXP SEMICONDUCTORS_2023</v>
          </cell>
          <cell r="C6287" t="str">
            <v>CID002835 - PT Menara Cipta Mulia</v>
          </cell>
          <cell r="D6287" t="str">
            <v>Tin</v>
          </cell>
          <cell r="E6287" t="str">
            <v>CID002835</v>
          </cell>
          <cell r="F6287" t="str">
            <v>RMI</v>
          </cell>
          <cell r="G6287" t="str">
            <v>PT Menara Cipta Mulia</v>
          </cell>
          <cell r="H6287" t="str">
            <v>INDONESIA</v>
          </cell>
          <cell r="I6287"/>
          <cell r="J6287" t="str">
            <v>Mentawak</v>
          </cell>
          <cell r="K6287" t="str">
            <v>Kepulauan Bangka Belitung</v>
          </cell>
          <cell r="L6287" t="str">
            <v>Conformant</v>
          </cell>
        </row>
        <row r="6288">
          <cell r="B6288" t="str">
            <v>NXP SEMICONDUCTORS_2023</v>
          </cell>
          <cell r="C6288" t="str">
            <v>CID001453 - PT Mitra Stania Prima</v>
          </cell>
          <cell r="D6288" t="str">
            <v>Tin</v>
          </cell>
          <cell r="E6288" t="str">
            <v>CID001453</v>
          </cell>
          <cell r="F6288" t="str">
            <v>RMI</v>
          </cell>
          <cell r="G6288" t="str">
            <v>PT Mitra Stania Prima</v>
          </cell>
          <cell r="H6288" t="str">
            <v>INDONESIA</v>
          </cell>
          <cell r="I6288"/>
          <cell r="J6288" t="str">
            <v>Sungailiat</v>
          </cell>
          <cell r="K6288" t="str">
            <v>Kepulauan Bangka Belitung</v>
          </cell>
          <cell r="L6288" t="str">
            <v>Conformant</v>
          </cell>
        </row>
        <row r="6289">
          <cell r="B6289" t="str">
            <v>NXP SEMICONDUCTORS_2023</v>
          </cell>
          <cell r="C6289" t="str">
            <v>CID001458 - PT Prima Timah Utama</v>
          </cell>
          <cell r="D6289" t="str">
            <v>Tin</v>
          </cell>
          <cell r="E6289" t="str">
            <v>CID001458</v>
          </cell>
          <cell r="F6289" t="str">
            <v>RMI</v>
          </cell>
          <cell r="G6289" t="str">
            <v>PT Prima Timah Utama</v>
          </cell>
          <cell r="H6289" t="str">
            <v>INDONESIA</v>
          </cell>
          <cell r="I6289"/>
          <cell r="J6289" t="str">
            <v>Pangkal Pinang</v>
          </cell>
          <cell r="K6289" t="str">
            <v>Kepulauan Bangka Belitung</v>
          </cell>
          <cell r="L6289" t="str">
            <v>Conformant</v>
          </cell>
        </row>
        <row r="6290">
          <cell r="B6290" t="str">
            <v>NXP SEMICONDUCTORS_2023</v>
          </cell>
          <cell r="C6290" t="str">
            <v>CID001460 - PT Refined Bangka Tin</v>
          </cell>
          <cell r="D6290" t="str">
            <v>Tin</v>
          </cell>
          <cell r="E6290" t="str">
            <v>CID001460</v>
          </cell>
          <cell r="F6290" t="str">
            <v>RMI</v>
          </cell>
          <cell r="G6290" t="str">
            <v>PT Refined Bangka Tin</v>
          </cell>
          <cell r="H6290" t="str">
            <v>INDONESIA</v>
          </cell>
          <cell r="I6290"/>
          <cell r="J6290" t="str">
            <v>Sungailiat</v>
          </cell>
          <cell r="K6290" t="str">
            <v>Kepulauan Bangka Belitung</v>
          </cell>
          <cell r="L6290" t="str">
            <v>Conformant</v>
          </cell>
        </row>
        <row r="6291">
          <cell r="B6291" t="str">
            <v>NXP SEMICONDUCTORS_2023</v>
          </cell>
          <cell r="C6291" t="str">
            <v>CID001463 - PT Sariwiguna Binasentosa</v>
          </cell>
          <cell r="D6291" t="str">
            <v>Tin</v>
          </cell>
          <cell r="E6291" t="str">
            <v>CID001463</v>
          </cell>
          <cell r="F6291" t="str">
            <v>RMI</v>
          </cell>
          <cell r="G6291" t="str">
            <v>PT Sariwiguna Binasentosa</v>
          </cell>
          <cell r="H6291" t="str">
            <v>INDONESIA</v>
          </cell>
          <cell r="I6291"/>
          <cell r="J6291" t="str">
            <v>Pangkal Pinang</v>
          </cell>
          <cell r="K6291" t="str">
            <v>Kepulauan Bangka Belitung</v>
          </cell>
          <cell r="L6291" t="str">
            <v>Conformant</v>
          </cell>
        </row>
        <row r="6292">
          <cell r="B6292" t="str">
            <v>NXP SEMICONDUCTORS_2023</v>
          </cell>
          <cell r="C6292" t="str">
            <v>CID001468 - PT Stanindo Inti Perkasa</v>
          </cell>
          <cell r="D6292" t="str">
            <v>Tin</v>
          </cell>
          <cell r="E6292" t="str">
            <v>CID001468</v>
          </cell>
          <cell r="F6292" t="str">
            <v>RMI</v>
          </cell>
          <cell r="G6292" t="str">
            <v>PT Stanindo Inti Perkasa</v>
          </cell>
          <cell r="H6292" t="str">
            <v>INDONESIA</v>
          </cell>
          <cell r="I6292"/>
          <cell r="J6292" t="str">
            <v>Pangkal Pinang</v>
          </cell>
          <cell r="K6292" t="str">
            <v>Kepulauan Bangka Belitung</v>
          </cell>
          <cell r="L6292" t="str">
            <v>Conformant</v>
          </cell>
        </row>
        <row r="6293">
          <cell r="B6293" t="str">
            <v>NXP SEMICONDUCTORS_2023</v>
          </cell>
          <cell r="C6293" t="str">
            <v>CID002816 - PT Sukses Inti Makmur</v>
          </cell>
          <cell r="D6293" t="str">
            <v>Tin</v>
          </cell>
          <cell r="E6293" t="str">
            <v>CID002816</v>
          </cell>
          <cell r="F6293" t="str">
            <v>RMI</v>
          </cell>
          <cell r="G6293" t="str">
            <v>PT Sukses Inti Makmur</v>
          </cell>
          <cell r="H6293" t="str">
            <v>INDONESIA</v>
          </cell>
          <cell r="I6293"/>
          <cell r="J6293" t="str">
            <v>Belitung</v>
          </cell>
          <cell r="K6293" t="str">
            <v>Kepulauan Bangka Belitung</v>
          </cell>
          <cell r="L6293" t="str">
            <v>Conformant</v>
          </cell>
        </row>
        <row r="6294">
          <cell r="B6294" t="str">
            <v>NXP SEMICONDUCTORS_2023</v>
          </cell>
          <cell r="C6294" t="str">
            <v>CID001477 - PT Timah Tbk Kundur</v>
          </cell>
          <cell r="D6294" t="str">
            <v>Tin</v>
          </cell>
          <cell r="E6294" t="str">
            <v>CID001477</v>
          </cell>
          <cell r="F6294" t="str">
            <v>RMI</v>
          </cell>
          <cell r="G6294" t="str">
            <v>PT Timah Tbk Kundur</v>
          </cell>
          <cell r="H6294" t="str">
            <v>INDONESIA</v>
          </cell>
          <cell r="I6294" t="str">
            <v>Unknown.</v>
          </cell>
          <cell r="J6294" t="str">
            <v>Kundur</v>
          </cell>
          <cell r="K6294" t="str">
            <v>Riau</v>
          </cell>
          <cell r="L6294" t="str">
            <v>Conformant</v>
          </cell>
        </row>
        <row r="6295">
          <cell r="B6295" t="str">
            <v>NXP SEMICONDUCTORS_2023</v>
          </cell>
          <cell r="C6295" t="str">
            <v>CID001482 - PT Timah Tbk Mentok</v>
          </cell>
          <cell r="D6295" t="str">
            <v>Tin</v>
          </cell>
          <cell r="E6295" t="str">
            <v>CID001482</v>
          </cell>
          <cell r="F6295" t="str">
            <v>RMI</v>
          </cell>
          <cell r="G6295" t="str">
            <v>PT Timah Tbk Mentok</v>
          </cell>
          <cell r="H6295" t="str">
            <v>INDONESIA</v>
          </cell>
          <cell r="I6295" t="str">
            <v>Unknown.</v>
          </cell>
          <cell r="J6295" t="str">
            <v>Mentok</v>
          </cell>
          <cell r="K6295" t="str">
            <v>Kepulauan Bangka Belitung</v>
          </cell>
          <cell r="L6295" t="str">
            <v>Conformant</v>
          </cell>
        </row>
        <row r="6296">
          <cell r="B6296" t="str">
            <v>NXP SEMICONDUCTORS_2023</v>
          </cell>
          <cell r="C6296" t="str">
            <v>CID001490 - PT Tinindo Inter Nusa</v>
          </cell>
          <cell r="D6296" t="str">
            <v>Tin</v>
          </cell>
          <cell r="E6296" t="str">
            <v>CID001490</v>
          </cell>
          <cell r="F6296" t="str">
            <v>RMI</v>
          </cell>
          <cell r="G6296" t="str">
            <v>PT Tinindo Inter Nusa</v>
          </cell>
          <cell r="H6296" t="str">
            <v>INDONESIA</v>
          </cell>
          <cell r="I6296"/>
          <cell r="J6296" t="str">
            <v>Pangkal Pinang</v>
          </cell>
          <cell r="K6296" t="str">
            <v>Kepulauan Bangka Belitung</v>
          </cell>
          <cell r="L6296" t="str">
            <v>Listed by RMI</v>
          </cell>
        </row>
        <row r="6297">
          <cell r="B6297" t="str">
            <v>NXP SEMICONDUCTORS_2023</v>
          </cell>
          <cell r="C6297" t="str">
            <v>CID001898 - Thaisarco</v>
          </cell>
          <cell r="D6297" t="str">
            <v>Tin</v>
          </cell>
          <cell r="E6297" t="str">
            <v>CID001898</v>
          </cell>
          <cell r="F6297" t="str">
            <v>RMI</v>
          </cell>
          <cell r="G6297" t="str">
            <v>Thaisarco</v>
          </cell>
          <cell r="H6297" t="str">
            <v>THAILAND</v>
          </cell>
          <cell r="I6297" t="str">
            <v>80 Moo 8, Sakdidej Road</v>
          </cell>
          <cell r="J6297" t="str">
            <v>Amphur Muang</v>
          </cell>
          <cell r="K6297" t="str">
            <v>Phuket</v>
          </cell>
          <cell r="L6297" t="str">
            <v>Conformant</v>
          </cell>
        </row>
        <row r="6298">
          <cell r="B6298" t="str">
            <v>NXP SEMICONDUCTORS_2023</v>
          </cell>
          <cell r="C6298" t="str">
            <v>CID002036 - White Solder Metalurgia e Mineracao Ltda.</v>
          </cell>
          <cell r="D6298" t="str">
            <v>Tin</v>
          </cell>
          <cell r="E6298" t="str">
            <v>CID002036</v>
          </cell>
          <cell r="F6298" t="str">
            <v>RMI</v>
          </cell>
          <cell r="G6298" t="str">
            <v>White Solder Metalurgia e Mineracao Ltda.</v>
          </cell>
          <cell r="H6298" t="str">
            <v>BRAZIL</v>
          </cell>
          <cell r="I6298" t="str">
            <v>Rodovia 421, Km 1,1 no 917 CEP 76877-073/Cx Postal: 433</v>
          </cell>
          <cell r="J6298" t="str">
            <v>Ariquemes</v>
          </cell>
          <cell r="K6298" t="str">
            <v>Rondônia</v>
          </cell>
          <cell r="L6298" t="str">
            <v>Conformant</v>
          </cell>
        </row>
        <row r="6299">
          <cell r="B6299" t="str">
            <v>NXP SEMICONDUCTORS_2023</v>
          </cell>
          <cell r="C6299" t="str">
            <v>CID002158 - Yunnan Chengfeng Non-ferrous Metals Co., Ltd.165</v>
          </cell>
          <cell r="D6299" t="str">
            <v>Tin</v>
          </cell>
          <cell r="E6299" t="str">
            <v>CID002158</v>
          </cell>
          <cell r="F6299" t="str">
            <v>RMI</v>
          </cell>
          <cell r="G6299" t="str">
            <v>Yunnan Chengfeng Non-ferrous Metals Co., Ltd.</v>
          </cell>
          <cell r="H6299" t="str">
            <v>CHINA</v>
          </cell>
          <cell r="I6299" t="str">
            <v>Unknown.</v>
          </cell>
          <cell r="J6299" t="str">
            <v>Gejiu</v>
          </cell>
          <cell r="K6299" t="str">
            <v>Yunnan Sheng</v>
          </cell>
          <cell r="L6299" t="str">
            <v>Conformant</v>
          </cell>
        </row>
        <row r="6300">
          <cell r="B6300" t="str">
            <v>NXP SEMICONDUCTORS_2023</v>
          </cell>
          <cell r="C6300" t="str">
            <v>CID002180 - Tin Smelting Branch of Yunnan Tin Co., Ltd.</v>
          </cell>
          <cell r="D6300" t="str">
            <v>Tin</v>
          </cell>
          <cell r="E6300" t="str">
            <v>CID002180</v>
          </cell>
          <cell r="F6300" t="str">
            <v>RMI</v>
          </cell>
          <cell r="G6300" t="str">
            <v>Tin Smelting Branch of Yunnan Tin Co., Ltd.</v>
          </cell>
          <cell r="H6300" t="str">
            <v>CHINA</v>
          </cell>
          <cell r="I6300" t="str">
            <v>Unknown.</v>
          </cell>
          <cell r="J6300" t="str">
            <v>Gejiu</v>
          </cell>
          <cell r="K6300" t="str">
            <v>Yunnan Sheng</v>
          </cell>
          <cell r="L6300" t="str">
            <v>Conformant</v>
          </cell>
        </row>
        <row r="6301">
          <cell r="B6301" t="str">
            <v>NXP SEMICONDUCTORS_2023</v>
          </cell>
          <cell r="C6301" t="str">
            <v>CID000004 - A.L.M.T. Corp.</v>
          </cell>
          <cell r="D6301" t="str">
            <v>Tungsten</v>
          </cell>
          <cell r="E6301" t="str">
            <v>CID000004</v>
          </cell>
          <cell r="F6301" t="str">
            <v>RMI</v>
          </cell>
          <cell r="G6301" t="str">
            <v>A.L.M.T. Corp.</v>
          </cell>
          <cell r="H6301" t="str">
            <v>JAPAN</v>
          </cell>
          <cell r="I6301"/>
          <cell r="J6301" t="str">
            <v>Toyama City</v>
          </cell>
          <cell r="K6301" t="str">
            <v>Toyama</v>
          </cell>
          <cell r="L6301" t="str">
            <v>Conformant</v>
          </cell>
        </row>
        <row r="6302">
          <cell r="B6302" t="str">
            <v>NXP SEMICONDUCTORS_2023</v>
          </cell>
          <cell r="C6302" t="str">
            <v>CID002833 - ACL Metais Eireli</v>
          </cell>
          <cell r="D6302" t="str">
            <v>Tungsten</v>
          </cell>
          <cell r="E6302" t="str">
            <v>CID002833</v>
          </cell>
          <cell r="F6302" t="str">
            <v>RMI</v>
          </cell>
          <cell r="G6302" t="str">
            <v>ACL Metais Eireli</v>
          </cell>
          <cell r="H6302" t="str">
            <v>BRAZIL</v>
          </cell>
          <cell r="I6302"/>
          <cell r="J6302" t="str">
            <v>Araçariguama</v>
          </cell>
          <cell r="K6302" t="str">
            <v>São Paulo</v>
          </cell>
          <cell r="L6302" t="str">
            <v>Listed by RMI</v>
          </cell>
        </row>
        <row r="6303">
          <cell r="B6303" t="str">
            <v>NXP SEMICONDUCTORS_2023</v>
          </cell>
          <cell r="C6303" t="str">
            <v>CID002502 - Asia Tungsten Products Vietnam Ltd.</v>
          </cell>
          <cell r="D6303" t="str">
            <v>Tungsten</v>
          </cell>
          <cell r="E6303" t="str">
            <v>CID002502</v>
          </cell>
          <cell r="F6303" t="str">
            <v>RMI</v>
          </cell>
          <cell r="G6303" t="str">
            <v>Asia Tungsten Products Vietnam Ltd.</v>
          </cell>
          <cell r="H6303" t="str">
            <v>VIET NAM</v>
          </cell>
          <cell r="I6303"/>
          <cell r="J6303" t="str">
            <v>Vinh Bao District</v>
          </cell>
          <cell r="K6303" t="str">
            <v>Hai Phong</v>
          </cell>
          <cell r="L6303" t="str">
            <v>Removed</v>
          </cell>
        </row>
        <row r="6304">
          <cell r="B6304" t="str">
            <v>NXP SEMICONDUCTORS_2023</v>
          </cell>
          <cell r="C6304" t="str">
            <v>CID002513 - Hunan Shizhuyuan Nonferrous Metals Co., Ltd. Chenzhou Tungsten Products Branch</v>
          </cell>
          <cell r="D6304" t="str">
            <v>Tungsten</v>
          </cell>
          <cell r="E6304" t="str">
            <v>CID002513</v>
          </cell>
          <cell r="F6304" t="str">
            <v>RMI</v>
          </cell>
          <cell r="G6304" t="str">
            <v>Hunan Shizhuyuan Nonferrous Metals Co., Ltd. Chenzhou Tungsten Products Branch</v>
          </cell>
          <cell r="H6304" t="str">
            <v>CHINA</v>
          </cell>
          <cell r="I6304"/>
          <cell r="J6304" t="str">
            <v>Chenzhou</v>
          </cell>
          <cell r="K6304" t="str">
            <v>Hunan Sheng</v>
          </cell>
          <cell r="L6304" t="str">
            <v>Conformant</v>
          </cell>
        </row>
        <row r="6305">
          <cell r="B6305" t="str">
            <v>NXP SEMICONDUCTORS_2023</v>
          </cell>
          <cell r="C6305" t="str">
            <v>CID000258 - Chongyi Zhangyuan Tungsten Co., Ltd.</v>
          </cell>
          <cell r="D6305" t="str">
            <v>Tungsten</v>
          </cell>
          <cell r="E6305" t="str">
            <v>CID000258</v>
          </cell>
          <cell r="F6305" t="str">
            <v>RMI</v>
          </cell>
          <cell r="G6305" t="str">
            <v>Chongyi Zhangyuan Tungsten Co., Ltd.</v>
          </cell>
          <cell r="H6305" t="str">
            <v>CHINA</v>
          </cell>
          <cell r="I6305"/>
          <cell r="J6305" t="str">
            <v>Ganzhou</v>
          </cell>
          <cell r="K6305" t="str">
            <v>Jiangxi Sheng</v>
          </cell>
          <cell r="L6305" t="str">
            <v>Conformant</v>
          </cell>
        </row>
        <row r="6306">
          <cell r="B6306" t="str">
            <v>NXP SEMICONDUCTORS_2023</v>
          </cell>
          <cell r="C6306" t="str">
            <v>CID000875 - Ganzhou Huaxing Tungsten Products Co., Ltd.177</v>
          </cell>
          <cell r="D6306" t="str">
            <v>Tungsten</v>
          </cell>
          <cell r="E6306" t="str">
            <v>CID000875</v>
          </cell>
          <cell r="F6306" t="str">
            <v>RMI</v>
          </cell>
          <cell r="G6306" t="str">
            <v>Ganzhou Huaxing Tungsten Products Co., Ltd.</v>
          </cell>
          <cell r="H6306" t="str">
            <v>CHINA</v>
          </cell>
          <cell r="I6306"/>
          <cell r="J6306" t="str">
            <v>Ganzhou</v>
          </cell>
          <cell r="K6306" t="str">
            <v>Jiangxi Sheng</v>
          </cell>
          <cell r="L6306" t="str">
            <v>Conformant</v>
          </cell>
        </row>
        <row r="6307">
          <cell r="B6307" t="str">
            <v>NXP SEMICONDUCTORS_2023</v>
          </cell>
          <cell r="C6307" t="str">
            <v>CID002315 - Ganzhou Jiangwu Ferrotungsten Co., Ltd.</v>
          </cell>
          <cell r="D6307" t="str">
            <v>Tungsten</v>
          </cell>
          <cell r="E6307" t="str">
            <v>CID002315</v>
          </cell>
          <cell r="F6307" t="str">
            <v>RMI</v>
          </cell>
          <cell r="G6307" t="str">
            <v>Ganzhou Jiangwu Ferrotungsten Co., Ltd.</v>
          </cell>
          <cell r="H6307" t="str">
            <v>CHINA</v>
          </cell>
          <cell r="I6307"/>
          <cell r="J6307" t="str">
            <v>Ganzhou</v>
          </cell>
          <cell r="K6307" t="str">
            <v>Jiangxi Sheng</v>
          </cell>
          <cell r="L6307" t="str">
            <v>Conformant</v>
          </cell>
        </row>
        <row r="6308">
          <cell r="B6308" t="str">
            <v>NXP SEMICONDUCTORS_2023</v>
          </cell>
          <cell r="C6308" t="str">
            <v>CID002494 - Ganzhou Seadragon W &amp; Mo Co., Ltd.</v>
          </cell>
          <cell r="D6308" t="str">
            <v>Tungsten</v>
          </cell>
          <cell r="E6308" t="str">
            <v>CID002494</v>
          </cell>
          <cell r="F6308" t="str">
            <v>RMI</v>
          </cell>
          <cell r="G6308" t="str">
            <v>Ganzhou Seadragon W &amp; Mo Co., Ltd.</v>
          </cell>
          <cell r="H6308" t="str">
            <v>CHINA</v>
          </cell>
          <cell r="I6308"/>
          <cell r="J6308" t="str">
            <v>Ganzhou</v>
          </cell>
          <cell r="K6308" t="str">
            <v>Jiangxi Sheng</v>
          </cell>
          <cell r="L6308" t="str">
            <v>Conformant</v>
          </cell>
        </row>
        <row r="6309">
          <cell r="B6309" t="str">
            <v>NXP SEMICONDUCTORS_2023</v>
          </cell>
          <cell r="C6309" t="str">
            <v>CID000568 - Global Tungsten &amp; Powders Corp.</v>
          </cell>
          <cell r="D6309" t="str">
            <v>Tungsten</v>
          </cell>
          <cell r="E6309" t="str">
            <v>CID000568</v>
          </cell>
          <cell r="F6309" t="str">
            <v>RMI</v>
          </cell>
          <cell r="G6309" t="str">
            <v>Global Tungsten &amp; Powders Corp.</v>
          </cell>
          <cell r="H6309" t="str">
            <v>UNITED STATES OF AMERICA</v>
          </cell>
          <cell r="I6309"/>
          <cell r="J6309" t="str">
            <v>Towanda</v>
          </cell>
          <cell r="K6309" t="str">
            <v>Pennsylvania</v>
          </cell>
          <cell r="L6309" t="str">
            <v>Conformant</v>
          </cell>
        </row>
        <row r="6310">
          <cell r="B6310" t="str">
            <v>NXP SEMICONDUCTORS_2023</v>
          </cell>
          <cell r="C6310" t="str">
            <v>CID000218 - Guangdong Xianglu Tungsten Co., Ltd.181</v>
          </cell>
          <cell r="D6310" t="str">
            <v>Tungsten</v>
          </cell>
          <cell r="E6310" t="str">
            <v>CID000218</v>
          </cell>
          <cell r="F6310" t="str">
            <v>RMI</v>
          </cell>
          <cell r="G6310" t="str">
            <v>Guangdong Xianglu Tungsten Co., Ltd.</v>
          </cell>
          <cell r="H6310" t="str">
            <v>CHINA</v>
          </cell>
          <cell r="I6310"/>
          <cell r="J6310" t="str">
            <v>Chaozhou</v>
          </cell>
          <cell r="K6310" t="str">
            <v>Guangdong Sheng</v>
          </cell>
          <cell r="L6310" t="str">
            <v>Conformant</v>
          </cell>
        </row>
        <row r="6311">
          <cell r="B6311" t="str">
            <v>NXP SEMICONDUCTORS_2023</v>
          </cell>
          <cell r="C6311" t="str">
            <v>CID002541 - H.C. Starck Tungsten GmbH</v>
          </cell>
          <cell r="D6311" t="str">
            <v>Tungsten</v>
          </cell>
          <cell r="E6311" t="str">
            <v>CID002541</v>
          </cell>
          <cell r="F6311" t="str">
            <v>RMI</v>
          </cell>
          <cell r="G6311" t="str">
            <v>H.C. Starck Tungsten GmbH</v>
          </cell>
          <cell r="H6311" t="str">
            <v>GERMANY</v>
          </cell>
          <cell r="I6311"/>
          <cell r="J6311" t="str">
            <v>Goslar</v>
          </cell>
          <cell r="K6311" t="str">
            <v>Niedersachsen</v>
          </cell>
          <cell r="L6311" t="str">
            <v>Conformant</v>
          </cell>
        </row>
        <row r="6312">
          <cell r="B6312" t="str">
            <v>NXP SEMICONDUCTORS_2023</v>
          </cell>
          <cell r="C6312" t="str">
            <v>CID000769 - Hunan Jintai New Material Co., Ltd.96</v>
          </cell>
          <cell r="D6312" t="str">
            <v>Tungsten</v>
          </cell>
          <cell r="E6312" t="str">
            <v>CID000769</v>
          </cell>
          <cell r="F6312" t="str">
            <v>RMI</v>
          </cell>
          <cell r="G6312" t="str">
            <v>Hunan Jintai New Material Co., Ltd.</v>
          </cell>
          <cell r="H6312" t="str">
            <v>CHINA</v>
          </cell>
          <cell r="I6312"/>
          <cell r="J6312" t="str">
            <v>Hengyang</v>
          </cell>
          <cell r="K6312" t="str">
            <v>Hunan Sheng</v>
          </cell>
          <cell r="L6312" t="str">
            <v>Conformant</v>
          </cell>
        </row>
        <row r="6313">
          <cell r="B6313" t="str">
            <v>NXP SEMICONDUCTORS_2023</v>
          </cell>
          <cell r="C6313" t="str">
            <v>CID000825 - Japan New Metals Co., Ltd.</v>
          </cell>
          <cell r="D6313" t="str">
            <v>Tungsten</v>
          </cell>
          <cell r="E6313" t="str">
            <v>CID000825</v>
          </cell>
          <cell r="F6313" t="str">
            <v>RMI</v>
          </cell>
          <cell r="G6313" t="str">
            <v>Japan New Metals Co., Ltd.</v>
          </cell>
          <cell r="H6313" t="str">
            <v>JAPAN</v>
          </cell>
          <cell r="I6313"/>
          <cell r="J6313" t="str">
            <v>Akita City</v>
          </cell>
          <cell r="K6313" t="str">
            <v>Akita</v>
          </cell>
          <cell r="L6313" t="str">
            <v>Conformant</v>
          </cell>
        </row>
        <row r="6314">
          <cell r="B6314" t="str">
            <v>NXP SEMICONDUCTORS_2023</v>
          </cell>
          <cell r="C6314" t="str">
            <v>CID002551 - Jiangwu H.C. Starck Tungsten Products Co., Ltd.</v>
          </cell>
          <cell r="D6314" t="str">
            <v>Tungsten</v>
          </cell>
          <cell r="E6314" t="str">
            <v>CID002551</v>
          </cell>
          <cell r="F6314" t="str">
            <v>RMI</v>
          </cell>
          <cell r="G6314" t="str">
            <v>Jiangwu H.C. Starck Tungsten Products Co., Ltd.</v>
          </cell>
          <cell r="H6314" t="str">
            <v>CHINA</v>
          </cell>
          <cell r="I6314"/>
          <cell r="J6314" t="str">
            <v>Ganzhou</v>
          </cell>
          <cell r="K6314" t="str">
            <v>Jiangxi Sheng</v>
          </cell>
          <cell r="L6314" t="str">
            <v>Conformant</v>
          </cell>
        </row>
        <row r="6315">
          <cell r="B6315" t="str">
            <v>NXP SEMICONDUCTORS_2023</v>
          </cell>
          <cell r="C6315" t="str">
            <v>CID002321 - Jiangxi Gan Bei Tungsten Co., Ltd.</v>
          </cell>
          <cell r="D6315" t="str">
            <v>Tungsten</v>
          </cell>
          <cell r="E6315" t="str">
            <v>CID002321</v>
          </cell>
          <cell r="F6315" t="str">
            <v>RMI</v>
          </cell>
          <cell r="G6315" t="str">
            <v>Jiangxi Gan Bei Tungsten Co., Ltd.</v>
          </cell>
          <cell r="H6315" t="str">
            <v>CHINA</v>
          </cell>
          <cell r="I6315"/>
          <cell r="J6315" t="str">
            <v>Xiushui</v>
          </cell>
          <cell r="K6315" t="str">
            <v>Jiangxi Sheng</v>
          </cell>
          <cell r="L6315" t="str">
            <v>Conformant</v>
          </cell>
        </row>
        <row r="6316">
          <cell r="B6316" t="str">
            <v>NXP SEMICONDUCTORS_2023</v>
          </cell>
          <cell r="C6316" t="str">
            <v>CID002318 - Jiangxi Tonggu Non-ferrous Metallurgical &amp; Chemical Co., Ltd.</v>
          </cell>
          <cell r="D6316" t="str">
            <v>Tungsten</v>
          </cell>
          <cell r="E6316" t="str">
            <v>CID002318</v>
          </cell>
          <cell r="F6316" t="str">
            <v>RMI</v>
          </cell>
          <cell r="G6316" t="str">
            <v>Jiangxi Tonggu Non-ferrous Metallurgical &amp; Chemical Co., Ltd.</v>
          </cell>
          <cell r="H6316" t="str">
            <v>CHINA</v>
          </cell>
          <cell r="I6316"/>
          <cell r="J6316" t="str">
            <v>Tonggu</v>
          </cell>
          <cell r="K6316" t="str">
            <v>Jiangxi Sheng</v>
          </cell>
          <cell r="L6316" t="str">
            <v>Conformant</v>
          </cell>
        </row>
        <row r="6317">
          <cell r="B6317" t="str">
            <v>NXP SEMICONDUCTORS_2023</v>
          </cell>
          <cell r="C6317" t="str">
            <v>CID002317 - Jiangxi Xinsheng Tungsten Industry Co., Ltd.</v>
          </cell>
          <cell r="D6317" t="str">
            <v>Tungsten</v>
          </cell>
          <cell r="E6317" t="str">
            <v>CID002317</v>
          </cell>
          <cell r="F6317" t="str">
            <v>RMI</v>
          </cell>
          <cell r="G6317" t="str">
            <v>Jiangxi Xinsheng Tungsten Industry Co., Ltd.</v>
          </cell>
          <cell r="H6317" t="str">
            <v>CHINA</v>
          </cell>
          <cell r="I6317"/>
          <cell r="J6317" t="str">
            <v>Ganzhou</v>
          </cell>
          <cell r="K6317" t="str">
            <v>Jiangxi Sheng</v>
          </cell>
          <cell r="L6317" t="str">
            <v>Conformant</v>
          </cell>
        </row>
        <row r="6318">
          <cell r="B6318" t="str">
            <v>NXP SEMICONDUCTORS_2023</v>
          </cell>
          <cell r="C6318" t="str">
            <v>CID002316 - Jiangxi Yaosheng Tungsten Co., Ltd.</v>
          </cell>
          <cell r="D6318" t="str">
            <v>Tungsten</v>
          </cell>
          <cell r="E6318" t="str">
            <v>CID002316</v>
          </cell>
          <cell r="F6318" t="str">
            <v>RMI</v>
          </cell>
          <cell r="G6318" t="str">
            <v>Jiangxi Yaosheng Tungsten Co., Ltd.</v>
          </cell>
          <cell r="H6318" t="str">
            <v>CHINA</v>
          </cell>
          <cell r="I6318"/>
          <cell r="J6318" t="str">
            <v>Ganzhou</v>
          </cell>
          <cell r="K6318" t="str">
            <v>Jiangxi Sheng</v>
          </cell>
          <cell r="L6318" t="str">
            <v>Conformant</v>
          </cell>
        </row>
        <row r="6319">
          <cell r="B6319" t="str">
            <v>NXP SEMICONDUCTORS_2023</v>
          </cell>
          <cell r="C6319" t="str">
            <v>CID000966 - Kennametal Fallon</v>
          </cell>
          <cell r="D6319" t="str">
            <v>Tungsten</v>
          </cell>
          <cell r="E6319" t="str">
            <v>CID000966</v>
          </cell>
          <cell r="F6319" t="str">
            <v>RMI</v>
          </cell>
          <cell r="G6319" t="str">
            <v>Kennametal Fallon</v>
          </cell>
          <cell r="H6319" t="str">
            <v>UNITED STATES OF AMERICA</v>
          </cell>
          <cell r="I6319"/>
          <cell r="J6319" t="str">
            <v>Fallon</v>
          </cell>
          <cell r="K6319" t="str">
            <v>Nevada</v>
          </cell>
          <cell r="L6319" t="str">
            <v>Conformant</v>
          </cell>
        </row>
        <row r="6320">
          <cell r="B6320" t="str">
            <v>NXP SEMICONDUCTORS_2023</v>
          </cell>
          <cell r="C6320" t="str">
            <v>CID000105 - Kennametal Huntsville184</v>
          </cell>
          <cell r="D6320" t="str">
            <v>Tungsten</v>
          </cell>
          <cell r="E6320" t="str">
            <v>CID000105</v>
          </cell>
          <cell r="F6320" t="str">
            <v>RMI</v>
          </cell>
          <cell r="G6320" t="str">
            <v>Kennametal Huntsville</v>
          </cell>
          <cell r="H6320" t="str">
            <v>UNITED STATES OF AMERICA</v>
          </cell>
          <cell r="I6320"/>
          <cell r="J6320" t="str">
            <v>Huntsville</v>
          </cell>
          <cell r="K6320" t="str">
            <v>Alabama</v>
          </cell>
          <cell r="L6320" t="str">
            <v>Conformant</v>
          </cell>
        </row>
        <row r="6321">
          <cell r="B6321" t="str">
            <v>NXP SEMICONDUCTORS_2023</v>
          </cell>
          <cell r="C6321" t="str">
            <v>CID002319 - Malipo Haiyu Tungsten Co., Ltd.</v>
          </cell>
          <cell r="D6321" t="str">
            <v>Tungsten</v>
          </cell>
          <cell r="E6321" t="str">
            <v>CID002319</v>
          </cell>
          <cell r="F6321" t="str">
            <v>RMI</v>
          </cell>
          <cell r="G6321" t="str">
            <v>Malipo Haiyu Tungsten Co., Ltd.</v>
          </cell>
          <cell r="H6321" t="str">
            <v>CHINA</v>
          </cell>
          <cell r="I6321"/>
          <cell r="J6321" t="str">
            <v>Nanfeng Xiaozhai</v>
          </cell>
          <cell r="K6321" t="str">
            <v>Yunnan Sheng</v>
          </cell>
          <cell r="L6321" t="str">
            <v>Conformant</v>
          </cell>
        </row>
        <row r="6322">
          <cell r="B6322" t="str">
            <v>NXP SEMICONDUCTORS_2023</v>
          </cell>
          <cell r="C6322" t="str">
            <v>CID002589 - Niagara Refining LLC</v>
          </cell>
          <cell r="D6322" t="str">
            <v>Tungsten</v>
          </cell>
          <cell r="E6322" t="str">
            <v>CID002589</v>
          </cell>
          <cell r="F6322" t="str">
            <v>RMI</v>
          </cell>
          <cell r="G6322" t="str">
            <v>Niagara Refining LLC</v>
          </cell>
          <cell r="H6322" t="str">
            <v>UNITED STATES OF AMERICA</v>
          </cell>
          <cell r="I6322"/>
          <cell r="J6322" t="str">
            <v>Depew</v>
          </cell>
          <cell r="K6322" t="str">
            <v>New York</v>
          </cell>
          <cell r="L6322" t="str">
            <v>Conformant</v>
          </cell>
        </row>
        <row r="6323">
          <cell r="B6323" t="str">
            <v>NXP SEMICONDUCTORS_2023</v>
          </cell>
          <cell r="C6323" t="str">
            <v>CID002543 - Masan High-Tech Materials</v>
          </cell>
          <cell r="D6323" t="str">
            <v>Tungsten</v>
          </cell>
          <cell r="E6323" t="str">
            <v>CID002543</v>
          </cell>
          <cell r="F6323" t="str">
            <v>RMI</v>
          </cell>
          <cell r="G6323" t="str">
            <v>Masan High-Tech Materials</v>
          </cell>
          <cell r="H6323" t="str">
            <v>VIET NAM</v>
          </cell>
          <cell r="I6323"/>
          <cell r="J6323" t="str">
            <v>Dai Tu</v>
          </cell>
          <cell r="K6323" t="str">
            <v>Thái Nguyên</v>
          </cell>
          <cell r="L6323" t="str">
            <v>Conformant</v>
          </cell>
        </row>
        <row r="6324">
          <cell r="B6324" t="str">
            <v>NXP SEMICONDUCTORS_2023</v>
          </cell>
          <cell r="C6324" t="str">
            <v>CID002827 - Philippine Chuangxin Industrial Co., Inc.</v>
          </cell>
          <cell r="D6324" t="str">
            <v>Tungsten</v>
          </cell>
          <cell r="E6324" t="str">
            <v>CID002827</v>
          </cell>
          <cell r="F6324" t="str">
            <v>RMI</v>
          </cell>
          <cell r="G6324" t="str">
            <v>Philippine Chuangxin Industrial Co., Inc.</v>
          </cell>
          <cell r="H6324" t="str">
            <v>PHILIPPINES</v>
          </cell>
          <cell r="I6324"/>
          <cell r="J6324" t="str">
            <v>Marilao</v>
          </cell>
          <cell r="K6324" t="str">
            <v>Bulacan</v>
          </cell>
          <cell r="L6324" t="str">
            <v>Conformant</v>
          </cell>
        </row>
        <row r="6325">
          <cell r="B6325" t="str">
            <v>NXP SEMICONDUCTORS_2023</v>
          </cell>
          <cell r="C6325" t="str">
            <v>CID002044 - Wolfram Bergbau und Hutten AG187</v>
          </cell>
          <cell r="D6325" t="str">
            <v>Tungsten</v>
          </cell>
          <cell r="E6325" t="str">
            <v>CID002044</v>
          </cell>
          <cell r="F6325" t="str">
            <v>RMI</v>
          </cell>
          <cell r="G6325" t="str">
            <v>Wolfram Bergbau und Hutten AG</v>
          </cell>
          <cell r="H6325" t="str">
            <v>AUSTRIA</v>
          </cell>
          <cell r="I6325"/>
          <cell r="J6325"/>
          <cell r="K6325"/>
          <cell r="L6325" t="str">
            <v>Conformant</v>
          </cell>
        </row>
        <row r="6326">
          <cell r="B6326" t="str">
            <v>NXP SEMICONDUCTORS_2023</v>
          </cell>
          <cell r="C6326" t="str">
            <v>CID002320 - Xiamen Tungsten (H.C.) Co., Ltd.188</v>
          </cell>
          <cell r="D6326" t="str">
            <v>Tungsten</v>
          </cell>
          <cell r="E6326" t="str">
            <v>CID002320</v>
          </cell>
          <cell r="F6326" t="str">
            <v>RMI</v>
          </cell>
          <cell r="G6326" t="str">
            <v>Xiamen Tungsten (H.C.) Co., Ltd.</v>
          </cell>
          <cell r="H6326" t="str">
            <v>CHINA</v>
          </cell>
          <cell r="I6326"/>
          <cell r="J6326"/>
          <cell r="K6326"/>
          <cell r="L6326" t="str">
            <v>Conformant</v>
          </cell>
        </row>
        <row r="6327">
          <cell r="B6327" t="str">
            <v>NXP SEMICONDUCTORS_2023</v>
          </cell>
          <cell r="C6327" t="str">
            <v>CID002082 - Xiamen Tungsten Co., Ltd.</v>
          </cell>
          <cell r="D6327" t="str">
            <v>Tungsten</v>
          </cell>
          <cell r="E6327" t="str">
            <v>CID002082</v>
          </cell>
          <cell r="F6327" t="str">
            <v>RMI</v>
          </cell>
          <cell r="G6327" t="str">
            <v>Xiamen Tungsten Co., Ltd.</v>
          </cell>
          <cell r="H6327" t="str">
            <v>CHINA</v>
          </cell>
          <cell r="I6327"/>
          <cell r="J6327"/>
          <cell r="K6327"/>
          <cell r="L6327" t="str">
            <v>Conformant</v>
          </cell>
        </row>
        <row r="6328">
          <cell r="B6328" t="str">
            <v>NXP SEMICONDUCTORS_2023</v>
          </cell>
          <cell r="C6328" t="str">
            <v>CID001231 - Jiangxi New Nanshan Technology Ltd.</v>
          </cell>
          <cell r="D6328" t="str">
            <v>Tin</v>
          </cell>
          <cell r="E6328" t="str">
            <v>CID001231</v>
          </cell>
          <cell r="F6328" t="str">
            <v>RMI</v>
          </cell>
          <cell r="G6328" t="str">
            <v>Jiangxi New Nanshan Technology Ltd.</v>
          </cell>
          <cell r="H6328" t="str">
            <v>CHINA</v>
          </cell>
          <cell r="I6328" t="str">
            <v>Nan Kang Industrial Park, Ganzhou, Jiangxi Province, China, 341413</v>
          </cell>
          <cell r="J6328" t="str">
            <v>Ganzhou</v>
          </cell>
          <cell r="K6328" t="str">
            <v>Jiangxi Sheng</v>
          </cell>
          <cell r="L6328" t="str">
            <v>Conformant</v>
          </cell>
        </row>
        <row r="6329">
          <cell r="B6329" t="str">
            <v>NXP SEMICONDUCTORS_2023</v>
          </cell>
          <cell r="C6329" t="str">
            <v>CID001522 - Yanling Jincheng Tantalum &amp; Niobium Co., Ltd.</v>
          </cell>
          <cell r="D6329" t="str">
            <v>Tantalum</v>
          </cell>
          <cell r="E6329" t="str">
            <v>CID001522</v>
          </cell>
          <cell r="F6329" t="str">
            <v>RMI</v>
          </cell>
          <cell r="G6329" t="str">
            <v>Yanling Jincheng Tantalum &amp; Niobium Co., Ltd.</v>
          </cell>
          <cell r="H6329" t="str">
            <v>CHINA</v>
          </cell>
          <cell r="I6329"/>
          <cell r="J6329" t="str">
            <v>Zhuzhou</v>
          </cell>
          <cell r="K6329" t="str">
            <v>Hunan Sheng</v>
          </cell>
          <cell r="L6329" t="str">
            <v>Conformant</v>
          </cell>
        </row>
        <row r="6330">
          <cell r="B6330" t="str">
            <v>NXP SEMICONDUCTORS_2023</v>
          </cell>
          <cell r="C6330" t="str">
            <v>CID002100 - Yamakin Co., Ltd.</v>
          </cell>
          <cell r="D6330" t="str">
            <v>Gold</v>
          </cell>
          <cell r="E6330" t="str">
            <v>CID002100</v>
          </cell>
          <cell r="F6330" t="str">
            <v>RMI</v>
          </cell>
          <cell r="G6330" t="str">
            <v>Yamakin Co., Ltd.</v>
          </cell>
          <cell r="H6330" t="str">
            <v>JAPAN</v>
          </cell>
          <cell r="I6330"/>
          <cell r="J6330" t="str">
            <v>Konan</v>
          </cell>
          <cell r="K6330" t="str">
            <v>Kochi</v>
          </cell>
          <cell r="L6330" t="str">
            <v>Conformant</v>
          </cell>
        </row>
        <row r="6331">
          <cell r="B6331" t="str">
            <v>NXP SEMICONDUCTORS_2023</v>
          </cell>
          <cell r="C6331" t="str">
            <v>CID002645 - Ganzhou Haichuang Tungsten Co., Ltd.</v>
          </cell>
          <cell r="D6331" t="str">
            <v>Tungsten</v>
          </cell>
          <cell r="E6331" t="str">
            <v>CID002645</v>
          </cell>
          <cell r="F6331" t="str">
            <v>RMI</v>
          </cell>
          <cell r="G6331" t="str">
            <v>Ganzhou Haichuang Tungsten Co., Ltd.</v>
          </cell>
          <cell r="H6331" t="str">
            <v>CHINA</v>
          </cell>
          <cell r="I6331"/>
          <cell r="J6331" t="str">
            <v>Ganzhou</v>
          </cell>
          <cell r="K6331" t="str">
            <v>Jiangxi Sheng</v>
          </cell>
          <cell r="L6331" t="str">
            <v>Conformant</v>
          </cell>
        </row>
        <row r="6332">
          <cell r="B6332" t="str">
            <v>NXP SEMICONDUCTORS_2023</v>
          </cell>
          <cell r="C6332" t="str">
            <v>CID002773 - Aurubis Beerse99</v>
          </cell>
          <cell r="D6332" t="str">
            <v>Tin</v>
          </cell>
          <cell r="E6332" t="str">
            <v>CID002773</v>
          </cell>
          <cell r="F6332" t="str">
            <v>RMI</v>
          </cell>
          <cell r="G6332" t="str">
            <v>Aurubis Beerse</v>
          </cell>
          <cell r="H6332" t="str">
            <v>BELGIUM</v>
          </cell>
          <cell r="I6332"/>
          <cell r="J6332" t="str">
            <v>Beerse</v>
          </cell>
          <cell r="K6332" t="str">
            <v>Antwerpen</v>
          </cell>
          <cell r="L6332" t="str">
            <v>Conformant</v>
          </cell>
        </row>
        <row r="6333">
          <cell r="B6333" t="str">
            <v>NXP SEMICONDUCTORS_2023</v>
          </cell>
          <cell r="C6333" t="str">
            <v>CID002774 - Aurubis Berango100</v>
          </cell>
          <cell r="D6333" t="str">
            <v>Tin</v>
          </cell>
          <cell r="E6333" t="str">
            <v>CID002774</v>
          </cell>
          <cell r="F6333" t="str">
            <v>RMI</v>
          </cell>
          <cell r="G6333" t="str">
            <v>Aurubis Berango</v>
          </cell>
          <cell r="H6333" t="str">
            <v>SPAIN</v>
          </cell>
          <cell r="I6333"/>
          <cell r="J6333" t="str">
            <v>Berango</v>
          </cell>
          <cell r="K6333" t="str">
            <v>Bizkaia</v>
          </cell>
          <cell r="L6333" t="str">
            <v>Conformant</v>
          </cell>
        </row>
        <row r="6334">
          <cell r="B6334" t="str">
            <v>NXP SEMICONDUCTORS_2023</v>
          </cell>
          <cell r="C6334" t="str">
            <v>CID002918 - SungEel HiMetal Co., Ltd.</v>
          </cell>
          <cell r="D6334" t="str">
            <v>Gold</v>
          </cell>
          <cell r="E6334" t="str">
            <v>CID002918</v>
          </cell>
          <cell r="F6334" t="str">
            <v>RMI</v>
          </cell>
          <cell r="G6334" t="str">
            <v>SungEel HiMetal Co., Ltd.</v>
          </cell>
          <cell r="H6334" t="str">
            <v>KOREA, REPUBLIC OF</v>
          </cell>
          <cell r="I6334"/>
          <cell r="J6334" t="str">
            <v>Gunsan-si</v>
          </cell>
          <cell r="K6334" t="str">
            <v>Jeollabuk-do</v>
          </cell>
          <cell r="L6334" t="str">
            <v>Conformant</v>
          </cell>
        </row>
        <row r="6335">
          <cell r="B6335" t="str">
            <v>NXP SEMICONDUCTORS_2023</v>
          </cell>
          <cell r="C6335" t="str">
            <v>CID003189 - NH Recytech Company</v>
          </cell>
          <cell r="D6335" t="str">
            <v>Gold</v>
          </cell>
          <cell r="E6335" t="str">
            <v>CID003189</v>
          </cell>
          <cell r="F6335" t="str">
            <v>RMI</v>
          </cell>
          <cell r="G6335" t="str">
            <v>NH Recytech Company</v>
          </cell>
          <cell r="H6335" t="str">
            <v>KOREA, REPUBLIC OF</v>
          </cell>
          <cell r="I6335"/>
          <cell r="J6335" t="str">
            <v>Pyeongtaek-si</v>
          </cell>
          <cell r="K6335" t="str">
            <v>Gyeonggi-do</v>
          </cell>
          <cell r="L6335" t="str">
            <v>Conformant</v>
          </cell>
        </row>
        <row r="6336">
          <cell r="B6336" t="str">
            <v>NXP SEMICONDUCTORS_2023</v>
          </cell>
          <cell r="C6336" t="str">
            <v>CID003190 - Chifeng Dajingzi Tin Industry Co., Ltd.</v>
          </cell>
          <cell r="D6336" t="str">
            <v>Tin</v>
          </cell>
          <cell r="E6336" t="str">
            <v>CID003190</v>
          </cell>
          <cell r="F6336" t="str">
            <v>RMI</v>
          </cell>
          <cell r="G6336" t="str">
            <v>Chifeng Dajingzi Tin Industry Co., Ltd.</v>
          </cell>
          <cell r="H6336" t="str">
            <v>CHINA</v>
          </cell>
          <cell r="I6336"/>
          <cell r="J6336" t="str">
            <v>Chifeng</v>
          </cell>
          <cell r="K6336" t="str">
            <v>Nei Mongol Zizhiqu</v>
          </cell>
          <cell r="L6336" t="str">
            <v>Conformant</v>
          </cell>
        </row>
        <row r="6337">
          <cell r="B6337" t="str">
            <v>NXP SEMICONDUCTORS_2023</v>
          </cell>
          <cell r="C6337" t="str">
            <v>CID003205 - PT Bangka Serumpun</v>
          </cell>
          <cell r="D6337" t="str">
            <v>Tin</v>
          </cell>
          <cell r="E6337" t="str">
            <v>CID003205</v>
          </cell>
          <cell r="F6337" t="str">
            <v>RMI</v>
          </cell>
          <cell r="G6337" t="str">
            <v>PT Bangka Serumpun</v>
          </cell>
          <cell r="H6337" t="str">
            <v>INDONESIA</v>
          </cell>
          <cell r="I6337"/>
          <cell r="J6337" t="str">
            <v>Pangkalpinang</v>
          </cell>
          <cell r="K6337" t="str">
            <v>Kepulauan Bangka Belitung</v>
          </cell>
          <cell r="L6337" t="str">
            <v>Conformant</v>
          </cell>
        </row>
        <row r="6338">
          <cell r="B6338" t="str">
            <v>NXP SEMICONDUCTORS_2023</v>
          </cell>
          <cell r="C6338" t="str">
            <v>CID003325 - Tin Technology &amp; Refining</v>
          </cell>
          <cell r="D6338" t="str">
            <v>Tin</v>
          </cell>
          <cell r="E6338" t="str">
            <v>CID003325</v>
          </cell>
          <cell r="F6338" t="str">
            <v>RMI</v>
          </cell>
          <cell r="G6338" t="str">
            <v>Tin Technology &amp; Refining</v>
          </cell>
          <cell r="H6338" t="str">
            <v>UNITED STATES OF AMERICA</v>
          </cell>
          <cell r="I6338"/>
          <cell r="J6338" t="str">
            <v>West Chester</v>
          </cell>
          <cell r="K6338" t="str">
            <v>Pennsylvania</v>
          </cell>
          <cell r="L6338" t="str">
            <v>Conformant</v>
          </cell>
        </row>
        <row r="6339">
          <cell r="B6339" t="str">
            <v>NXP SEMICONDUCTORS_2023</v>
          </cell>
          <cell r="C6339" t="str">
            <v>CID001406 - PT Babel Surya Alam Lestari</v>
          </cell>
          <cell r="D6339" t="str">
            <v>Tin</v>
          </cell>
          <cell r="E6339" t="str">
            <v>CID001406</v>
          </cell>
          <cell r="F6339" t="str">
            <v>RMI</v>
          </cell>
          <cell r="G6339" t="str">
            <v>PT Babel Surya Alam Lestari</v>
          </cell>
          <cell r="H6339" t="str">
            <v>INDONESIA</v>
          </cell>
          <cell r="I6339"/>
          <cell r="J6339" t="str">
            <v>Badau</v>
          </cell>
          <cell r="K6339" t="str">
            <v>Kepulauan Bangka Belitung</v>
          </cell>
          <cell r="L6339" t="str">
            <v>Conformant</v>
          </cell>
        </row>
        <row r="6340">
          <cell r="B6340" t="str">
            <v>NXP SEMICONDUCTORS_2023</v>
          </cell>
          <cell r="C6340" t="str">
            <v>CID003381 - PT Rajawali Rimba Perkasa</v>
          </cell>
          <cell r="D6340" t="str">
            <v>Tin</v>
          </cell>
          <cell r="E6340" t="str">
            <v>CID003381</v>
          </cell>
          <cell r="F6340" t="str">
            <v>RMI</v>
          </cell>
          <cell r="G6340" t="str">
            <v>PT Rajawali Rimba Perkasa</v>
          </cell>
          <cell r="H6340" t="str">
            <v>INDONESIA</v>
          </cell>
          <cell r="I6340"/>
          <cell r="J6340" t="str">
            <v>Tukak Sadai</v>
          </cell>
          <cell r="K6340" t="str">
            <v>Bangka Belitung</v>
          </cell>
          <cell r="L6340" t="str">
            <v>Conformant</v>
          </cell>
        </row>
        <row r="6341">
          <cell r="B6341" t="str">
            <v>NXP SEMICONDUCTORS_2023</v>
          </cell>
          <cell r="C6341" t="str">
            <v>CID003401 - Fujian Ganmin RareMetal Co., Ltd.</v>
          </cell>
          <cell r="D6341" t="str">
            <v>Tungsten</v>
          </cell>
          <cell r="E6341" t="str">
            <v>CID003401</v>
          </cell>
          <cell r="F6341" t="str">
            <v>RMI</v>
          </cell>
          <cell r="G6341" t="str">
            <v>Fujian Ganmin RareMetal Co., Ltd.</v>
          </cell>
          <cell r="H6341" t="str">
            <v>CHINA</v>
          </cell>
          <cell r="I6341"/>
          <cell r="J6341" t="str">
            <v>Longyan</v>
          </cell>
          <cell r="K6341" t="str">
            <v>Fujian Sheng</v>
          </cell>
          <cell r="L6341" t="str">
            <v>Removed</v>
          </cell>
        </row>
        <row r="6342">
          <cell r="B6342" t="str">
            <v>NXP SEMICONDUCTORS_2023</v>
          </cell>
          <cell r="C6342" t="str">
            <v>CID003407 - Lianyou Metals Co., Ltd.</v>
          </cell>
          <cell r="D6342" t="str">
            <v>Tungsten</v>
          </cell>
          <cell r="E6342" t="str">
            <v>CID003407</v>
          </cell>
          <cell r="F6342" t="str">
            <v>RMI</v>
          </cell>
          <cell r="G6342" t="str">
            <v>Lianyou Metals Co., Ltd.</v>
          </cell>
          <cell r="H6342" t="str">
            <v>TAIWAN, PROVINCE OF CHINA</v>
          </cell>
          <cell r="I6342"/>
          <cell r="J6342" t="str">
            <v>Fangliao</v>
          </cell>
          <cell r="K6342" t="str">
            <v>Pingtung</v>
          </cell>
          <cell r="L6342" t="str">
            <v>Conformant</v>
          </cell>
        </row>
        <row r="6343">
          <cell r="B6343" t="str">
            <v>NXP SEMICONDUCTORS_2023</v>
          </cell>
          <cell r="C6343" t="str">
            <v>CID000090 - Asaka Riken Co., Ltd.</v>
          </cell>
          <cell r="D6343" t="str">
            <v>Gold</v>
          </cell>
          <cell r="E6343" t="str">
            <v>CID000090</v>
          </cell>
          <cell r="F6343" t="str">
            <v>RMI</v>
          </cell>
          <cell r="G6343" t="str">
            <v>Asaka Riken Co., Ltd.</v>
          </cell>
          <cell r="H6343" t="str">
            <v>JAPAN</v>
          </cell>
          <cell r="I6343"/>
          <cell r="J6343" t="str">
            <v>Tamura</v>
          </cell>
          <cell r="K6343" t="str">
            <v>Fukushima</v>
          </cell>
          <cell r="L6343" t="str">
            <v>Conformant</v>
          </cell>
        </row>
        <row r="6344">
          <cell r="B6344" t="str">
            <v>NXP SEMICONDUCTORS_2023</v>
          </cell>
          <cell r="C6344" t="str">
            <v>CID003424 - Eco-System Recycling Co., Ltd. North Plant</v>
          </cell>
          <cell r="D6344" t="str">
            <v>Gold</v>
          </cell>
          <cell r="E6344" t="str">
            <v>CID003424</v>
          </cell>
          <cell r="F6344" t="str">
            <v>RMI</v>
          </cell>
          <cell r="G6344" t="str">
            <v>Eco-System Recycling Co., Ltd. North Plant</v>
          </cell>
          <cell r="H6344" t="str">
            <v>JAPAN</v>
          </cell>
          <cell r="I6344"/>
          <cell r="J6344" t="str">
            <v>Kazuno</v>
          </cell>
          <cell r="K6344" t="str">
            <v>Akita</v>
          </cell>
          <cell r="L6344" t="str">
            <v>Conformant</v>
          </cell>
        </row>
        <row r="6345">
          <cell r="B6345" t="str">
            <v>NXP SEMICONDUCTORS_2023</v>
          </cell>
          <cell r="C6345" t="str">
            <v>CID003425 - Eco-System Recycling Co., Ltd. West Plant</v>
          </cell>
          <cell r="D6345" t="str">
            <v>Gold</v>
          </cell>
          <cell r="E6345" t="str">
            <v>CID003425</v>
          </cell>
          <cell r="F6345" t="str">
            <v>RMI</v>
          </cell>
          <cell r="G6345" t="str">
            <v>Eco-System Recycling Co., Ltd. West Plant</v>
          </cell>
          <cell r="H6345" t="str">
            <v>JAPAN</v>
          </cell>
          <cell r="I6345"/>
          <cell r="J6345" t="str">
            <v>Okayama</v>
          </cell>
          <cell r="K6345" t="str">
            <v>Okayama</v>
          </cell>
          <cell r="L6345" t="str">
            <v>Conformant</v>
          </cell>
        </row>
        <row r="6346">
          <cell r="B6346" t="str">
            <v>NXP SEMICONDUCTORS_2023</v>
          </cell>
          <cell r="C6346" t="str">
            <v>CID002542 - TANIOBIS Smelting GmbH &amp; Co. KG</v>
          </cell>
          <cell r="D6346" t="str">
            <v>Tungsten</v>
          </cell>
          <cell r="E6346" t="str">
            <v>CID002542</v>
          </cell>
          <cell r="F6346" t="str">
            <v>RMI</v>
          </cell>
          <cell r="G6346" t="str">
            <v>TANIOBIS Smelting GmbH &amp; Co. KG</v>
          </cell>
          <cell r="H6346" t="str">
            <v>GERMANY</v>
          </cell>
          <cell r="I6346"/>
          <cell r="J6346" t="str">
            <v>Laufenburg</v>
          </cell>
          <cell r="K6346" t="str">
            <v>Baden-Württemberg</v>
          </cell>
          <cell r="L6346" t="str">
            <v>Conformant</v>
          </cell>
        </row>
        <row r="6347">
          <cell r="B6347" t="str">
            <v>NXP SEMICONDUCTORS_2023</v>
          </cell>
          <cell r="C6347" t="str">
            <v>CID003387 - Luna Smelter, Ltd.</v>
          </cell>
          <cell r="D6347" t="str">
            <v>Tin</v>
          </cell>
          <cell r="E6347" t="str">
            <v>CID003387</v>
          </cell>
          <cell r="F6347" t="str">
            <v>RMI</v>
          </cell>
          <cell r="G6347" t="str">
            <v>Luna Smelter, Ltd.</v>
          </cell>
          <cell r="H6347" t="str">
            <v>RWANDA</v>
          </cell>
          <cell r="I6347"/>
          <cell r="J6347" t="str">
            <v>Kigali</v>
          </cell>
          <cell r="K6347" t="str">
            <v>City of Kigali</v>
          </cell>
          <cell r="L6347" t="str">
            <v>Conformant</v>
          </cell>
        </row>
        <row r="6348">
          <cell r="B6348" t="str">
            <v>NXP SEMICONDUCTORS_2023</v>
          </cell>
          <cell r="C6348" t="str">
            <v>CID001175 - Mineracao Taboca S.A.</v>
          </cell>
          <cell r="D6348" t="str">
            <v>Tantalum</v>
          </cell>
          <cell r="E6348" t="str">
            <v>CID001175</v>
          </cell>
          <cell r="F6348" t="str">
            <v>RMI</v>
          </cell>
          <cell r="G6348" t="str">
            <v>Mineracao Taboca S.A.</v>
          </cell>
          <cell r="H6348" t="str">
            <v>BRAZIL</v>
          </cell>
          <cell r="I6348"/>
          <cell r="J6348" t="str">
            <v>Presidente Figueiredo</v>
          </cell>
          <cell r="K6348" t="str">
            <v>Amazonas</v>
          </cell>
          <cell r="L6348" t="str">
            <v>Conformant</v>
          </cell>
        </row>
        <row r="6349">
          <cell r="B6349" t="str">
            <v>NXP SEMICONDUCTORS_2023</v>
          </cell>
          <cell r="C6349" t="str">
            <v>CID001191 - Mitsubishi Materials Corporation</v>
          </cell>
          <cell r="D6349" t="str">
            <v>Tin</v>
          </cell>
          <cell r="E6349" t="str">
            <v>CID001191</v>
          </cell>
          <cell r="F6349" t="str">
            <v>RMI</v>
          </cell>
          <cell r="G6349" t="str">
            <v>Mitsubishi Materials Corporation</v>
          </cell>
          <cell r="H6349" t="str">
            <v>JAPAN</v>
          </cell>
          <cell r="I6349"/>
          <cell r="J6349" t="str">
            <v>Tokyo</v>
          </cell>
          <cell r="K6349" t="str">
            <v>Tokyo</v>
          </cell>
          <cell r="L6349" t="str">
            <v>Conformant</v>
          </cell>
        </row>
        <row r="6350">
          <cell r="B6350" t="str">
            <v>NXP SEMICONDUCTORS_2023</v>
          </cell>
          <cell r="C6350" t="str">
            <v>CID002707 - Resind Industria e Comercio Ltda.</v>
          </cell>
          <cell r="D6350" t="str">
            <v>Tantalum</v>
          </cell>
          <cell r="E6350" t="str">
            <v>CID002707</v>
          </cell>
          <cell r="F6350" t="str">
            <v>RMI</v>
          </cell>
          <cell r="G6350" t="str">
            <v>Resind Industria e Comercio Ltda.</v>
          </cell>
          <cell r="H6350" t="str">
            <v>BRAZIL</v>
          </cell>
          <cell r="I6350"/>
          <cell r="J6350" t="str">
            <v>São João del Rei</v>
          </cell>
          <cell r="K6350" t="str">
            <v>Minas gerais</v>
          </cell>
          <cell r="L6350" t="str">
            <v>Conformant</v>
          </cell>
        </row>
        <row r="6351">
          <cell r="B6351" t="str">
            <v>NXP SEMICONDUCTORS_2023</v>
          </cell>
          <cell r="C6351" t="str">
            <v>CID002641 - China Molybdenum Tungsten Co., Ltd.</v>
          </cell>
          <cell r="D6351" t="str">
            <v>Tungsten</v>
          </cell>
          <cell r="E6351" t="str">
            <v>CID002641</v>
          </cell>
          <cell r="F6351" t="str">
            <v>RMI</v>
          </cell>
          <cell r="G6351" t="str">
            <v>China Molybdenum Tungsten Co., Ltd.</v>
          </cell>
          <cell r="H6351" t="str">
            <v>CHINA</v>
          </cell>
          <cell r="I6351"/>
          <cell r="J6351" t="str">
            <v>Luoyang</v>
          </cell>
          <cell r="K6351" t="str">
            <v>Henan Sheng</v>
          </cell>
          <cell r="L6351" t="str">
            <v>Conformant</v>
          </cell>
        </row>
        <row r="6352">
          <cell r="B6352" t="str">
            <v>NXP SEMICONDUCTORS_2023</v>
          </cell>
          <cell r="C6352" t="str">
            <v>CID003468 - Cronimet Brasil Ltda</v>
          </cell>
          <cell r="D6352" t="str">
            <v>Tungsten</v>
          </cell>
          <cell r="E6352" t="str">
            <v>CID003468</v>
          </cell>
          <cell r="F6352" t="str">
            <v>RMI</v>
          </cell>
          <cell r="G6352" t="str">
            <v>Cronimet Brasil Ltda</v>
          </cell>
          <cell r="H6352" t="str">
            <v>BRAZIL</v>
          </cell>
          <cell r="I6352"/>
          <cell r="J6352" t="str">
            <v>Araquari</v>
          </cell>
          <cell r="K6352" t="str">
            <v>Santa Catarina</v>
          </cell>
          <cell r="L6352" t="str">
            <v>Conformant</v>
          </cell>
        </row>
        <row r="6353">
          <cell r="B6353" t="str">
            <v>NXP SEMICONDUCTORS_2023</v>
          </cell>
          <cell r="C6353" t="str">
            <v>CID003524 - CRM Synergies</v>
          </cell>
          <cell r="D6353" t="str">
            <v>Tin</v>
          </cell>
          <cell r="E6353" t="str">
            <v>CID003524</v>
          </cell>
          <cell r="F6353" t="str">
            <v>RMI</v>
          </cell>
          <cell r="G6353" t="str">
            <v>CRM Synergies</v>
          </cell>
          <cell r="H6353" t="str">
            <v>SPAIN</v>
          </cell>
          <cell r="I6353"/>
          <cell r="J6353" t="str">
            <v>Toledo</v>
          </cell>
          <cell r="K6353" t="str">
            <v>Toledo</v>
          </cell>
          <cell r="L6353" t="str">
            <v>Conformant</v>
          </cell>
        </row>
        <row r="6354">
          <cell r="B6354" t="str">
            <v>NXP SEMICONDUCTORS_2023</v>
          </cell>
          <cell r="C6354" t="str">
            <v>CID003582 - Fabrica Auricchio Industria e Comercio Ltda.</v>
          </cell>
          <cell r="D6354" t="str">
            <v>Tin</v>
          </cell>
          <cell r="E6354" t="str">
            <v>CID003582</v>
          </cell>
          <cell r="F6354" t="str">
            <v>RMI</v>
          </cell>
          <cell r="G6354" t="str">
            <v>Fabrica Auricchio Industria e Comercio Ltda.</v>
          </cell>
          <cell r="H6354" t="str">
            <v>BRAZIL</v>
          </cell>
          <cell r="I6354"/>
          <cell r="J6354" t="str">
            <v>Mogi das Cruzes</v>
          </cell>
          <cell r="K6354" t="str">
            <v>São Paulo</v>
          </cell>
          <cell r="L6354" t="str">
            <v>Conformant</v>
          </cell>
        </row>
        <row r="6355">
          <cell r="B6355" t="str">
            <v>NXP SEMICONDUCTORS_2023</v>
          </cell>
          <cell r="C6355" t="str">
            <v>CID003417 - Hubei Green Tungsten Co., Ltd.</v>
          </cell>
          <cell r="D6355" t="str">
            <v>Tungsten</v>
          </cell>
          <cell r="E6355" t="str">
            <v>CID003417</v>
          </cell>
          <cell r="F6355" t="str">
            <v>RMI</v>
          </cell>
          <cell r="G6355" t="str">
            <v>Hubei Green Tungsten Co., Ltd.</v>
          </cell>
          <cell r="H6355" t="str">
            <v>CHINA</v>
          </cell>
          <cell r="I6355"/>
          <cell r="J6355" t="str">
            <v>Shenzhen</v>
          </cell>
          <cell r="K6355" t="str">
            <v>Guangdong Sheng</v>
          </cell>
          <cell r="L6355" t="str">
            <v>Conformant</v>
          </cell>
        </row>
        <row r="6356">
          <cell r="B6356" t="str">
            <v>NXP SEMICONDUCTORS_2023</v>
          </cell>
          <cell r="C6356" t="str">
            <v>CID003449 - PT Mitra Sukses Globalindo</v>
          </cell>
          <cell r="D6356" t="str">
            <v>Tin</v>
          </cell>
          <cell r="E6356" t="str">
            <v>CID003449</v>
          </cell>
          <cell r="F6356" t="str">
            <v>RMI</v>
          </cell>
          <cell r="G6356" t="str">
            <v>PT Mitra Sukses Globalindo</v>
          </cell>
          <cell r="H6356" t="str">
            <v>INDONESIA</v>
          </cell>
          <cell r="I6356"/>
          <cell r="J6356" t="str">
            <v>Pangkalpinang</v>
          </cell>
          <cell r="K6356" t="str">
            <v>Kepulauan Bangka Belitung</v>
          </cell>
          <cell r="L6356" t="str">
            <v>Conformant</v>
          </cell>
        </row>
        <row r="6357">
          <cell r="B6357" t="str">
            <v>NXP SEMICONDUCTORS_2023</v>
          </cell>
          <cell r="C6357" t="str">
            <v>CID003575 - Metal Concentrators SA (Pty) Ltd.</v>
          </cell>
          <cell r="D6357" t="str">
            <v>Gold</v>
          </cell>
          <cell r="E6357" t="str">
            <v>CID003575</v>
          </cell>
          <cell r="F6357" t="str">
            <v>RMI</v>
          </cell>
          <cell r="G6357" t="str">
            <v>Metal Concentrators SA (Pty) Ltd.</v>
          </cell>
          <cell r="H6357" t="str">
            <v>SOUTH AFRICA</v>
          </cell>
          <cell r="I6357"/>
          <cell r="J6357" t="str">
            <v>Kempton Park</v>
          </cell>
          <cell r="K6357" t="str">
            <v>Gauteng</v>
          </cell>
          <cell r="L6357" t="str">
            <v>Conformant</v>
          </cell>
        </row>
        <row r="6358">
          <cell r="B6358" t="str">
            <v>NXP SEMICONDUCTORS_2023</v>
          </cell>
          <cell r="C6358" t="str">
            <v>CID003583 - RFH Yancheng Jinye New Material Technology Co., Ltd.</v>
          </cell>
          <cell r="D6358" t="str">
            <v>Tantalum</v>
          </cell>
          <cell r="E6358" t="str">
            <v>CID003583</v>
          </cell>
          <cell r="F6358" t="str">
            <v>RMI</v>
          </cell>
          <cell r="G6358" t="str">
            <v>RFH Yancheng Jinye New Material Technology Co., Ltd.</v>
          </cell>
          <cell r="H6358" t="str">
            <v>CHINA</v>
          </cell>
          <cell r="I6358"/>
          <cell r="J6358" t="str">
            <v>Yecheng City</v>
          </cell>
          <cell r="K6358" t="str">
            <v>Jiangsu Sheng</v>
          </cell>
          <cell r="L6358" t="str">
            <v>Conformant</v>
          </cell>
        </row>
        <row r="6359">
          <cell r="B6359" t="str">
            <v>NXP SEMICONDUCTORS_2023</v>
          </cell>
          <cell r="C6359" t="str">
            <v>CID003868 - PT Putera Sarana Shakti (PT PSS)</v>
          </cell>
          <cell r="D6359" t="str">
            <v>Tin</v>
          </cell>
          <cell r="E6359" t="str">
            <v>CID003868</v>
          </cell>
          <cell r="F6359" t="str">
            <v>RMI</v>
          </cell>
          <cell r="G6359" t="str">
            <v>PT Putera Sarana Shakti (PT PSS)</v>
          </cell>
          <cell r="H6359" t="str">
            <v>INDONESIA</v>
          </cell>
          <cell r="I6359"/>
          <cell r="J6359" t="str">
            <v>Sungailiat</v>
          </cell>
          <cell r="K6359" t="str">
            <v>Kepulauan Bangka Belitung</v>
          </cell>
          <cell r="L6359" t="str">
            <v>Conformant</v>
          </cell>
        </row>
        <row r="6360">
          <cell r="B6360" t="str">
            <v>NXP SEMICONDUCTORS_2023</v>
          </cell>
          <cell r="C6360" t="str">
            <v>CID003609 - Fujian Xinlu Tungsten Co., Ltd.</v>
          </cell>
          <cell r="D6360" t="str">
            <v>Tungsten</v>
          </cell>
          <cell r="E6360" t="str">
            <v>CID003609</v>
          </cell>
          <cell r="F6360" t="str">
            <v>RMI</v>
          </cell>
          <cell r="G6360" t="str">
            <v>Fujian Xinlu Tungsten Co., Ltd.</v>
          </cell>
          <cell r="H6360" t="str">
            <v>CHINA</v>
          </cell>
          <cell r="I6360"/>
          <cell r="J6360" t="str">
            <v>Longyan</v>
          </cell>
          <cell r="K6360" t="str">
            <v>Fujian Sheng</v>
          </cell>
          <cell r="L6360" t="str">
            <v>Conformant</v>
          </cell>
        </row>
        <row r="6361">
          <cell r="B6361" t="str">
            <v>OHMITE_2023</v>
          </cell>
          <cell r="C6361" t="str">
            <v>CID001173 - Mineracao Taboca S.A.</v>
          </cell>
          <cell r="D6361" t="str">
            <v>Tin</v>
          </cell>
          <cell r="E6361" t="str">
            <v>CID001173</v>
          </cell>
          <cell r="F6361" t="str">
            <v>RMI</v>
          </cell>
          <cell r="G6361" t="str">
            <v>Mineracao Taboca S.A.</v>
          </cell>
          <cell r="H6361" t="str">
            <v>BRAZIL</v>
          </cell>
          <cell r="I6361" t="str">
            <v>Nondisclosure</v>
          </cell>
          <cell r="J6361" t="str">
            <v>Bairro Guarapiranga</v>
          </cell>
          <cell r="K6361" t="str">
            <v>Pirapora do Bom Jesus City</v>
          </cell>
          <cell r="L6361" t="str">
            <v>Conformant</v>
          </cell>
        </row>
        <row r="6362">
          <cell r="B6362" t="str">
            <v>OHMITE_2023</v>
          </cell>
          <cell r="C6362" t="str">
            <v>CID002706 - Resind Industria e Comercio Ltda.</v>
          </cell>
          <cell r="D6362" t="str">
            <v>Tin</v>
          </cell>
          <cell r="E6362" t="str">
            <v>CID002706</v>
          </cell>
          <cell r="F6362" t="str">
            <v>RMI</v>
          </cell>
          <cell r="G6362" t="str">
            <v>Resind Industria e Comercio Ltda.</v>
          </cell>
          <cell r="H6362" t="str">
            <v>BRAZIL</v>
          </cell>
          <cell r="I6362"/>
          <cell r="J6362" t="str">
            <v>São João del Rei</v>
          </cell>
          <cell r="K6362" t="str">
            <v>Minas gerais</v>
          </cell>
          <cell r="L6362" t="str">
            <v>Conformant</v>
          </cell>
        </row>
        <row r="6363">
          <cell r="B6363" t="str">
            <v>OHMITE_2023</v>
          </cell>
          <cell r="C6363" t="str">
            <v>CID000058 - AngloGold Ashanti Corrego do Sitio Mineracao</v>
          </cell>
          <cell r="D6363" t="str">
            <v>Gold</v>
          </cell>
          <cell r="E6363" t="str">
            <v>CID000058</v>
          </cell>
          <cell r="F6363" t="str">
            <v>RMI</v>
          </cell>
          <cell r="G6363" t="str">
            <v>AngloGold Ashanti Corrego do Sitio Mineracao</v>
          </cell>
          <cell r="H6363" t="str">
            <v>BRAZIL</v>
          </cell>
          <cell r="I6363"/>
          <cell r="J6363" t="str">
            <v>Nova Lima</v>
          </cell>
          <cell r="K6363" t="str">
            <v>Minas Gerais</v>
          </cell>
          <cell r="L6363" t="str">
            <v>Conformant</v>
          </cell>
        </row>
        <row r="6364">
          <cell r="B6364" t="str">
            <v>OHMITE_2023</v>
          </cell>
          <cell r="C6364" t="str">
            <v>CID000077 - Argor-Heraeus S.A.</v>
          </cell>
          <cell r="D6364" t="str">
            <v>Gold</v>
          </cell>
          <cell r="E6364" t="str">
            <v>CID000077</v>
          </cell>
          <cell r="F6364" t="str">
            <v>RMI</v>
          </cell>
          <cell r="G6364" t="str">
            <v>Argor-Heraeus S.A.</v>
          </cell>
          <cell r="H6364" t="str">
            <v>SWITZERLAND</v>
          </cell>
          <cell r="I6364" t="str">
            <v>CH-6850 Mendrisio , Switzerland</v>
          </cell>
          <cell r="J6364" t="str">
            <v>Mendrisio</v>
          </cell>
          <cell r="K6364" t="str">
            <v>Ticino</v>
          </cell>
          <cell r="L6364" t="str">
            <v>Conformant</v>
          </cell>
        </row>
        <row r="6365">
          <cell r="B6365" t="str">
            <v>OHMITE_2023</v>
          </cell>
          <cell r="C6365" t="str">
            <v>CID000920 - Asahi Refining USA Inc.</v>
          </cell>
          <cell r="D6365" t="str">
            <v>Gold</v>
          </cell>
          <cell r="E6365" t="str">
            <v>CID000920</v>
          </cell>
          <cell r="F6365" t="str">
            <v>RMI</v>
          </cell>
          <cell r="G6365" t="str">
            <v>Asahi Refining USA Inc.</v>
          </cell>
          <cell r="H6365" t="str">
            <v>UNITED STATES OF AMERICA</v>
          </cell>
          <cell r="I6365"/>
          <cell r="J6365" t="str">
            <v>Salt Lake City</v>
          </cell>
          <cell r="K6365" t="str">
            <v>Utah</v>
          </cell>
          <cell r="L6365" t="str">
            <v>Conformant</v>
          </cell>
        </row>
        <row r="6366">
          <cell r="B6366" t="str">
            <v>OHMITE_2023</v>
          </cell>
          <cell r="C6366" t="str">
            <v>CID000694 - Heimerle + Meule GmbH</v>
          </cell>
          <cell r="D6366" t="str">
            <v>Gold</v>
          </cell>
          <cell r="E6366" t="str">
            <v>CID000694</v>
          </cell>
          <cell r="F6366" t="str">
            <v>RMI</v>
          </cell>
          <cell r="G6366" t="str">
            <v>Heimerle + Meule GmbH</v>
          </cell>
          <cell r="H6366" t="str">
            <v>GERMANY</v>
          </cell>
          <cell r="I6366"/>
          <cell r="J6366" t="str">
            <v>Pforzheim</v>
          </cell>
          <cell r="K6366" t="str">
            <v>Baden-Württemberg</v>
          </cell>
          <cell r="L6366" t="str">
            <v>Conformant</v>
          </cell>
        </row>
        <row r="6367">
          <cell r="B6367" t="str">
            <v>OHMITE_2023</v>
          </cell>
          <cell r="C6367" t="str">
            <v>CID000707 - Heraeus Metals Hong Kong Ltd.</v>
          </cell>
          <cell r="D6367" t="str">
            <v>Gold</v>
          </cell>
          <cell r="E6367" t="str">
            <v>CID000707</v>
          </cell>
          <cell r="F6367" t="str">
            <v>RMI</v>
          </cell>
          <cell r="G6367" t="str">
            <v>Heraeus Metals Hong Kong Ltd.</v>
          </cell>
          <cell r="H6367" t="str">
            <v>CHINA</v>
          </cell>
          <cell r="I6367"/>
          <cell r="J6367" t="str">
            <v>Fanling</v>
          </cell>
          <cell r="K6367" t="str">
            <v>Hong Kong SAR</v>
          </cell>
          <cell r="L6367" t="str">
            <v>Conformant</v>
          </cell>
        </row>
        <row r="6368">
          <cell r="B6368" t="str">
            <v>OHMITE_2023</v>
          </cell>
          <cell r="C6368" t="str">
            <v>CID000711 - Heraeus Germany GmbH Co. KG</v>
          </cell>
          <cell r="D6368" t="str">
            <v>Gold</v>
          </cell>
          <cell r="E6368" t="str">
            <v>CID000711</v>
          </cell>
          <cell r="F6368" t="str">
            <v>RMI</v>
          </cell>
          <cell r="G6368" t="str">
            <v>Heraeus Germany GmbH Co. KG</v>
          </cell>
          <cell r="H6368" t="str">
            <v>GERMANY</v>
          </cell>
          <cell r="I6368"/>
          <cell r="J6368" t="str">
            <v>Hanau</v>
          </cell>
          <cell r="K6368" t="str">
            <v>Hessen</v>
          </cell>
          <cell r="L6368" t="str">
            <v>Conformant</v>
          </cell>
        </row>
        <row r="6369">
          <cell r="B6369" t="str">
            <v>OHMITE_2023</v>
          </cell>
          <cell r="C6369" t="str">
            <v>CID001119 - Matsuda Sangyo Co., Ltd.</v>
          </cell>
          <cell r="D6369" t="str">
            <v>Gold</v>
          </cell>
          <cell r="E6369" t="str">
            <v>CID001119</v>
          </cell>
          <cell r="F6369" t="str">
            <v>RMI</v>
          </cell>
          <cell r="G6369" t="str">
            <v>Matsuda Sangyo Co., Ltd.</v>
          </cell>
          <cell r="H6369" t="str">
            <v>JAPAN</v>
          </cell>
          <cell r="I6369"/>
          <cell r="J6369" t="str">
            <v>Iruma</v>
          </cell>
          <cell r="K6369" t="str">
            <v>Saitama</v>
          </cell>
          <cell r="L6369" t="str">
            <v>Conformant</v>
          </cell>
        </row>
        <row r="6370">
          <cell r="B6370" t="str">
            <v>OHMITE_2023</v>
          </cell>
          <cell r="C6370" t="str">
            <v>CID001149 - Metalor Technologies (Hong Kong) Ltd.</v>
          </cell>
          <cell r="D6370" t="str">
            <v>Gold</v>
          </cell>
          <cell r="E6370" t="str">
            <v>CID001149</v>
          </cell>
          <cell r="F6370" t="str">
            <v>RMI</v>
          </cell>
          <cell r="G6370" t="str">
            <v>Metalor Technologies (Hong Kong) Ltd.</v>
          </cell>
          <cell r="H6370" t="str">
            <v>CHINA</v>
          </cell>
          <cell r="I6370" t="str">
            <v>Unknown.</v>
          </cell>
          <cell r="J6370" t="str">
            <v>Kwai Chung</v>
          </cell>
          <cell r="K6370" t="str">
            <v>Hong Kong SAR</v>
          </cell>
          <cell r="L6370" t="str">
            <v>Conformant</v>
          </cell>
        </row>
        <row r="6371">
          <cell r="B6371" t="str">
            <v>OHMITE_2023</v>
          </cell>
          <cell r="C6371" t="str">
            <v>CID001875 - Tanaka Kikinzoku Kogyo K.K.96</v>
          </cell>
          <cell r="D6371" t="str">
            <v>Gold</v>
          </cell>
          <cell r="E6371" t="str">
            <v>CID001875</v>
          </cell>
          <cell r="F6371" t="str">
            <v>RMI</v>
          </cell>
          <cell r="G6371" t="str">
            <v>Tanaka Kikinzoku Kogyo K.K.</v>
          </cell>
          <cell r="H6371" t="str">
            <v>JAPAN</v>
          </cell>
          <cell r="I6371" t="str">
            <v>nagatoro2-14</v>
          </cell>
          <cell r="J6371" t="str">
            <v>Hiratsuka</v>
          </cell>
          <cell r="K6371" t="str">
            <v>Kanagawa</v>
          </cell>
          <cell r="L6371" t="str">
            <v>Conformant</v>
          </cell>
        </row>
        <row r="6372">
          <cell r="B6372" t="str">
            <v>OHMITE_2023</v>
          </cell>
          <cell r="C6372" t="str">
            <v>CID001993 - United Precious Metal Refining, Inc.</v>
          </cell>
          <cell r="D6372" t="str">
            <v>Gold</v>
          </cell>
          <cell r="E6372" t="str">
            <v>CID001993</v>
          </cell>
          <cell r="F6372" t="str">
            <v>RMI</v>
          </cell>
          <cell r="G6372" t="str">
            <v>United Precious Metal Refining, Inc.</v>
          </cell>
          <cell r="H6372" t="str">
            <v>UNITED STATES OF AMERICA</v>
          </cell>
          <cell r="I6372"/>
          <cell r="J6372" t="str">
            <v>Alden</v>
          </cell>
          <cell r="K6372" t="str">
            <v>New York</v>
          </cell>
          <cell r="L6372" t="str">
            <v>Conformant</v>
          </cell>
        </row>
        <row r="6373">
          <cell r="B6373" t="str">
            <v>OHMITE_2023</v>
          </cell>
          <cell r="C6373" t="str">
            <v>CID000292 - Alpha117</v>
          </cell>
          <cell r="D6373" t="str">
            <v>Tin</v>
          </cell>
          <cell r="E6373" t="str">
            <v>CID000292</v>
          </cell>
          <cell r="F6373" t="str">
            <v>RMI</v>
          </cell>
          <cell r="G6373" t="str">
            <v>Alpha</v>
          </cell>
          <cell r="H6373" t="str">
            <v>UNITED STATES OF AMERICA</v>
          </cell>
          <cell r="I6373"/>
          <cell r="J6373" t="str">
            <v>Altoona</v>
          </cell>
          <cell r="K6373" t="str">
            <v>Pennsylvania</v>
          </cell>
          <cell r="L6373" t="str">
            <v>Conformant</v>
          </cell>
        </row>
        <row r="6374">
          <cell r="B6374" t="str">
            <v>OHMITE_2023</v>
          </cell>
          <cell r="C6374" t="str">
            <v>CID000228 - Chenzhou Yunxiang Mining and Metallurgy Co., Ltd.124</v>
          </cell>
          <cell r="D6374" t="str">
            <v>Tin</v>
          </cell>
          <cell r="E6374" t="str">
            <v>CID000228</v>
          </cell>
          <cell r="F6374" t="str">
            <v>RMI</v>
          </cell>
          <cell r="G6374" t="str">
            <v>Chenzhou Yunxiang Mining and Metallurgy Co., Ltd.</v>
          </cell>
          <cell r="H6374" t="str">
            <v>CHINA</v>
          </cell>
          <cell r="I6374"/>
          <cell r="J6374" t="str">
            <v>Chenzhou</v>
          </cell>
          <cell r="K6374" t="str">
            <v>Hunan Sheng</v>
          </cell>
          <cell r="L6374" t="str">
            <v>Conformant</v>
          </cell>
        </row>
        <row r="6375">
          <cell r="B6375" t="str">
            <v>OHMITE_2023</v>
          </cell>
          <cell r="C6375" t="str">
            <v>CID001070 - China Tin Group Co., Ltd.125</v>
          </cell>
          <cell r="D6375" t="str">
            <v>Tin</v>
          </cell>
          <cell r="E6375" t="str">
            <v>CID001070</v>
          </cell>
          <cell r="F6375" t="str">
            <v>RMI</v>
          </cell>
          <cell r="G6375" t="str">
            <v>China Tin Group Co., Ltd.</v>
          </cell>
          <cell r="H6375" t="str">
            <v>CHINA</v>
          </cell>
          <cell r="I6375"/>
          <cell r="J6375" t="str">
            <v>Laibin</v>
          </cell>
          <cell r="K6375" t="str">
            <v>Guangxi Zhuangzu Zizhiqu</v>
          </cell>
          <cell r="L6375" t="str">
            <v>Conformant</v>
          </cell>
        </row>
        <row r="6376">
          <cell r="B6376" t="str">
            <v>OHMITE_2023</v>
          </cell>
          <cell r="C6376" t="str">
            <v>CID000402 - Dowa</v>
          </cell>
          <cell r="D6376" t="str">
            <v>Tin</v>
          </cell>
          <cell r="E6376" t="str">
            <v>CID000402</v>
          </cell>
          <cell r="F6376" t="str">
            <v>RMI</v>
          </cell>
          <cell r="G6376" t="str">
            <v>Dowa</v>
          </cell>
          <cell r="H6376" t="str">
            <v>JAPAN</v>
          </cell>
          <cell r="I6376"/>
          <cell r="J6376" t="str">
            <v>Kosaka</v>
          </cell>
          <cell r="K6376" t="str">
            <v>Akita</v>
          </cell>
          <cell r="L6376" t="str">
            <v>Conformant</v>
          </cell>
        </row>
        <row r="6377">
          <cell r="B6377" t="str">
            <v>OHMITE_2023</v>
          </cell>
          <cell r="C6377" t="str">
            <v>CID000438 - EM Vinto</v>
          </cell>
          <cell r="D6377" t="str">
            <v>Tin</v>
          </cell>
          <cell r="E6377" t="str">
            <v>CID000438</v>
          </cell>
          <cell r="F6377" t="str">
            <v>RMI</v>
          </cell>
          <cell r="G6377" t="str">
            <v>EM Vinto</v>
          </cell>
          <cell r="H6377" t="str">
            <v>BOLIVIA (PLURINATIONAL STATE OF)</v>
          </cell>
          <cell r="I6377" t="str">
            <v>Unknown.</v>
          </cell>
          <cell r="J6377" t="str">
            <v>Oruro</v>
          </cell>
          <cell r="K6377" t="str">
            <v>Oruro</v>
          </cell>
          <cell r="L6377" t="str">
            <v>Conformant</v>
          </cell>
        </row>
        <row r="6378">
          <cell r="B6378" t="str">
            <v>OHMITE_2023</v>
          </cell>
          <cell r="C6378" t="str">
            <v>CID000468 - Fenix Metals</v>
          </cell>
          <cell r="D6378" t="str">
            <v>Tin</v>
          </cell>
          <cell r="E6378" t="str">
            <v>CID000468</v>
          </cell>
          <cell r="F6378" t="str">
            <v>RMI</v>
          </cell>
          <cell r="G6378" t="str">
            <v>Fenix Metals</v>
          </cell>
          <cell r="H6378" t="str">
            <v>POLAND</v>
          </cell>
          <cell r="I6378"/>
          <cell r="J6378" t="str">
            <v>Chmielów</v>
          </cell>
          <cell r="K6378" t="str">
            <v>Podkarpackie</v>
          </cell>
          <cell r="L6378" t="str">
            <v>Conformant</v>
          </cell>
        </row>
        <row r="6379">
          <cell r="B6379" t="str">
            <v>OHMITE_2023</v>
          </cell>
          <cell r="C6379" t="str">
            <v>CID000538 - Gejiu Non-Ferrous Metal Processing Co., Ltd.</v>
          </cell>
          <cell r="D6379" t="str">
            <v>Tin</v>
          </cell>
          <cell r="E6379" t="str">
            <v>CID000538</v>
          </cell>
          <cell r="F6379" t="str">
            <v>RMI</v>
          </cell>
          <cell r="G6379" t="str">
            <v>Gejiu Non-Ferrous Metal Processing Co., Ltd.</v>
          </cell>
          <cell r="H6379" t="str">
            <v>CHINA</v>
          </cell>
          <cell r="I6379" t="str">
            <v>Jijie</v>
          </cell>
          <cell r="J6379" t="str">
            <v>Gejiu</v>
          </cell>
          <cell r="K6379" t="str">
            <v>Yunnan Sheng</v>
          </cell>
          <cell r="L6379" t="str">
            <v>Conformant</v>
          </cell>
        </row>
        <row r="6380">
          <cell r="B6380" t="str">
            <v>OHMITE_2023</v>
          </cell>
          <cell r="C6380" t="str">
            <v>CID003116 - Guangdong Hanhe Non-Ferrous Metal Co., Ltd.</v>
          </cell>
          <cell r="D6380" t="str">
            <v>Tin</v>
          </cell>
          <cell r="E6380" t="str">
            <v>CID003116</v>
          </cell>
          <cell r="F6380" t="str">
            <v>RMI</v>
          </cell>
          <cell r="G6380" t="str">
            <v>Guangdong Hanhe Non-Ferrous Metal Co., Ltd.</v>
          </cell>
          <cell r="H6380" t="str">
            <v>CHINA</v>
          </cell>
          <cell r="I6380"/>
          <cell r="J6380" t="str">
            <v>Chaozhou</v>
          </cell>
          <cell r="K6380" t="str">
            <v>Guangdong Sheng</v>
          </cell>
          <cell r="L6380" t="str">
            <v>Conformant</v>
          </cell>
        </row>
        <row r="6381">
          <cell r="B6381" t="str">
            <v>OHMITE_2023</v>
          </cell>
          <cell r="C6381" t="str">
            <v>CID001105 - Malaysia Smelting Corporation (MSC)</v>
          </cell>
          <cell r="D6381" t="str">
            <v>Tin</v>
          </cell>
          <cell r="E6381" t="str">
            <v>CID001105</v>
          </cell>
          <cell r="F6381" t="str">
            <v>RMI</v>
          </cell>
          <cell r="G6381" t="str">
            <v>Malaysia Smelting Corporation (MSC)</v>
          </cell>
          <cell r="H6381" t="str">
            <v>MALAYSIA</v>
          </cell>
          <cell r="I6381" t="str">
            <v>27, Jialan Pantai</v>
          </cell>
          <cell r="J6381" t="str">
            <v>Butterworth</v>
          </cell>
          <cell r="K6381" t="str">
            <v>Pulau Pinang</v>
          </cell>
          <cell r="L6381" t="str">
            <v>Conformant</v>
          </cell>
        </row>
        <row r="6382">
          <cell r="B6382" t="str">
            <v>OHMITE_2023</v>
          </cell>
          <cell r="C6382" t="str">
            <v>CID001142 - Metallic Resources, Inc.</v>
          </cell>
          <cell r="D6382" t="str">
            <v>Tin</v>
          </cell>
          <cell r="E6382" t="str">
            <v>CID001142</v>
          </cell>
          <cell r="F6382" t="str">
            <v>RMI</v>
          </cell>
          <cell r="G6382" t="str">
            <v>Metallic Resources, Inc.</v>
          </cell>
          <cell r="H6382" t="str">
            <v>UNITED STATES OF AMERICA</v>
          </cell>
          <cell r="I6382"/>
          <cell r="J6382" t="str">
            <v>Twinsburg</v>
          </cell>
          <cell r="K6382" t="str">
            <v>Ohio</v>
          </cell>
          <cell r="L6382" t="str">
            <v>Conformant</v>
          </cell>
        </row>
        <row r="6383">
          <cell r="B6383" t="str">
            <v>OHMITE_2023</v>
          </cell>
          <cell r="C6383" t="str">
            <v>CID001182 - Minsur</v>
          </cell>
          <cell r="D6383" t="str">
            <v>Tin</v>
          </cell>
          <cell r="E6383" t="str">
            <v>CID001182</v>
          </cell>
          <cell r="F6383" t="str">
            <v>RMI</v>
          </cell>
          <cell r="G6383" t="str">
            <v>Minsur</v>
          </cell>
          <cell r="H6383" t="str">
            <v>PERU</v>
          </cell>
          <cell r="I6383" t="str">
            <v>222 Bloomingdale Road, Suite 101</v>
          </cell>
          <cell r="J6383" t="str">
            <v>Paracas</v>
          </cell>
          <cell r="K6383" t="str">
            <v>Ika</v>
          </cell>
          <cell r="L6383" t="str">
            <v>Conformant</v>
          </cell>
        </row>
        <row r="6384">
          <cell r="B6384" t="str">
            <v>OHMITE_2023</v>
          </cell>
          <cell r="C6384" t="str">
            <v>CID001314 - O.M. Manufacturing (Thailand) Co., Ltd.</v>
          </cell>
          <cell r="D6384" t="str">
            <v>Tin</v>
          </cell>
          <cell r="E6384" t="str">
            <v>CID001314</v>
          </cell>
          <cell r="F6384" t="str">
            <v>RMI</v>
          </cell>
          <cell r="G6384" t="str">
            <v>O.M. Manufacturing (Thailand) Co., Ltd.</v>
          </cell>
          <cell r="H6384" t="str">
            <v>THAILAND</v>
          </cell>
          <cell r="I6384"/>
          <cell r="J6384" t="str">
            <v>Sriracha</v>
          </cell>
          <cell r="K6384" t="str">
            <v>Chon Buri</v>
          </cell>
          <cell r="L6384" t="str">
            <v>Conformant</v>
          </cell>
        </row>
        <row r="6385">
          <cell r="B6385" t="str">
            <v>OHMITE_2023</v>
          </cell>
          <cell r="C6385" t="str">
            <v>CID001337 - Operaciones Metalurgicas S.A.</v>
          </cell>
          <cell r="D6385" t="str">
            <v>Tin</v>
          </cell>
          <cell r="E6385" t="str">
            <v>CID001337</v>
          </cell>
          <cell r="F6385" t="str">
            <v>RMI</v>
          </cell>
          <cell r="G6385" t="str">
            <v>Operaciones Metalurgicas S.A.</v>
          </cell>
          <cell r="H6385" t="str">
            <v>BOLIVIA (PLURINATIONAL STATE OF)</v>
          </cell>
          <cell r="I6385" t="str">
            <v>Nondisclosure</v>
          </cell>
          <cell r="J6385" t="str">
            <v>Oruro</v>
          </cell>
          <cell r="K6385" t="str">
            <v>Oruro</v>
          </cell>
          <cell r="L6385" t="str">
            <v>Conformant</v>
          </cell>
        </row>
        <row r="6386">
          <cell r="B6386" t="str">
            <v>OHMITE_2023</v>
          </cell>
          <cell r="C6386" t="str">
            <v>CID001399 - PT Artha Cipta Langgeng</v>
          </cell>
          <cell r="D6386" t="str">
            <v>Tin</v>
          </cell>
          <cell r="E6386" t="str">
            <v>CID001399</v>
          </cell>
          <cell r="F6386" t="str">
            <v>RMI</v>
          </cell>
          <cell r="G6386" t="str">
            <v>PT Artha Cipta Langgeng</v>
          </cell>
          <cell r="H6386" t="str">
            <v>INDONESIA</v>
          </cell>
          <cell r="I6386"/>
          <cell r="J6386" t="str">
            <v>Sungailiat</v>
          </cell>
          <cell r="K6386" t="str">
            <v>Kepulauan Bangka Belitung</v>
          </cell>
          <cell r="L6386" t="str">
            <v>Conformant</v>
          </cell>
        </row>
        <row r="6387">
          <cell r="B6387" t="str">
            <v>OHMITE_2023</v>
          </cell>
          <cell r="C6387" t="str">
            <v>CID002835 - PT Menara Cipta Mulia</v>
          </cell>
          <cell r="D6387" t="str">
            <v>Tin</v>
          </cell>
          <cell r="E6387" t="str">
            <v>CID002835</v>
          </cell>
          <cell r="F6387" t="str">
            <v>RMI</v>
          </cell>
          <cell r="G6387" t="str">
            <v>PT Menara Cipta Mulia</v>
          </cell>
          <cell r="H6387" t="str">
            <v>INDONESIA</v>
          </cell>
          <cell r="I6387"/>
          <cell r="J6387" t="str">
            <v>Mentawak</v>
          </cell>
          <cell r="K6387" t="str">
            <v>Kepulauan Bangka Belitung</v>
          </cell>
          <cell r="L6387" t="str">
            <v>Conformant</v>
          </cell>
        </row>
        <row r="6388">
          <cell r="B6388" t="str">
            <v>OHMITE_2023</v>
          </cell>
          <cell r="C6388" t="str">
            <v>CID001453 - PT Mitra Stania Prima</v>
          </cell>
          <cell r="D6388" t="str">
            <v>Tin</v>
          </cell>
          <cell r="E6388" t="str">
            <v>CID001453</v>
          </cell>
          <cell r="F6388" t="str">
            <v>RMI</v>
          </cell>
          <cell r="G6388" t="str">
            <v>PT Mitra Stania Prima</v>
          </cell>
          <cell r="H6388" t="str">
            <v>INDONESIA</v>
          </cell>
          <cell r="I6388"/>
          <cell r="J6388" t="str">
            <v>Sungailiat</v>
          </cell>
          <cell r="K6388" t="str">
            <v>Kepulauan Bangka Belitung</v>
          </cell>
          <cell r="L6388" t="str">
            <v>Conformant</v>
          </cell>
        </row>
        <row r="6389">
          <cell r="B6389" t="str">
            <v>OHMITE_2023</v>
          </cell>
          <cell r="C6389" t="str">
            <v>CID001460 - PT Refined Bangka Tin</v>
          </cell>
          <cell r="D6389" t="str">
            <v>Tin</v>
          </cell>
          <cell r="E6389" t="str">
            <v>CID001460</v>
          </cell>
          <cell r="F6389" t="str">
            <v>RMI</v>
          </cell>
          <cell r="G6389" t="str">
            <v>PT Refined Bangka Tin</v>
          </cell>
          <cell r="H6389" t="str">
            <v>INDONESIA</v>
          </cell>
          <cell r="I6389"/>
          <cell r="J6389" t="str">
            <v>Sungailiat</v>
          </cell>
          <cell r="K6389" t="str">
            <v>Kepulauan Bangka Belitung</v>
          </cell>
          <cell r="L6389" t="str">
            <v>Conformant</v>
          </cell>
        </row>
        <row r="6390">
          <cell r="B6390" t="str">
            <v>OHMITE_2023</v>
          </cell>
          <cell r="C6390" t="str">
            <v>CID001477 - PT Timah Tbk Kundur</v>
          </cell>
          <cell r="D6390" t="str">
            <v>Tin</v>
          </cell>
          <cell r="E6390" t="str">
            <v>CID001477</v>
          </cell>
          <cell r="F6390" t="str">
            <v>RMI</v>
          </cell>
          <cell r="G6390" t="str">
            <v>PT Timah Tbk Kundur</v>
          </cell>
          <cell r="H6390" t="str">
            <v>INDONESIA</v>
          </cell>
          <cell r="I6390" t="str">
            <v>Unknown.</v>
          </cell>
          <cell r="J6390" t="str">
            <v>Kundur</v>
          </cell>
          <cell r="K6390" t="str">
            <v>Riau</v>
          </cell>
          <cell r="L6390" t="str">
            <v>Conformant</v>
          </cell>
        </row>
        <row r="6391">
          <cell r="B6391" t="str">
            <v>OHMITE_2023</v>
          </cell>
          <cell r="C6391" t="str">
            <v>CID001482 - PT Timah Tbk Mentok</v>
          </cell>
          <cell r="D6391" t="str">
            <v>Tin</v>
          </cell>
          <cell r="E6391" t="str">
            <v>CID001482</v>
          </cell>
          <cell r="F6391" t="str">
            <v>RMI</v>
          </cell>
          <cell r="G6391" t="str">
            <v>PT Timah Tbk Mentok</v>
          </cell>
          <cell r="H6391" t="str">
            <v>INDONESIA</v>
          </cell>
          <cell r="I6391" t="str">
            <v>Unknown.</v>
          </cell>
          <cell r="J6391" t="str">
            <v>Mentok</v>
          </cell>
          <cell r="K6391" t="str">
            <v>Kepulauan Bangka Belitung</v>
          </cell>
          <cell r="L6391" t="str">
            <v>Conformant</v>
          </cell>
        </row>
        <row r="6392">
          <cell r="B6392" t="str">
            <v>OHMITE_2023</v>
          </cell>
          <cell r="C6392" t="str">
            <v>CID001490 - PT Tinindo Inter Nusa</v>
          </cell>
          <cell r="D6392" t="str">
            <v>Tin</v>
          </cell>
          <cell r="E6392" t="str">
            <v>CID001490</v>
          </cell>
          <cell r="F6392" t="str">
            <v>RMI</v>
          </cell>
          <cell r="G6392" t="str">
            <v>PT Tinindo Inter Nusa</v>
          </cell>
          <cell r="H6392" t="str">
            <v>INDONESIA</v>
          </cell>
          <cell r="I6392"/>
          <cell r="J6392" t="str">
            <v>Pangkal Pinang</v>
          </cell>
          <cell r="K6392" t="str">
            <v>Kepulauan Bangka Belitung</v>
          </cell>
          <cell r="L6392" t="str">
            <v>Listed by RMI</v>
          </cell>
        </row>
        <row r="6393">
          <cell r="B6393" t="str">
            <v>OHMITE_2023</v>
          </cell>
          <cell r="C6393" t="str">
            <v>CID001539 - Rui Da Hung</v>
          </cell>
          <cell r="D6393" t="str">
            <v>Tin</v>
          </cell>
          <cell r="E6393" t="str">
            <v>CID001539</v>
          </cell>
          <cell r="F6393" t="str">
            <v>RMI</v>
          </cell>
          <cell r="G6393" t="str">
            <v>Rui Da Hung</v>
          </cell>
          <cell r="H6393" t="str">
            <v>TAIWAN, PROVINCE OF CHINA</v>
          </cell>
          <cell r="I6393"/>
          <cell r="J6393" t="str">
            <v>Taoyuan</v>
          </cell>
          <cell r="K6393" t="str">
            <v>Taoyuan</v>
          </cell>
          <cell r="L6393" t="str">
            <v>Conformant</v>
          </cell>
        </row>
        <row r="6394">
          <cell r="B6394" t="str">
            <v>OHMITE_2023</v>
          </cell>
          <cell r="C6394" t="str">
            <v>CID001898 - Thaisarco</v>
          </cell>
          <cell r="D6394" t="str">
            <v>Tin</v>
          </cell>
          <cell r="E6394" t="str">
            <v>CID001898</v>
          </cell>
          <cell r="F6394" t="str">
            <v>RMI</v>
          </cell>
          <cell r="G6394" t="str">
            <v>Thaisarco</v>
          </cell>
          <cell r="H6394" t="str">
            <v>THAILAND</v>
          </cell>
          <cell r="I6394" t="str">
            <v>80 Moo 8, Sakdidej Road</v>
          </cell>
          <cell r="J6394" t="str">
            <v>Amphur Muang</v>
          </cell>
          <cell r="K6394" t="str">
            <v>Phuket</v>
          </cell>
          <cell r="L6394" t="str">
            <v>Conformant</v>
          </cell>
        </row>
        <row r="6395">
          <cell r="B6395" t="str">
            <v>OHMITE_2023</v>
          </cell>
          <cell r="C6395" t="str">
            <v>CID002036 - White Solder Metalurgia e Mineracao Ltda.</v>
          </cell>
          <cell r="D6395" t="str">
            <v>Tin</v>
          </cell>
          <cell r="E6395" t="str">
            <v>CID002036</v>
          </cell>
          <cell r="F6395" t="str">
            <v>RMI</v>
          </cell>
          <cell r="G6395" t="str">
            <v>White Solder Metalurgia e Mineracao Ltda.</v>
          </cell>
          <cell r="H6395" t="str">
            <v>BRAZIL</v>
          </cell>
          <cell r="I6395" t="str">
            <v>Rodovia 421, Km 1,1 no 917 CEP 76877-073/Cx Postal: 433</v>
          </cell>
          <cell r="J6395" t="str">
            <v>Ariquemes</v>
          </cell>
          <cell r="K6395" t="str">
            <v>Rondônia</v>
          </cell>
          <cell r="L6395" t="str">
            <v>Conformant</v>
          </cell>
        </row>
        <row r="6396">
          <cell r="B6396" t="str">
            <v>OHMITE_2023</v>
          </cell>
          <cell r="C6396" t="str">
            <v>CID002158 - Yunnan Chengfeng Non-ferrous Metals Co., Ltd.165</v>
          </cell>
          <cell r="D6396" t="str">
            <v>Tin</v>
          </cell>
          <cell r="E6396" t="str">
            <v>CID002158</v>
          </cell>
          <cell r="F6396" t="str">
            <v>RMI</v>
          </cell>
          <cell r="G6396" t="str">
            <v>Yunnan Chengfeng Non-ferrous Metals Co., Ltd.</v>
          </cell>
          <cell r="H6396" t="str">
            <v>CHINA</v>
          </cell>
          <cell r="I6396" t="str">
            <v>Unknown.</v>
          </cell>
          <cell r="J6396" t="str">
            <v>Gejiu</v>
          </cell>
          <cell r="K6396" t="str">
            <v>Yunnan Sheng</v>
          </cell>
          <cell r="L6396" t="str">
            <v>Conformant</v>
          </cell>
        </row>
        <row r="6397">
          <cell r="B6397" t="str">
            <v>OHMITE_2023</v>
          </cell>
          <cell r="C6397" t="str">
            <v>CID002180 - Tin Smelting Branch of Yunnan Tin Co., Ltd.</v>
          </cell>
          <cell r="D6397" t="str">
            <v>Tin</v>
          </cell>
          <cell r="E6397" t="str">
            <v>CID002180</v>
          </cell>
          <cell r="F6397" t="str">
            <v>RMI</v>
          </cell>
          <cell r="G6397" t="str">
            <v>Tin Smelting Branch of Yunnan Tin Co., Ltd.</v>
          </cell>
          <cell r="H6397" t="str">
            <v>CHINA</v>
          </cell>
          <cell r="I6397" t="str">
            <v>Unknown.</v>
          </cell>
          <cell r="J6397" t="str">
            <v>Gejiu</v>
          </cell>
          <cell r="K6397" t="str">
            <v>Yunnan Sheng</v>
          </cell>
          <cell r="L6397" t="str">
            <v>Conformant</v>
          </cell>
        </row>
        <row r="6398">
          <cell r="B6398" t="str">
            <v>OHMITE_2023</v>
          </cell>
          <cell r="C6398" t="str">
            <v>CID001231 - Jiangxi New Nanshan Technology Ltd.</v>
          </cell>
          <cell r="D6398" t="str">
            <v>Tin</v>
          </cell>
          <cell r="E6398" t="str">
            <v>CID001231</v>
          </cell>
          <cell r="F6398" t="str">
            <v>RMI</v>
          </cell>
          <cell r="G6398" t="str">
            <v>Jiangxi New Nanshan Technology Ltd.</v>
          </cell>
          <cell r="H6398" t="str">
            <v>CHINA</v>
          </cell>
          <cell r="I6398" t="str">
            <v>Nan Kang Industrial Park, Ganzhou, Jiangxi Province, China, 341413</v>
          </cell>
          <cell r="J6398" t="str">
            <v>Ganzhou</v>
          </cell>
          <cell r="K6398" t="str">
            <v>Jiangxi Sheng</v>
          </cell>
          <cell r="L6398" t="str">
            <v>Conformant</v>
          </cell>
        </row>
        <row r="6399">
          <cell r="B6399" t="str">
            <v>OHMITE_2023</v>
          </cell>
          <cell r="C6399" t="str">
            <v>CID002773 - Aurubis Beerse99</v>
          </cell>
          <cell r="D6399" t="str">
            <v>Tin</v>
          </cell>
          <cell r="E6399" t="str">
            <v>CID002773</v>
          </cell>
          <cell r="F6399" t="str">
            <v>RMI</v>
          </cell>
          <cell r="G6399" t="str">
            <v>Aurubis Beerse</v>
          </cell>
          <cell r="H6399" t="str">
            <v>BELGIUM</v>
          </cell>
          <cell r="I6399"/>
          <cell r="J6399" t="str">
            <v>Beerse</v>
          </cell>
          <cell r="K6399" t="str">
            <v>Antwerpen</v>
          </cell>
          <cell r="L6399" t="str">
            <v>Conformant</v>
          </cell>
        </row>
        <row r="6400">
          <cell r="B6400" t="str">
            <v>OHMITE_2023</v>
          </cell>
          <cell r="C6400" t="str">
            <v>CID003190 - Chifeng Dajingzi Tin Industry Co., Ltd.</v>
          </cell>
          <cell r="D6400" t="str">
            <v>Tin</v>
          </cell>
          <cell r="E6400" t="str">
            <v>CID003190</v>
          </cell>
          <cell r="F6400" t="str">
            <v>RMI</v>
          </cell>
          <cell r="G6400" t="str">
            <v>Chifeng Dajingzi Tin Industry Co., Ltd.</v>
          </cell>
          <cell r="H6400" t="str">
            <v>CHINA</v>
          </cell>
          <cell r="I6400"/>
          <cell r="J6400" t="str">
            <v>Chifeng</v>
          </cell>
          <cell r="K6400" t="str">
            <v>Nei Mongol Zizhiqu</v>
          </cell>
          <cell r="L6400" t="str">
            <v>Conformant</v>
          </cell>
        </row>
        <row r="6401">
          <cell r="B6401" t="str">
            <v>OHMITE_2023</v>
          </cell>
          <cell r="C6401" t="str">
            <v>CID003325 - Tin Technology &amp; Refining</v>
          </cell>
          <cell r="D6401" t="str">
            <v>Tin</v>
          </cell>
          <cell r="E6401" t="str">
            <v>CID003325</v>
          </cell>
          <cell r="F6401" t="str">
            <v>RMI</v>
          </cell>
          <cell r="G6401" t="str">
            <v>Tin Technology &amp; Refining</v>
          </cell>
          <cell r="H6401" t="str">
            <v>UNITED STATES OF AMERICA</v>
          </cell>
          <cell r="I6401"/>
          <cell r="J6401" t="str">
            <v>West Chester</v>
          </cell>
          <cell r="K6401" t="str">
            <v>Pennsylvania</v>
          </cell>
          <cell r="L6401" t="str">
            <v>Conformant</v>
          </cell>
        </row>
        <row r="6402">
          <cell r="B6402" t="str">
            <v>OHMITE_2023</v>
          </cell>
          <cell r="C6402" t="str">
            <v>CID002834 - Thai Nguyen Mining and Metallurgy Co., Ltd.</v>
          </cell>
          <cell r="D6402" t="str">
            <v>Tin</v>
          </cell>
          <cell r="E6402" t="str">
            <v>CID002834</v>
          </cell>
          <cell r="F6402" t="str">
            <v>RMI</v>
          </cell>
          <cell r="G6402" t="str">
            <v>Thai Nguyen Mining and Metallurgy Co., Ltd.</v>
          </cell>
          <cell r="H6402" t="str">
            <v>VIET NAM</v>
          </cell>
          <cell r="I6402"/>
          <cell r="J6402" t="str">
            <v>Thai Nguyen</v>
          </cell>
          <cell r="K6402" t="str">
            <v>Thái Nguyên</v>
          </cell>
          <cell r="L6402" t="str">
            <v>Removed</v>
          </cell>
        </row>
        <row r="6403">
          <cell r="B6403" t="str">
            <v>OHMITE_2023</v>
          </cell>
          <cell r="C6403" t="str">
            <v>CID001191 - Mitsubishi Materials Corporation</v>
          </cell>
          <cell r="D6403" t="str">
            <v>Tin</v>
          </cell>
          <cell r="E6403" t="str">
            <v>CID001191</v>
          </cell>
          <cell r="F6403" t="str">
            <v>RMI</v>
          </cell>
          <cell r="G6403" t="str">
            <v>Mitsubishi Materials Corporation</v>
          </cell>
          <cell r="H6403" t="str">
            <v>JAPAN</v>
          </cell>
          <cell r="I6403"/>
          <cell r="J6403" t="str">
            <v>Tokyo</v>
          </cell>
          <cell r="K6403" t="str">
            <v>Tokyo</v>
          </cell>
          <cell r="L6403" t="str">
            <v>Conformant</v>
          </cell>
        </row>
        <row r="6404">
          <cell r="B6404" t="str">
            <v>OHMITE_2023</v>
          </cell>
          <cell r="C6404" t="str">
            <v>CID003524 - CRM Synergies</v>
          </cell>
          <cell r="D6404" t="str">
            <v>Tin</v>
          </cell>
          <cell r="E6404" t="str">
            <v>CID003524</v>
          </cell>
          <cell r="F6404" t="str">
            <v>RMI</v>
          </cell>
          <cell r="G6404" t="str">
            <v>CRM Synergies</v>
          </cell>
          <cell r="H6404" t="str">
            <v>SPAIN</v>
          </cell>
          <cell r="I6404"/>
          <cell r="J6404" t="str">
            <v>Toledo</v>
          </cell>
          <cell r="K6404" t="str">
            <v>Toledo</v>
          </cell>
          <cell r="L6404" t="str">
            <v>Conformant</v>
          </cell>
        </row>
        <row r="6405">
          <cell r="B6405" t="str">
            <v>OHMITE_2023</v>
          </cell>
          <cell r="C6405" t="str">
            <v>CID003582 - Fabrica Auricchio Industria e Comercio Ltda.</v>
          </cell>
          <cell r="D6405" t="str">
            <v>Tin</v>
          </cell>
          <cell r="E6405" t="str">
            <v>CID003582</v>
          </cell>
          <cell r="F6405" t="str">
            <v>RMI</v>
          </cell>
          <cell r="G6405" t="str">
            <v>Fabrica Auricchio Industria e Comercio Ltda.</v>
          </cell>
          <cell r="H6405" t="str">
            <v>BRAZIL</v>
          </cell>
          <cell r="I6405"/>
          <cell r="J6405" t="str">
            <v>Mogi das Cruzes</v>
          </cell>
          <cell r="K6405" t="str">
            <v>São Paulo</v>
          </cell>
          <cell r="L6405" t="str">
            <v>Conformant</v>
          </cell>
        </row>
        <row r="6406">
          <cell r="B6406" t="str">
            <v>ON SEMICONDUCTOR_2023</v>
          </cell>
          <cell r="C6406" t="str">
            <v>CID000211 - Changsha South Tantalum Niobium Co., Ltd.</v>
          </cell>
          <cell r="D6406" t="str">
            <v>Tantalum</v>
          </cell>
          <cell r="E6406" t="str">
            <v>CID000211</v>
          </cell>
          <cell r="F6406" t="str">
            <v>RMI</v>
          </cell>
          <cell r="G6406" t="str">
            <v>Changsha South Tantalum Niobium Co., Ltd.</v>
          </cell>
          <cell r="H6406" t="str">
            <v>CHINA</v>
          </cell>
          <cell r="I6406"/>
          <cell r="J6406" t="str">
            <v>Changsha</v>
          </cell>
          <cell r="K6406" t="str">
            <v>Hunan Sheng</v>
          </cell>
          <cell r="L6406" t="str">
            <v>Conformant</v>
          </cell>
        </row>
        <row r="6407">
          <cell r="B6407" t="str">
            <v>ON SEMICONDUCTOR_2023</v>
          </cell>
          <cell r="C6407" t="str">
            <v>CID002504 - D Block Metals, LLC</v>
          </cell>
          <cell r="D6407" t="str">
            <v>Tantalum</v>
          </cell>
          <cell r="E6407" t="str">
            <v>CID002504</v>
          </cell>
          <cell r="F6407" t="str">
            <v>RMI</v>
          </cell>
          <cell r="G6407" t="str">
            <v>D Block Metals, LLC</v>
          </cell>
          <cell r="H6407" t="str">
            <v>UNITED STATES OF AMERICA</v>
          </cell>
          <cell r="I6407"/>
          <cell r="J6407" t="str">
            <v>Gastonia</v>
          </cell>
          <cell r="K6407" t="str">
            <v>North Carolina</v>
          </cell>
          <cell r="L6407" t="str">
            <v>Conformant</v>
          </cell>
        </row>
        <row r="6408">
          <cell r="B6408" t="str">
            <v>ON SEMICONDUCTOR_2023</v>
          </cell>
          <cell r="C6408" t="str">
            <v>CID000460 - F&amp;X Electro-Materials Ltd.4</v>
          </cell>
          <cell r="D6408" t="str">
            <v>Tantalum</v>
          </cell>
          <cell r="E6408" t="str">
            <v>CID000460</v>
          </cell>
          <cell r="F6408" t="str">
            <v>RMI</v>
          </cell>
          <cell r="G6408" t="str">
            <v>F&amp;X Electro-Materials Ltd.</v>
          </cell>
          <cell r="H6408" t="str">
            <v>CHINA</v>
          </cell>
          <cell r="I6408"/>
          <cell r="J6408" t="str">
            <v>Jiangmen</v>
          </cell>
          <cell r="K6408" t="str">
            <v>Guangdong Sheng</v>
          </cell>
          <cell r="L6408" t="str">
            <v>Conformant</v>
          </cell>
        </row>
        <row r="6409">
          <cell r="B6409" t="str">
            <v>ON SEMICONDUCTOR_2023</v>
          </cell>
          <cell r="C6409" t="str">
            <v>CID002505 - FIR Metals &amp; Resource Ltd.</v>
          </cell>
          <cell r="D6409" t="str">
            <v>Tantalum</v>
          </cell>
          <cell r="E6409" t="str">
            <v>CID002505</v>
          </cell>
          <cell r="F6409" t="str">
            <v>RMI</v>
          </cell>
          <cell r="G6409" t="str">
            <v>FIR Metals &amp; Resource Ltd.</v>
          </cell>
          <cell r="H6409" t="str">
            <v>CHINA</v>
          </cell>
          <cell r="I6409"/>
          <cell r="J6409" t="str">
            <v>Zhuzhou</v>
          </cell>
          <cell r="K6409" t="str">
            <v>Hunan Sheng</v>
          </cell>
          <cell r="L6409" t="str">
            <v>Conformant</v>
          </cell>
        </row>
        <row r="6410">
          <cell r="B6410" t="str">
            <v>ON SEMICONDUCTOR_2023</v>
          </cell>
          <cell r="C6410" t="str">
            <v>CID002558 - Global Advanced Metals Aizu</v>
          </cell>
          <cell r="D6410" t="str">
            <v>Tantalum</v>
          </cell>
          <cell r="E6410" t="str">
            <v>CID002558</v>
          </cell>
          <cell r="F6410" t="str">
            <v>RMI</v>
          </cell>
          <cell r="G6410" t="str">
            <v>Global Advanced Metals Aizu</v>
          </cell>
          <cell r="H6410" t="str">
            <v>JAPAN</v>
          </cell>
          <cell r="I6410"/>
          <cell r="J6410" t="str">
            <v>Aizuwakamatsu</v>
          </cell>
          <cell r="K6410" t="str">
            <v>Fukushima</v>
          </cell>
          <cell r="L6410" t="str">
            <v>Conformant</v>
          </cell>
        </row>
        <row r="6411">
          <cell r="B6411" t="str">
            <v>ON SEMICONDUCTOR_2023</v>
          </cell>
          <cell r="C6411" t="str">
            <v>CID002557 - Global Advanced Metals Boyertown</v>
          </cell>
          <cell r="D6411" t="str">
            <v>Tantalum</v>
          </cell>
          <cell r="E6411" t="str">
            <v>CID002557</v>
          </cell>
          <cell r="F6411" t="str">
            <v>RMI</v>
          </cell>
          <cell r="G6411" t="str">
            <v>Global Advanced Metals Boyertown</v>
          </cell>
          <cell r="H6411" t="str">
            <v>UNITED STATES OF AMERICA</v>
          </cell>
          <cell r="I6411"/>
          <cell r="J6411" t="str">
            <v>Boyertown</v>
          </cell>
          <cell r="K6411" t="str">
            <v>Pennsylvania</v>
          </cell>
          <cell r="L6411" t="str">
            <v>Conformant</v>
          </cell>
        </row>
        <row r="6412">
          <cell r="B6412" t="str">
            <v>ON SEMICONDUCTOR_2023</v>
          </cell>
          <cell r="C6412" t="str">
            <v>CID000616 - XIMEI RESOURCES (GUANGDONG) LIMITED</v>
          </cell>
          <cell r="D6412" t="str">
            <v>Tantalum</v>
          </cell>
          <cell r="E6412" t="str">
            <v>CID000616</v>
          </cell>
          <cell r="F6412" t="str">
            <v>RMI</v>
          </cell>
          <cell r="G6412" t="str">
            <v>XIMEI RESOURCES (GUANGDONG) LIMITED</v>
          </cell>
          <cell r="H6412" t="str">
            <v>CHINA</v>
          </cell>
          <cell r="I6412"/>
          <cell r="J6412" t="str">
            <v>Yingde</v>
          </cell>
          <cell r="K6412" t="str">
            <v>Guangdong Sheng</v>
          </cell>
          <cell r="L6412" t="str">
            <v>Conformant</v>
          </cell>
        </row>
        <row r="6413">
          <cell r="B6413" t="str">
            <v>ON SEMICONDUCTOR_2023</v>
          </cell>
          <cell r="C6413" t="str">
            <v>CID002544 - TANIOBIS Co., Ltd.</v>
          </cell>
          <cell r="D6413" t="str">
            <v>Tantalum</v>
          </cell>
          <cell r="E6413" t="str">
            <v>CID002544</v>
          </cell>
          <cell r="F6413" t="str">
            <v>RMI</v>
          </cell>
          <cell r="G6413" t="str">
            <v>TANIOBIS Co., Ltd.</v>
          </cell>
          <cell r="H6413" t="str">
            <v>THAILAND</v>
          </cell>
          <cell r="I6413"/>
          <cell r="J6413" t="str">
            <v>Map Ta Phut</v>
          </cell>
          <cell r="K6413" t="str">
            <v>Rayong</v>
          </cell>
          <cell r="L6413" t="str">
            <v>Conformant</v>
          </cell>
        </row>
        <row r="6414">
          <cell r="B6414" t="str">
            <v>ON SEMICONDUCTOR_2023</v>
          </cell>
          <cell r="C6414" t="str">
            <v>CID002547 - QSIL Metals Hermsdorf GmbH98</v>
          </cell>
          <cell r="D6414" t="str">
            <v>Tantalum</v>
          </cell>
          <cell r="E6414" t="str">
            <v>CID002547</v>
          </cell>
          <cell r="F6414" t="str">
            <v>RMI</v>
          </cell>
          <cell r="G6414" t="str">
            <v>QSIL Metals Hermsdorf GmbH</v>
          </cell>
          <cell r="H6414" t="str">
            <v>GERMANY</v>
          </cell>
          <cell r="I6414"/>
          <cell r="J6414" t="str">
            <v>Hermsdorf</v>
          </cell>
          <cell r="K6414" t="str">
            <v>Thüringen</v>
          </cell>
          <cell r="L6414" t="str">
            <v>Removed</v>
          </cell>
        </row>
        <row r="6415">
          <cell r="B6415" t="str">
            <v>ON SEMICONDUCTOR_2023</v>
          </cell>
          <cell r="C6415" t="str">
            <v>CID002548 - Materion Newton Inc.</v>
          </cell>
          <cell r="D6415" t="str">
            <v>Tantalum</v>
          </cell>
          <cell r="E6415" t="str">
            <v>CID002548</v>
          </cell>
          <cell r="F6415" t="str">
            <v>RMI</v>
          </cell>
          <cell r="G6415" t="str">
            <v>Materion Newton Inc.</v>
          </cell>
          <cell r="H6415" t="str">
            <v>UNITED STATES OF AMERICA</v>
          </cell>
          <cell r="I6415"/>
          <cell r="J6415" t="str">
            <v>Newton</v>
          </cell>
          <cell r="K6415" t="str">
            <v>Massachusetts</v>
          </cell>
          <cell r="L6415" t="str">
            <v>Conformant</v>
          </cell>
        </row>
        <row r="6416">
          <cell r="B6416" t="str">
            <v>ON SEMICONDUCTOR_2023</v>
          </cell>
          <cell r="C6416" t="str">
            <v>CID002549 - TANIOBIS Japan Co., Ltd.</v>
          </cell>
          <cell r="D6416" t="str">
            <v>Tantalum</v>
          </cell>
          <cell r="E6416" t="str">
            <v>CID002549</v>
          </cell>
          <cell r="F6416" t="str">
            <v>RMI</v>
          </cell>
          <cell r="G6416" t="str">
            <v>TANIOBIS Japan Co., Ltd.</v>
          </cell>
          <cell r="H6416" t="str">
            <v>JAPAN</v>
          </cell>
          <cell r="I6416"/>
          <cell r="J6416" t="str">
            <v>Mito</v>
          </cell>
          <cell r="K6416" t="str">
            <v>Ibaraki</v>
          </cell>
          <cell r="L6416" t="str">
            <v>Conformant</v>
          </cell>
        </row>
        <row r="6417">
          <cell r="B6417" t="str">
            <v>ON SEMICONDUCTOR_2023</v>
          </cell>
          <cell r="C6417" t="str">
            <v>CID002550 - TANIOBIS Smelting GmbH &amp; Co. KG</v>
          </cell>
          <cell r="D6417" t="str">
            <v>Tantalum</v>
          </cell>
          <cell r="E6417" t="str">
            <v>CID002550</v>
          </cell>
          <cell r="F6417" t="str">
            <v>RMI</v>
          </cell>
          <cell r="G6417" t="str">
            <v>TANIOBIS Smelting GmbH &amp; Co. KG</v>
          </cell>
          <cell r="H6417" t="str">
            <v>GERMANY</v>
          </cell>
          <cell r="I6417"/>
          <cell r="J6417" t="str">
            <v>Laufenburg</v>
          </cell>
          <cell r="K6417" t="str">
            <v>Baden-Württemberg</v>
          </cell>
          <cell r="L6417" t="str">
            <v>Conformant</v>
          </cell>
        </row>
        <row r="6418">
          <cell r="B6418" t="str">
            <v>ON SEMICONDUCTOR_2023</v>
          </cell>
          <cell r="C6418" t="str">
            <v>CID002545 - TANIOBIS GmbH</v>
          </cell>
          <cell r="D6418" t="str">
            <v>Tantalum</v>
          </cell>
          <cell r="E6418" t="str">
            <v>CID002545</v>
          </cell>
          <cell r="F6418" t="str">
            <v>RMI</v>
          </cell>
          <cell r="G6418" t="str">
            <v>TANIOBIS GmbH</v>
          </cell>
          <cell r="H6418" t="str">
            <v>GERMANY</v>
          </cell>
          <cell r="I6418"/>
          <cell r="J6418" t="str">
            <v>Goslar</v>
          </cell>
          <cell r="K6418" t="str">
            <v>Niedersachsen</v>
          </cell>
          <cell r="L6418" t="str">
            <v>Conformant</v>
          </cell>
        </row>
        <row r="6419">
          <cell r="B6419" t="str">
            <v>ON SEMICONDUCTOR_2023</v>
          </cell>
          <cell r="C6419" t="str">
            <v>CID002492 - Hengyang King Xing Lifeng New Materials Co., Ltd.</v>
          </cell>
          <cell r="D6419" t="str">
            <v>Tantalum</v>
          </cell>
          <cell r="E6419" t="str">
            <v>CID002492</v>
          </cell>
          <cell r="F6419" t="str">
            <v>RMI</v>
          </cell>
          <cell r="G6419" t="str">
            <v>Hengyang King Xing Lifeng New Materials Co., Ltd.</v>
          </cell>
          <cell r="H6419" t="str">
            <v>CHINA</v>
          </cell>
          <cell r="I6419"/>
          <cell r="J6419" t="str">
            <v>Hengyang</v>
          </cell>
          <cell r="K6419" t="str">
            <v>Hunan Sheng</v>
          </cell>
          <cell r="L6419" t="str">
            <v>Conformant</v>
          </cell>
        </row>
        <row r="6420">
          <cell r="B6420" t="str">
            <v>ON SEMICONDUCTOR_2023</v>
          </cell>
          <cell r="C6420" t="str">
            <v>CID002512 - Jiangxi Dinghai Tantalum &amp; Niobium Co., Ltd.</v>
          </cell>
          <cell r="D6420" t="str">
            <v>Tantalum</v>
          </cell>
          <cell r="E6420" t="str">
            <v>CID002512</v>
          </cell>
          <cell r="F6420" t="str">
            <v>RMI</v>
          </cell>
          <cell r="G6420" t="str">
            <v>Jiangxi Dinghai Tantalum &amp; Niobium Co., Ltd.</v>
          </cell>
          <cell r="H6420" t="str">
            <v>CHINA</v>
          </cell>
          <cell r="I6420"/>
          <cell r="J6420" t="str">
            <v>Fengxin</v>
          </cell>
          <cell r="K6420" t="str">
            <v>Jiangxi Sheng</v>
          </cell>
          <cell r="L6420" t="str">
            <v>Conformant</v>
          </cell>
        </row>
        <row r="6421">
          <cell r="B6421" t="str">
            <v>ON SEMICONDUCTOR_2023</v>
          </cell>
          <cell r="C6421" t="str">
            <v>CID002842 - Jiangxi Tuohong New Raw Material</v>
          </cell>
          <cell r="D6421" t="str">
            <v>Tantalum</v>
          </cell>
          <cell r="E6421" t="str">
            <v>CID002842</v>
          </cell>
          <cell r="F6421" t="str">
            <v>RMI</v>
          </cell>
          <cell r="G6421" t="str">
            <v>Jiangxi Tuohong New Raw Material</v>
          </cell>
          <cell r="H6421" t="str">
            <v>CHINA</v>
          </cell>
          <cell r="I6421"/>
          <cell r="J6421" t="str">
            <v>Yi Chun City</v>
          </cell>
          <cell r="K6421" t="str">
            <v>Jiangxi Sheng</v>
          </cell>
          <cell r="L6421" t="str">
            <v>Conformant</v>
          </cell>
        </row>
        <row r="6422">
          <cell r="B6422" t="str">
            <v>ON SEMICONDUCTOR_2023</v>
          </cell>
          <cell r="C6422" t="str">
            <v>CID000914 - JiuJiang JinXin Nonferrous Metals Co., Ltd.</v>
          </cell>
          <cell r="D6422" t="str">
            <v>Tantalum</v>
          </cell>
          <cell r="E6422" t="str">
            <v>CID000914</v>
          </cell>
          <cell r="F6422" t="str">
            <v>RMI</v>
          </cell>
          <cell r="G6422" t="str">
            <v>JiuJiang JinXin Nonferrous Metals Co., Ltd.</v>
          </cell>
          <cell r="H6422" t="str">
            <v>CHINA</v>
          </cell>
          <cell r="I6422"/>
          <cell r="J6422" t="str">
            <v>Jiujiang</v>
          </cell>
          <cell r="K6422" t="str">
            <v>Jiangxi Sheng</v>
          </cell>
          <cell r="L6422" t="str">
            <v>Conformant</v>
          </cell>
        </row>
        <row r="6423">
          <cell r="B6423" t="str">
            <v>ON SEMICONDUCTOR_2023</v>
          </cell>
          <cell r="C6423" t="str">
            <v>CID000917 - Jiujiang Tanbre Co., Ltd.</v>
          </cell>
          <cell r="D6423" t="str">
            <v>Tantalum</v>
          </cell>
          <cell r="E6423" t="str">
            <v>CID000917</v>
          </cell>
          <cell r="F6423" t="str">
            <v>RMI</v>
          </cell>
          <cell r="G6423" t="str">
            <v>Jiujiang Tanbre Co., Ltd.</v>
          </cell>
          <cell r="H6423" t="str">
            <v>CHINA</v>
          </cell>
          <cell r="I6423" t="str">
            <v>No. 62, Jiuhu Road, Jiujiang City, Jiangxi 
Province, China, P.C: 332014</v>
          </cell>
          <cell r="J6423" t="str">
            <v>Jiujiang</v>
          </cell>
          <cell r="K6423" t="str">
            <v>Jiangxi Sheng</v>
          </cell>
          <cell r="L6423" t="str">
            <v>Conformant</v>
          </cell>
        </row>
        <row r="6424">
          <cell r="B6424" t="str">
            <v>ON SEMICONDUCTOR_2023</v>
          </cell>
          <cell r="C6424" t="str">
            <v>CID001163 - Metallurgical Products India Pvt., Ltd.7</v>
          </cell>
          <cell r="D6424" t="str">
            <v>Tantalum</v>
          </cell>
          <cell r="E6424" t="str">
            <v>CID001163</v>
          </cell>
          <cell r="F6424" t="str">
            <v>RMI</v>
          </cell>
          <cell r="G6424" t="str">
            <v>Metallurgical Products India Pvt., Ltd.</v>
          </cell>
          <cell r="H6424" t="str">
            <v>INDIA</v>
          </cell>
          <cell r="I6424"/>
          <cell r="J6424" t="str">
            <v>District Raigad</v>
          </cell>
          <cell r="K6424" t="str">
            <v>Maharashtra</v>
          </cell>
          <cell r="L6424" t="str">
            <v>Conformant</v>
          </cell>
        </row>
        <row r="6425">
          <cell r="B6425" t="str">
            <v>ON SEMICONDUCTOR_2023</v>
          </cell>
          <cell r="C6425" t="str">
            <v>CID001173 - Mineracao Taboca S.A.</v>
          </cell>
          <cell r="D6425" t="str">
            <v>Tin</v>
          </cell>
          <cell r="E6425" t="str">
            <v>CID001173</v>
          </cell>
          <cell r="F6425" t="str">
            <v>RMI</v>
          </cell>
          <cell r="G6425" t="str">
            <v>Mineracao Taboca S.A.</v>
          </cell>
          <cell r="H6425" t="str">
            <v>BRAZIL</v>
          </cell>
          <cell r="I6425" t="str">
            <v>Nondisclosure</v>
          </cell>
          <cell r="J6425" t="str">
            <v>Bairro Guarapiranga</v>
          </cell>
          <cell r="K6425" t="str">
            <v>Pirapora do Bom Jesus City</v>
          </cell>
          <cell r="L6425" t="str">
            <v>Conformant</v>
          </cell>
        </row>
        <row r="6426">
          <cell r="B6426" t="str">
            <v>ON SEMICONDUCTOR_2023</v>
          </cell>
          <cell r="C6426" t="str">
            <v>CID001192 - Mitsui Mining and Smelting Co., Ltd.8</v>
          </cell>
          <cell r="D6426" t="str">
            <v>Tantalum</v>
          </cell>
          <cell r="E6426" t="str">
            <v>CID001192</v>
          </cell>
          <cell r="F6426" t="str">
            <v>RMI</v>
          </cell>
          <cell r="G6426" t="str">
            <v>Mitsui Mining and Smelting Co., Ltd.</v>
          </cell>
          <cell r="H6426" t="str">
            <v>JAPAN</v>
          </cell>
          <cell r="I6426"/>
          <cell r="J6426" t="str">
            <v>Omuta</v>
          </cell>
          <cell r="K6426" t="str">
            <v>Fukuoka</v>
          </cell>
          <cell r="L6426" t="str">
            <v>Conformant</v>
          </cell>
        </row>
        <row r="6427">
          <cell r="B6427" t="str">
            <v>ON SEMICONDUCTOR_2023</v>
          </cell>
          <cell r="C6427" t="str">
            <v>CID001277 - Ningxia Orient Tantalum Industry Co., Ltd.</v>
          </cell>
          <cell r="D6427" t="str">
            <v>Tantalum</v>
          </cell>
          <cell r="E6427" t="str">
            <v>CID001277</v>
          </cell>
          <cell r="F6427" t="str">
            <v>RMI</v>
          </cell>
          <cell r="G6427" t="str">
            <v>Ningxia Orient Tantalum Industry Co., Ltd.</v>
          </cell>
          <cell r="H6427" t="str">
            <v>CHINA</v>
          </cell>
          <cell r="I6427"/>
          <cell r="J6427" t="str">
            <v>Shizuishan City</v>
          </cell>
          <cell r="K6427" t="str">
            <v>Ningxia Huizi Zizhiqu</v>
          </cell>
          <cell r="L6427" t="str">
            <v>Conformant</v>
          </cell>
        </row>
        <row r="6428">
          <cell r="B6428" t="str">
            <v>ON SEMICONDUCTOR_2023</v>
          </cell>
          <cell r="C6428" t="str">
            <v>CID001200 - NPM Silmet AS9</v>
          </cell>
          <cell r="D6428" t="str">
            <v>Tantalum</v>
          </cell>
          <cell r="E6428" t="str">
            <v>CID001200</v>
          </cell>
          <cell r="F6428" t="str">
            <v>RMI</v>
          </cell>
          <cell r="G6428" t="str">
            <v>NPM Silmet AS</v>
          </cell>
          <cell r="H6428" t="str">
            <v>ESTONIA</v>
          </cell>
          <cell r="I6428"/>
          <cell r="J6428" t="str">
            <v>Sillamäe</v>
          </cell>
          <cell r="K6428" t="str">
            <v>Ida-Virumaa</v>
          </cell>
          <cell r="L6428" t="str">
            <v>Conformant</v>
          </cell>
        </row>
        <row r="6429">
          <cell r="B6429" t="str">
            <v>ON SEMICONDUCTOR_2023</v>
          </cell>
          <cell r="C6429" t="str">
            <v>CID002706 - Resind Industria e Comercio Ltda.</v>
          </cell>
          <cell r="D6429" t="str">
            <v>Tin</v>
          </cell>
          <cell r="E6429" t="str">
            <v>CID002706</v>
          </cell>
          <cell r="F6429" t="str">
            <v>RMI</v>
          </cell>
          <cell r="G6429" t="str">
            <v>Resind Industria e Comercio Ltda.</v>
          </cell>
          <cell r="H6429" t="str">
            <v>BRAZIL</v>
          </cell>
          <cell r="I6429"/>
          <cell r="J6429" t="str">
            <v>São João del Rei</v>
          </cell>
          <cell r="K6429" t="str">
            <v>Minas gerais</v>
          </cell>
          <cell r="L6429" t="str">
            <v>Conformant</v>
          </cell>
        </row>
        <row r="6430">
          <cell r="B6430" t="str">
            <v>ON SEMICONDUCTOR_2023</v>
          </cell>
          <cell r="C6430" t="str">
            <v>CID001969 - Ulba Metallurgical Plant JSC17</v>
          </cell>
          <cell r="D6430" t="str">
            <v>Tantalum</v>
          </cell>
          <cell r="E6430" t="str">
            <v>CID001969</v>
          </cell>
          <cell r="F6430" t="str">
            <v>RMI</v>
          </cell>
          <cell r="G6430" t="str">
            <v>Ulba Metallurgical Plant JSC</v>
          </cell>
          <cell r="H6430" t="str">
            <v>KAZAKHSTAN</v>
          </cell>
          <cell r="I6430"/>
          <cell r="J6430" t="str">
            <v>Ust-Kamenogorsk</v>
          </cell>
          <cell r="K6430" t="str">
            <v>Qaraghandy oblysy</v>
          </cell>
          <cell r="L6430" t="str">
            <v>Conformant</v>
          </cell>
        </row>
        <row r="6431">
          <cell r="B6431" t="str">
            <v>ON SEMICONDUCTOR_2023</v>
          </cell>
          <cell r="C6431" t="str">
            <v>CID000015 - Advanced Chemical Company</v>
          </cell>
          <cell r="D6431" t="str">
            <v>Gold</v>
          </cell>
          <cell r="E6431" t="str">
            <v>CID000015</v>
          </cell>
          <cell r="F6431" t="str">
            <v>RMI</v>
          </cell>
          <cell r="G6431" t="str">
            <v>Advanced Chemical Company</v>
          </cell>
          <cell r="H6431" t="str">
            <v>UNITED STATES OF AMERICA</v>
          </cell>
          <cell r="I6431"/>
          <cell r="J6431" t="str">
            <v>Warwick</v>
          </cell>
          <cell r="K6431" t="str">
            <v>Rhode Island</v>
          </cell>
          <cell r="L6431" t="str">
            <v>Conformant</v>
          </cell>
        </row>
        <row r="6432">
          <cell r="B6432" t="str">
            <v>ON SEMICONDUCTOR_2023</v>
          </cell>
          <cell r="C6432" t="str">
            <v>CID000019 - Aida Chemical Industries Co., Ltd.</v>
          </cell>
          <cell r="D6432" t="str">
            <v>Gold</v>
          </cell>
          <cell r="E6432" t="str">
            <v>CID000019</v>
          </cell>
          <cell r="F6432" t="str">
            <v>RMI</v>
          </cell>
          <cell r="G6432" t="str">
            <v>Aida Chemical Industries Co., Ltd.</v>
          </cell>
          <cell r="H6432" t="str">
            <v>JAPAN</v>
          </cell>
          <cell r="I6432" t="str">
            <v>6-15-13 Minami-cho</v>
          </cell>
          <cell r="J6432" t="str">
            <v>Fuchu</v>
          </cell>
          <cell r="K6432" t="str">
            <v>Tokyo</v>
          </cell>
          <cell r="L6432" t="str">
            <v>Conformant</v>
          </cell>
        </row>
        <row r="6433">
          <cell r="B6433" t="str">
            <v>ON SEMICONDUCTOR_2023</v>
          </cell>
          <cell r="C6433" t="str">
            <v>CID002560 - Al Etihad Gold Refinery DMCC</v>
          </cell>
          <cell r="D6433" t="str">
            <v>Gold</v>
          </cell>
          <cell r="E6433" t="str">
            <v>CID002560</v>
          </cell>
          <cell r="F6433" t="str">
            <v>RMI</v>
          </cell>
          <cell r="G6433" t="str">
            <v>Al Etihad Gold Refinery DMCC</v>
          </cell>
          <cell r="H6433" t="str">
            <v>UNITED ARAB EMIRATES</v>
          </cell>
          <cell r="I6433"/>
          <cell r="J6433" t="str">
            <v>Dubai</v>
          </cell>
          <cell r="K6433" t="str">
            <v>Dubayy</v>
          </cell>
          <cell r="L6433" t="str">
            <v>Conformant</v>
          </cell>
        </row>
        <row r="6434">
          <cell r="B6434" t="str">
            <v>ON SEMICONDUCTOR_2023</v>
          </cell>
          <cell r="C6434" t="str">
            <v>CID000035 - Agosi AG</v>
          </cell>
          <cell r="D6434" t="str">
            <v>Gold</v>
          </cell>
          <cell r="E6434" t="str">
            <v>CID000035</v>
          </cell>
          <cell r="F6434" t="str">
            <v>RMI</v>
          </cell>
          <cell r="G6434" t="str">
            <v>Agosi AG</v>
          </cell>
          <cell r="H6434" t="str">
            <v>GERMANY</v>
          </cell>
          <cell r="I6434"/>
          <cell r="J6434" t="str">
            <v>Pforzheim</v>
          </cell>
          <cell r="K6434" t="str">
            <v>Baden-Württemberg</v>
          </cell>
          <cell r="L6434" t="str">
            <v>Conformant</v>
          </cell>
        </row>
        <row r="6435">
          <cell r="B6435" t="str">
            <v>ON SEMICONDUCTOR_2023</v>
          </cell>
          <cell r="C6435" t="str">
            <v>CID000041 - Almalyk Mining and Metallurgical Complex (AMMC)</v>
          </cell>
          <cell r="D6435" t="str">
            <v>Gold</v>
          </cell>
          <cell r="E6435" t="str">
            <v>CID000041</v>
          </cell>
          <cell r="F6435" t="str">
            <v>RMI</v>
          </cell>
          <cell r="G6435" t="str">
            <v>Almalyk Mining and Metallurgical Complex (AMMC)</v>
          </cell>
          <cell r="H6435" t="str">
            <v>UZBEKISTAN</v>
          </cell>
          <cell r="I6435"/>
          <cell r="J6435" t="str">
            <v>Almalyk</v>
          </cell>
          <cell r="K6435" t="str">
            <v>Toshkent</v>
          </cell>
          <cell r="L6435" t="str">
            <v>Conformant</v>
          </cell>
        </row>
        <row r="6436">
          <cell r="B6436" t="str">
            <v>ON SEMICONDUCTOR_2023</v>
          </cell>
          <cell r="C6436" t="str">
            <v>CID000058 - AngloGold Ashanti Corrego do Sitio Mineracao</v>
          </cell>
          <cell r="D6436" t="str">
            <v>Gold</v>
          </cell>
          <cell r="E6436" t="str">
            <v>CID000058</v>
          </cell>
          <cell r="F6436" t="str">
            <v>RMI</v>
          </cell>
          <cell r="G6436" t="str">
            <v>AngloGold Ashanti Corrego do Sitio Mineracao</v>
          </cell>
          <cell r="H6436" t="str">
            <v>BRAZIL</v>
          </cell>
          <cell r="I6436"/>
          <cell r="J6436" t="str">
            <v>Nova Lima</v>
          </cell>
          <cell r="K6436" t="str">
            <v>Minas Gerais</v>
          </cell>
          <cell r="L6436" t="str">
            <v>Conformant</v>
          </cell>
        </row>
        <row r="6437">
          <cell r="B6437" t="str">
            <v>ON SEMICONDUCTOR_2023</v>
          </cell>
          <cell r="C6437" t="str">
            <v>CID000077 - Argor-Heraeus S.A.</v>
          </cell>
          <cell r="D6437" t="str">
            <v>Gold</v>
          </cell>
          <cell r="E6437" t="str">
            <v>CID000077</v>
          </cell>
          <cell r="F6437" t="str">
            <v>RMI</v>
          </cell>
          <cell r="G6437" t="str">
            <v>Argor-Heraeus S.A.</v>
          </cell>
          <cell r="H6437" t="str">
            <v>SWITZERLAND</v>
          </cell>
          <cell r="I6437" t="str">
            <v>CH-6850 Mendrisio , Switzerland</v>
          </cell>
          <cell r="J6437" t="str">
            <v>Mendrisio</v>
          </cell>
          <cell r="K6437" t="str">
            <v>Ticino</v>
          </cell>
          <cell r="L6437" t="str">
            <v>Conformant</v>
          </cell>
        </row>
        <row r="6438">
          <cell r="B6438" t="str">
            <v>ON SEMICONDUCTOR_2023</v>
          </cell>
          <cell r="C6438" t="str">
            <v>CID000082 - Asahi Pretec Corp.20</v>
          </cell>
          <cell r="D6438" t="str">
            <v>Gold</v>
          </cell>
          <cell r="E6438" t="str">
            <v>CID000082</v>
          </cell>
          <cell r="F6438" t="str">
            <v>RMI</v>
          </cell>
          <cell r="G6438" t="str">
            <v>Asahi Pretec Corp.</v>
          </cell>
          <cell r="H6438" t="str">
            <v>JAPAN</v>
          </cell>
          <cell r="I6438"/>
          <cell r="J6438" t="str">
            <v>Kobe</v>
          </cell>
          <cell r="K6438" t="str">
            <v>Hyogo</v>
          </cell>
          <cell r="L6438" t="str">
            <v>Conformant</v>
          </cell>
        </row>
        <row r="6439">
          <cell r="B6439" t="str">
            <v>ON SEMICONDUCTOR_2023</v>
          </cell>
          <cell r="C6439" t="str">
            <v>CID000924 - Asahi Refining Canada Ltd.</v>
          </cell>
          <cell r="D6439" t="str">
            <v>Gold</v>
          </cell>
          <cell r="E6439" t="str">
            <v>CID000924</v>
          </cell>
          <cell r="F6439" t="str">
            <v>RMI</v>
          </cell>
          <cell r="G6439" t="str">
            <v>Asahi Refining Canada Ltd.</v>
          </cell>
          <cell r="H6439" t="str">
            <v>CANADA</v>
          </cell>
          <cell r="I6439"/>
          <cell r="J6439" t="str">
            <v>Brampton</v>
          </cell>
          <cell r="K6439" t="str">
            <v>Ontario</v>
          </cell>
          <cell r="L6439" t="str">
            <v>Conformant</v>
          </cell>
        </row>
        <row r="6440">
          <cell r="B6440" t="str">
            <v>ON SEMICONDUCTOR_2023</v>
          </cell>
          <cell r="C6440" t="str">
            <v>CID000920 - Asahi Refining USA Inc.</v>
          </cell>
          <cell r="D6440" t="str">
            <v>Gold</v>
          </cell>
          <cell r="E6440" t="str">
            <v>CID000920</v>
          </cell>
          <cell r="F6440" t="str">
            <v>RMI</v>
          </cell>
          <cell r="G6440" t="str">
            <v>Asahi Refining USA Inc.</v>
          </cell>
          <cell r="H6440" t="str">
            <v>UNITED STATES OF AMERICA</v>
          </cell>
          <cell r="I6440"/>
          <cell r="J6440" t="str">
            <v>Salt Lake City</v>
          </cell>
          <cell r="K6440" t="str">
            <v>Utah</v>
          </cell>
          <cell r="L6440" t="str">
            <v>Conformant</v>
          </cell>
        </row>
        <row r="6441">
          <cell r="B6441" t="str">
            <v>ON SEMICONDUCTOR_2023</v>
          </cell>
          <cell r="C6441" t="str">
            <v>CID000113 - Aurubis AG</v>
          </cell>
          <cell r="D6441" t="str">
            <v>Gold</v>
          </cell>
          <cell r="E6441" t="str">
            <v>CID000113</v>
          </cell>
          <cell r="F6441" t="str">
            <v>RMI</v>
          </cell>
          <cell r="G6441" t="str">
            <v>Aurubis AG</v>
          </cell>
          <cell r="H6441" t="str">
            <v>GERMANY</v>
          </cell>
          <cell r="I6441"/>
          <cell r="J6441" t="str">
            <v>Hamburg</v>
          </cell>
          <cell r="K6441" t="str">
            <v>Hamburg</v>
          </cell>
          <cell r="L6441" t="str">
            <v>Conformant</v>
          </cell>
        </row>
        <row r="6442">
          <cell r="B6442" t="str">
            <v>ON SEMICONDUCTOR_2023</v>
          </cell>
          <cell r="C6442" t="str">
            <v>CID002863 - Bangalore Refinery26</v>
          </cell>
          <cell r="D6442" t="str">
            <v>Gold</v>
          </cell>
          <cell r="E6442" t="str">
            <v>CID002863</v>
          </cell>
          <cell r="F6442" t="str">
            <v>RMI</v>
          </cell>
          <cell r="G6442" t="str">
            <v>Bangalore Refinery</v>
          </cell>
          <cell r="H6442" t="str">
            <v>INDIA</v>
          </cell>
          <cell r="I6442"/>
          <cell r="J6442" t="str">
            <v>Bangalore</v>
          </cell>
          <cell r="K6442" t="str">
            <v>Karnataka</v>
          </cell>
          <cell r="L6442" t="str">
            <v>Conformant</v>
          </cell>
        </row>
        <row r="6443">
          <cell r="B6443" t="str">
            <v>ON SEMICONDUCTOR_2023</v>
          </cell>
          <cell r="C6443" t="str">
            <v>CID000128 - Bangko Sentral ng Pilipinas (Central Bank of the Philippines)</v>
          </cell>
          <cell r="D6443" t="str">
            <v>Gold</v>
          </cell>
          <cell r="E6443" t="str">
            <v>CID000128</v>
          </cell>
          <cell r="F6443" t="str">
            <v>RMI</v>
          </cell>
          <cell r="G6443" t="str">
            <v>Bangko Sentral ng Pilipinas (Central Bank of the Philippines)</v>
          </cell>
          <cell r="H6443" t="str">
            <v>PHILIPPINES</v>
          </cell>
          <cell r="I6443"/>
          <cell r="J6443" t="str">
            <v>Quezon City</v>
          </cell>
          <cell r="K6443" t="str">
            <v>Rizal</v>
          </cell>
          <cell r="L6443" t="str">
            <v>Conformant</v>
          </cell>
        </row>
        <row r="6444">
          <cell r="B6444" t="str">
            <v>ON SEMICONDUCTOR_2023</v>
          </cell>
          <cell r="C6444" t="str">
            <v>CID000157 - Boliden AB</v>
          </cell>
          <cell r="D6444" t="str">
            <v>Gold</v>
          </cell>
          <cell r="E6444" t="str">
            <v>CID000157</v>
          </cell>
          <cell r="F6444" t="str">
            <v>RMI</v>
          </cell>
          <cell r="G6444" t="str">
            <v>Boliden AB</v>
          </cell>
          <cell r="H6444" t="str">
            <v>SWEDEN</v>
          </cell>
          <cell r="I6444"/>
          <cell r="J6444" t="str">
            <v>Skelleftehamn</v>
          </cell>
          <cell r="K6444" t="str">
            <v>Västerbottens län [SE-24]</v>
          </cell>
          <cell r="L6444" t="str">
            <v>Conformant</v>
          </cell>
        </row>
        <row r="6445">
          <cell r="B6445" t="str">
            <v>ON SEMICONDUCTOR_2023</v>
          </cell>
          <cell r="C6445" t="str">
            <v>CID000176 - C. Hafner GmbH + Co. KG</v>
          </cell>
          <cell r="D6445" t="str">
            <v>Gold</v>
          </cell>
          <cell r="E6445" t="str">
            <v>CID000176</v>
          </cell>
          <cell r="F6445" t="str">
            <v>RMI</v>
          </cell>
          <cell r="G6445" t="str">
            <v>C. Hafner GmbH + Co. KG</v>
          </cell>
          <cell r="H6445" t="str">
            <v>GERMANY</v>
          </cell>
          <cell r="I6445"/>
          <cell r="J6445" t="str">
            <v>Pforzheim</v>
          </cell>
          <cell r="K6445" t="str">
            <v>Baden-Württemberg</v>
          </cell>
          <cell r="L6445" t="str">
            <v>Conformant</v>
          </cell>
        </row>
        <row r="6446">
          <cell r="B6446" t="str">
            <v>ON SEMICONDUCTOR_2023</v>
          </cell>
          <cell r="C6446" t="str">
            <v>CID000185 - CCR Refinery - Glencore Canada Corporation30</v>
          </cell>
          <cell r="D6446" t="str">
            <v>Gold</v>
          </cell>
          <cell r="E6446" t="str">
            <v>CID000185</v>
          </cell>
          <cell r="F6446" t="str">
            <v>RMI</v>
          </cell>
          <cell r="G6446" t="str">
            <v>CCR Refinery - Glencore Canada Corporation</v>
          </cell>
          <cell r="H6446" t="str">
            <v>CANADA</v>
          </cell>
          <cell r="I6446"/>
          <cell r="J6446" t="str">
            <v>Montréal</v>
          </cell>
          <cell r="K6446" t="str">
            <v>Quebec</v>
          </cell>
          <cell r="L6446" t="str">
            <v>Conformant</v>
          </cell>
        </row>
        <row r="6447">
          <cell r="B6447" t="str">
            <v>ON SEMICONDUCTOR_2023</v>
          </cell>
          <cell r="C6447" t="str">
            <v>CID000189 - Cendres + Metaux S.A.32</v>
          </cell>
          <cell r="D6447" t="str">
            <v>Gold</v>
          </cell>
          <cell r="E6447" t="str">
            <v>CID000189</v>
          </cell>
          <cell r="F6447" t="str">
            <v>RMI</v>
          </cell>
          <cell r="G6447" t="str">
            <v>Cendres + Metaux S.A.</v>
          </cell>
          <cell r="H6447" t="str">
            <v>SWITZERLAND</v>
          </cell>
          <cell r="I6447"/>
          <cell r="J6447" t="str">
            <v>Biel-Bienne</v>
          </cell>
          <cell r="K6447" t="str">
            <v>Bern</v>
          </cell>
          <cell r="L6447" t="str">
            <v>Listed by RMI</v>
          </cell>
        </row>
        <row r="6448">
          <cell r="B6448" t="str">
            <v>ON SEMICONDUCTOR_2023</v>
          </cell>
          <cell r="C6448" t="str">
            <v>CID000233 - Chimet S.p.A.</v>
          </cell>
          <cell r="D6448" t="str">
            <v>Gold</v>
          </cell>
          <cell r="E6448" t="str">
            <v>CID000233</v>
          </cell>
          <cell r="F6448" t="str">
            <v>RMI</v>
          </cell>
          <cell r="G6448" t="str">
            <v>Chimet S.p.A.</v>
          </cell>
          <cell r="H6448" t="str">
            <v>ITALY</v>
          </cell>
          <cell r="I6448"/>
          <cell r="J6448" t="str">
            <v>Arezzo</v>
          </cell>
          <cell r="K6448" t="str">
            <v>Toscana</v>
          </cell>
          <cell r="L6448" t="str">
            <v>Conformant</v>
          </cell>
        </row>
        <row r="6449">
          <cell r="B6449" t="str">
            <v>ON SEMICONDUCTOR_2023</v>
          </cell>
          <cell r="C6449" t="str">
            <v>CID000264 - Chugai Mining</v>
          </cell>
          <cell r="D6449" t="str">
            <v>Gold</v>
          </cell>
          <cell r="E6449" t="str">
            <v>CID000264</v>
          </cell>
          <cell r="F6449" t="str">
            <v>RMI</v>
          </cell>
          <cell r="G6449" t="str">
            <v>Chugai Mining</v>
          </cell>
          <cell r="H6449" t="str">
            <v>JAPAN</v>
          </cell>
          <cell r="I6449"/>
          <cell r="J6449" t="str">
            <v>Chiyoda</v>
          </cell>
          <cell r="K6449" t="str">
            <v>Tokyo</v>
          </cell>
          <cell r="L6449" t="str">
            <v>Conformant</v>
          </cell>
        </row>
        <row r="6450">
          <cell r="B6450" t="str">
            <v>ON SEMICONDUCTOR_2023</v>
          </cell>
          <cell r="C6450" t="str">
            <v>CID000401 - Dowa</v>
          </cell>
          <cell r="D6450" t="str">
            <v>Gold</v>
          </cell>
          <cell r="E6450" t="str">
            <v>CID000401</v>
          </cell>
          <cell r="F6450" t="str">
            <v>RMI</v>
          </cell>
          <cell r="G6450" t="str">
            <v>Dowa</v>
          </cell>
          <cell r="H6450" t="str">
            <v>JAPAN</v>
          </cell>
          <cell r="I6450"/>
          <cell r="J6450" t="str">
            <v>Kosaka</v>
          </cell>
          <cell r="K6450" t="str">
            <v>Akita</v>
          </cell>
          <cell r="L6450" t="str">
            <v>Conformant</v>
          </cell>
        </row>
        <row r="6451">
          <cell r="B6451" t="str">
            <v>ON SEMICONDUCTOR_2023</v>
          </cell>
          <cell r="C6451" t="str">
            <v>CID000359 - DSC (Do Sung Corporation)38</v>
          </cell>
          <cell r="D6451" t="str">
            <v>Gold</v>
          </cell>
          <cell r="E6451" t="str">
            <v>CID000359</v>
          </cell>
          <cell r="F6451" t="str">
            <v>RMI</v>
          </cell>
          <cell r="G6451" t="str">
            <v>DSC (Do Sung Corporation)</v>
          </cell>
          <cell r="H6451" t="str">
            <v>KOREA, REPUBLIC OF</v>
          </cell>
          <cell r="I6451"/>
          <cell r="J6451" t="str">
            <v>Gimpo</v>
          </cell>
          <cell r="K6451" t="str">
            <v>Gyeonggi-do</v>
          </cell>
          <cell r="L6451" t="str">
            <v>Conformant</v>
          </cell>
        </row>
        <row r="6452">
          <cell r="B6452" t="str">
            <v>ON SEMICONDUCTOR_2023</v>
          </cell>
          <cell r="C6452" t="str">
            <v>CID000425 - Eco-System Recycling Co., Ltd. East Plant</v>
          </cell>
          <cell r="D6452" t="str">
            <v>Gold</v>
          </cell>
          <cell r="E6452" t="str">
            <v>CID000425</v>
          </cell>
          <cell r="F6452" t="str">
            <v>RMI</v>
          </cell>
          <cell r="G6452" t="str">
            <v>Eco-System Recycling Co., Ltd. East Plant</v>
          </cell>
          <cell r="H6452" t="str">
            <v>JAPAN</v>
          </cell>
          <cell r="I6452"/>
          <cell r="J6452" t="str">
            <v>Honjo</v>
          </cell>
          <cell r="K6452" t="str">
            <v>Saitama</v>
          </cell>
          <cell r="L6452" t="str">
            <v>Conformant</v>
          </cell>
        </row>
        <row r="6453">
          <cell r="B6453" t="str">
            <v>ON SEMICONDUCTOR_2023</v>
          </cell>
          <cell r="C6453" t="str">
            <v>CID002561 - Emirates Gold DMCC</v>
          </cell>
          <cell r="D6453" t="str">
            <v>Gold</v>
          </cell>
          <cell r="E6453" t="str">
            <v>CID002561</v>
          </cell>
          <cell r="F6453" t="str">
            <v>RMI</v>
          </cell>
          <cell r="G6453" t="str">
            <v>Emirates Gold DMCC</v>
          </cell>
          <cell r="H6453" t="str">
            <v>UNITED ARAB EMIRATES</v>
          </cell>
          <cell r="I6453"/>
          <cell r="J6453" t="str">
            <v>Dubai</v>
          </cell>
          <cell r="K6453" t="str">
            <v>Dubayy</v>
          </cell>
          <cell r="L6453" t="str">
            <v>Conformant</v>
          </cell>
        </row>
        <row r="6454">
          <cell r="B6454" t="str">
            <v>ON SEMICONDUCTOR_2023</v>
          </cell>
          <cell r="C6454" t="str">
            <v>CID002459 - Geib Refining Corporation</v>
          </cell>
          <cell r="D6454" t="str">
            <v>Gold</v>
          </cell>
          <cell r="E6454" t="str">
            <v>CID002459</v>
          </cell>
          <cell r="F6454" t="str">
            <v>RMI</v>
          </cell>
          <cell r="G6454" t="str">
            <v>Geib Refining Corporation</v>
          </cell>
          <cell r="H6454" t="str">
            <v>UNITED STATES OF AMERICA</v>
          </cell>
          <cell r="I6454"/>
          <cell r="J6454" t="str">
            <v>Warwick</v>
          </cell>
          <cell r="K6454" t="str">
            <v>Rhode Island</v>
          </cell>
          <cell r="L6454" t="str">
            <v>Conformant</v>
          </cell>
        </row>
        <row r="6455">
          <cell r="B6455" t="str">
            <v>ON SEMICONDUCTOR_2023</v>
          </cell>
          <cell r="C6455" t="str">
            <v>CID002243 - Gold Refinery of Zijin Mining Group Co., Ltd.42</v>
          </cell>
          <cell r="D6455" t="str">
            <v>Gold</v>
          </cell>
          <cell r="E6455" t="str">
            <v>CID002243</v>
          </cell>
          <cell r="F6455" t="str">
            <v>RMI</v>
          </cell>
          <cell r="G6455" t="str">
            <v>Gold Refinery of Zijin Mining Group Co., Ltd.</v>
          </cell>
          <cell r="H6455" t="str">
            <v>CHINA</v>
          </cell>
          <cell r="I6455"/>
          <cell r="J6455" t="str">
            <v>Shanghang</v>
          </cell>
          <cell r="K6455" t="str">
            <v>Fujian Sheng</v>
          </cell>
          <cell r="L6455" t="str">
            <v>Conformant</v>
          </cell>
        </row>
        <row r="6456">
          <cell r="B6456" t="str">
            <v>ON SEMICONDUCTOR_2023</v>
          </cell>
          <cell r="C6456" t="str">
            <v>CID000689 - LT Metal Ltd.</v>
          </cell>
          <cell r="D6456" t="str">
            <v>Gold</v>
          </cell>
          <cell r="E6456" t="str">
            <v>CID000689</v>
          </cell>
          <cell r="F6456" t="str">
            <v>RMI</v>
          </cell>
          <cell r="G6456" t="str">
            <v>LT Metal Ltd.</v>
          </cell>
          <cell r="H6456" t="str">
            <v>KOREA, REPUBLIC OF</v>
          </cell>
          <cell r="I6456"/>
          <cell r="J6456" t="str">
            <v>Seo-gu</v>
          </cell>
          <cell r="K6456" t="str">
            <v>Incheon-gwangyeoksi</v>
          </cell>
          <cell r="L6456" t="str">
            <v>Conformant</v>
          </cell>
        </row>
        <row r="6457">
          <cell r="B6457" t="str">
            <v>ON SEMICONDUCTOR_2023</v>
          </cell>
          <cell r="C6457" t="str">
            <v>CID000694 - Heimerle + Meule GmbH</v>
          </cell>
          <cell r="D6457" t="str">
            <v>Gold</v>
          </cell>
          <cell r="E6457" t="str">
            <v>CID000694</v>
          </cell>
          <cell r="F6457" t="str">
            <v>RMI</v>
          </cell>
          <cell r="G6457" t="str">
            <v>Heimerle + Meule GmbH</v>
          </cell>
          <cell r="H6457" t="str">
            <v>GERMANY</v>
          </cell>
          <cell r="I6457"/>
          <cell r="J6457" t="str">
            <v>Pforzheim</v>
          </cell>
          <cell r="K6457" t="str">
            <v>Baden-Württemberg</v>
          </cell>
          <cell r="L6457" t="str">
            <v>Conformant</v>
          </cell>
        </row>
        <row r="6458">
          <cell r="B6458" t="str">
            <v>ON SEMICONDUCTOR_2023</v>
          </cell>
          <cell r="C6458" t="str">
            <v>CID000707 - Heraeus Metals Hong Kong Ltd.</v>
          </cell>
          <cell r="D6458" t="str">
            <v>Gold</v>
          </cell>
          <cell r="E6458" t="str">
            <v>CID000707</v>
          </cell>
          <cell r="F6458" t="str">
            <v>RMI</v>
          </cell>
          <cell r="G6458" t="str">
            <v>Heraeus Metals Hong Kong Ltd.</v>
          </cell>
          <cell r="H6458" t="str">
            <v>CHINA</v>
          </cell>
          <cell r="I6458"/>
          <cell r="J6458" t="str">
            <v>Fanling</v>
          </cell>
          <cell r="K6458" t="str">
            <v>Hong Kong SAR</v>
          </cell>
          <cell r="L6458" t="str">
            <v>Conformant</v>
          </cell>
        </row>
        <row r="6459">
          <cell r="B6459" t="str">
            <v>ON SEMICONDUCTOR_2023</v>
          </cell>
          <cell r="C6459" t="str">
            <v>CID000711 - Heraeus Germany GmbH Co. KG</v>
          </cell>
          <cell r="D6459" t="str">
            <v>Gold</v>
          </cell>
          <cell r="E6459" t="str">
            <v>CID000711</v>
          </cell>
          <cell r="F6459" t="str">
            <v>RMI</v>
          </cell>
          <cell r="G6459" t="str">
            <v>Heraeus Germany GmbH Co. KG</v>
          </cell>
          <cell r="H6459" t="str">
            <v>GERMANY</v>
          </cell>
          <cell r="I6459"/>
          <cell r="J6459" t="str">
            <v>Hanau</v>
          </cell>
          <cell r="K6459" t="str">
            <v>Hessen</v>
          </cell>
          <cell r="L6459" t="str">
            <v>Conformant</v>
          </cell>
        </row>
        <row r="6460">
          <cell r="B6460" t="str">
            <v>ON SEMICONDUCTOR_2023</v>
          </cell>
          <cell r="C6460" t="str">
            <v>CID000801 - Inner Mongolia Qiankun Gold and Silver Refinery Share Co., Ltd.</v>
          </cell>
          <cell r="D6460" t="str">
            <v>Gold</v>
          </cell>
          <cell r="E6460" t="str">
            <v>CID000801</v>
          </cell>
          <cell r="F6460" t="str">
            <v>RMI</v>
          </cell>
          <cell r="G6460" t="str">
            <v>Inner Mongolia Qiankun Gold and Silver Refinery Share Co., Ltd.</v>
          </cell>
          <cell r="H6460" t="str">
            <v>CHINA</v>
          </cell>
          <cell r="I6460"/>
          <cell r="J6460" t="str">
            <v>Hohhot</v>
          </cell>
          <cell r="K6460" t="str">
            <v>Nei Mongol Zizhiqu</v>
          </cell>
          <cell r="L6460" t="str">
            <v>Conformant</v>
          </cell>
        </row>
        <row r="6461">
          <cell r="B6461" t="str">
            <v>ON SEMICONDUCTOR_2023</v>
          </cell>
          <cell r="C6461" t="str">
            <v>CID000807 - Ishifuku Metal Industry Co., Ltd.</v>
          </cell>
          <cell r="D6461" t="str">
            <v>Gold</v>
          </cell>
          <cell r="E6461" t="str">
            <v>CID000807</v>
          </cell>
          <cell r="F6461" t="str">
            <v>RMI</v>
          </cell>
          <cell r="G6461" t="str">
            <v>Ishifuku Metal Industry Co., Ltd.</v>
          </cell>
          <cell r="H6461" t="str">
            <v>JAPAN</v>
          </cell>
          <cell r="I6461"/>
          <cell r="J6461" t="str">
            <v>Soka</v>
          </cell>
          <cell r="K6461" t="str">
            <v>Saitama</v>
          </cell>
          <cell r="L6461" t="str">
            <v>Conformant</v>
          </cell>
        </row>
        <row r="6462">
          <cell r="B6462" t="str">
            <v>ON SEMICONDUCTOR_2023</v>
          </cell>
          <cell r="C6462" t="str">
            <v>CID000814 - Istanbul Gold Refinery</v>
          </cell>
          <cell r="D6462" t="str">
            <v>Gold</v>
          </cell>
          <cell r="E6462" t="str">
            <v>CID000814</v>
          </cell>
          <cell r="F6462" t="str">
            <v>RMI</v>
          </cell>
          <cell r="G6462" t="str">
            <v>Istanbul Gold Refinery</v>
          </cell>
          <cell r="H6462" t="str">
            <v>TURKEY</v>
          </cell>
          <cell r="I6462"/>
          <cell r="J6462" t="str">
            <v>Kuyumcukent</v>
          </cell>
          <cell r="K6462" t="str">
            <v>İstanbul</v>
          </cell>
          <cell r="L6462" t="str">
            <v>Conformant</v>
          </cell>
        </row>
        <row r="6463">
          <cell r="B6463" t="str">
            <v>ON SEMICONDUCTOR_2023</v>
          </cell>
          <cell r="C6463" t="str">
            <v>CID002765 - Italpreziosi</v>
          </cell>
          <cell r="D6463" t="str">
            <v>Gold</v>
          </cell>
          <cell r="E6463" t="str">
            <v>CID002765</v>
          </cell>
          <cell r="F6463" t="str">
            <v>RMI</v>
          </cell>
          <cell r="G6463" t="str">
            <v>Italpreziosi</v>
          </cell>
          <cell r="H6463" t="str">
            <v>ITALY</v>
          </cell>
          <cell r="I6463"/>
          <cell r="J6463" t="str">
            <v>Arezzo</v>
          </cell>
          <cell r="K6463" t="str">
            <v>Toscana</v>
          </cell>
          <cell r="L6463" t="str">
            <v>Conformant</v>
          </cell>
        </row>
        <row r="6464">
          <cell r="B6464" t="str">
            <v>ON SEMICONDUCTOR_2023</v>
          </cell>
          <cell r="C6464" t="str">
            <v>CID000823 - Japan Mint</v>
          </cell>
          <cell r="D6464" t="str">
            <v>Gold</v>
          </cell>
          <cell r="E6464" t="str">
            <v>CID000823</v>
          </cell>
          <cell r="F6464" t="str">
            <v>RMI</v>
          </cell>
          <cell r="G6464" t="str">
            <v>Japan Mint</v>
          </cell>
          <cell r="H6464" t="str">
            <v>JAPAN</v>
          </cell>
          <cell r="I6464"/>
          <cell r="J6464" t="str">
            <v>Osaka</v>
          </cell>
          <cell r="K6464" t="str">
            <v>Osaka</v>
          </cell>
          <cell r="L6464" t="str">
            <v>Conformant</v>
          </cell>
        </row>
        <row r="6465">
          <cell r="B6465" t="str">
            <v>ON SEMICONDUCTOR_2023</v>
          </cell>
          <cell r="C6465" t="str">
            <v>CID000855 - Jiangxi Copper Co., Ltd.51</v>
          </cell>
          <cell r="D6465" t="str">
            <v>Gold</v>
          </cell>
          <cell r="E6465" t="str">
            <v>CID000855</v>
          </cell>
          <cell r="F6465" t="str">
            <v>RMI</v>
          </cell>
          <cell r="G6465" t="str">
            <v>Jiangxi Copper Co., Ltd.</v>
          </cell>
          <cell r="H6465" t="str">
            <v>CHINA</v>
          </cell>
          <cell r="I6465"/>
          <cell r="J6465" t="str">
            <v>Guixi City</v>
          </cell>
          <cell r="K6465" t="str">
            <v>Jiangxi Sheng</v>
          </cell>
          <cell r="L6465" t="str">
            <v>Conformant</v>
          </cell>
        </row>
        <row r="6466">
          <cell r="B6466" t="str">
            <v>ON SEMICONDUCTOR_2023</v>
          </cell>
          <cell r="C6466" t="str">
            <v>CID000937 - JX Nippon Mining &amp; Metals Co., Ltd.</v>
          </cell>
          <cell r="D6466" t="str">
            <v>Gold</v>
          </cell>
          <cell r="E6466" t="str">
            <v>CID000937</v>
          </cell>
          <cell r="F6466" t="str">
            <v>RMI</v>
          </cell>
          <cell r="G6466" t="str">
            <v>JX Nippon Mining &amp; Metals Co., Ltd.</v>
          </cell>
          <cell r="H6466" t="str">
            <v>JAPAN</v>
          </cell>
          <cell r="I6466"/>
          <cell r="J6466" t="str">
            <v>Ōita</v>
          </cell>
          <cell r="K6466" t="str">
            <v>Ôita</v>
          </cell>
          <cell r="L6466" t="str">
            <v>Conformant</v>
          </cell>
        </row>
        <row r="6467">
          <cell r="B6467" t="str">
            <v>ON SEMICONDUCTOR_2023</v>
          </cell>
          <cell r="C6467" t="str">
            <v>CID000957 - Kazzinc</v>
          </cell>
          <cell r="D6467" t="str">
            <v>Gold</v>
          </cell>
          <cell r="E6467" t="str">
            <v>CID000957</v>
          </cell>
          <cell r="F6467" t="str">
            <v>RMI</v>
          </cell>
          <cell r="G6467" t="str">
            <v>Kazzinc</v>
          </cell>
          <cell r="H6467" t="str">
            <v>KAZAKHSTAN</v>
          </cell>
          <cell r="I6467"/>
          <cell r="J6467" t="str">
            <v>Ust-Kamenogorsk</v>
          </cell>
          <cell r="K6467" t="str">
            <v>Qaraghandy oblysy</v>
          </cell>
          <cell r="L6467" t="str">
            <v>Conformant</v>
          </cell>
        </row>
        <row r="6468">
          <cell r="B6468" t="str">
            <v>ON SEMICONDUCTOR_2023</v>
          </cell>
          <cell r="C6468" t="str">
            <v>CID000969 - Kennecott Utah Copper LLC</v>
          </cell>
          <cell r="D6468" t="str">
            <v>Gold</v>
          </cell>
          <cell r="E6468" t="str">
            <v>CID000969</v>
          </cell>
          <cell r="F6468" t="str">
            <v>RMI</v>
          </cell>
          <cell r="G6468" t="str">
            <v>Kennecott Utah Copper LLC</v>
          </cell>
          <cell r="H6468" t="str">
            <v>UNITED STATES OF AMERICA</v>
          </cell>
          <cell r="I6468"/>
          <cell r="J6468" t="str">
            <v>Magna</v>
          </cell>
          <cell r="K6468" t="str">
            <v>Utah</v>
          </cell>
          <cell r="L6468" t="str">
            <v>Conformant</v>
          </cell>
        </row>
        <row r="6469">
          <cell r="B6469" t="str">
            <v>ON SEMICONDUCTOR_2023</v>
          </cell>
          <cell r="C6469" t="str">
            <v>CID002511 - KGHM Polska Miedz Spolka Akcyjna</v>
          </cell>
          <cell r="D6469" t="str">
            <v>Gold</v>
          </cell>
          <cell r="E6469" t="str">
            <v>CID002511</v>
          </cell>
          <cell r="F6469" t="str">
            <v>RMI</v>
          </cell>
          <cell r="G6469" t="str">
            <v>KGHM Polska Miedz Spolka Akcyjna</v>
          </cell>
          <cell r="H6469" t="str">
            <v>POLAND</v>
          </cell>
          <cell r="I6469"/>
          <cell r="J6469" t="str">
            <v>Lubin</v>
          </cell>
          <cell r="K6469" t="str">
            <v>Dolnośląskie</v>
          </cell>
          <cell r="L6469" t="str">
            <v>Conformant</v>
          </cell>
        </row>
        <row r="6470">
          <cell r="B6470" t="str">
            <v>ON SEMICONDUCTOR_2023</v>
          </cell>
          <cell r="C6470" t="str">
            <v>CID000981 - Kojima Chemicals Co., Ltd.</v>
          </cell>
          <cell r="D6470" t="str">
            <v>Gold</v>
          </cell>
          <cell r="E6470" t="str">
            <v>CID000981</v>
          </cell>
          <cell r="F6470" t="str">
            <v>RMI</v>
          </cell>
          <cell r="G6470" t="str">
            <v>Kojima Chemicals Co., Ltd.</v>
          </cell>
          <cell r="H6470" t="str">
            <v>JAPAN</v>
          </cell>
          <cell r="I6470"/>
          <cell r="J6470" t="str">
            <v>Sayama</v>
          </cell>
          <cell r="K6470" t="str">
            <v>Saitama</v>
          </cell>
          <cell r="L6470" t="str">
            <v>Conformant</v>
          </cell>
        </row>
        <row r="6471">
          <cell r="B6471" t="str">
            <v>ON SEMICONDUCTOR_2023</v>
          </cell>
          <cell r="C6471" t="str">
            <v>CID002605 - Korea Zinc Co., Ltd.</v>
          </cell>
          <cell r="D6471" t="str">
            <v>Gold</v>
          </cell>
          <cell r="E6471" t="str">
            <v>CID002605</v>
          </cell>
          <cell r="F6471" t="str">
            <v>RMI</v>
          </cell>
          <cell r="G6471" t="str">
            <v>Korea Zinc Co., Ltd.</v>
          </cell>
          <cell r="H6471" t="str">
            <v>KOREA, REPUBLIC OF</v>
          </cell>
          <cell r="I6471"/>
          <cell r="J6471" t="str">
            <v>Gangnam</v>
          </cell>
          <cell r="K6471" t="str">
            <v>Seoul-teukbyeolsi</v>
          </cell>
          <cell r="L6471" t="str">
            <v>Conformant</v>
          </cell>
        </row>
        <row r="6472">
          <cell r="B6472" t="str">
            <v>ON SEMICONDUCTOR_2023</v>
          </cell>
          <cell r="C6472" t="str">
            <v>CID002762 - L'Orfebre S.A.</v>
          </cell>
          <cell r="D6472" t="str">
            <v>Gold</v>
          </cell>
          <cell r="E6472" t="str">
            <v>CID002762</v>
          </cell>
          <cell r="F6472" t="str">
            <v>RMI</v>
          </cell>
          <cell r="G6472" t="str">
            <v>L'Orfebre S.A.</v>
          </cell>
          <cell r="H6472" t="str">
            <v>ANDORRA</v>
          </cell>
          <cell r="I6472"/>
          <cell r="J6472" t="str">
            <v>Andorra la Vella</v>
          </cell>
          <cell r="K6472" t="str">
            <v>Andorra la Vella</v>
          </cell>
          <cell r="L6472" t="str">
            <v>Conformant</v>
          </cell>
        </row>
        <row r="6473">
          <cell r="B6473" t="str">
            <v>ON SEMICONDUCTOR_2023</v>
          </cell>
          <cell r="C6473" t="str">
            <v>CID001078 - LS-NIKKO Copper Inc.</v>
          </cell>
          <cell r="D6473" t="str">
            <v>Gold</v>
          </cell>
          <cell r="E6473" t="str">
            <v>CID001078</v>
          </cell>
          <cell r="F6473" t="str">
            <v>RMI</v>
          </cell>
          <cell r="G6473" t="str">
            <v>LS-NIKKO Copper Inc.</v>
          </cell>
          <cell r="H6473" t="str">
            <v>KOREA, REPUBLIC OF</v>
          </cell>
          <cell r="I6473"/>
          <cell r="J6473" t="str">
            <v>Onsan-eup</v>
          </cell>
          <cell r="K6473" t="str">
            <v>Ulsan-gwangyeoksi</v>
          </cell>
          <cell r="L6473" t="str">
            <v>Conformant</v>
          </cell>
        </row>
        <row r="6474">
          <cell r="B6474" t="str">
            <v>ON SEMICONDUCTOR_2023</v>
          </cell>
          <cell r="C6474" t="str">
            <v>CID001113 - Materion</v>
          </cell>
          <cell r="D6474" t="str">
            <v>Gold</v>
          </cell>
          <cell r="E6474" t="str">
            <v>CID001113</v>
          </cell>
          <cell r="F6474" t="str">
            <v>RMI</v>
          </cell>
          <cell r="G6474" t="str">
            <v>Materion</v>
          </cell>
          <cell r="H6474" t="str">
            <v>UNITED STATES OF AMERICA</v>
          </cell>
          <cell r="I6474"/>
          <cell r="J6474" t="str">
            <v>Buffalo</v>
          </cell>
          <cell r="K6474" t="str">
            <v>New York</v>
          </cell>
          <cell r="L6474" t="str">
            <v>Conformant</v>
          </cell>
        </row>
        <row r="6475">
          <cell r="B6475" t="str">
            <v>ON SEMICONDUCTOR_2023</v>
          </cell>
          <cell r="C6475" t="str">
            <v>CID001119 - Matsuda Sangyo Co., Ltd.</v>
          </cell>
          <cell r="D6475" t="str">
            <v>Gold</v>
          </cell>
          <cell r="E6475" t="str">
            <v>CID001119</v>
          </cell>
          <cell r="F6475" t="str">
            <v>RMI</v>
          </cell>
          <cell r="G6475" t="str">
            <v>Matsuda Sangyo Co., Ltd.</v>
          </cell>
          <cell r="H6475" t="str">
            <v>JAPAN</v>
          </cell>
          <cell r="I6475"/>
          <cell r="J6475" t="str">
            <v>Iruma</v>
          </cell>
          <cell r="K6475" t="str">
            <v>Saitama</v>
          </cell>
          <cell r="L6475" t="str">
            <v>Conformant</v>
          </cell>
        </row>
        <row r="6476">
          <cell r="B6476" t="str">
            <v>ON SEMICONDUCTOR_2023</v>
          </cell>
          <cell r="C6476" t="str">
            <v>CID001149 - Metalor Technologies (Hong Kong) Ltd.</v>
          </cell>
          <cell r="D6476" t="str">
            <v>Gold</v>
          </cell>
          <cell r="E6476" t="str">
            <v>CID001149</v>
          </cell>
          <cell r="F6476" t="str">
            <v>RMI</v>
          </cell>
          <cell r="G6476" t="str">
            <v>Metalor Technologies (Hong Kong) Ltd.</v>
          </cell>
          <cell r="H6476" t="str">
            <v>CHINA</v>
          </cell>
          <cell r="I6476" t="str">
            <v>Unknown.</v>
          </cell>
          <cell r="J6476" t="str">
            <v>Kwai Chung</v>
          </cell>
          <cell r="K6476" t="str">
            <v>Hong Kong SAR</v>
          </cell>
          <cell r="L6476" t="str">
            <v>Conformant</v>
          </cell>
        </row>
        <row r="6477">
          <cell r="B6477" t="str">
            <v>ON SEMICONDUCTOR_2023</v>
          </cell>
          <cell r="C6477" t="str">
            <v>CID001152 - Metalor Technologies (Singapore) Pte., Ltd.</v>
          </cell>
          <cell r="D6477" t="str">
            <v>Gold</v>
          </cell>
          <cell r="E6477" t="str">
            <v>CID001152</v>
          </cell>
          <cell r="F6477" t="str">
            <v>RMI</v>
          </cell>
          <cell r="G6477" t="str">
            <v>Metalor Technologies (Singapore) Pte., Ltd.</v>
          </cell>
          <cell r="H6477" t="str">
            <v>SINGAPORE</v>
          </cell>
          <cell r="I6477"/>
          <cell r="J6477" t="str">
            <v>Singapore</v>
          </cell>
          <cell r="K6477" t="str">
            <v>South West</v>
          </cell>
          <cell r="L6477" t="str">
            <v>Conformant</v>
          </cell>
        </row>
        <row r="6478">
          <cell r="B6478" t="str">
            <v>ON SEMICONDUCTOR_2023</v>
          </cell>
          <cell r="C6478" t="str">
            <v>CID001147 - Metalor Technologies (Suzhou) Ltd.</v>
          </cell>
          <cell r="D6478" t="str">
            <v>Gold</v>
          </cell>
          <cell r="E6478" t="str">
            <v>CID001147</v>
          </cell>
          <cell r="F6478" t="str">
            <v>RMI</v>
          </cell>
          <cell r="G6478" t="str">
            <v>Metalor Technologies (Suzhou) Ltd.</v>
          </cell>
          <cell r="H6478" t="str">
            <v>CHINA</v>
          </cell>
          <cell r="I6478"/>
          <cell r="J6478" t="str">
            <v>Suzhou Industrial Park</v>
          </cell>
          <cell r="K6478" t="str">
            <v>Jiangsu Sheng</v>
          </cell>
          <cell r="L6478" t="str">
            <v>Conformant</v>
          </cell>
        </row>
        <row r="6479">
          <cell r="B6479" t="str">
            <v>ON SEMICONDUCTOR_2023</v>
          </cell>
          <cell r="C6479" t="str">
            <v>CID001153 - Metalor Technologies S.A.</v>
          </cell>
          <cell r="D6479" t="str">
            <v>Gold</v>
          </cell>
          <cell r="E6479" t="str">
            <v>CID001153</v>
          </cell>
          <cell r="F6479" t="str">
            <v>RMI</v>
          </cell>
          <cell r="G6479" t="str">
            <v>Metalor Technologies S.A.</v>
          </cell>
          <cell r="H6479" t="str">
            <v>SWITZERLAND</v>
          </cell>
          <cell r="I6479"/>
          <cell r="J6479" t="str">
            <v>Marin</v>
          </cell>
          <cell r="K6479" t="str">
            <v>Neuchâtel</v>
          </cell>
          <cell r="L6479" t="str">
            <v>Conformant</v>
          </cell>
        </row>
        <row r="6480">
          <cell r="B6480" t="str">
            <v>ON SEMICONDUCTOR_2023</v>
          </cell>
          <cell r="C6480" t="str">
            <v>CID001157 - Metalor USA Refining Corporation</v>
          </cell>
          <cell r="D6480" t="str">
            <v>Gold</v>
          </cell>
          <cell r="E6480" t="str">
            <v>CID001157</v>
          </cell>
          <cell r="F6480" t="str">
            <v>RMI</v>
          </cell>
          <cell r="G6480" t="str">
            <v>Metalor USA Refining Corporation</v>
          </cell>
          <cell r="H6480" t="str">
            <v>UNITED STATES OF AMERICA</v>
          </cell>
          <cell r="I6480"/>
          <cell r="J6480" t="str">
            <v>North Attleboro</v>
          </cell>
          <cell r="K6480" t="str">
            <v>Massachusetts</v>
          </cell>
          <cell r="L6480" t="str">
            <v>Conformant</v>
          </cell>
        </row>
        <row r="6481">
          <cell r="B6481" t="str">
            <v>ON SEMICONDUCTOR_2023</v>
          </cell>
          <cell r="C6481" t="str">
            <v>CID001161 - Metalurgica Met-Mex Penoles S.A. De C.V.65</v>
          </cell>
          <cell r="D6481" t="str">
            <v>Gold</v>
          </cell>
          <cell r="E6481" t="str">
            <v>CID001161</v>
          </cell>
          <cell r="F6481" t="str">
            <v>RMI</v>
          </cell>
          <cell r="G6481" t="str">
            <v>Metalurgica Met-Mex Penoles S.A. De C.V.</v>
          </cell>
          <cell r="H6481" t="str">
            <v>MEXICO</v>
          </cell>
          <cell r="I6481"/>
          <cell r="J6481" t="str">
            <v>Torreon</v>
          </cell>
          <cell r="K6481" t="str">
            <v>Coahuila de Zaragoza</v>
          </cell>
          <cell r="L6481" t="str">
            <v>Conformant</v>
          </cell>
        </row>
        <row r="6482">
          <cell r="B6482" t="str">
            <v>ON SEMICONDUCTOR_2023</v>
          </cell>
          <cell r="C6482" t="str">
            <v>CID001188 - Mitsubishi Materials Corporation</v>
          </cell>
          <cell r="D6482" t="str">
            <v>Gold</v>
          </cell>
          <cell r="E6482" t="str">
            <v>CID001188</v>
          </cell>
          <cell r="F6482" t="str">
            <v>RMI</v>
          </cell>
          <cell r="G6482" t="str">
            <v>Mitsubishi Materials Corporation</v>
          </cell>
          <cell r="H6482" t="str">
            <v>JAPAN</v>
          </cell>
          <cell r="I6482"/>
          <cell r="J6482" t="str">
            <v>Tokyo</v>
          </cell>
          <cell r="K6482" t="str">
            <v>Tokyo</v>
          </cell>
          <cell r="L6482" t="str">
            <v>Conformant</v>
          </cell>
        </row>
        <row r="6483">
          <cell r="B6483" t="str">
            <v>ON SEMICONDUCTOR_2023</v>
          </cell>
          <cell r="C6483" t="str">
            <v>CID001193 - Mitsui Mining and Smelting Co., Ltd.</v>
          </cell>
          <cell r="D6483" t="str">
            <v>Gold</v>
          </cell>
          <cell r="E6483" t="str">
            <v>CID001193</v>
          </cell>
          <cell r="F6483" t="str">
            <v>RMI</v>
          </cell>
          <cell r="G6483" t="str">
            <v>Mitsui Mining and Smelting Co., Ltd.</v>
          </cell>
          <cell r="H6483" t="str">
            <v>JAPAN</v>
          </cell>
          <cell r="I6483"/>
          <cell r="J6483" t="str">
            <v>Takehara</v>
          </cell>
          <cell r="K6483" t="str">
            <v>Hiroshima</v>
          </cell>
          <cell r="L6483" t="str">
            <v>Conformant</v>
          </cell>
        </row>
        <row r="6484">
          <cell r="B6484" t="str">
            <v>ON SEMICONDUCTOR_2023</v>
          </cell>
          <cell r="C6484" t="str">
            <v>CID002509 - MMTC-PAMP India Pvt., Ltd.</v>
          </cell>
          <cell r="D6484" t="str">
            <v>Gold</v>
          </cell>
          <cell r="E6484" t="str">
            <v>CID002509</v>
          </cell>
          <cell r="F6484" t="str">
            <v>RMI</v>
          </cell>
          <cell r="G6484" t="str">
            <v>MMTC-PAMP India Pvt., Ltd.</v>
          </cell>
          <cell r="H6484" t="str">
            <v>INDIA</v>
          </cell>
          <cell r="I6484"/>
          <cell r="J6484" t="str">
            <v>Mewat</v>
          </cell>
          <cell r="K6484" t="str">
            <v>Haryana</v>
          </cell>
          <cell r="L6484" t="str">
            <v>Conformant</v>
          </cell>
        </row>
        <row r="6485">
          <cell r="B6485" t="str">
            <v>ON SEMICONDUCTOR_2023</v>
          </cell>
          <cell r="C6485" t="str">
            <v>CID001220 - Nadir Metal Rafineri San. Ve Tic. A.S.</v>
          </cell>
          <cell r="D6485" t="str">
            <v>Gold</v>
          </cell>
          <cell r="E6485" t="str">
            <v>CID001220</v>
          </cell>
          <cell r="F6485" t="str">
            <v>RMI</v>
          </cell>
          <cell r="G6485" t="str">
            <v>Nadir Metal Rafineri San. Ve Tic. A.S.</v>
          </cell>
          <cell r="H6485" t="str">
            <v>TURKEY</v>
          </cell>
          <cell r="I6485"/>
          <cell r="J6485" t="str">
            <v>Bahçelievler</v>
          </cell>
          <cell r="K6485" t="str">
            <v>İstanbul</v>
          </cell>
          <cell r="L6485" t="str">
            <v>Conformant</v>
          </cell>
        </row>
        <row r="6486">
          <cell r="B6486" t="str">
            <v>ON SEMICONDUCTOR_2023</v>
          </cell>
          <cell r="C6486" t="str">
            <v>CID001236 - Navoi Mining and Metallurgical Combinat</v>
          </cell>
          <cell r="D6486" t="str">
            <v>Gold</v>
          </cell>
          <cell r="E6486" t="str">
            <v>CID001236</v>
          </cell>
          <cell r="F6486" t="str">
            <v>RMI</v>
          </cell>
          <cell r="G6486" t="str">
            <v>Navoi Mining and Metallurgical Combinat</v>
          </cell>
          <cell r="H6486" t="str">
            <v>UZBEKISTAN</v>
          </cell>
          <cell r="I6486"/>
          <cell r="J6486" t="str">
            <v>Navoi</v>
          </cell>
          <cell r="K6486" t="str">
            <v>Navoiy</v>
          </cell>
          <cell r="L6486" t="str">
            <v>Conformant</v>
          </cell>
        </row>
        <row r="6487">
          <cell r="B6487" t="str">
            <v>ON SEMICONDUCTOR_2023</v>
          </cell>
          <cell r="C6487" t="str">
            <v>CID001259 - Nihon Material Co., Ltd.</v>
          </cell>
          <cell r="D6487" t="str">
            <v>Gold</v>
          </cell>
          <cell r="E6487" t="str">
            <v>CID001259</v>
          </cell>
          <cell r="F6487" t="str">
            <v>RMI</v>
          </cell>
          <cell r="G6487" t="str">
            <v>Nihon Material Co., Ltd.</v>
          </cell>
          <cell r="H6487" t="str">
            <v>JAPAN</v>
          </cell>
          <cell r="I6487"/>
          <cell r="J6487" t="str">
            <v>Noda</v>
          </cell>
          <cell r="K6487" t="str">
            <v>Chiba</v>
          </cell>
          <cell r="L6487" t="str">
            <v>Conformant</v>
          </cell>
        </row>
        <row r="6488">
          <cell r="B6488" t="str">
            <v>ON SEMICONDUCTOR_2023</v>
          </cell>
          <cell r="C6488" t="str">
            <v>CID002779 - Ogussa Osterreichische Gold- und Silber-Scheideanstalt GmbH</v>
          </cell>
          <cell r="D6488" t="str">
            <v>Gold</v>
          </cell>
          <cell r="E6488" t="str">
            <v>CID002779</v>
          </cell>
          <cell r="F6488" t="str">
            <v>RMI</v>
          </cell>
          <cell r="G6488" t="str">
            <v>Ogussa Osterreichische Gold- und Silber-Scheideanstalt GmbH</v>
          </cell>
          <cell r="H6488" t="str">
            <v>AUSTRIA</v>
          </cell>
          <cell r="I6488"/>
          <cell r="J6488" t="str">
            <v>Vienna</v>
          </cell>
          <cell r="K6488" t="str">
            <v>Wien</v>
          </cell>
          <cell r="L6488" t="str">
            <v>Conformant</v>
          </cell>
        </row>
        <row r="6489">
          <cell r="B6489" t="str">
            <v>ON SEMICONDUCTOR_2023</v>
          </cell>
          <cell r="C6489" t="str">
            <v>CID001325 - Ohura Precious Metal Industry Co., Ltd.</v>
          </cell>
          <cell r="D6489" t="str">
            <v>Gold</v>
          </cell>
          <cell r="E6489" t="str">
            <v>CID001325</v>
          </cell>
          <cell r="F6489" t="str">
            <v>RMI</v>
          </cell>
          <cell r="G6489" t="str">
            <v>Ohura Precious Metal Industry Co., Ltd.</v>
          </cell>
          <cell r="H6489" t="str">
            <v>JAPAN</v>
          </cell>
          <cell r="I6489"/>
          <cell r="J6489" t="str">
            <v>Nara-shi</v>
          </cell>
          <cell r="K6489" t="str">
            <v>Nara</v>
          </cell>
          <cell r="L6489" t="str">
            <v>Conformant</v>
          </cell>
        </row>
        <row r="6490">
          <cell r="B6490" t="str">
            <v>ON SEMICONDUCTOR_2023</v>
          </cell>
          <cell r="C6490" t="str">
            <v>CID001352 - MKS PAMP SA97</v>
          </cell>
          <cell r="D6490" t="str">
            <v>Gold</v>
          </cell>
          <cell r="E6490" t="str">
            <v>CID001352</v>
          </cell>
          <cell r="F6490" t="str">
            <v>RMI</v>
          </cell>
          <cell r="G6490" t="str">
            <v>MKS PAMP SA</v>
          </cell>
          <cell r="H6490" t="str">
            <v>SWITZERLAND</v>
          </cell>
          <cell r="I6490"/>
          <cell r="J6490" t="str">
            <v>Geneva</v>
          </cell>
          <cell r="K6490" t="str">
            <v>Genève</v>
          </cell>
          <cell r="L6490" t="str">
            <v>Conformant</v>
          </cell>
        </row>
        <row r="6491">
          <cell r="B6491" t="str">
            <v>ON SEMICONDUCTOR_2023</v>
          </cell>
          <cell r="C6491" t="str">
            <v>CID002919 - Planta Recuperadora de Metales SpA</v>
          </cell>
          <cell r="D6491" t="str">
            <v>Gold</v>
          </cell>
          <cell r="E6491" t="str">
            <v>CID002919</v>
          </cell>
          <cell r="F6491" t="str">
            <v>RMI</v>
          </cell>
          <cell r="G6491" t="str">
            <v>Planta Recuperadora de Metales SpA</v>
          </cell>
          <cell r="H6491" t="str">
            <v>CHILE</v>
          </cell>
          <cell r="I6491"/>
          <cell r="J6491" t="str">
            <v>Mejillones</v>
          </cell>
          <cell r="K6491" t="str">
            <v>Antofagasta</v>
          </cell>
          <cell r="L6491" t="str">
            <v>Conformant</v>
          </cell>
        </row>
        <row r="6492">
          <cell r="B6492" t="str">
            <v>ON SEMICONDUCTOR_2023</v>
          </cell>
          <cell r="C6492" t="str">
            <v>CID001397 - PT Aneka Tambang (Persero) Tbk</v>
          </cell>
          <cell r="D6492" t="str">
            <v>Gold</v>
          </cell>
          <cell r="E6492" t="str">
            <v>CID001397</v>
          </cell>
          <cell r="F6492" t="str">
            <v>RMI</v>
          </cell>
          <cell r="G6492" t="str">
            <v>PT Aneka Tambang (Persero) Tbk</v>
          </cell>
          <cell r="H6492" t="str">
            <v>INDONESIA</v>
          </cell>
          <cell r="I6492"/>
          <cell r="J6492" t="str">
            <v>Jakarta</v>
          </cell>
          <cell r="K6492" t="str">
            <v>Jakarta Raya</v>
          </cell>
          <cell r="L6492" t="str">
            <v>Conformant</v>
          </cell>
        </row>
        <row r="6493">
          <cell r="B6493" t="str">
            <v>ON SEMICONDUCTOR_2023</v>
          </cell>
          <cell r="C6493" t="str">
            <v>CID001498 - PX Precinox S.A.</v>
          </cell>
          <cell r="D6493" t="str">
            <v>Gold</v>
          </cell>
          <cell r="E6493" t="str">
            <v>CID001498</v>
          </cell>
          <cell r="F6493" t="str">
            <v>RMI</v>
          </cell>
          <cell r="G6493" t="str">
            <v>PX Precinox S.A.</v>
          </cell>
          <cell r="H6493" t="str">
            <v>SWITZERLAND</v>
          </cell>
          <cell r="I6493"/>
          <cell r="J6493" t="str">
            <v>La Chaux-de-Fonds</v>
          </cell>
          <cell r="K6493" t="str">
            <v>Neuchâtel</v>
          </cell>
          <cell r="L6493" t="str">
            <v>Conformant</v>
          </cell>
        </row>
        <row r="6494">
          <cell r="B6494" t="str">
            <v>ON SEMICONDUCTOR_2023</v>
          </cell>
          <cell r="C6494" t="str">
            <v>CID001512 - Rand Refinery (Pty) Ltd.</v>
          </cell>
          <cell r="D6494" t="str">
            <v>Gold</v>
          </cell>
          <cell r="E6494" t="str">
            <v>CID001512</v>
          </cell>
          <cell r="F6494" t="str">
            <v>RMI</v>
          </cell>
          <cell r="G6494" t="str">
            <v>Rand Refinery (Pty) Ltd.</v>
          </cell>
          <cell r="H6494" t="str">
            <v>SOUTH AFRICA</v>
          </cell>
          <cell r="I6494"/>
          <cell r="J6494" t="str">
            <v>Germiston</v>
          </cell>
          <cell r="K6494" t="str">
            <v>Gauteng</v>
          </cell>
          <cell r="L6494" t="str">
            <v>Conformant</v>
          </cell>
        </row>
        <row r="6495">
          <cell r="B6495" t="str">
            <v>ON SEMICONDUCTOR_2023</v>
          </cell>
          <cell r="C6495" t="str">
            <v>CID002582 - REMONDIS PMR B.V.</v>
          </cell>
          <cell r="D6495" t="str">
            <v>Gold</v>
          </cell>
          <cell r="E6495" t="str">
            <v>CID002582</v>
          </cell>
          <cell r="F6495" t="str">
            <v>RMI</v>
          </cell>
          <cell r="G6495" t="str">
            <v>REMONDIS PMR B.V.</v>
          </cell>
          <cell r="H6495" t="str">
            <v>NETHERLANDS</v>
          </cell>
          <cell r="I6495"/>
          <cell r="J6495" t="str">
            <v>Moerdijk</v>
          </cell>
          <cell r="K6495" t="str">
            <v>Noord-Brabant</v>
          </cell>
          <cell r="L6495" t="str">
            <v>Conformant</v>
          </cell>
        </row>
        <row r="6496">
          <cell r="B6496" t="str">
            <v>ON SEMICONDUCTOR_2023</v>
          </cell>
          <cell r="C6496" t="str">
            <v>CID001534 - Royal Canadian Mint</v>
          </cell>
          <cell r="D6496" t="str">
            <v>Gold</v>
          </cell>
          <cell r="E6496" t="str">
            <v>CID001534</v>
          </cell>
          <cell r="F6496" t="str">
            <v>RMI</v>
          </cell>
          <cell r="G6496" t="str">
            <v>Royal Canadian Mint</v>
          </cell>
          <cell r="H6496" t="str">
            <v>CANADA</v>
          </cell>
          <cell r="I6496"/>
          <cell r="J6496" t="str">
            <v>Ottawa</v>
          </cell>
          <cell r="K6496" t="str">
            <v>Ontario</v>
          </cell>
          <cell r="L6496" t="str">
            <v>Conformant</v>
          </cell>
        </row>
        <row r="6497">
          <cell r="B6497" t="str">
            <v>ON SEMICONDUCTOR_2023</v>
          </cell>
          <cell r="C6497" t="str">
            <v>CID002761 - SAAMP</v>
          </cell>
          <cell r="D6497" t="str">
            <v>Gold</v>
          </cell>
          <cell r="E6497" t="str">
            <v>CID002761</v>
          </cell>
          <cell r="F6497" t="str">
            <v>RMI</v>
          </cell>
          <cell r="G6497" t="str">
            <v>SAAMP</v>
          </cell>
          <cell r="H6497" t="str">
            <v>FRANCE</v>
          </cell>
          <cell r="I6497"/>
          <cell r="J6497" t="str">
            <v>Paris</v>
          </cell>
          <cell r="K6497" t="str">
            <v>Île-de-France</v>
          </cell>
          <cell r="L6497" t="str">
            <v>Conformant</v>
          </cell>
        </row>
        <row r="6498">
          <cell r="B6498" t="str">
            <v>ON SEMICONDUCTOR_2023</v>
          </cell>
          <cell r="C6498" t="str">
            <v>CID002973 - Safimet S.p.A</v>
          </cell>
          <cell r="D6498" t="str">
            <v>Gold</v>
          </cell>
          <cell r="E6498" t="str">
            <v>CID002973</v>
          </cell>
          <cell r="F6498" t="str">
            <v>RMI</v>
          </cell>
          <cell r="G6498" t="str">
            <v>Safimet S.p.A</v>
          </cell>
          <cell r="H6498" t="str">
            <v>ITALY</v>
          </cell>
          <cell r="I6498"/>
          <cell r="J6498" t="str">
            <v>Arezzo</v>
          </cell>
          <cell r="K6498" t="str">
            <v>Toscana</v>
          </cell>
          <cell r="L6498" t="str">
            <v>Listed by RMI</v>
          </cell>
        </row>
        <row r="6499">
          <cell r="B6499" t="str">
            <v>ON SEMICONDUCTOR_2023</v>
          </cell>
          <cell r="C6499" t="str">
            <v>CID002290 - SAFINA A.S.</v>
          </cell>
          <cell r="D6499" t="str">
            <v>Gold</v>
          </cell>
          <cell r="E6499" t="str">
            <v>CID002290</v>
          </cell>
          <cell r="F6499" t="str">
            <v>RMI</v>
          </cell>
          <cell r="G6499" t="str">
            <v>SAFINA A.S.</v>
          </cell>
          <cell r="H6499" t="str">
            <v>CZECHIA</v>
          </cell>
          <cell r="I6499"/>
          <cell r="J6499" t="str">
            <v>Vestec</v>
          </cell>
          <cell r="K6499" t="str">
            <v>Praha-západ</v>
          </cell>
          <cell r="L6499" t="str">
            <v>Conformant</v>
          </cell>
        </row>
        <row r="6500">
          <cell r="B6500" t="str">
            <v>ON SEMICONDUCTOR_2023</v>
          </cell>
          <cell r="C6500" t="str">
            <v>CID001555 - Samduck Precious Metals71</v>
          </cell>
          <cell r="D6500" t="str">
            <v>Gold</v>
          </cell>
          <cell r="E6500" t="str">
            <v>CID001555</v>
          </cell>
          <cell r="F6500" t="str">
            <v>RMI</v>
          </cell>
          <cell r="G6500" t="str">
            <v>Samduck Precious Metals</v>
          </cell>
          <cell r="H6500" t="str">
            <v>KOREA, REPUBLIC OF</v>
          </cell>
          <cell r="I6500"/>
          <cell r="J6500" t="str">
            <v>Namdong</v>
          </cell>
          <cell r="K6500" t="str">
            <v>Incheon-gwangyeoksi</v>
          </cell>
          <cell r="L6500" t="str">
            <v>Listed by RMI</v>
          </cell>
        </row>
        <row r="6501">
          <cell r="B6501" t="str">
            <v>ON SEMICONDUCTOR_2023</v>
          </cell>
          <cell r="C6501" t="str">
            <v>CID001585 - SEMPSA Joyeria Plateria S.A.</v>
          </cell>
          <cell r="D6501" t="str">
            <v>Gold</v>
          </cell>
          <cell r="E6501" t="str">
            <v>CID001585</v>
          </cell>
          <cell r="F6501" t="str">
            <v>RMI</v>
          </cell>
          <cell r="G6501" t="str">
            <v>SEMPSA Joyeria Plateria S.A.</v>
          </cell>
          <cell r="H6501" t="str">
            <v>SPAIN</v>
          </cell>
          <cell r="I6501" t="str">
            <v>Avenida Democratia</v>
          </cell>
          <cell r="J6501" t="str">
            <v>Madrid</v>
          </cell>
          <cell r="K6501" t="str">
            <v>Comunidad de Madrid</v>
          </cell>
          <cell r="L6501" t="str">
            <v>Conformant</v>
          </cell>
        </row>
        <row r="6502">
          <cell r="B6502" t="str">
            <v>ON SEMICONDUCTOR_2023</v>
          </cell>
          <cell r="C6502" t="str">
            <v>CID001622 - Shandong Zhaojin Gold &amp; Silver Refinery Co., Ltd.</v>
          </cell>
          <cell r="D6502" t="str">
            <v>Gold</v>
          </cell>
          <cell r="E6502" t="str">
            <v>CID001622</v>
          </cell>
          <cell r="F6502" t="str">
            <v>RMI</v>
          </cell>
          <cell r="G6502" t="str">
            <v>Shandong Zhaojin Gold &amp; Silver Refinery Co., Ltd.</v>
          </cell>
          <cell r="H6502" t="str">
            <v>CHINA</v>
          </cell>
          <cell r="I6502"/>
          <cell r="J6502" t="str">
            <v>Zhaoyuan</v>
          </cell>
          <cell r="K6502" t="str">
            <v>Shandong Sheng</v>
          </cell>
          <cell r="L6502" t="str">
            <v>Conformant</v>
          </cell>
        </row>
        <row r="6503">
          <cell r="B6503" t="str">
            <v>ON SEMICONDUCTOR_2023</v>
          </cell>
          <cell r="C6503" t="str">
            <v>CID001736 - Sichuan Tianze Precious Metals Co., Ltd.</v>
          </cell>
          <cell r="D6503" t="str">
            <v>Gold</v>
          </cell>
          <cell r="E6503" t="str">
            <v>CID001736</v>
          </cell>
          <cell r="F6503" t="str">
            <v>RMI</v>
          </cell>
          <cell r="G6503" t="str">
            <v>Sichuan Tianze Precious Metals Co., Ltd.</v>
          </cell>
          <cell r="H6503" t="str">
            <v>CHINA</v>
          </cell>
          <cell r="I6503"/>
          <cell r="J6503" t="str">
            <v>Chengdu</v>
          </cell>
          <cell r="K6503" t="str">
            <v>Sichuan Sheng</v>
          </cell>
          <cell r="L6503" t="str">
            <v>Conformant</v>
          </cell>
        </row>
        <row r="6504">
          <cell r="B6504" t="str">
            <v>ON SEMICONDUCTOR_2023</v>
          </cell>
          <cell r="C6504" t="str">
            <v>CID002516 - Singway Technology Co., Ltd.</v>
          </cell>
          <cell r="D6504" t="str">
            <v>Gold</v>
          </cell>
          <cell r="E6504" t="str">
            <v>CID002516</v>
          </cell>
          <cell r="F6504" t="str">
            <v>RMI</v>
          </cell>
          <cell r="G6504" t="str">
            <v>Singway Technology Co., Ltd.</v>
          </cell>
          <cell r="H6504" t="str">
            <v>TAIWAN, PROVINCE OF CHINA</v>
          </cell>
          <cell r="I6504"/>
          <cell r="J6504" t="str">
            <v>Dayuan</v>
          </cell>
          <cell r="K6504" t="str">
            <v>Taoyuan</v>
          </cell>
          <cell r="L6504" t="str">
            <v>Listed by RMI</v>
          </cell>
        </row>
        <row r="6505">
          <cell r="B6505" t="str">
            <v>ON SEMICONDUCTOR_2023</v>
          </cell>
          <cell r="C6505" t="str">
            <v>CID001761 - Solar Applied Materials Technology Corp.</v>
          </cell>
          <cell r="D6505" t="str">
            <v>Gold</v>
          </cell>
          <cell r="E6505" t="str">
            <v>CID001761</v>
          </cell>
          <cell r="F6505" t="str">
            <v>RMI</v>
          </cell>
          <cell r="G6505" t="str">
            <v>Solar Applied Materials Technology Corp.</v>
          </cell>
          <cell r="H6505" t="str">
            <v>TAIWAN, PROVINCE OF CHINA</v>
          </cell>
          <cell r="I6505"/>
          <cell r="J6505" t="str">
            <v>Tainan City</v>
          </cell>
          <cell r="K6505" t="str">
            <v>Tainan</v>
          </cell>
          <cell r="L6505" t="str">
            <v>Conformant</v>
          </cell>
        </row>
        <row r="6506">
          <cell r="B6506" t="str">
            <v>ON SEMICONDUCTOR_2023</v>
          </cell>
          <cell r="C6506" t="str">
            <v>CID001798 - Sumitomo Metal Mining Co., Ltd.88</v>
          </cell>
          <cell r="D6506" t="str">
            <v>Gold</v>
          </cell>
          <cell r="E6506" t="str">
            <v>CID001798</v>
          </cell>
          <cell r="F6506" t="str">
            <v>RMI</v>
          </cell>
          <cell r="G6506" t="str">
            <v>Sumitomo Metal Mining Co., Ltd.</v>
          </cell>
          <cell r="H6506" t="str">
            <v>JAPAN</v>
          </cell>
          <cell r="I6506"/>
          <cell r="J6506" t="str">
            <v>Saijo</v>
          </cell>
          <cell r="K6506" t="str">
            <v>Wehime</v>
          </cell>
          <cell r="L6506" t="str">
            <v>Conformant</v>
          </cell>
        </row>
        <row r="6507">
          <cell r="B6507" t="str">
            <v>ON SEMICONDUCTOR_2023</v>
          </cell>
          <cell r="C6507" t="str">
            <v>CID002580 - T.C.A S.p.A</v>
          </cell>
          <cell r="D6507" t="str">
            <v>Gold</v>
          </cell>
          <cell r="E6507" t="str">
            <v>CID002580</v>
          </cell>
          <cell r="F6507" t="str">
            <v>RMI</v>
          </cell>
          <cell r="G6507" t="str">
            <v>T.C.A S.p.A</v>
          </cell>
          <cell r="H6507" t="str">
            <v>ITALY</v>
          </cell>
          <cell r="I6507"/>
          <cell r="J6507" t="str">
            <v>Capolona</v>
          </cell>
          <cell r="K6507" t="str">
            <v>Toscana</v>
          </cell>
          <cell r="L6507" t="str">
            <v>Conformant</v>
          </cell>
        </row>
        <row r="6508">
          <cell r="B6508" t="str">
            <v>ON SEMICONDUCTOR_2023</v>
          </cell>
          <cell r="C6508" t="str">
            <v>CID001875 - Tanaka Kikinzoku Kogyo K.K.96</v>
          </cell>
          <cell r="D6508" t="str">
            <v>Gold</v>
          </cell>
          <cell r="E6508" t="str">
            <v>CID001875</v>
          </cell>
          <cell r="F6508" t="str">
            <v>RMI</v>
          </cell>
          <cell r="G6508" t="str">
            <v>Tanaka Kikinzoku Kogyo K.K.</v>
          </cell>
          <cell r="H6508" t="str">
            <v>JAPAN</v>
          </cell>
          <cell r="I6508" t="str">
            <v>nagatoro2-14</v>
          </cell>
          <cell r="J6508" t="str">
            <v>Hiratsuka</v>
          </cell>
          <cell r="K6508" t="str">
            <v>Kanagawa</v>
          </cell>
          <cell r="L6508" t="str">
            <v>Conformant</v>
          </cell>
        </row>
        <row r="6509">
          <cell r="B6509" t="str">
            <v>ON SEMICONDUCTOR_2023</v>
          </cell>
          <cell r="C6509" t="str">
            <v>CID001916 - Shandong Gold Smelting Co., Ltd.</v>
          </cell>
          <cell r="D6509" t="str">
            <v>Gold</v>
          </cell>
          <cell r="E6509" t="str">
            <v>CID001916</v>
          </cell>
          <cell r="F6509" t="str">
            <v>RMI</v>
          </cell>
          <cell r="G6509" t="str">
            <v>Shandong Gold Smelting Co., Ltd.</v>
          </cell>
          <cell r="H6509" t="str">
            <v>CHINA</v>
          </cell>
          <cell r="I6509"/>
          <cell r="J6509" t="str">
            <v>Laizhou</v>
          </cell>
          <cell r="K6509" t="str">
            <v>Shandong Sheng</v>
          </cell>
          <cell r="L6509" t="str">
            <v>Conformant</v>
          </cell>
        </row>
        <row r="6510">
          <cell r="B6510" t="str">
            <v>ON SEMICONDUCTOR_2023</v>
          </cell>
          <cell r="C6510" t="str">
            <v>CID001938 - Tokuriki Honten Co., Ltd.</v>
          </cell>
          <cell r="D6510" t="str">
            <v>Gold</v>
          </cell>
          <cell r="E6510" t="str">
            <v>CID001938</v>
          </cell>
          <cell r="F6510" t="str">
            <v>RMI</v>
          </cell>
          <cell r="G6510" t="str">
            <v>Tokuriki Honten Co., Ltd.</v>
          </cell>
          <cell r="H6510" t="str">
            <v>JAPAN</v>
          </cell>
          <cell r="I6510"/>
          <cell r="J6510" t="str">
            <v>Kuki</v>
          </cell>
          <cell r="K6510" t="str">
            <v>Saitama</v>
          </cell>
          <cell r="L6510" t="str">
            <v>Conformant</v>
          </cell>
        </row>
        <row r="6511">
          <cell r="B6511" t="str">
            <v>ON SEMICONDUCTOR_2023</v>
          </cell>
          <cell r="C6511" t="str">
            <v>CID002615 - TOO Tau-Ken-Altyn</v>
          </cell>
          <cell r="D6511" t="str">
            <v>Gold</v>
          </cell>
          <cell r="E6511" t="str">
            <v>CID002615</v>
          </cell>
          <cell r="F6511" t="str">
            <v>RMI</v>
          </cell>
          <cell r="G6511" t="str">
            <v>TOO Tau-Ken-Altyn</v>
          </cell>
          <cell r="H6511" t="str">
            <v>KAZAKHSTAN</v>
          </cell>
          <cell r="I6511"/>
          <cell r="J6511" t="str">
            <v>Astana</v>
          </cell>
          <cell r="K6511" t="str">
            <v>Almaty</v>
          </cell>
          <cell r="L6511" t="str">
            <v>Conformant</v>
          </cell>
        </row>
        <row r="6512">
          <cell r="B6512" t="str">
            <v>ON SEMICONDUCTOR_2023</v>
          </cell>
          <cell r="C6512" t="str">
            <v>CID001955 - Torecom</v>
          </cell>
          <cell r="D6512" t="str">
            <v>Gold</v>
          </cell>
          <cell r="E6512" t="str">
            <v>CID001955</v>
          </cell>
          <cell r="F6512" t="str">
            <v>RMI</v>
          </cell>
          <cell r="G6512" t="str">
            <v>Torecom</v>
          </cell>
          <cell r="H6512" t="str">
            <v>KOREA, REPUBLIC OF</v>
          </cell>
          <cell r="I6512"/>
          <cell r="J6512" t="str">
            <v>Asan</v>
          </cell>
          <cell r="K6512" t="str">
            <v>Chungcheongnam-do</v>
          </cell>
          <cell r="L6512" t="str">
            <v>Conformant</v>
          </cell>
        </row>
        <row r="6513">
          <cell r="B6513" t="str">
            <v>ON SEMICONDUCTOR_2023</v>
          </cell>
          <cell r="C6513" t="str">
            <v>CID002314 - Umicore Precious Metals Thailand</v>
          </cell>
          <cell r="D6513" t="str">
            <v>Gold</v>
          </cell>
          <cell r="E6513" t="str">
            <v>CID002314</v>
          </cell>
          <cell r="F6513" t="str">
            <v>RMI</v>
          </cell>
          <cell r="G6513" t="str">
            <v>Umicore Precious Metals Thailand</v>
          </cell>
          <cell r="H6513" t="str">
            <v>THAILAND</v>
          </cell>
          <cell r="I6513"/>
          <cell r="J6513" t="str">
            <v>Khwaeng Dok Mai</v>
          </cell>
          <cell r="K6513" t="str">
            <v>Krung Thep Maha Nakhon</v>
          </cell>
          <cell r="L6513" t="str">
            <v>Conformant</v>
          </cell>
        </row>
        <row r="6514">
          <cell r="B6514" t="str">
            <v>ON SEMICONDUCTOR_2023</v>
          </cell>
          <cell r="C6514" t="str">
            <v>CID001980 - Umicore S.A. Business Unit Precious Metals Refining104</v>
          </cell>
          <cell r="D6514" t="str">
            <v>Gold</v>
          </cell>
          <cell r="E6514" t="str">
            <v>CID001980</v>
          </cell>
          <cell r="F6514" t="str">
            <v>RMI</v>
          </cell>
          <cell r="G6514" t="str">
            <v>Umicore S.A. Business Unit Precious Metals Refining</v>
          </cell>
          <cell r="H6514" t="str">
            <v>BELGIUM</v>
          </cell>
          <cell r="I6514" t="str">
            <v>Adolf Greinerstraat 14</v>
          </cell>
          <cell r="J6514" t="str">
            <v>Hoboken</v>
          </cell>
          <cell r="K6514" t="str">
            <v>Antwerpen</v>
          </cell>
          <cell r="L6514" t="str">
            <v>Conformant</v>
          </cell>
        </row>
        <row r="6515">
          <cell r="B6515" t="str">
            <v>ON SEMICONDUCTOR_2023</v>
          </cell>
          <cell r="C6515" t="str">
            <v>CID001993 - United Precious Metal Refining, Inc.</v>
          </cell>
          <cell r="D6515" t="str">
            <v>Gold</v>
          </cell>
          <cell r="E6515" t="str">
            <v>CID001993</v>
          </cell>
          <cell r="F6515" t="str">
            <v>RMI</v>
          </cell>
          <cell r="G6515" t="str">
            <v>United Precious Metal Refining, Inc.</v>
          </cell>
          <cell r="H6515" t="str">
            <v>UNITED STATES OF AMERICA</v>
          </cell>
          <cell r="I6515"/>
          <cell r="J6515" t="str">
            <v>Alden</v>
          </cell>
          <cell r="K6515" t="str">
            <v>New York</v>
          </cell>
          <cell r="L6515" t="str">
            <v>Conformant</v>
          </cell>
        </row>
        <row r="6516">
          <cell r="B6516" t="str">
            <v>ON SEMICONDUCTOR_2023</v>
          </cell>
          <cell r="C6516" t="str">
            <v>CID002003 - Valcambi S.A.</v>
          </cell>
          <cell r="D6516" t="str">
            <v>Gold</v>
          </cell>
          <cell r="E6516" t="str">
            <v>CID002003</v>
          </cell>
          <cell r="F6516" t="str">
            <v>RMI</v>
          </cell>
          <cell r="G6516" t="str">
            <v>Valcambi S.A.</v>
          </cell>
          <cell r="H6516" t="str">
            <v>SWITZERLAND</v>
          </cell>
          <cell r="I6516"/>
          <cell r="J6516" t="str">
            <v>Balerna</v>
          </cell>
          <cell r="K6516" t="str">
            <v>Ticino</v>
          </cell>
          <cell r="L6516" t="str">
            <v>Conformant</v>
          </cell>
        </row>
        <row r="6517">
          <cell r="B6517" t="str">
            <v>ON SEMICONDUCTOR_2023</v>
          </cell>
          <cell r="C6517" t="str">
            <v>CID002030 - Western Australian Mint (T/a The Perth Mint)109</v>
          </cell>
          <cell r="D6517" t="str">
            <v>Gold</v>
          </cell>
          <cell r="E6517" t="str">
            <v>CID002030</v>
          </cell>
          <cell r="F6517" t="str">
            <v>RMI</v>
          </cell>
          <cell r="G6517" t="str">
            <v>Western Australian Mint (T/a The Perth Mint)</v>
          </cell>
          <cell r="H6517" t="str">
            <v>AUSTRALIA</v>
          </cell>
          <cell r="I6517" t="str">
            <v>Nondisclosure</v>
          </cell>
          <cell r="J6517" t="str">
            <v>Newburn</v>
          </cell>
          <cell r="K6517" t="str">
            <v>Western Australia</v>
          </cell>
          <cell r="L6517" t="str">
            <v>Conformant</v>
          </cell>
        </row>
        <row r="6518">
          <cell r="B6518" t="str">
            <v>ON SEMICONDUCTOR_2023</v>
          </cell>
          <cell r="C6518" t="str">
            <v>CID002778 - WIELAND Edelmetalle GmbH</v>
          </cell>
          <cell r="D6518" t="str">
            <v>Gold</v>
          </cell>
          <cell r="E6518" t="str">
            <v>CID002778</v>
          </cell>
          <cell r="F6518" t="str">
            <v>RMI</v>
          </cell>
          <cell r="G6518" t="str">
            <v>WIELAND Edelmetalle GmbH</v>
          </cell>
          <cell r="H6518" t="str">
            <v>GERMANY</v>
          </cell>
          <cell r="I6518"/>
          <cell r="J6518" t="str">
            <v>Pforzeim</v>
          </cell>
          <cell r="K6518" t="str">
            <v>Baden-Wurttemberg</v>
          </cell>
          <cell r="L6518" t="str">
            <v>Conformant</v>
          </cell>
        </row>
        <row r="6519">
          <cell r="B6519" t="str">
            <v>ON SEMICONDUCTOR_2023</v>
          </cell>
          <cell r="C6519" t="str">
            <v>CID002129 - Yokohama Metal Co., Ltd.</v>
          </cell>
          <cell r="D6519" t="str">
            <v>Gold</v>
          </cell>
          <cell r="E6519" t="str">
            <v>CID002129</v>
          </cell>
          <cell r="F6519" t="str">
            <v>RMI</v>
          </cell>
          <cell r="G6519" t="str">
            <v>Yokohama Metal Co., Ltd.</v>
          </cell>
          <cell r="H6519" t="str">
            <v>JAPAN</v>
          </cell>
          <cell r="I6519"/>
          <cell r="J6519" t="str">
            <v>Sagamihara</v>
          </cell>
          <cell r="K6519" t="str">
            <v>Kanagawa</v>
          </cell>
          <cell r="L6519" t="str">
            <v>Conformant</v>
          </cell>
        </row>
        <row r="6520">
          <cell r="B6520" t="str">
            <v>ON SEMICONDUCTOR_2023</v>
          </cell>
          <cell r="C6520" t="str">
            <v>CID002224 - Zhongyuan Gold Smelter of Zhongjin Gold Corporation116</v>
          </cell>
          <cell r="D6520" t="str">
            <v>Gold</v>
          </cell>
          <cell r="E6520" t="str">
            <v>CID002224</v>
          </cell>
          <cell r="F6520" t="str">
            <v>RMI</v>
          </cell>
          <cell r="G6520" t="str">
            <v>Zhongyuan Gold Smelter of Zhongjin Gold Corporation</v>
          </cell>
          <cell r="H6520" t="str">
            <v>CHINA</v>
          </cell>
          <cell r="I6520"/>
          <cell r="J6520" t="str">
            <v>Sanmenxia</v>
          </cell>
          <cell r="K6520" t="str">
            <v>Henan Sheng</v>
          </cell>
          <cell r="L6520" t="str">
            <v>Conformant</v>
          </cell>
        </row>
        <row r="6521">
          <cell r="B6521" t="str">
            <v>ON SEMICONDUCTOR_2023</v>
          </cell>
          <cell r="C6521" t="str">
            <v>CID000292 - Alpha117</v>
          </cell>
          <cell r="D6521" t="str">
            <v>Tin</v>
          </cell>
          <cell r="E6521" t="str">
            <v>CID000292</v>
          </cell>
          <cell r="F6521" t="str">
            <v>RMI</v>
          </cell>
          <cell r="G6521" t="str">
            <v>Alpha</v>
          </cell>
          <cell r="H6521" t="str">
            <v>UNITED STATES OF AMERICA</v>
          </cell>
          <cell r="I6521"/>
          <cell r="J6521" t="str">
            <v>Altoona</v>
          </cell>
          <cell r="K6521" t="str">
            <v>Pennsylvania</v>
          </cell>
          <cell r="L6521" t="str">
            <v>Conformant</v>
          </cell>
        </row>
        <row r="6522">
          <cell r="B6522" t="str">
            <v>ON SEMICONDUCTOR_2023</v>
          </cell>
          <cell r="C6522" t="str">
            <v>CID000228 - Chenzhou Yunxiang Mining and Metallurgy Co., Ltd.124</v>
          </cell>
          <cell r="D6522" t="str">
            <v>Tin</v>
          </cell>
          <cell r="E6522" t="str">
            <v>CID000228</v>
          </cell>
          <cell r="F6522" t="str">
            <v>RMI</v>
          </cell>
          <cell r="G6522" t="str">
            <v>Chenzhou Yunxiang Mining and Metallurgy Co., Ltd.</v>
          </cell>
          <cell r="H6522" t="str">
            <v>CHINA</v>
          </cell>
          <cell r="I6522"/>
          <cell r="J6522" t="str">
            <v>Chenzhou</v>
          </cell>
          <cell r="K6522" t="str">
            <v>Hunan Sheng</v>
          </cell>
          <cell r="L6522" t="str">
            <v>Conformant</v>
          </cell>
        </row>
        <row r="6523">
          <cell r="B6523" t="str">
            <v>ON SEMICONDUCTOR_2023</v>
          </cell>
          <cell r="C6523" t="str">
            <v>CID001070 - China Tin Group Co., Ltd.125</v>
          </cell>
          <cell r="D6523" t="str">
            <v>Tin</v>
          </cell>
          <cell r="E6523" t="str">
            <v>CID001070</v>
          </cell>
          <cell r="F6523" t="str">
            <v>RMI</v>
          </cell>
          <cell r="G6523" t="str">
            <v>China Tin Group Co., Ltd.</v>
          </cell>
          <cell r="H6523" t="str">
            <v>CHINA</v>
          </cell>
          <cell r="I6523"/>
          <cell r="J6523" t="str">
            <v>Laibin</v>
          </cell>
          <cell r="K6523" t="str">
            <v>Guangxi Zhuangzu Zizhiqu</v>
          </cell>
          <cell r="L6523" t="str">
            <v>Conformant</v>
          </cell>
        </row>
        <row r="6524">
          <cell r="B6524" t="str">
            <v>ON SEMICONDUCTOR_2023</v>
          </cell>
          <cell r="C6524" t="str">
            <v>CID000402 - Dowa</v>
          </cell>
          <cell r="D6524" t="str">
            <v>Tin</v>
          </cell>
          <cell r="E6524" t="str">
            <v>CID000402</v>
          </cell>
          <cell r="F6524" t="str">
            <v>RMI</v>
          </cell>
          <cell r="G6524" t="str">
            <v>Dowa</v>
          </cell>
          <cell r="H6524" t="str">
            <v>JAPAN</v>
          </cell>
          <cell r="I6524"/>
          <cell r="J6524" t="str">
            <v>Kosaka</v>
          </cell>
          <cell r="K6524" t="str">
            <v>Akita</v>
          </cell>
          <cell r="L6524" t="str">
            <v>Conformant</v>
          </cell>
        </row>
        <row r="6525">
          <cell r="B6525" t="str">
            <v>ON SEMICONDUCTOR_2023</v>
          </cell>
          <cell r="C6525" t="str">
            <v>CID000438 - EM Vinto</v>
          </cell>
          <cell r="D6525" t="str">
            <v>Tin</v>
          </cell>
          <cell r="E6525" t="str">
            <v>CID000438</v>
          </cell>
          <cell r="F6525" t="str">
            <v>RMI</v>
          </cell>
          <cell r="G6525" t="str">
            <v>EM Vinto</v>
          </cell>
          <cell r="H6525" t="str">
            <v>BOLIVIA (PLURINATIONAL STATE OF)</v>
          </cell>
          <cell r="I6525" t="str">
            <v>Unknown.</v>
          </cell>
          <cell r="J6525" t="str">
            <v>Oruro</v>
          </cell>
          <cell r="K6525" t="str">
            <v>Oruro</v>
          </cell>
          <cell r="L6525" t="str">
            <v>Conformant</v>
          </cell>
        </row>
        <row r="6526">
          <cell r="B6526" t="str">
            <v>ON SEMICONDUCTOR_2023</v>
          </cell>
          <cell r="C6526" t="str">
            <v>CID000468 - Fenix Metals</v>
          </cell>
          <cell r="D6526" t="str">
            <v>Tin</v>
          </cell>
          <cell r="E6526" t="str">
            <v>CID000468</v>
          </cell>
          <cell r="F6526" t="str">
            <v>RMI</v>
          </cell>
          <cell r="G6526" t="str">
            <v>Fenix Metals</v>
          </cell>
          <cell r="H6526" t="str">
            <v>POLAND</v>
          </cell>
          <cell r="I6526"/>
          <cell r="J6526" t="str">
            <v>Chmielów</v>
          </cell>
          <cell r="K6526" t="str">
            <v>Podkarpackie</v>
          </cell>
          <cell r="L6526" t="str">
            <v>Conformant</v>
          </cell>
        </row>
        <row r="6527">
          <cell r="B6527" t="str">
            <v>ON SEMICONDUCTOR_2023</v>
          </cell>
          <cell r="C6527" t="str">
            <v>CID000538 - Gejiu Non-Ferrous Metal Processing Co., Ltd.</v>
          </cell>
          <cell r="D6527" t="str">
            <v>Tin</v>
          </cell>
          <cell r="E6527" t="str">
            <v>CID000538</v>
          </cell>
          <cell r="F6527" t="str">
            <v>RMI</v>
          </cell>
          <cell r="G6527" t="str">
            <v>Gejiu Non-Ferrous Metal Processing Co., Ltd.</v>
          </cell>
          <cell r="H6527" t="str">
            <v>CHINA</v>
          </cell>
          <cell r="I6527" t="str">
            <v>Jijie</v>
          </cell>
          <cell r="J6527" t="str">
            <v>Gejiu</v>
          </cell>
          <cell r="K6527" t="str">
            <v>Yunnan Sheng</v>
          </cell>
          <cell r="L6527" t="str">
            <v>Conformant</v>
          </cell>
        </row>
        <row r="6528">
          <cell r="B6528" t="str">
            <v>ON SEMICONDUCTOR_2023</v>
          </cell>
          <cell r="C6528" t="str">
            <v>CID003116 - Guangdong Hanhe Non-Ferrous Metal Co., Ltd.</v>
          </cell>
          <cell r="D6528" t="str">
            <v>Tin</v>
          </cell>
          <cell r="E6528" t="str">
            <v>CID003116</v>
          </cell>
          <cell r="F6528" t="str">
            <v>RMI</v>
          </cell>
          <cell r="G6528" t="str">
            <v>Guangdong Hanhe Non-Ferrous Metal Co., Ltd.</v>
          </cell>
          <cell r="H6528" t="str">
            <v>CHINA</v>
          </cell>
          <cell r="I6528"/>
          <cell r="J6528" t="str">
            <v>Chaozhou</v>
          </cell>
          <cell r="K6528" t="str">
            <v>Guangdong Sheng</v>
          </cell>
          <cell r="L6528" t="str">
            <v>Conformant</v>
          </cell>
        </row>
        <row r="6529">
          <cell r="B6529" t="str">
            <v>ON SEMICONDUCTOR_2023</v>
          </cell>
          <cell r="C6529" t="str">
            <v>CID002468 - Magnu's Minerais Metais e Ligas Ltda.</v>
          </cell>
          <cell r="D6529" t="str">
            <v>Tin</v>
          </cell>
          <cell r="E6529" t="str">
            <v>CID002468</v>
          </cell>
          <cell r="F6529" t="str">
            <v>RMI</v>
          </cell>
          <cell r="G6529" t="str">
            <v>Magnu's Minerais Metais e Ligas Ltda.</v>
          </cell>
          <cell r="H6529" t="str">
            <v>BRAZIL</v>
          </cell>
          <cell r="I6529"/>
          <cell r="J6529" t="str">
            <v>São João del Rei</v>
          </cell>
          <cell r="K6529" t="str">
            <v>Minas Gerais</v>
          </cell>
          <cell r="L6529" t="str">
            <v>Conformant</v>
          </cell>
        </row>
        <row r="6530">
          <cell r="B6530" t="str">
            <v>ON SEMICONDUCTOR_2023</v>
          </cell>
          <cell r="C6530" t="str">
            <v>CID001105 - Malaysia Smelting Corporation (MSC)</v>
          </cell>
          <cell r="D6530" t="str">
            <v>Tin</v>
          </cell>
          <cell r="E6530" t="str">
            <v>CID001105</v>
          </cell>
          <cell r="F6530" t="str">
            <v>RMI</v>
          </cell>
          <cell r="G6530" t="str">
            <v>Malaysia Smelting Corporation (MSC)</v>
          </cell>
          <cell r="H6530" t="str">
            <v>MALAYSIA</v>
          </cell>
          <cell r="I6530" t="str">
            <v>27, Jialan Pantai</v>
          </cell>
          <cell r="J6530" t="str">
            <v>Butterworth</v>
          </cell>
          <cell r="K6530" t="str">
            <v>Pulau Pinang</v>
          </cell>
          <cell r="L6530" t="str">
            <v>Conformant</v>
          </cell>
        </row>
        <row r="6531">
          <cell r="B6531" t="str">
            <v>ON SEMICONDUCTOR_2023</v>
          </cell>
          <cell r="C6531" t="str">
            <v>CID001142 - Metallic Resources, Inc.</v>
          </cell>
          <cell r="D6531" t="str">
            <v>Tin</v>
          </cell>
          <cell r="E6531" t="str">
            <v>CID001142</v>
          </cell>
          <cell r="F6531" t="str">
            <v>RMI</v>
          </cell>
          <cell r="G6531" t="str">
            <v>Metallic Resources, Inc.</v>
          </cell>
          <cell r="H6531" t="str">
            <v>UNITED STATES OF AMERICA</v>
          </cell>
          <cell r="I6531"/>
          <cell r="J6531" t="str">
            <v>Twinsburg</v>
          </cell>
          <cell r="K6531" t="str">
            <v>Ohio</v>
          </cell>
          <cell r="L6531" t="str">
            <v>Conformant</v>
          </cell>
        </row>
        <row r="6532">
          <cell r="B6532" t="str">
            <v>ON SEMICONDUCTOR_2023</v>
          </cell>
          <cell r="C6532" t="str">
            <v>CID001182 - Minsur</v>
          </cell>
          <cell r="D6532" t="str">
            <v>Tin</v>
          </cell>
          <cell r="E6532" t="str">
            <v>CID001182</v>
          </cell>
          <cell r="F6532" t="str">
            <v>RMI</v>
          </cell>
          <cell r="G6532" t="str">
            <v>Minsur</v>
          </cell>
          <cell r="H6532" t="str">
            <v>PERU</v>
          </cell>
          <cell r="I6532" t="str">
            <v>222 Bloomingdale Road, Suite 101</v>
          </cell>
          <cell r="J6532" t="str">
            <v>Paracas</v>
          </cell>
          <cell r="K6532" t="str">
            <v>Ika</v>
          </cell>
          <cell r="L6532" t="str">
            <v>Conformant</v>
          </cell>
        </row>
        <row r="6533">
          <cell r="B6533" t="str">
            <v>ON SEMICONDUCTOR_2023</v>
          </cell>
          <cell r="C6533" t="str">
            <v>CID001314 - O.M. Manufacturing (Thailand) Co., Ltd.</v>
          </cell>
          <cell r="D6533" t="str">
            <v>Tin</v>
          </cell>
          <cell r="E6533" t="str">
            <v>CID001314</v>
          </cell>
          <cell r="F6533" t="str">
            <v>RMI</v>
          </cell>
          <cell r="G6533" t="str">
            <v>O.M. Manufacturing (Thailand) Co., Ltd.</v>
          </cell>
          <cell r="H6533" t="str">
            <v>THAILAND</v>
          </cell>
          <cell r="I6533"/>
          <cell r="J6533" t="str">
            <v>Sriracha</v>
          </cell>
          <cell r="K6533" t="str">
            <v>Chon Buri</v>
          </cell>
          <cell r="L6533" t="str">
            <v>Conformant</v>
          </cell>
        </row>
        <row r="6534">
          <cell r="B6534" t="str">
            <v>ON SEMICONDUCTOR_2023</v>
          </cell>
          <cell r="C6534" t="str">
            <v>CID002517 - O.M. Manufacturing Philippines, Inc.</v>
          </cell>
          <cell r="D6534" t="str">
            <v>Tin</v>
          </cell>
          <cell r="E6534" t="str">
            <v>CID002517</v>
          </cell>
          <cell r="F6534" t="str">
            <v>RMI</v>
          </cell>
          <cell r="G6534" t="str">
            <v>O.M. Manufacturing Philippines, Inc.</v>
          </cell>
          <cell r="H6534" t="str">
            <v>PHILIPPINES</v>
          </cell>
          <cell r="I6534"/>
          <cell r="J6534" t="str">
            <v>Rosario</v>
          </cell>
          <cell r="K6534" t="str">
            <v>Cavite</v>
          </cell>
          <cell r="L6534" t="str">
            <v>Conformant</v>
          </cell>
        </row>
        <row r="6535">
          <cell r="B6535" t="str">
            <v>ON SEMICONDUCTOR_2023</v>
          </cell>
          <cell r="C6535" t="str">
            <v>CID001337 - Operaciones Metalurgicas S.A.</v>
          </cell>
          <cell r="D6535" t="str">
            <v>Tin</v>
          </cell>
          <cell r="E6535" t="str">
            <v>CID001337</v>
          </cell>
          <cell r="F6535" t="str">
            <v>RMI</v>
          </cell>
          <cell r="G6535" t="str">
            <v>Operaciones Metalurgicas S.A.</v>
          </cell>
          <cell r="H6535" t="str">
            <v>BOLIVIA (PLURINATIONAL STATE OF)</v>
          </cell>
          <cell r="I6535" t="str">
            <v>Nondisclosure</v>
          </cell>
          <cell r="J6535" t="str">
            <v>Oruro</v>
          </cell>
          <cell r="K6535" t="str">
            <v>Oruro</v>
          </cell>
          <cell r="L6535" t="str">
            <v>Conformant</v>
          </cell>
        </row>
        <row r="6536">
          <cell r="B6536" t="str">
            <v>ON SEMICONDUCTOR_2023</v>
          </cell>
          <cell r="C6536" t="str">
            <v>CID001399 - PT Artha Cipta Langgeng</v>
          </cell>
          <cell r="D6536" t="str">
            <v>Tin</v>
          </cell>
          <cell r="E6536" t="str">
            <v>CID001399</v>
          </cell>
          <cell r="F6536" t="str">
            <v>RMI</v>
          </cell>
          <cell r="G6536" t="str">
            <v>PT Artha Cipta Langgeng</v>
          </cell>
          <cell r="H6536" t="str">
            <v>INDONESIA</v>
          </cell>
          <cell r="I6536"/>
          <cell r="J6536" t="str">
            <v>Sungailiat</v>
          </cell>
          <cell r="K6536" t="str">
            <v>Kepulauan Bangka Belitung</v>
          </cell>
          <cell r="L6536" t="str">
            <v>Conformant</v>
          </cell>
        </row>
        <row r="6537">
          <cell r="B6537" t="str">
            <v>ON SEMICONDUCTOR_2023</v>
          </cell>
          <cell r="C6537" t="str">
            <v>CID002503 - PT ATD Makmur Mandiri Jaya</v>
          </cell>
          <cell r="D6537" t="str">
            <v>Tin</v>
          </cell>
          <cell r="E6537" t="str">
            <v>CID002503</v>
          </cell>
          <cell r="F6537" t="str">
            <v>RMI</v>
          </cell>
          <cell r="G6537" t="str">
            <v>PT ATD Makmur Mandiri Jaya</v>
          </cell>
          <cell r="H6537" t="str">
            <v>INDONESIA</v>
          </cell>
          <cell r="I6537"/>
          <cell r="J6537" t="str">
            <v>Sungailiat</v>
          </cell>
          <cell r="K6537" t="str">
            <v>Kepulauan Bangka Belitung</v>
          </cell>
          <cell r="L6537" t="str">
            <v>Conformant</v>
          </cell>
        </row>
        <row r="6538">
          <cell r="B6538" t="str">
            <v>ON SEMICONDUCTOR_2023</v>
          </cell>
          <cell r="C6538" t="str">
            <v>CID001402 - PT Babel Inti Perkasa</v>
          </cell>
          <cell r="D6538" t="str">
            <v>Tin</v>
          </cell>
          <cell r="E6538" t="str">
            <v>CID001402</v>
          </cell>
          <cell r="F6538" t="str">
            <v>RMI</v>
          </cell>
          <cell r="G6538" t="str">
            <v>PT Babel Inti Perkasa</v>
          </cell>
          <cell r="H6538" t="str">
            <v>INDONESIA</v>
          </cell>
          <cell r="I6538"/>
          <cell r="J6538" t="str">
            <v>Lintang</v>
          </cell>
          <cell r="K6538" t="str">
            <v>Kepulauan Bangka Belitung</v>
          </cell>
          <cell r="L6538" t="str">
            <v>Conformant</v>
          </cell>
        </row>
        <row r="6539">
          <cell r="B6539" t="str">
            <v>ON SEMICONDUCTOR_2023</v>
          </cell>
          <cell r="C6539" t="str">
            <v>CID001428 - PT Bukit Timah156</v>
          </cell>
          <cell r="D6539" t="str">
            <v>Tin</v>
          </cell>
          <cell r="E6539" t="str">
            <v>CID001428</v>
          </cell>
          <cell r="F6539" t="str">
            <v>RMI</v>
          </cell>
          <cell r="G6539" t="str">
            <v>PT Bukit Timah</v>
          </cell>
          <cell r="H6539" t="str">
            <v>INDONESIA</v>
          </cell>
          <cell r="I6539" t="str">
            <v>Nondisclosure</v>
          </cell>
          <cell r="J6539" t="str">
            <v>Pangkal Pinang</v>
          </cell>
          <cell r="K6539" t="str">
            <v>Kepulauan Bangka Belitung</v>
          </cell>
          <cell r="L6539" t="str">
            <v>Conformant</v>
          </cell>
        </row>
        <row r="6540">
          <cell r="B6540" t="str">
            <v>ON SEMICONDUCTOR_2023</v>
          </cell>
          <cell r="C6540" t="str">
            <v>CID002835 - PT Menara Cipta Mulia</v>
          </cell>
          <cell r="D6540" t="str">
            <v>Tin</v>
          </cell>
          <cell r="E6540" t="str">
            <v>CID002835</v>
          </cell>
          <cell r="F6540" t="str">
            <v>RMI</v>
          </cell>
          <cell r="G6540" t="str">
            <v>PT Menara Cipta Mulia</v>
          </cell>
          <cell r="H6540" t="str">
            <v>INDONESIA</v>
          </cell>
          <cell r="I6540"/>
          <cell r="J6540" t="str">
            <v>Mentawak</v>
          </cell>
          <cell r="K6540" t="str">
            <v>Kepulauan Bangka Belitung</v>
          </cell>
          <cell r="L6540" t="str">
            <v>Conformant</v>
          </cell>
        </row>
        <row r="6541">
          <cell r="B6541" t="str">
            <v>ON SEMICONDUCTOR_2023</v>
          </cell>
          <cell r="C6541" t="str">
            <v>CID001453 - PT Mitra Stania Prima</v>
          </cell>
          <cell r="D6541" t="str">
            <v>Tin</v>
          </cell>
          <cell r="E6541" t="str">
            <v>CID001453</v>
          </cell>
          <cell r="F6541" t="str">
            <v>RMI</v>
          </cell>
          <cell r="G6541" t="str">
            <v>PT Mitra Stania Prima</v>
          </cell>
          <cell r="H6541" t="str">
            <v>INDONESIA</v>
          </cell>
          <cell r="I6541"/>
          <cell r="J6541" t="str">
            <v>Sungailiat</v>
          </cell>
          <cell r="K6541" t="str">
            <v>Kepulauan Bangka Belitung</v>
          </cell>
          <cell r="L6541" t="str">
            <v>Conformant</v>
          </cell>
        </row>
        <row r="6542">
          <cell r="B6542" t="str">
            <v>ON SEMICONDUCTOR_2023</v>
          </cell>
          <cell r="C6542" t="str">
            <v>CID001458 - PT Prima Timah Utama</v>
          </cell>
          <cell r="D6542" t="str">
            <v>Tin</v>
          </cell>
          <cell r="E6542" t="str">
            <v>CID001458</v>
          </cell>
          <cell r="F6542" t="str">
            <v>RMI</v>
          </cell>
          <cell r="G6542" t="str">
            <v>PT Prima Timah Utama</v>
          </cell>
          <cell r="H6542" t="str">
            <v>INDONESIA</v>
          </cell>
          <cell r="I6542"/>
          <cell r="J6542" t="str">
            <v>Pangkal Pinang</v>
          </cell>
          <cell r="K6542" t="str">
            <v>Kepulauan Bangka Belitung</v>
          </cell>
          <cell r="L6542" t="str">
            <v>Conformant</v>
          </cell>
        </row>
        <row r="6543">
          <cell r="B6543" t="str">
            <v>ON SEMICONDUCTOR_2023</v>
          </cell>
          <cell r="C6543" t="str">
            <v>CID001460 - PT Refined Bangka Tin</v>
          </cell>
          <cell r="D6543" t="str">
            <v>Tin</v>
          </cell>
          <cell r="E6543" t="str">
            <v>CID001460</v>
          </cell>
          <cell r="F6543" t="str">
            <v>RMI</v>
          </cell>
          <cell r="G6543" t="str">
            <v>PT Refined Bangka Tin</v>
          </cell>
          <cell r="H6543" t="str">
            <v>INDONESIA</v>
          </cell>
          <cell r="I6543"/>
          <cell r="J6543" t="str">
            <v>Sungailiat</v>
          </cell>
          <cell r="K6543" t="str">
            <v>Kepulauan Bangka Belitung</v>
          </cell>
          <cell r="L6543" t="str">
            <v>Conformant</v>
          </cell>
        </row>
        <row r="6544">
          <cell r="B6544" t="str">
            <v>ON SEMICONDUCTOR_2023</v>
          </cell>
          <cell r="C6544" t="str">
            <v>CID001463 - PT Sariwiguna Binasentosa</v>
          </cell>
          <cell r="D6544" t="str">
            <v>Tin</v>
          </cell>
          <cell r="E6544" t="str">
            <v>CID001463</v>
          </cell>
          <cell r="F6544" t="str">
            <v>RMI</v>
          </cell>
          <cell r="G6544" t="str">
            <v>PT Sariwiguna Binasentosa</v>
          </cell>
          <cell r="H6544" t="str">
            <v>INDONESIA</v>
          </cell>
          <cell r="I6544"/>
          <cell r="J6544" t="str">
            <v>Pangkal Pinang</v>
          </cell>
          <cell r="K6544" t="str">
            <v>Kepulauan Bangka Belitung</v>
          </cell>
          <cell r="L6544" t="str">
            <v>Conformant</v>
          </cell>
        </row>
        <row r="6545">
          <cell r="B6545" t="str">
            <v>ON SEMICONDUCTOR_2023</v>
          </cell>
          <cell r="C6545" t="str">
            <v>CID001468 - PT Stanindo Inti Perkasa</v>
          </cell>
          <cell r="D6545" t="str">
            <v>Tin</v>
          </cell>
          <cell r="E6545" t="str">
            <v>CID001468</v>
          </cell>
          <cell r="F6545" t="str">
            <v>RMI</v>
          </cell>
          <cell r="G6545" t="str">
            <v>PT Stanindo Inti Perkasa</v>
          </cell>
          <cell r="H6545" t="str">
            <v>INDONESIA</v>
          </cell>
          <cell r="I6545"/>
          <cell r="J6545" t="str">
            <v>Pangkal Pinang</v>
          </cell>
          <cell r="K6545" t="str">
            <v>Kepulauan Bangka Belitung</v>
          </cell>
          <cell r="L6545" t="str">
            <v>Conformant</v>
          </cell>
        </row>
        <row r="6546">
          <cell r="B6546" t="str">
            <v>ON SEMICONDUCTOR_2023</v>
          </cell>
          <cell r="C6546" t="str">
            <v>CID001477 - PT Timah Tbk Kundur</v>
          </cell>
          <cell r="D6546" t="str">
            <v>Tin</v>
          </cell>
          <cell r="E6546" t="str">
            <v>CID001477</v>
          </cell>
          <cell r="F6546" t="str">
            <v>RMI</v>
          </cell>
          <cell r="G6546" t="str">
            <v>PT Timah Tbk Kundur</v>
          </cell>
          <cell r="H6546" t="str">
            <v>INDONESIA</v>
          </cell>
          <cell r="I6546" t="str">
            <v>Unknown.</v>
          </cell>
          <cell r="J6546" t="str">
            <v>Kundur</v>
          </cell>
          <cell r="K6546" t="str">
            <v>Riau</v>
          </cell>
          <cell r="L6546" t="str">
            <v>Conformant</v>
          </cell>
        </row>
        <row r="6547">
          <cell r="B6547" t="str">
            <v>ON SEMICONDUCTOR_2023</v>
          </cell>
          <cell r="C6547" t="str">
            <v>CID001482 - PT Timah Tbk Mentok</v>
          </cell>
          <cell r="D6547" t="str">
            <v>Tin</v>
          </cell>
          <cell r="E6547" t="str">
            <v>CID001482</v>
          </cell>
          <cell r="F6547" t="str">
            <v>RMI</v>
          </cell>
          <cell r="G6547" t="str">
            <v>PT Timah Tbk Mentok</v>
          </cell>
          <cell r="H6547" t="str">
            <v>INDONESIA</v>
          </cell>
          <cell r="I6547" t="str">
            <v>Unknown.</v>
          </cell>
          <cell r="J6547" t="str">
            <v>Mentok</v>
          </cell>
          <cell r="K6547" t="str">
            <v>Kepulauan Bangka Belitung</v>
          </cell>
          <cell r="L6547" t="str">
            <v>Conformant</v>
          </cell>
        </row>
        <row r="6548">
          <cell r="B6548" t="str">
            <v>ON SEMICONDUCTOR_2023</v>
          </cell>
          <cell r="C6548" t="str">
            <v>CID001490 - PT Tinindo Inter Nusa</v>
          </cell>
          <cell r="D6548" t="str">
            <v>Tin</v>
          </cell>
          <cell r="E6548" t="str">
            <v>CID001490</v>
          </cell>
          <cell r="F6548" t="str">
            <v>RMI</v>
          </cell>
          <cell r="G6548" t="str">
            <v>PT Tinindo Inter Nusa</v>
          </cell>
          <cell r="H6548" t="str">
            <v>INDONESIA</v>
          </cell>
          <cell r="I6548"/>
          <cell r="J6548" t="str">
            <v>Pangkal Pinang</v>
          </cell>
          <cell r="K6548" t="str">
            <v>Kepulauan Bangka Belitung</v>
          </cell>
          <cell r="L6548" t="str">
            <v>Listed by RMI</v>
          </cell>
        </row>
        <row r="6549">
          <cell r="B6549" t="str">
            <v>ON SEMICONDUCTOR_2023</v>
          </cell>
          <cell r="C6549" t="str">
            <v>CID001539 - Rui Da Hung</v>
          </cell>
          <cell r="D6549" t="str">
            <v>Tin</v>
          </cell>
          <cell r="E6549" t="str">
            <v>CID001539</v>
          </cell>
          <cell r="F6549" t="str">
            <v>RMI</v>
          </cell>
          <cell r="G6549" t="str">
            <v>Rui Da Hung</v>
          </cell>
          <cell r="H6549" t="str">
            <v>TAIWAN, PROVINCE OF CHINA</v>
          </cell>
          <cell r="I6549"/>
          <cell r="J6549" t="str">
            <v>Taoyuan</v>
          </cell>
          <cell r="K6549" t="str">
            <v>Taoyuan</v>
          </cell>
          <cell r="L6549" t="str">
            <v>Conformant</v>
          </cell>
        </row>
        <row r="6550">
          <cell r="B6550" t="str">
            <v>ON SEMICONDUCTOR_2023</v>
          </cell>
          <cell r="C6550" t="str">
            <v>CID001898 - Thaisarco</v>
          </cell>
          <cell r="D6550" t="str">
            <v>Tin</v>
          </cell>
          <cell r="E6550" t="str">
            <v>CID001898</v>
          </cell>
          <cell r="F6550" t="str">
            <v>RMI</v>
          </cell>
          <cell r="G6550" t="str">
            <v>Thaisarco</v>
          </cell>
          <cell r="H6550" t="str">
            <v>THAILAND</v>
          </cell>
          <cell r="I6550" t="str">
            <v>80 Moo 8, Sakdidej Road</v>
          </cell>
          <cell r="J6550" t="str">
            <v>Amphur Muang</v>
          </cell>
          <cell r="K6550" t="str">
            <v>Phuket</v>
          </cell>
          <cell r="L6550" t="str">
            <v>Conformant</v>
          </cell>
        </row>
        <row r="6551">
          <cell r="B6551" t="str">
            <v>ON SEMICONDUCTOR_2023</v>
          </cell>
          <cell r="C6551" t="str">
            <v>CID002036 - White Solder Metalurgia e Mineracao Ltda.</v>
          </cell>
          <cell r="D6551" t="str">
            <v>Tin</v>
          </cell>
          <cell r="E6551" t="str">
            <v>CID002036</v>
          </cell>
          <cell r="F6551" t="str">
            <v>RMI</v>
          </cell>
          <cell r="G6551" t="str">
            <v>White Solder Metalurgia e Mineracao Ltda.</v>
          </cell>
          <cell r="H6551" t="str">
            <v>BRAZIL</v>
          </cell>
          <cell r="I6551" t="str">
            <v>Rodovia 421, Km 1,1 no 917 CEP 76877-073/Cx Postal: 433</v>
          </cell>
          <cell r="J6551" t="str">
            <v>Ariquemes</v>
          </cell>
          <cell r="K6551" t="str">
            <v>Rondônia</v>
          </cell>
          <cell r="L6551" t="str">
            <v>Conformant</v>
          </cell>
        </row>
        <row r="6552">
          <cell r="B6552" t="str">
            <v>ON SEMICONDUCTOR_2023</v>
          </cell>
          <cell r="C6552" t="str">
            <v>CID002158 - Yunnan Chengfeng Non-ferrous Metals Co., Ltd.165</v>
          </cell>
          <cell r="D6552" t="str">
            <v>Tin</v>
          </cell>
          <cell r="E6552" t="str">
            <v>CID002158</v>
          </cell>
          <cell r="F6552" t="str">
            <v>RMI</v>
          </cell>
          <cell r="G6552" t="str">
            <v>Yunnan Chengfeng Non-ferrous Metals Co., Ltd.</v>
          </cell>
          <cell r="H6552" t="str">
            <v>CHINA</v>
          </cell>
          <cell r="I6552" t="str">
            <v>Unknown.</v>
          </cell>
          <cell r="J6552" t="str">
            <v>Gejiu</v>
          </cell>
          <cell r="K6552" t="str">
            <v>Yunnan Sheng</v>
          </cell>
          <cell r="L6552" t="str">
            <v>Conformant</v>
          </cell>
        </row>
        <row r="6553">
          <cell r="B6553" t="str">
            <v>ON SEMICONDUCTOR_2023</v>
          </cell>
          <cell r="C6553" t="str">
            <v>CID002180 - Tin Smelting Branch of Yunnan Tin Co., Ltd.</v>
          </cell>
          <cell r="D6553" t="str">
            <v>Tin</v>
          </cell>
          <cell r="E6553" t="str">
            <v>CID002180</v>
          </cell>
          <cell r="F6553" t="str">
            <v>RMI</v>
          </cell>
          <cell r="G6553" t="str">
            <v>Tin Smelting Branch of Yunnan Tin Co., Ltd.</v>
          </cell>
          <cell r="H6553" t="str">
            <v>CHINA</v>
          </cell>
          <cell r="I6553" t="str">
            <v>Unknown.</v>
          </cell>
          <cell r="J6553" t="str">
            <v>Gejiu</v>
          </cell>
          <cell r="K6553" t="str">
            <v>Yunnan Sheng</v>
          </cell>
          <cell r="L6553" t="str">
            <v>Conformant</v>
          </cell>
        </row>
        <row r="6554">
          <cell r="B6554" t="str">
            <v>ON SEMICONDUCTOR_2023</v>
          </cell>
          <cell r="C6554" t="str">
            <v>CID000004 - A.L.M.T. Corp.</v>
          </cell>
          <cell r="D6554" t="str">
            <v>Tungsten</v>
          </cell>
          <cell r="E6554" t="str">
            <v>CID000004</v>
          </cell>
          <cell r="F6554" t="str">
            <v>RMI</v>
          </cell>
          <cell r="G6554" t="str">
            <v>A.L.M.T. Corp.</v>
          </cell>
          <cell r="H6554" t="str">
            <v>JAPAN</v>
          </cell>
          <cell r="I6554"/>
          <cell r="J6554" t="str">
            <v>Toyama City</v>
          </cell>
          <cell r="K6554" t="str">
            <v>Toyama</v>
          </cell>
          <cell r="L6554" t="str">
            <v>Conformant</v>
          </cell>
        </row>
        <row r="6555">
          <cell r="B6555" t="str">
            <v>ON SEMICONDUCTOR_2023</v>
          </cell>
          <cell r="C6555" t="str">
            <v>CID002513 - Hunan Shizhuyuan Nonferrous Metals Co., Ltd. Chenzhou Tungsten Products Branch</v>
          </cell>
          <cell r="D6555" t="str">
            <v>Tungsten</v>
          </cell>
          <cell r="E6555" t="str">
            <v>CID002513</v>
          </cell>
          <cell r="F6555" t="str">
            <v>RMI</v>
          </cell>
          <cell r="G6555" t="str">
            <v>Hunan Shizhuyuan Nonferrous Metals Co., Ltd. Chenzhou Tungsten Products Branch</v>
          </cell>
          <cell r="H6555" t="str">
            <v>CHINA</v>
          </cell>
          <cell r="I6555"/>
          <cell r="J6555" t="str">
            <v>Chenzhou</v>
          </cell>
          <cell r="K6555" t="str">
            <v>Hunan Sheng</v>
          </cell>
          <cell r="L6555" t="str">
            <v>Conformant</v>
          </cell>
        </row>
        <row r="6556">
          <cell r="B6556" t="str">
            <v>ON SEMICONDUCTOR_2023</v>
          </cell>
          <cell r="C6556" t="str">
            <v>CID000258 - Chongyi Zhangyuan Tungsten Co., Ltd.</v>
          </cell>
          <cell r="D6556" t="str">
            <v>Tungsten</v>
          </cell>
          <cell r="E6556" t="str">
            <v>CID000258</v>
          </cell>
          <cell r="F6556" t="str">
            <v>RMI</v>
          </cell>
          <cell r="G6556" t="str">
            <v>Chongyi Zhangyuan Tungsten Co., Ltd.</v>
          </cell>
          <cell r="H6556" t="str">
            <v>CHINA</v>
          </cell>
          <cell r="I6556"/>
          <cell r="J6556" t="str">
            <v>Ganzhou</v>
          </cell>
          <cell r="K6556" t="str">
            <v>Jiangxi Sheng</v>
          </cell>
          <cell r="L6556" t="str">
            <v>Conformant</v>
          </cell>
        </row>
        <row r="6557">
          <cell r="B6557" t="str">
            <v>ON SEMICONDUCTOR_2023</v>
          </cell>
          <cell r="C6557" t="str">
            <v>CID000875 - Ganzhou Huaxing Tungsten Products Co., Ltd.177</v>
          </cell>
          <cell r="D6557" t="str">
            <v>Tungsten</v>
          </cell>
          <cell r="E6557" t="str">
            <v>CID000875</v>
          </cell>
          <cell r="F6557" t="str">
            <v>RMI</v>
          </cell>
          <cell r="G6557" t="str">
            <v>Ganzhou Huaxing Tungsten Products Co., Ltd.</v>
          </cell>
          <cell r="H6557" t="str">
            <v>CHINA</v>
          </cell>
          <cell r="I6557"/>
          <cell r="J6557" t="str">
            <v>Ganzhou</v>
          </cell>
          <cell r="K6557" t="str">
            <v>Jiangxi Sheng</v>
          </cell>
          <cell r="L6557" t="str">
            <v>Conformant</v>
          </cell>
        </row>
        <row r="6558">
          <cell r="B6558" t="str">
            <v>ON SEMICONDUCTOR_2023</v>
          </cell>
          <cell r="C6558" t="str">
            <v>CID002494 - Ganzhou Seadragon W &amp; Mo Co., Ltd.</v>
          </cell>
          <cell r="D6558" t="str">
            <v>Tungsten</v>
          </cell>
          <cell r="E6558" t="str">
            <v>CID002494</v>
          </cell>
          <cell r="F6558" t="str">
            <v>RMI</v>
          </cell>
          <cell r="G6558" t="str">
            <v>Ganzhou Seadragon W &amp; Mo Co., Ltd.</v>
          </cell>
          <cell r="H6558" t="str">
            <v>CHINA</v>
          </cell>
          <cell r="I6558"/>
          <cell r="J6558" t="str">
            <v>Ganzhou</v>
          </cell>
          <cell r="K6558" t="str">
            <v>Jiangxi Sheng</v>
          </cell>
          <cell r="L6558" t="str">
            <v>Conformant</v>
          </cell>
        </row>
        <row r="6559">
          <cell r="B6559" t="str">
            <v>ON SEMICONDUCTOR_2023</v>
          </cell>
          <cell r="C6559" t="str">
            <v>CID000568 - Global Tungsten &amp; Powders Corp.</v>
          </cell>
          <cell r="D6559" t="str">
            <v>Tungsten</v>
          </cell>
          <cell r="E6559" t="str">
            <v>CID000568</v>
          </cell>
          <cell r="F6559" t="str">
            <v>RMI</v>
          </cell>
          <cell r="G6559" t="str">
            <v>Global Tungsten &amp; Powders Corp.</v>
          </cell>
          <cell r="H6559" t="str">
            <v>UNITED STATES OF AMERICA</v>
          </cell>
          <cell r="I6559"/>
          <cell r="J6559" t="str">
            <v>Towanda</v>
          </cell>
          <cell r="K6559" t="str">
            <v>Pennsylvania</v>
          </cell>
          <cell r="L6559" t="str">
            <v>Conformant</v>
          </cell>
        </row>
        <row r="6560">
          <cell r="B6560" t="str">
            <v>ON SEMICONDUCTOR_2023</v>
          </cell>
          <cell r="C6560" t="str">
            <v>CID000218 - Guangdong Xianglu Tungsten Co., Ltd.181</v>
          </cell>
          <cell r="D6560" t="str">
            <v>Tungsten</v>
          </cell>
          <cell r="E6560" t="str">
            <v>CID000218</v>
          </cell>
          <cell r="F6560" t="str">
            <v>RMI</v>
          </cell>
          <cell r="G6560" t="str">
            <v>Guangdong Xianglu Tungsten Co., Ltd.</v>
          </cell>
          <cell r="H6560" t="str">
            <v>CHINA</v>
          </cell>
          <cell r="I6560"/>
          <cell r="J6560" t="str">
            <v>Chaozhou</v>
          </cell>
          <cell r="K6560" t="str">
            <v>Guangdong Sheng</v>
          </cell>
          <cell r="L6560" t="str">
            <v>Conformant</v>
          </cell>
        </row>
        <row r="6561">
          <cell r="B6561" t="str">
            <v>ON SEMICONDUCTOR_2023</v>
          </cell>
          <cell r="C6561" t="str">
            <v>CID002541 - H.C. Starck Tungsten GmbH</v>
          </cell>
          <cell r="D6561" t="str">
            <v>Tungsten</v>
          </cell>
          <cell r="E6561" t="str">
            <v>CID002541</v>
          </cell>
          <cell r="F6561" t="str">
            <v>RMI</v>
          </cell>
          <cell r="G6561" t="str">
            <v>H.C. Starck Tungsten GmbH</v>
          </cell>
          <cell r="H6561" t="str">
            <v>GERMANY</v>
          </cell>
          <cell r="I6561"/>
          <cell r="J6561" t="str">
            <v>Goslar</v>
          </cell>
          <cell r="K6561" t="str">
            <v>Niedersachsen</v>
          </cell>
          <cell r="L6561" t="str">
            <v>Conformant</v>
          </cell>
        </row>
        <row r="6562">
          <cell r="B6562" t="str">
            <v>ON SEMICONDUCTOR_2023</v>
          </cell>
          <cell r="C6562" t="str">
            <v>CID000769 - Hunan Jintai New Material Co., Ltd.96</v>
          </cell>
          <cell r="D6562" t="str">
            <v>Tungsten</v>
          </cell>
          <cell r="E6562" t="str">
            <v>CID000769</v>
          </cell>
          <cell r="F6562" t="str">
            <v>RMI</v>
          </cell>
          <cell r="G6562" t="str">
            <v>Hunan Jintai New Material Co., Ltd.</v>
          </cell>
          <cell r="H6562" t="str">
            <v>CHINA</v>
          </cell>
          <cell r="I6562"/>
          <cell r="J6562" t="str">
            <v>Hengyang</v>
          </cell>
          <cell r="K6562" t="str">
            <v>Hunan Sheng</v>
          </cell>
          <cell r="L6562" t="str">
            <v>Conformant</v>
          </cell>
        </row>
        <row r="6563">
          <cell r="B6563" t="str">
            <v>ON SEMICONDUCTOR_2023</v>
          </cell>
          <cell r="C6563" t="str">
            <v>CID000825 - Japan New Metals Co., Ltd.</v>
          </cell>
          <cell r="D6563" t="str">
            <v>Tungsten</v>
          </cell>
          <cell r="E6563" t="str">
            <v>CID000825</v>
          </cell>
          <cell r="F6563" t="str">
            <v>RMI</v>
          </cell>
          <cell r="G6563" t="str">
            <v>Japan New Metals Co., Ltd.</v>
          </cell>
          <cell r="H6563" t="str">
            <v>JAPAN</v>
          </cell>
          <cell r="I6563"/>
          <cell r="J6563" t="str">
            <v>Akita City</v>
          </cell>
          <cell r="K6563" t="str">
            <v>Akita</v>
          </cell>
          <cell r="L6563" t="str">
            <v>Conformant</v>
          </cell>
        </row>
        <row r="6564">
          <cell r="B6564" t="str">
            <v>ON SEMICONDUCTOR_2023</v>
          </cell>
          <cell r="C6564" t="str">
            <v>CID002551 - Jiangwu H.C. Starck Tungsten Products Co., Ltd.</v>
          </cell>
          <cell r="D6564" t="str">
            <v>Tungsten</v>
          </cell>
          <cell r="E6564" t="str">
            <v>CID002551</v>
          </cell>
          <cell r="F6564" t="str">
            <v>RMI</v>
          </cell>
          <cell r="G6564" t="str">
            <v>Jiangwu H.C. Starck Tungsten Products Co., Ltd.</v>
          </cell>
          <cell r="H6564" t="str">
            <v>CHINA</v>
          </cell>
          <cell r="I6564"/>
          <cell r="J6564" t="str">
            <v>Ganzhou</v>
          </cell>
          <cell r="K6564" t="str">
            <v>Jiangxi Sheng</v>
          </cell>
          <cell r="L6564" t="str">
            <v>Conformant</v>
          </cell>
        </row>
        <row r="6565">
          <cell r="B6565" t="str">
            <v>ON SEMICONDUCTOR_2023</v>
          </cell>
          <cell r="C6565" t="str">
            <v>CID002318 - Jiangxi Tonggu Non-ferrous Metallurgical &amp; Chemical Co., Ltd.</v>
          </cell>
          <cell r="D6565" t="str">
            <v>Tungsten</v>
          </cell>
          <cell r="E6565" t="str">
            <v>CID002318</v>
          </cell>
          <cell r="F6565" t="str">
            <v>RMI</v>
          </cell>
          <cell r="G6565" t="str">
            <v>Jiangxi Tonggu Non-ferrous Metallurgical &amp; Chemical Co., Ltd.</v>
          </cell>
          <cell r="H6565" t="str">
            <v>CHINA</v>
          </cell>
          <cell r="I6565"/>
          <cell r="J6565" t="str">
            <v>Tonggu</v>
          </cell>
          <cell r="K6565" t="str">
            <v>Jiangxi Sheng</v>
          </cell>
          <cell r="L6565" t="str">
            <v>Conformant</v>
          </cell>
        </row>
        <row r="6566">
          <cell r="B6566" t="str">
            <v>ON SEMICONDUCTOR_2023</v>
          </cell>
          <cell r="C6566" t="str">
            <v>CID002317 - Jiangxi Xinsheng Tungsten Industry Co., Ltd.</v>
          </cell>
          <cell r="D6566" t="str">
            <v>Tungsten</v>
          </cell>
          <cell r="E6566" t="str">
            <v>CID002317</v>
          </cell>
          <cell r="F6566" t="str">
            <v>RMI</v>
          </cell>
          <cell r="G6566" t="str">
            <v>Jiangxi Xinsheng Tungsten Industry Co., Ltd.</v>
          </cell>
          <cell r="H6566" t="str">
            <v>CHINA</v>
          </cell>
          <cell r="I6566"/>
          <cell r="J6566" t="str">
            <v>Ganzhou</v>
          </cell>
          <cell r="K6566" t="str">
            <v>Jiangxi Sheng</v>
          </cell>
          <cell r="L6566" t="str">
            <v>Conformant</v>
          </cell>
        </row>
        <row r="6567">
          <cell r="B6567" t="str">
            <v>ON SEMICONDUCTOR_2023</v>
          </cell>
          <cell r="C6567" t="str">
            <v>CID000105 - Kennametal Huntsville184</v>
          </cell>
          <cell r="D6567" t="str">
            <v>Tungsten</v>
          </cell>
          <cell r="E6567" t="str">
            <v>CID000105</v>
          </cell>
          <cell r="F6567" t="str">
            <v>RMI</v>
          </cell>
          <cell r="G6567" t="str">
            <v>Kennametal Huntsville</v>
          </cell>
          <cell r="H6567" t="str">
            <v>UNITED STATES OF AMERICA</v>
          </cell>
          <cell r="I6567"/>
          <cell r="J6567" t="str">
            <v>Huntsville</v>
          </cell>
          <cell r="K6567" t="str">
            <v>Alabama</v>
          </cell>
          <cell r="L6567" t="str">
            <v>Conformant</v>
          </cell>
        </row>
        <row r="6568">
          <cell r="B6568" t="str">
            <v>ON SEMICONDUCTOR_2023</v>
          </cell>
          <cell r="C6568" t="str">
            <v>CID002589 - Niagara Refining LLC</v>
          </cell>
          <cell r="D6568" t="str">
            <v>Tungsten</v>
          </cell>
          <cell r="E6568" t="str">
            <v>CID002589</v>
          </cell>
          <cell r="F6568" t="str">
            <v>RMI</v>
          </cell>
          <cell r="G6568" t="str">
            <v>Niagara Refining LLC</v>
          </cell>
          <cell r="H6568" t="str">
            <v>UNITED STATES OF AMERICA</v>
          </cell>
          <cell r="I6568"/>
          <cell r="J6568" t="str">
            <v>Depew</v>
          </cell>
          <cell r="K6568" t="str">
            <v>New York</v>
          </cell>
          <cell r="L6568" t="str">
            <v>Conformant</v>
          </cell>
        </row>
        <row r="6569">
          <cell r="B6569" t="str">
            <v>ON SEMICONDUCTOR_2023</v>
          </cell>
          <cell r="C6569" t="str">
            <v>CID002543 - Masan High-Tech Materials</v>
          </cell>
          <cell r="D6569" t="str">
            <v>Tungsten</v>
          </cell>
          <cell r="E6569" t="str">
            <v>CID002543</v>
          </cell>
          <cell r="F6569" t="str">
            <v>RMI</v>
          </cell>
          <cell r="G6569" t="str">
            <v>Masan High-Tech Materials</v>
          </cell>
          <cell r="H6569" t="str">
            <v>VIET NAM</v>
          </cell>
          <cell r="I6569"/>
          <cell r="J6569" t="str">
            <v>Dai Tu</v>
          </cell>
          <cell r="K6569" t="str">
            <v>Thái Nguyên</v>
          </cell>
          <cell r="L6569" t="str">
            <v>Conformant</v>
          </cell>
        </row>
        <row r="6570">
          <cell r="B6570" t="str">
            <v>ON SEMICONDUCTOR_2023</v>
          </cell>
          <cell r="C6570" t="str">
            <v>CID002044 - Wolfram Bergbau und Hutten AG187</v>
          </cell>
          <cell r="D6570" t="str">
            <v>Tungsten</v>
          </cell>
          <cell r="E6570" t="str">
            <v>CID002044</v>
          </cell>
          <cell r="F6570" t="str">
            <v>RMI</v>
          </cell>
          <cell r="G6570" t="str">
            <v>Wolfram Bergbau und Hutten AG</v>
          </cell>
          <cell r="H6570" t="str">
            <v>AUSTRIA</v>
          </cell>
          <cell r="I6570"/>
          <cell r="J6570"/>
          <cell r="K6570"/>
          <cell r="L6570" t="str">
            <v>Conformant</v>
          </cell>
        </row>
        <row r="6571">
          <cell r="B6571" t="str">
            <v>ON SEMICONDUCTOR_2023</v>
          </cell>
          <cell r="C6571" t="str">
            <v>CID002320 - Xiamen Tungsten (H.C.) Co., Ltd.188</v>
          </cell>
          <cell r="D6571" t="str">
            <v>Tungsten</v>
          </cell>
          <cell r="E6571" t="str">
            <v>CID002320</v>
          </cell>
          <cell r="F6571" t="str">
            <v>RMI</v>
          </cell>
          <cell r="G6571" t="str">
            <v>Xiamen Tungsten (H.C.) Co., Ltd.</v>
          </cell>
          <cell r="H6571" t="str">
            <v>CHINA</v>
          </cell>
          <cell r="I6571"/>
          <cell r="J6571"/>
          <cell r="K6571"/>
          <cell r="L6571" t="str">
            <v>Conformant</v>
          </cell>
        </row>
        <row r="6572">
          <cell r="B6572" t="str">
            <v>ON SEMICONDUCTOR_2023</v>
          </cell>
          <cell r="C6572" t="str">
            <v>CID002082 - Xiamen Tungsten Co., Ltd.</v>
          </cell>
          <cell r="D6572" t="str">
            <v>Tungsten</v>
          </cell>
          <cell r="E6572" t="str">
            <v>CID002082</v>
          </cell>
          <cell r="F6572" t="str">
            <v>RMI</v>
          </cell>
          <cell r="G6572" t="str">
            <v>Xiamen Tungsten Co., Ltd.</v>
          </cell>
          <cell r="H6572" t="str">
            <v>CHINA</v>
          </cell>
          <cell r="I6572"/>
          <cell r="J6572"/>
          <cell r="K6572"/>
          <cell r="L6572" t="str">
            <v>Conformant</v>
          </cell>
        </row>
        <row r="6573">
          <cell r="B6573" t="str">
            <v>ON SEMICONDUCTOR_2023</v>
          </cell>
          <cell r="C6573" t="str">
            <v>CID002830 - Xinfeng Huarui Tungsten &amp; Molybdenum New Material Co., Ltd.</v>
          </cell>
          <cell r="D6573" t="str">
            <v>Tungsten</v>
          </cell>
          <cell r="E6573" t="str">
            <v>CID002830</v>
          </cell>
          <cell r="F6573" t="str">
            <v>RMI</v>
          </cell>
          <cell r="G6573" t="str">
            <v>Xinfeng Huarui Tungsten &amp; Molybdenum New Material Co., Ltd.</v>
          </cell>
          <cell r="H6573" t="str">
            <v>CHINA</v>
          </cell>
          <cell r="I6573"/>
          <cell r="J6573"/>
          <cell r="K6573"/>
          <cell r="L6573" t="str">
            <v>Conformant</v>
          </cell>
        </row>
        <row r="6574">
          <cell r="B6574" t="str">
            <v>ON SEMICONDUCTOR_2023</v>
          </cell>
          <cell r="C6574" t="str">
            <v>CID001231 - Jiangxi New Nanshan Technology Ltd.</v>
          </cell>
          <cell r="D6574" t="str">
            <v>Tin</v>
          </cell>
          <cell r="E6574" t="str">
            <v>CID001231</v>
          </cell>
          <cell r="F6574" t="str">
            <v>RMI</v>
          </cell>
          <cell r="G6574" t="str">
            <v>Jiangxi New Nanshan Technology Ltd.</v>
          </cell>
          <cell r="H6574" t="str">
            <v>CHINA</v>
          </cell>
          <cell r="I6574" t="str">
            <v>Nan Kang Industrial Park, Ganzhou, Jiangxi Province, China, 341413</v>
          </cell>
          <cell r="J6574" t="str">
            <v>Ganzhou</v>
          </cell>
          <cell r="K6574" t="str">
            <v>Jiangxi Sheng</v>
          </cell>
          <cell r="L6574" t="str">
            <v>Conformant</v>
          </cell>
        </row>
        <row r="6575">
          <cell r="B6575" t="str">
            <v>ON SEMICONDUCTOR_2023</v>
          </cell>
          <cell r="C6575" t="str">
            <v>CID001522 - Yanling Jincheng Tantalum &amp; Niobium Co., Ltd.</v>
          </cell>
          <cell r="D6575" t="str">
            <v>Tantalum</v>
          </cell>
          <cell r="E6575" t="str">
            <v>CID001522</v>
          </cell>
          <cell r="F6575" t="str">
            <v>RMI</v>
          </cell>
          <cell r="G6575" t="str">
            <v>Yanling Jincheng Tantalum &amp; Niobium Co., Ltd.</v>
          </cell>
          <cell r="H6575" t="str">
            <v>CHINA</v>
          </cell>
          <cell r="I6575"/>
          <cell r="J6575" t="str">
            <v>Zhuzhou</v>
          </cell>
          <cell r="K6575" t="str">
            <v>Hunan Sheng</v>
          </cell>
          <cell r="L6575" t="str">
            <v>Conformant</v>
          </cell>
        </row>
        <row r="6576">
          <cell r="B6576" t="str">
            <v>ON SEMICONDUCTOR_2023</v>
          </cell>
          <cell r="C6576" t="str">
            <v>CID002100 - Yamakin Co., Ltd.</v>
          </cell>
          <cell r="D6576" t="str">
            <v>Gold</v>
          </cell>
          <cell r="E6576" t="str">
            <v>CID002100</v>
          </cell>
          <cell r="F6576" t="str">
            <v>RMI</v>
          </cell>
          <cell r="G6576" t="str">
            <v>Yamakin Co., Ltd.</v>
          </cell>
          <cell r="H6576" t="str">
            <v>JAPAN</v>
          </cell>
          <cell r="I6576"/>
          <cell r="J6576" t="str">
            <v>Konan</v>
          </cell>
          <cell r="K6576" t="str">
            <v>Kochi</v>
          </cell>
          <cell r="L6576" t="str">
            <v>Conformant</v>
          </cell>
        </row>
        <row r="6577">
          <cell r="B6577" t="str">
            <v>ON SEMICONDUCTOR_2023</v>
          </cell>
          <cell r="C6577" t="str">
            <v>CID002773 - Aurubis Beerse99</v>
          </cell>
          <cell r="D6577" t="str">
            <v>Tin</v>
          </cell>
          <cell r="E6577" t="str">
            <v>CID002773</v>
          </cell>
          <cell r="F6577" t="str">
            <v>RMI</v>
          </cell>
          <cell r="G6577" t="str">
            <v>Aurubis Beerse</v>
          </cell>
          <cell r="H6577" t="str">
            <v>BELGIUM</v>
          </cell>
          <cell r="I6577"/>
          <cell r="J6577" t="str">
            <v>Beerse</v>
          </cell>
          <cell r="K6577" t="str">
            <v>Antwerpen</v>
          </cell>
          <cell r="L6577" t="str">
            <v>Conformant</v>
          </cell>
        </row>
        <row r="6578">
          <cell r="B6578" t="str">
            <v>ON SEMICONDUCTOR_2023</v>
          </cell>
          <cell r="C6578" t="str">
            <v>CID002774 - Aurubis Berango100</v>
          </cell>
          <cell r="D6578" t="str">
            <v>Tin</v>
          </cell>
          <cell r="E6578" t="str">
            <v>CID002774</v>
          </cell>
          <cell r="F6578" t="str">
            <v>RMI</v>
          </cell>
          <cell r="G6578" t="str">
            <v>Aurubis Berango</v>
          </cell>
          <cell r="H6578" t="str">
            <v>SPAIN</v>
          </cell>
          <cell r="I6578"/>
          <cell r="J6578" t="str">
            <v>Berango</v>
          </cell>
          <cell r="K6578" t="str">
            <v>Bizkaia</v>
          </cell>
          <cell r="L6578" t="str">
            <v>Conformant</v>
          </cell>
        </row>
        <row r="6579">
          <cell r="B6579" t="str">
            <v>ON SEMICONDUCTOR_2023</v>
          </cell>
          <cell r="C6579" t="str">
            <v>CID002918 - SungEel HiMetal Co., Ltd.</v>
          </cell>
          <cell r="D6579" t="str">
            <v>Gold</v>
          </cell>
          <cell r="E6579" t="str">
            <v>CID002918</v>
          </cell>
          <cell r="F6579" t="str">
            <v>RMI</v>
          </cell>
          <cell r="G6579" t="str">
            <v>SungEel HiMetal Co., Ltd.</v>
          </cell>
          <cell r="H6579" t="str">
            <v>KOREA, REPUBLIC OF</v>
          </cell>
          <cell r="I6579"/>
          <cell r="J6579" t="str">
            <v>Gunsan-si</v>
          </cell>
          <cell r="K6579" t="str">
            <v>Jeollabuk-do</v>
          </cell>
          <cell r="L6579" t="str">
            <v>Conformant</v>
          </cell>
        </row>
        <row r="6580">
          <cell r="B6580" t="str">
            <v>ON SEMICONDUCTOR_2023</v>
          </cell>
          <cell r="C6580" t="str">
            <v>CID003189 - NH Recytech Company</v>
          </cell>
          <cell r="D6580" t="str">
            <v>Gold</v>
          </cell>
          <cell r="E6580" t="str">
            <v>CID003189</v>
          </cell>
          <cell r="F6580" t="str">
            <v>RMI</v>
          </cell>
          <cell r="G6580" t="str">
            <v>NH Recytech Company</v>
          </cell>
          <cell r="H6580" t="str">
            <v>KOREA, REPUBLIC OF</v>
          </cell>
          <cell r="I6580"/>
          <cell r="J6580" t="str">
            <v>Pyeongtaek-si</v>
          </cell>
          <cell r="K6580" t="str">
            <v>Gyeonggi-do</v>
          </cell>
          <cell r="L6580" t="str">
            <v>Conformant</v>
          </cell>
        </row>
        <row r="6581">
          <cell r="B6581" t="str">
            <v>ON SEMICONDUCTOR_2023</v>
          </cell>
          <cell r="C6581" t="str">
            <v>CID003190 - Chifeng Dajingzi Tin Industry Co., Ltd.</v>
          </cell>
          <cell r="D6581" t="str">
            <v>Tin</v>
          </cell>
          <cell r="E6581" t="str">
            <v>CID003190</v>
          </cell>
          <cell r="F6581" t="str">
            <v>RMI</v>
          </cell>
          <cell r="G6581" t="str">
            <v>Chifeng Dajingzi Tin Industry Co., Ltd.</v>
          </cell>
          <cell r="H6581" t="str">
            <v>CHINA</v>
          </cell>
          <cell r="I6581"/>
          <cell r="J6581" t="str">
            <v>Chifeng</v>
          </cell>
          <cell r="K6581" t="str">
            <v>Nei Mongol Zizhiqu</v>
          </cell>
          <cell r="L6581" t="str">
            <v>Conformant</v>
          </cell>
        </row>
        <row r="6582">
          <cell r="B6582" t="str">
            <v>ON SEMICONDUCTOR_2023</v>
          </cell>
          <cell r="C6582" t="str">
            <v>CID003205 - PT Bangka Serumpun</v>
          </cell>
          <cell r="D6582" t="str">
            <v>Tin</v>
          </cell>
          <cell r="E6582" t="str">
            <v>CID003205</v>
          </cell>
          <cell r="F6582" t="str">
            <v>RMI</v>
          </cell>
          <cell r="G6582" t="str">
            <v>PT Bangka Serumpun</v>
          </cell>
          <cell r="H6582" t="str">
            <v>INDONESIA</v>
          </cell>
          <cell r="I6582"/>
          <cell r="J6582" t="str">
            <v>Pangkalpinang</v>
          </cell>
          <cell r="K6582" t="str">
            <v>Kepulauan Bangka Belitung</v>
          </cell>
          <cell r="L6582" t="str">
            <v>Conformant</v>
          </cell>
        </row>
        <row r="6583">
          <cell r="B6583" t="str">
            <v>ON SEMICONDUCTOR_2023</v>
          </cell>
          <cell r="C6583" t="str">
            <v>CID003325 - Tin Technology &amp; Refining</v>
          </cell>
          <cell r="D6583" t="str">
            <v>Tin</v>
          </cell>
          <cell r="E6583" t="str">
            <v>CID003325</v>
          </cell>
          <cell r="F6583" t="str">
            <v>RMI</v>
          </cell>
          <cell r="G6583" t="str">
            <v>Tin Technology &amp; Refining</v>
          </cell>
          <cell r="H6583" t="str">
            <v>UNITED STATES OF AMERICA</v>
          </cell>
          <cell r="I6583"/>
          <cell r="J6583" t="str">
            <v>West Chester</v>
          </cell>
          <cell r="K6583" t="str">
            <v>Pennsylvania</v>
          </cell>
          <cell r="L6583" t="str">
            <v>Conformant</v>
          </cell>
        </row>
        <row r="6584">
          <cell r="B6584" t="str">
            <v>ON SEMICONDUCTOR_2023</v>
          </cell>
          <cell r="C6584" t="str">
            <v>CID001406 - PT Babel Surya Alam Lestari</v>
          </cell>
          <cell r="D6584" t="str">
            <v>Tin</v>
          </cell>
          <cell r="E6584" t="str">
            <v>CID001406</v>
          </cell>
          <cell r="F6584" t="str">
            <v>RMI</v>
          </cell>
          <cell r="G6584" t="str">
            <v>PT Babel Surya Alam Lestari</v>
          </cell>
          <cell r="H6584" t="str">
            <v>INDONESIA</v>
          </cell>
          <cell r="I6584"/>
          <cell r="J6584" t="str">
            <v>Badau</v>
          </cell>
          <cell r="K6584" t="str">
            <v>Kepulauan Bangka Belitung</v>
          </cell>
          <cell r="L6584" t="str">
            <v>Conformant</v>
          </cell>
        </row>
        <row r="6585">
          <cell r="B6585" t="str">
            <v>ON SEMICONDUCTOR_2023</v>
          </cell>
          <cell r="C6585" t="str">
            <v>CID002763 - 8853 S.p.A.</v>
          </cell>
          <cell r="D6585" t="str">
            <v>Gold</v>
          </cell>
          <cell r="E6585" t="str">
            <v>CID002763</v>
          </cell>
          <cell r="F6585" t="str">
            <v>RMI</v>
          </cell>
          <cell r="G6585" t="str">
            <v>8853 S.p.A.</v>
          </cell>
          <cell r="H6585" t="str">
            <v>ITALY</v>
          </cell>
          <cell r="I6585"/>
          <cell r="J6585" t="str">
            <v>Pero</v>
          </cell>
          <cell r="K6585" t="str">
            <v>Lombardia</v>
          </cell>
          <cell r="L6585" t="str">
            <v>Listed by RMI</v>
          </cell>
        </row>
        <row r="6586">
          <cell r="B6586" t="str">
            <v>ON SEMICONDUCTOR_2023</v>
          </cell>
          <cell r="C6586" t="str">
            <v>CID003381 - PT Rajawali Rimba Perkasa</v>
          </cell>
          <cell r="D6586" t="str">
            <v>Tin</v>
          </cell>
          <cell r="E6586" t="str">
            <v>CID003381</v>
          </cell>
          <cell r="F6586" t="str">
            <v>RMI</v>
          </cell>
          <cell r="G6586" t="str">
            <v>PT Rajawali Rimba Perkasa</v>
          </cell>
          <cell r="H6586" t="str">
            <v>INDONESIA</v>
          </cell>
          <cell r="I6586"/>
          <cell r="J6586" t="str">
            <v>Tukak Sadai</v>
          </cell>
          <cell r="K6586" t="str">
            <v>Bangka Belitung</v>
          </cell>
          <cell r="L6586" t="str">
            <v>Conformant</v>
          </cell>
        </row>
        <row r="6587">
          <cell r="B6587" t="str">
            <v>ON SEMICONDUCTOR_2023</v>
          </cell>
          <cell r="C6587" t="str">
            <v>CID000090 - Asaka Riken Co., Ltd.</v>
          </cell>
          <cell r="D6587" t="str">
            <v>Gold</v>
          </cell>
          <cell r="E6587" t="str">
            <v>CID000090</v>
          </cell>
          <cell r="F6587" t="str">
            <v>RMI</v>
          </cell>
          <cell r="G6587" t="str">
            <v>Asaka Riken Co., Ltd.</v>
          </cell>
          <cell r="H6587" t="str">
            <v>JAPAN</v>
          </cell>
          <cell r="I6587"/>
          <cell r="J6587" t="str">
            <v>Tamura</v>
          </cell>
          <cell r="K6587" t="str">
            <v>Fukushima</v>
          </cell>
          <cell r="L6587" t="str">
            <v>Conformant</v>
          </cell>
        </row>
        <row r="6588">
          <cell r="B6588" t="str">
            <v>ON SEMICONDUCTOR_2023</v>
          </cell>
          <cell r="C6588" t="str">
            <v>CID003424 - Eco-System Recycling Co., Ltd. North Plant</v>
          </cell>
          <cell r="D6588" t="str">
            <v>Gold</v>
          </cell>
          <cell r="E6588" t="str">
            <v>CID003424</v>
          </cell>
          <cell r="F6588" t="str">
            <v>RMI</v>
          </cell>
          <cell r="G6588" t="str">
            <v>Eco-System Recycling Co., Ltd. North Plant</v>
          </cell>
          <cell r="H6588" t="str">
            <v>JAPAN</v>
          </cell>
          <cell r="I6588"/>
          <cell r="J6588" t="str">
            <v>Kazuno</v>
          </cell>
          <cell r="K6588" t="str">
            <v>Akita</v>
          </cell>
          <cell r="L6588" t="str">
            <v>Conformant</v>
          </cell>
        </row>
        <row r="6589">
          <cell r="B6589" t="str">
            <v>ON SEMICONDUCTOR_2023</v>
          </cell>
          <cell r="C6589" t="str">
            <v>CID003425 - Eco-System Recycling Co., Ltd. West Plant</v>
          </cell>
          <cell r="D6589" t="str">
            <v>Gold</v>
          </cell>
          <cell r="E6589" t="str">
            <v>CID003425</v>
          </cell>
          <cell r="F6589" t="str">
            <v>RMI</v>
          </cell>
          <cell r="G6589" t="str">
            <v>Eco-System Recycling Co., Ltd. West Plant</v>
          </cell>
          <cell r="H6589" t="str">
            <v>JAPAN</v>
          </cell>
          <cell r="I6589"/>
          <cell r="J6589" t="str">
            <v>Okayama</v>
          </cell>
          <cell r="K6589" t="str">
            <v>Okayama</v>
          </cell>
          <cell r="L6589" t="str">
            <v>Conformant</v>
          </cell>
        </row>
        <row r="6590">
          <cell r="B6590" t="str">
            <v>ON SEMICONDUCTOR_2023</v>
          </cell>
          <cell r="C6590" t="str">
            <v>CID002542 - TANIOBIS Smelting GmbH &amp; Co. KG</v>
          </cell>
          <cell r="D6590" t="str">
            <v>Tungsten</v>
          </cell>
          <cell r="E6590" t="str">
            <v>CID002542</v>
          </cell>
          <cell r="F6590" t="str">
            <v>RMI</v>
          </cell>
          <cell r="G6590" t="str">
            <v>TANIOBIS Smelting GmbH &amp; Co. KG</v>
          </cell>
          <cell r="H6590" t="str">
            <v>GERMANY</v>
          </cell>
          <cell r="I6590"/>
          <cell r="J6590" t="str">
            <v>Laufenburg</v>
          </cell>
          <cell r="K6590" t="str">
            <v>Baden-Württemberg</v>
          </cell>
          <cell r="L6590" t="str">
            <v>Conformant</v>
          </cell>
        </row>
        <row r="6591">
          <cell r="B6591" t="str">
            <v>ON SEMICONDUCTOR_2023</v>
          </cell>
          <cell r="C6591" t="str">
            <v>CID003387 - Luna Smelter, Ltd.</v>
          </cell>
          <cell r="D6591" t="str">
            <v>Tin</v>
          </cell>
          <cell r="E6591" t="str">
            <v>CID003387</v>
          </cell>
          <cell r="F6591" t="str">
            <v>RMI</v>
          </cell>
          <cell r="G6591" t="str">
            <v>Luna Smelter, Ltd.</v>
          </cell>
          <cell r="H6591" t="str">
            <v>RWANDA</v>
          </cell>
          <cell r="I6591"/>
          <cell r="J6591" t="str">
            <v>Kigali</v>
          </cell>
          <cell r="K6591" t="str">
            <v>City of Kigali</v>
          </cell>
          <cell r="L6591" t="str">
            <v>Conformant</v>
          </cell>
        </row>
        <row r="6592">
          <cell r="B6592" t="str">
            <v>ON SEMICONDUCTOR_2023</v>
          </cell>
          <cell r="C6592" t="str">
            <v>CID001191 - Mitsubishi Materials Corporation</v>
          </cell>
          <cell r="D6592" t="str">
            <v>Tin</v>
          </cell>
          <cell r="E6592" t="str">
            <v>CID001191</v>
          </cell>
          <cell r="F6592" t="str">
            <v>RMI</v>
          </cell>
          <cell r="G6592" t="str">
            <v>Mitsubishi Materials Corporation</v>
          </cell>
          <cell r="H6592" t="str">
            <v>JAPAN</v>
          </cell>
          <cell r="I6592"/>
          <cell r="J6592" t="str">
            <v>Tokyo</v>
          </cell>
          <cell r="K6592" t="str">
            <v>Tokyo</v>
          </cell>
          <cell r="L6592" t="str">
            <v>Conformant</v>
          </cell>
        </row>
        <row r="6593">
          <cell r="B6593" t="str">
            <v>ON SEMICONDUCTOR_2023</v>
          </cell>
          <cell r="C6593" t="str">
            <v>CID003582 - Fabrica Auricchio Industria e Comercio Ltda.</v>
          </cell>
          <cell r="D6593" t="str">
            <v>Tin</v>
          </cell>
          <cell r="E6593" t="str">
            <v>CID003582</v>
          </cell>
          <cell r="F6593" t="str">
            <v>RMI</v>
          </cell>
          <cell r="G6593" t="str">
            <v>Fabrica Auricchio Industria e Comercio Ltda.</v>
          </cell>
          <cell r="H6593" t="str">
            <v>BRAZIL</v>
          </cell>
          <cell r="I6593"/>
          <cell r="J6593" t="str">
            <v>Mogi das Cruzes</v>
          </cell>
          <cell r="K6593" t="str">
            <v>São Paulo</v>
          </cell>
          <cell r="L6593" t="str">
            <v>Conformant</v>
          </cell>
        </row>
        <row r="6594">
          <cell r="B6594" t="str">
            <v>ON SEMICONDUCTOR_2023</v>
          </cell>
          <cell r="C6594" t="str">
            <v>CID003575 - Metal Concentrators SA (Pty) Ltd.</v>
          </cell>
          <cell r="D6594" t="str">
            <v>Gold</v>
          </cell>
          <cell r="E6594" t="str">
            <v>CID003575</v>
          </cell>
          <cell r="F6594" t="str">
            <v>RMI</v>
          </cell>
          <cell r="G6594" t="str">
            <v>Metal Concentrators SA (Pty) Ltd.</v>
          </cell>
          <cell r="H6594" t="str">
            <v>SOUTH AFRICA</v>
          </cell>
          <cell r="I6594"/>
          <cell r="J6594" t="str">
            <v>Kempton Park</v>
          </cell>
          <cell r="K6594" t="str">
            <v>Gauteng</v>
          </cell>
          <cell r="L6594" t="str">
            <v>Conformant</v>
          </cell>
        </row>
        <row r="6595">
          <cell r="B6595" t="str">
            <v>OPAL ASSOCIATES SA_2023</v>
          </cell>
          <cell r="C6595"/>
          <cell r="D6595"/>
          <cell r="E6595"/>
          <cell r="F6595"/>
          <cell r="G6595"/>
          <cell r="H6595"/>
          <cell r="I6595"/>
          <cell r="J6595"/>
          <cell r="K6595"/>
          <cell r="L6595"/>
        </row>
        <row r="6596">
          <cell r="B6596" t="str">
            <v>OSRAM_20222023</v>
          </cell>
          <cell r="C6596" t="str">
            <v>CID000211 - Changsha South Tantalum Niobium Co., Ltd.</v>
          </cell>
          <cell r="D6596" t="str">
            <v>Tantalum</v>
          </cell>
          <cell r="E6596" t="str">
            <v>CID000211</v>
          </cell>
          <cell r="F6596" t="str">
            <v>RMI</v>
          </cell>
          <cell r="G6596" t="str">
            <v>Changsha South Tantalum Niobium Co., Ltd.</v>
          </cell>
          <cell r="H6596" t="str">
            <v>CHINA</v>
          </cell>
          <cell r="I6596"/>
          <cell r="J6596" t="str">
            <v>Changsha</v>
          </cell>
          <cell r="K6596" t="str">
            <v>Hunan Sheng</v>
          </cell>
          <cell r="L6596" t="str">
            <v>Conformant</v>
          </cell>
        </row>
        <row r="6597">
          <cell r="B6597" t="str">
            <v>OSRAM_20222023</v>
          </cell>
          <cell r="C6597" t="str">
            <v>CID002504 - D Block Metals, LLC</v>
          </cell>
          <cell r="D6597" t="str">
            <v>Tantalum</v>
          </cell>
          <cell r="E6597" t="str">
            <v>CID002504</v>
          </cell>
          <cell r="F6597" t="str">
            <v>RMI</v>
          </cell>
          <cell r="G6597" t="str">
            <v>D Block Metals, LLC</v>
          </cell>
          <cell r="H6597" t="str">
            <v>UNITED STATES OF AMERICA</v>
          </cell>
          <cell r="I6597"/>
          <cell r="J6597" t="str">
            <v>Gastonia</v>
          </cell>
          <cell r="K6597" t="str">
            <v>North Carolina</v>
          </cell>
          <cell r="L6597" t="str">
            <v>Conformant</v>
          </cell>
        </row>
        <row r="6598">
          <cell r="B6598" t="str">
            <v>OSRAM_20222023</v>
          </cell>
          <cell r="C6598" t="str">
            <v>CID000460 - F&amp;X Electro-Materials Ltd.4</v>
          </cell>
          <cell r="D6598" t="str">
            <v>Tantalum</v>
          </cell>
          <cell r="E6598" t="str">
            <v>CID000460</v>
          </cell>
          <cell r="F6598" t="str">
            <v>RMI</v>
          </cell>
          <cell r="G6598" t="str">
            <v>F&amp;X Electro-Materials Ltd.</v>
          </cell>
          <cell r="H6598" t="str">
            <v>CHINA</v>
          </cell>
          <cell r="I6598"/>
          <cell r="J6598" t="str">
            <v>Jiangmen</v>
          </cell>
          <cell r="K6598" t="str">
            <v>Guangdong Sheng</v>
          </cell>
          <cell r="L6598" t="str">
            <v>Conformant</v>
          </cell>
        </row>
        <row r="6599">
          <cell r="B6599" t="str">
            <v>OSRAM_20222023</v>
          </cell>
          <cell r="C6599" t="str">
            <v>CID002505 - FIR Metals &amp; Resource Ltd.</v>
          </cell>
          <cell r="D6599" t="str">
            <v>Tantalum</v>
          </cell>
          <cell r="E6599" t="str">
            <v>CID002505</v>
          </cell>
          <cell r="F6599" t="str">
            <v>RMI</v>
          </cell>
          <cell r="G6599" t="str">
            <v>FIR Metals &amp; Resource Ltd.</v>
          </cell>
          <cell r="H6599" t="str">
            <v>CHINA</v>
          </cell>
          <cell r="I6599"/>
          <cell r="J6599" t="str">
            <v>Zhuzhou</v>
          </cell>
          <cell r="K6599" t="str">
            <v>Hunan Sheng</v>
          </cell>
          <cell r="L6599" t="str">
            <v>Conformant</v>
          </cell>
        </row>
        <row r="6600">
          <cell r="B6600" t="str">
            <v>OSRAM_20222023</v>
          </cell>
          <cell r="C6600" t="str">
            <v>CID002558 - Global Advanced Metals Aizu</v>
          </cell>
          <cell r="D6600" t="str">
            <v>Tantalum</v>
          </cell>
          <cell r="E6600" t="str">
            <v>CID002558</v>
          </cell>
          <cell r="F6600" t="str">
            <v>RMI</v>
          </cell>
          <cell r="G6600" t="str">
            <v>Global Advanced Metals Aizu</v>
          </cell>
          <cell r="H6600" t="str">
            <v>JAPAN</v>
          </cell>
          <cell r="I6600"/>
          <cell r="J6600" t="str">
            <v>Aizuwakamatsu</v>
          </cell>
          <cell r="K6600" t="str">
            <v>Fukushima</v>
          </cell>
          <cell r="L6600" t="str">
            <v>Conformant</v>
          </cell>
        </row>
        <row r="6601">
          <cell r="B6601" t="str">
            <v>OSRAM_20222023</v>
          </cell>
          <cell r="C6601" t="str">
            <v>CID002557 - Global Advanced Metals Boyertown</v>
          </cell>
          <cell r="D6601" t="str">
            <v>Tantalum</v>
          </cell>
          <cell r="E6601" t="str">
            <v>CID002557</v>
          </cell>
          <cell r="F6601" t="str">
            <v>RMI</v>
          </cell>
          <cell r="G6601" t="str">
            <v>Global Advanced Metals Boyertown</v>
          </cell>
          <cell r="H6601" t="str">
            <v>UNITED STATES OF AMERICA</v>
          </cell>
          <cell r="I6601"/>
          <cell r="J6601" t="str">
            <v>Boyertown</v>
          </cell>
          <cell r="K6601" t="str">
            <v>Pennsylvania</v>
          </cell>
          <cell r="L6601" t="str">
            <v>Conformant</v>
          </cell>
        </row>
        <row r="6602">
          <cell r="B6602" t="str">
            <v>OSRAM_20222023</v>
          </cell>
          <cell r="C6602" t="str">
            <v>CID000616 - XIMEI RESOURCES (GUANGDONG) LIMITED</v>
          </cell>
          <cell r="D6602" t="str">
            <v>Tantalum</v>
          </cell>
          <cell r="E6602" t="str">
            <v>CID000616</v>
          </cell>
          <cell r="F6602" t="str">
            <v>RMI</v>
          </cell>
          <cell r="G6602" t="str">
            <v>XIMEI RESOURCES (GUANGDONG) LIMITED</v>
          </cell>
          <cell r="H6602" t="str">
            <v>CHINA</v>
          </cell>
          <cell r="I6602"/>
          <cell r="J6602" t="str">
            <v>Yingde</v>
          </cell>
          <cell r="K6602" t="str">
            <v>Guangdong Sheng</v>
          </cell>
          <cell r="L6602" t="str">
            <v>Conformant</v>
          </cell>
        </row>
        <row r="6603">
          <cell r="B6603" t="str">
            <v>OSRAM_20222023</v>
          </cell>
          <cell r="C6603" t="str">
            <v>CID002544 - TANIOBIS Co., Ltd.</v>
          </cell>
          <cell r="D6603" t="str">
            <v>Tantalum</v>
          </cell>
          <cell r="E6603" t="str">
            <v>CID002544</v>
          </cell>
          <cell r="F6603" t="str">
            <v>RMI</v>
          </cell>
          <cell r="G6603" t="str">
            <v>TANIOBIS Co., Ltd.</v>
          </cell>
          <cell r="H6603" t="str">
            <v>THAILAND</v>
          </cell>
          <cell r="I6603"/>
          <cell r="J6603" t="str">
            <v>Map Ta Phut</v>
          </cell>
          <cell r="K6603" t="str">
            <v>Rayong</v>
          </cell>
          <cell r="L6603" t="str">
            <v>Conformant</v>
          </cell>
        </row>
        <row r="6604">
          <cell r="B6604" t="str">
            <v>OSRAM_20222023</v>
          </cell>
          <cell r="C6604" t="str">
            <v>CID002547 - QSIL Metals Hermsdorf GmbH98</v>
          </cell>
          <cell r="D6604" t="str">
            <v>Tantalum</v>
          </cell>
          <cell r="E6604" t="str">
            <v>CID002547</v>
          </cell>
          <cell r="F6604" t="str">
            <v>RMI</v>
          </cell>
          <cell r="G6604" t="str">
            <v>QSIL Metals Hermsdorf GmbH</v>
          </cell>
          <cell r="H6604" t="str">
            <v>GERMANY</v>
          </cell>
          <cell r="I6604"/>
          <cell r="J6604" t="str">
            <v>Hermsdorf</v>
          </cell>
          <cell r="K6604" t="str">
            <v>Thüringen</v>
          </cell>
          <cell r="L6604" t="str">
            <v>Removed</v>
          </cell>
        </row>
        <row r="6605">
          <cell r="B6605" t="str">
            <v>OSRAM_20222023</v>
          </cell>
          <cell r="C6605" t="str">
            <v>CID002548 - Materion Newton Inc.</v>
          </cell>
          <cell r="D6605" t="str">
            <v>Tantalum</v>
          </cell>
          <cell r="E6605" t="str">
            <v>CID002548</v>
          </cell>
          <cell r="F6605" t="str">
            <v>RMI</v>
          </cell>
          <cell r="G6605" t="str">
            <v>Materion Newton Inc.</v>
          </cell>
          <cell r="H6605" t="str">
            <v>UNITED STATES OF AMERICA</v>
          </cell>
          <cell r="I6605"/>
          <cell r="J6605" t="str">
            <v>Newton</v>
          </cell>
          <cell r="K6605" t="str">
            <v>Massachusetts</v>
          </cell>
          <cell r="L6605" t="str">
            <v>Conformant</v>
          </cell>
        </row>
        <row r="6606">
          <cell r="B6606" t="str">
            <v>OSRAM_20222023</v>
          </cell>
          <cell r="C6606" t="str">
            <v>CID002549 - TANIOBIS Japan Co., Ltd.</v>
          </cell>
          <cell r="D6606" t="str">
            <v>Tantalum</v>
          </cell>
          <cell r="E6606" t="str">
            <v>CID002549</v>
          </cell>
          <cell r="F6606" t="str">
            <v>RMI</v>
          </cell>
          <cell r="G6606" t="str">
            <v>TANIOBIS Japan Co., Ltd.</v>
          </cell>
          <cell r="H6606" t="str">
            <v>JAPAN</v>
          </cell>
          <cell r="I6606"/>
          <cell r="J6606" t="str">
            <v>Mito</v>
          </cell>
          <cell r="K6606" t="str">
            <v>Ibaraki</v>
          </cell>
          <cell r="L6606" t="str">
            <v>Conformant</v>
          </cell>
        </row>
        <row r="6607">
          <cell r="B6607" t="str">
            <v>OSRAM_20222023</v>
          </cell>
          <cell r="C6607" t="str">
            <v>CID002550 - TANIOBIS Smelting GmbH &amp; Co. KG</v>
          </cell>
          <cell r="D6607" t="str">
            <v>Tantalum</v>
          </cell>
          <cell r="E6607" t="str">
            <v>CID002550</v>
          </cell>
          <cell r="F6607" t="str">
            <v>RMI</v>
          </cell>
          <cell r="G6607" t="str">
            <v>TANIOBIS Smelting GmbH &amp; Co. KG</v>
          </cell>
          <cell r="H6607" t="str">
            <v>GERMANY</v>
          </cell>
          <cell r="I6607"/>
          <cell r="J6607" t="str">
            <v>Laufenburg</v>
          </cell>
          <cell r="K6607" t="str">
            <v>Baden-Württemberg</v>
          </cell>
          <cell r="L6607" t="str">
            <v>Conformant</v>
          </cell>
        </row>
        <row r="6608">
          <cell r="B6608" t="str">
            <v>OSRAM_20222023</v>
          </cell>
          <cell r="C6608" t="str">
            <v>CID002545 - TANIOBIS GmbH</v>
          </cell>
          <cell r="D6608" t="str">
            <v>Tantalum</v>
          </cell>
          <cell r="E6608" t="str">
            <v>CID002545</v>
          </cell>
          <cell r="F6608" t="str">
            <v>RMI</v>
          </cell>
          <cell r="G6608" t="str">
            <v>TANIOBIS GmbH</v>
          </cell>
          <cell r="H6608" t="str">
            <v>GERMANY</v>
          </cell>
          <cell r="I6608"/>
          <cell r="J6608" t="str">
            <v>Goslar</v>
          </cell>
          <cell r="K6608" t="str">
            <v>Niedersachsen</v>
          </cell>
          <cell r="L6608" t="str">
            <v>Conformant</v>
          </cell>
        </row>
        <row r="6609">
          <cell r="B6609" t="str">
            <v>OSRAM_20222023</v>
          </cell>
          <cell r="C6609" t="str">
            <v>CID002492 - Hengyang King Xing Lifeng New Materials Co., Ltd.</v>
          </cell>
          <cell r="D6609" t="str">
            <v>Tantalum</v>
          </cell>
          <cell r="E6609" t="str">
            <v>CID002492</v>
          </cell>
          <cell r="F6609" t="str">
            <v>RMI</v>
          </cell>
          <cell r="G6609" t="str">
            <v>Hengyang King Xing Lifeng New Materials Co., Ltd.</v>
          </cell>
          <cell r="H6609" t="str">
            <v>CHINA</v>
          </cell>
          <cell r="I6609"/>
          <cell r="J6609" t="str">
            <v>Hengyang</v>
          </cell>
          <cell r="K6609" t="str">
            <v>Hunan Sheng</v>
          </cell>
          <cell r="L6609" t="str">
            <v>Conformant</v>
          </cell>
        </row>
        <row r="6610">
          <cell r="B6610" t="str">
            <v>OSRAM_20222023</v>
          </cell>
          <cell r="C6610" t="str">
            <v>CID002512 - Jiangxi Dinghai Tantalum &amp; Niobium Co., Ltd.</v>
          </cell>
          <cell r="D6610" t="str">
            <v>Tantalum</v>
          </cell>
          <cell r="E6610" t="str">
            <v>CID002512</v>
          </cell>
          <cell r="F6610" t="str">
            <v>RMI</v>
          </cell>
          <cell r="G6610" t="str">
            <v>Jiangxi Dinghai Tantalum &amp; Niobium Co., Ltd.</v>
          </cell>
          <cell r="H6610" t="str">
            <v>CHINA</v>
          </cell>
          <cell r="I6610"/>
          <cell r="J6610" t="str">
            <v>Fengxin</v>
          </cell>
          <cell r="K6610" t="str">
            <v>Jiangxi Sheng</v>
          </cell>
          <cell r="L6610" t="str">
            <v>Conformant</v>
          </cell>
        </row>
        <row r="6611">
          <cell r="B6611" t="str">
            <v>OSRAM_20222023</v>
          </cell>
          <cell r="C6611" t="str">
            <v>CID002842 - Jiangxi Tuohong New Raw Material</v>
          </cell>
          <cell r="D6611" t="str">
            <v>Tantalum</v>
          </cell>
          <cell r="E6611" t="str">
            <v>CID002842</v>
          </cell>
          <cell r="F6611" t="str">
            <v>RMI</v>
          </cell>
          <cell r="G6611" t="str">
            <v>Jiangxi Tuohong New Raw Material</v>
          </cell>
          <cell r="H6611" t="str">
            <v>CHINA</v>
          </cell>
          <cell r="I6611"/>
          <cell r="J6611" t="str">
            <v>Yi Chun City</v>
          </cell>
          <cell r="K6611" t="str">
            <v>Jiangxi Sheng</v>
          </cell>
          <cell r="L6611" t="str">
            <v>Conformant</v>
          </cell>
        </row>
        <row r="6612">
          <cell r="B6612" t="str">
            <v>OSRAM_20222023</v>
          </cell>
          <cell r="C6612" t="str">
            <v>CID000914 - JiuJiang JinXin Nonferrous Metals Co., Ltd.</v>
          </cell>
          <cell r="D6612" t="str">
            <v>Tantalum</v>
          </cell>
          <cell r="E6612" t="str">
            <v>CID000914</v>
          </cell>
          <cell r="F6612" t="str">
            <v>RMI</v>
          </cell>
          <cell r="G6612" t="str">
            <v>JiuJiang JinXin Nonferrous Metals Co., Ltd.</v>
          </cell>
          <cell r="H6612" t="str">
            <v>CHINA</v>
          </cell>
          <cell r="I6612"/>
          <cell r="J6612" t="str">
            <v>Jiujiang</v>
          </cell>
          <cell r="K6612" t="str">
            <v>Jiangxi Sheng</v>
          </cell>
          <cell r="L6612" t="str">
            <v>Conformant</v>
          </cell>
        </row>
        <row r="6613">
          <cell r="B6613" t="str">
            <v>OSRAM_20222023</v>
          </cell>
          <cell r="C6613" t="str">
            <v>CID000917 - Jiujiang Tanbre Co., Ltd.</v>
          </cell>
          <cell r="D6613" t="str">
            <v>Tantalum</v>
          </cell>
          <cell r="E6613" t="str">
            <v>CID000917</v>
          </cell>
          <cell r="F6613" t="str">
            <v>RMI</v>
          </cell>
          <cell r="G6613" t="str">
            <v>Jiujiang Tanbre Co., Ltd.</v>
          </cell>
          <cell r="H6613" t="str">
            <v>CHINA</v>
          </cell>
          <cell r="I6613" t="str">
            <v>No. 62, Jiuhu Road, Jiujiang City, Jiangxi 
Province, China, P.C: 332014</v>
          </cell>
          <cell r="J6613" t="str">
            <v>Jiujiang</v>
          </cell>
          <cell r="K6613" t="str">
            <v>Jiangxi Sheng</v>
          </cell>
          <cell r="L6613" t="str">
            <v>Conformant</v>
          </cell>
        </row>
        <row r="6614">
          <cell r="B6614" t="str">
            <v>OSRAM_20222023</v>
          </cell>
          <cell r="C6614" t="str">
            <v>CID002506 - Jiujiang Zhongao Tantalum &amp; Niobium Co., Ltd.</v>
          </cell>
          <cell r="D6614" t="str">
            <v>Tantalum</v>
          </cell>
          <cell r="E6614" t="str">
            <v>CID002506</v>
          </cell>
          <cell r="F6614" t="str">
            <v>RMI</v>
          </cell>
          <cell r="G6614" t="str">
            <v>Jiujiang Zhongao Tantalum &amp; Niobium Co., Ltd.</v>
          </cell>
          <cell r="H6614" t="str">
            <v>CHINA</v>
          </cell>
          <cell r="I6614"/>
          <cell r="J6614" t="str">
            <v>Jiujiang</v>
          </cell>
          <cell r="K6614" t="str">
            <v>Jiangxi Sheng</v>
          </cell>
          <cell r="L6614" t="str">
            <v>Conformant</v>
          </cell>
        </row>
        <row r="6615">
          <cell r="B6615" t="str">
            <v>OSRAM_20222023</v>
          </cell>
          <cell r="C6615" t="str">
            <v>CID002539 - KEMET de Mexico</v>
          </cell>
          <cell r="D6615" t="str">
            <v>Tantalum</v>
          </cell>
          <cell r="E6615" t="str">
            <v>CID002539</v>
          </cell>
          <cell r="F6615" t="str">
            <v>RMI</v>
          </cell>
          <cell r="G6615" t="str">
            <v>KEMET de Mexico</v>
          </cell>
          <cell r="H6615" t="str">
            <v>MEXICO</v>
          </cell>
          <cell r="I6615"/>
          <cell r="J6615" t="str">
            <v>Matamoros</v>
          </cell>
          <cell r="K6615" t="str">
            <v>Tamaulipas</v>
          </cell>
          <cell r="L6615" t="str">
            <v>Conformant</v>
          </cell>
        </row>
        <row r="6616">
          <cell r="B6616" t="str">
            <v>OSRAM_20222023</v>
          </cell>
          <cell r="C6616" t="str">
            <v>CID001076 - AMG Brasil</v>
          </cell>
          <cell r="D6616" t="str">
            <v>Tantalum</v>
          </cell>
          <cell r="E6616" t="str">
            <v>CID001076</v>
          </cell>
          <cell r="F6616" t="str">
            <v>RMI</v>
          </cell>
          <cell r="G6616" t="str">
            <v>AMG Brasil</v>
          </cell>
          <cell r="H6616" t="str">
            <v>BRAZIL</v>
          </cell>
          <cell r="I6616"/>
          <cell r="J6616" t="str">
            <v>São João del Rei</v>
          </cell>
          <cell r="K6616" t="str">
            <v>Minas Gerais</v>
          </cell>
          <cell r="L6616" t="str">
            <v>Conformant</v>
          </cell>
        </row>
        <row r="6617">
          <cell r="B6617" t="str">
            <v>OSRAM_20222023</v>
          </cell>
          <cell r="C6617" t="str">
            <v>CID001163 - Metallurgical Products India Pvt., Ltd.7</v>
          </cell>
          <cell r="D6617" t="str">
            <v>Tantalum</v>
          </cell>
          <cell r="E6617" t="str">
            <v>CID001163</v>
          </cell>
          <cell r="F6617" t="str">
            <v>RMI</v>
          </cell>
          <cell r="G6617" t="str">
            <v>Metallurgical Products India Pvt., Ltd.</v>
          </cell>
          <cell r="H6617" t="str">
            <v>INDIA</v>
          </cell>
          <cell r="I6617"/>
          <cell r="J6617" t="str">
            <v>District Raigad</v>
          </cell>
          <cell r="K6617" t="str">
            <v>Maharashtra</v>
          </cell>
          <cell r="L6617" t="str">
            <v>Conformant</v>
          </cell>
        </row>
        <row r="6618">
          <cell r="B6618" t="str">
            <v>OSRAM_20222023</v>
          </cell>
          <cell r="C6618" t="str">
            <v>CID001173 - Mineracao Taboca S.A.</v>
          </cell>
          <cell r="D6618" t="str">
            <v>Tin</v>
          </cell>
          <cell r="E6618" t="str">
            <v>CID001173</v>
          </cell>
          <cell r="F6618" t="str">
            <v>RMI</v>
          </cell>
          <cell r="G6618" t="str">
            <v>Mineracao Taboca S.A.</v>
          </cell>
          <cell r="H6618" t="str">
            <v>BRAZIL</v>
          </cell>
          <cell r="I6618" t="str">
            <v>Nondisclosure</v>
          </cell>
          <cell r="J6618" t="str">
            <v>Bairro Guarapiranga</v>
          </cell>
          <cell r="K6618" t="str">
            <v>Pirapora do Bom Jesus City</v>
          </cell>
          <cell r="L6618" t="str">
            <v>Conformant</v>
          </cell>
        </row>
        <row r="6619">
          <cell r="B6619" t="str">
            <v>OSRAM_20222023</v>
          </cell>
          <cell r="C6619" t="str">
            <v>CID001192 - Mitsui Mining and Smelting Co., Ltd.8</v>
          </cell>
          <cell r="D6619" t="str">
            <v>Tantalum</v>
          </cell>
          <cell r="E6619" t="str">
            <v>CID001192</v>
          </cell>
          <cell r="F6619" t="str">
            <v>RMI</v>
          </cell>
          <cell r="G6619" t="str">
            <v>Mitsui Mining and Smelting Co., Ltd.</v>
          </cell>
          <cell r="H6619" t="str">
            <v>JAPAN</v>
          </cell>
          <cell r="I6619"/>
          <cell r="J6619" t="str">
            <v>Omuta</v>
          </cell>
          <cell r="K6619" t="str">
            <v>Fukuoka</v>
          </cell>
          <cell r="L6619" t="str">
            <v>Conformant</v>
          </cell>
        </row>
        <row r="6620">
          <cell r="B6620" t="str">
            <v>OSRAM_20222023</v>
          </cell>
          <cell r="C6620" t="str">
            <v>CID001277 - Ningxia Orient Tantalum Industry Co., Ltd.</v>
          </cell>
          <cell r="D6620" t="str">
            <v>Tantalum</v>
          </cell>
          <cell r="E6620" t="str">
            <v>CID001277</v>
          </cell>
          <cell r="F6620" t="str">
            <v>RMI</v>
          </cell>
          <cell r="G6620" t="str">
            <v>Ningxia Orient Tantalum Industry Co., Ltd.</v>
          </cell>
          <cell r="H6620" t="str">
            <v>CHINA</v>
          </cell>
          <cell r="I6620"/>
          <cell r="J6620" t="str">
            <v>Shizuishan City</v>
          </cell>
          <cell r="K6620" t="str">
            <v>Ningxia Huizi Zizhiqu</v>
          </cell>
          <cell r="L6620" t="str">
            <v>Conformant</v>
          </cell>
        </row>
        <row r="6621">
          <cell r="B6621" t="str">
            <v>OSRAM_20222023</v>
          </cell>
          <cell r="C6621" t="str">
            <v>CID001200 - NPM Silmet AS9</v>
          </cell>
          <cell r="D6621" t="str">
            <v>Tantalum</v>
          </cell>
          <cell r="E6621" t="str">
            <v>CID001200</v>
          </cell>
          <cell r="F6621" t="str">
            <v>RMI</v>
          </cell>
          <cell r="G6621" t="str">
            <v>NPM Silmet AS</v>
          </cell>
          <cell r="H6621" t="str">
            <v>ESTONIA</v>
          </cell>
          <cell r="I6621"/>
          <cell r="J6621" t="str">
            <v>Sillamäe</v>
          </cell>
          <cell r="K6621" t="str">
            <v>Ida-Virumaa</v>
          </cell>
          <cell r="L6621" t="str">
            <v>Conformant</v>
          </cell>
        </row>
        <row r="6622">
          <cell r="B6622" t="str">
            <v>OSRAM_20222023</v>
          </cell>
          <cell r="C6622" t="str">
            <v>CID001508 - QuantumClean</v>
          </cell>
          <cell r="D6622" t="str">
            <v>Tantalum</v>
          </cell>
          <cell r="E6622" t="str">
            <v>CID001508</v>
          </cell>
          <cell r="F6622" t="str">
            <v>RMI</v>
          </cell>
          <cell r="G6622" t="str">
            <v>QuantumClean</v>
          </cell>
          <cell r="H6622" t="str">
            <v>UNITED STATES OF AMERICA</v>
          </cell>
          <cell r="I6622"/>
          <cell r="J6622" t="str">
            <v>Carrollton</v>
          </cell>
          <cell r="K6622" t="str">
            <v>Texas</v>
          </cell>
          <cell r="L6622" t="str">
            <v>Conformant</v>
          </cell>
        </row>
        <row r="6623">
          <cell r="B6623" t="str">
            <v>OSRAM_20222023</v>
          </cell>
          <cell r="C6623" t="str">
            <v>CID002706 - Resind Industria e Comercio Ltda.</v>
          </cell>
          <cell r="D6623" t="str">
            <v>Tin</v>
          </cell>
          <cell r="E6623" t="str">
            <v>CID002706</v>
          </cell>
          <cell r="F6623" t="str">
            <v>RMI</v>
          </cell>
          <cell r="G6623" t="str">
            <v>Resind Industria e Comercio Ltda.</v>
          </cell>
          <cell r="H6623" t="str">
            <v>BRAZIL</v>
          </cell>
          <cell r="I6623"/>
          <cell r="J6623" t="str">
            <v>São João del Rei</v>
          </cell>
          <cell r="K6623" t="str">
            <v>Minas gerais</v>
          </cell>
          <cell r="L6623" t="str">
            <v>Conformant</v>
          </cell>
        </row>
        <row r="6624">
          <cell r="B6624" t="str">
            <v>OSRAM_20222023</v>
          </cell>
          <cell r="C6624" t="str">
            <v>CID001769 - Solikamsk Magnesium Works OAO14</v>
          </cell>
          <cell r="D6624" t="str">
            <v>Tantalum</v>
          </cell>
          <cell r="E6624" t="str">
            <v>CID001769</v>
          </cell>
          <cell r="F6624" t="str">
            <v>RMI</v>
          </cell>
          <cell r="G6624" t="str">
            <v>Solikamsk Magnesium Works OAO</v>
          </cell>
          <cell r="H6624" t="str">
            <v>RUSSIAN FEDERATION</v>
          </cell>
          <cell r="I6624"/>
          <cell r="J6624" t="str">
            <v>Solikamsk</v>
          </cell>
          <cell r="K6624" t="str">
            <v>Permskiy kray</v>
          </cell>
          <cell r="L6624" t="str">
            <v>Listed by RMI</v>
          </cell>
        </row>
        <row r="6625">
          <cell r="B6625" t="str">
            <v>OSRAM_20222023</v>
          </cell>
          <cell r="C6625" t="str">
            <v>CID001869 - Taki Chemical Co., Ltd.</v>
          </cell>
          <cell r="D6625" t="str">
            <v>Tantalum</v>
          </cell>
          <cell r="E6625" t="str">
            <v>CID001869</v>
          </cell>
          <cell r="F6625" t="str">
            <v>RMI</v>
          </cell>
          <cell r="G6625" t="str">
            <v>Taki Chemical Co., Ltd.</v>
          </cell>
          <cell r="H6625" t="str">
            <v>JAPAN</v>
          </cell>
          <cell r="I6625"/>
          <cell r="J6625" t="str">
            <v>Harima</v>
          </cell>
          <cell r="K6625" t="str">
            <v>Hyogo</v>
          </cell>
          <cell r="L6625" t="str">
            <v>Conformant</v>
          </cell>
        </row>
        <row r="6626">
          <cell r="B6626" t="str">
            <v>OSRAM_20222023</v>
          </cell>
          <cell r="C6626" t="str">
            <v>CID001891 - Telex Metals</v>
          </cell>
          <cell r="D6626" t="str">
            <v>Tantalum</v>
          </cell>
          <cell r="E6626" t="str">
            <v>CID001891</v>
          </cell>
          <cell r="F6626" t="str">
            <v>RMI</v>
          </cell>
          <cell r="G6626" t="str">
            <v>Telex Metals</v>
          </cell>
          <cell r="H6626" t="str">
            <v>UNITED STATES OF AMERICA</v>
          </cell>
          <cell r="I6626"/>
          <cell r="J6626" t="str">
            <v>Croydon</v>
          </cell>
          <cell r="K6626" t="str">
            <v>Pennsylvania</v>
          </cell>
          <cell r="L6626" t="str">
            <v>Conformant</v>
          </cell>
        </row>
        <row r="6627">
          <cell r="B6627" t="str">
            <v>OSRAM_20222023</v>
          </cell>
          <cell r="C6627" t="str">
            <v>CID001969 - Ulba Metallurgical Plant JSC17</v>
          </cell>
          <cell r="D6627" t="str">
            <v>Tantalum</v>
          </cell>
          <cell r="E6627" t="str">
            <v>CID001969</v>
          </cell>
          <cell r="F6627" t="str">
            <v>RMI</v>
          </cell>
          <cell r="G6627" t="str">
            <v>Ulba Metallurgical Plant JSC</v>
          </cell>
          <cell r="H6627" t="str">
            <v>KAZAKHSTAN</v>
          </cell>
          <cell r="I6627"/>
          <cell r="J6627" t="str">
            <v>Ust-Kamenogorsk</v>
          </cell>
          <cell r="K6627" t="str">
            <v>Qaraghandy oblysy</v>
          </cell>
          <cell r="L6627" t="str">
            <v>Conformant</v>
          </cell>
        </row>
        <row r="6628">
          <cell r="B6628" t="str">
            <v>OSRAM_20222023</v>
          </cell>
          <cell r="C6628" t="str">
            <v>CID002508 - XinXing HaoRong Electronic Material Co., Ltd.</v>
          </cell>
          <cell r="D6628" t="str">
            <v>Tantalum</v>
          </cell>
          <cell r="E6628" t="str">
            <v>CID002508</v>
          </cell>
          <cell r="F6628" t="str">
            <v>RMI</v>
          </cell>
          <cell r="G6628" t="str">
            <v>XinXing HaoRong Electronic Material Co., Ltd.</v>
          </cell>
          <cell r="H6628" t="str">
            <v>CHINA</v>
          </cell>
          <cell r="I6628"/>
          <cell r="J6628" t="str">
            <v>YunFu City</v>
          </cell>
          <cell r="K6628" t="str">
            <v>Guangdong Sheng</v>
          </cell>
          <cell r="L6628" t="str">
            <v>Conformant</v>
          </cell>
        </row>
        <row r="6629">
          <cell r="B6629" t="str">
            <v>OSRAM_20222023</v>
          </cell>
          <cell r="C6629" t="str">
            <v>CID002708 - Abington Reldan Metals, LLC</v>
          </cell>
          <cell r="D6629" t="str">
            <v>Gold</v>
          </cell>
          <cell r="E6629" t="str">
            <v>CID002708</v>
          </cell>
          <cell r="F6629" t="str">
            <v>RMI</v>
          </cell>
          <cell r="G6629" t="str">
            <v>Abington Reldan Metals, LLC</v>
          </cell>
          <cell r="H6629" t="str">
            <v>UNITED STATES OF AMERICA</v>
          </cell>
          <cell r="I6629"/>
          <cell r="J6629" t="str">
            <v>Fairless Hills</v>
          </cell>
          <cell r="K6629" t="str">
            <v>Pennsylvania</v>
          </cell>
          <cell r="L6629" t="str">
            <v>Conformant</v>
          </cell>
        </row>
        <row r="6630">
          <cell r="B6630" t="str">
            <v>OSRAM_20222023</v>
          </cell>
          <cell r="C6630" t="str">
            <v>CID000015 - Advanced Chemical Company</v>
          </cell>
          <cell r="D6630" t="str">
            <v>Gold</v>
          </cell>
          <cell r="E6630" t="str">
            <v>CID000015</v>
          </cell>
          <cell r="F6630" t="str">
            <v>RMI</v>
          </cell>
          <cell r="G6630" t="str">
            <v>Advanced Chemical Company</v>
          </cell>
          <cell r="H6630" t="str">
            <v>UNITED STATES OF AMERICA</v>
          </cell>
          <cell r="I6630"/>
          <cell r="J6630" t="str">
            <v>Warwick</v>
          </cell>
          <cell r="K6630" t="str">
            <v>Rhode Island</v>
          </cell>
          <cell r="L6630" t="str">
            <v>Conformant</v>
          </cell>
        </row>
        <row r="6631">
          <cell r="B6631" t="str">
            <v>OSRAM_20222023</v>
          </cell>
          <cell r="C6631" t="str">
            <v>CID000019 - Aida Chemical Industries Co., Ltd.</v>
          </cell>
          <cell r="D6631" t="str">
            <v>Gold</v>
          </cell>
          <cell r="E6631" t="str">
            <v>CID000019</v>
          </cell>
          <cell r="F6631" t="str">
            <v>RMI</v>
          </cell>
          <cell r="G6631" t="str">
            <v>Aida Chemical Industries Co., Ltd.</v>
          </cell>
          <cell r="H6631" t="str">
            <v>JAPAN</v>
          </cell>
          <cell r="I6631" t="str">
            <v>6-15-13 Minami-cho</v>
          </cell>
          <cell r="J6631" t="str">
            <v>Fuchu</v>
          </cell>
          <cell r="K6631" t="str">
            <v>Tokyo</v>
          </cell>
          <cell r="L6631" t="str">
            <v>Conformant</v>
          </cell>
        </row>
        <row r="6632">
          <cell r="B6632" t="str">
            <v>OSRAM_20222023</v>
          </cell>
          <cell r="C6632" t="str">
            <v>CID002560 - Al Etihad Gold Refinery DMCC</v>
          </cell>
          <cell r="D6632" t="str">
            <v>Gold</v>
          </cell>
          <cell r="E6632" t="str">
            <v>CID002560</v>
          </cell>
          <cell r="F6632" t="str">
            <v>RMI</v>
          </cell>
          <cell r="G6632" t="str">
            <v>Al Etihad Gold Refinery DMCC</v>
          </cell>
          <cell r="H6632" t="str">
            <v>UNITED ARAB EMIRATES</v>
          </cell>
          <cell r="I6632"/>
          <cell r="J6632" t="str">
            <v>Dubai</v>
          </cell>
          <cell r="K6632" t="str">
            <v>Dubayy</v>
          </cell>
          <cell r="L6632" t="str">
            <v>Conformant</v>
          </cell>
        </row>
        <row r="6633">
          <cell r="B6633" t="str">
            <v>OSRAM_20222023</v>
          </cell>
          <cell r="C6633" t="str">
            <v>CID000035 - Agosi AG</v>
          </cell>
          <cell r="D6633" t="str">
            <v>Gold</v>
          </cell>
          <cell r="E6633" t="str">
            <v>CID000035</v>
          </cell>
          <cell r="F6633" t="str">
            <v>RMI</v>
          </cell>
          <cell r="G6633" t="str">
            <v>Agosi AG</v>
          </cell>
          <cell r="H6633" t="str">
            <v>GERMANY</v>
          </cell>
          <cell r="I6633"/>
          <cell r="J6633" t="str">
            <v>Pforzheim</v>
          </cell>
          <cell r="K6633" t="str">
            <v>Baden-Württemberg</v>
          </cell>
          <cell r="L6633" t="str">
            <v>Conformant</v>
          </cell>
        </row>
        <row r="6634">
          <cell r="B6634" t="str">
            <v>OSRAM_20222023</v>
          </cell>
          <cell r="C6634" t="str">
            <v>CID000041 - Almalyk Mining and Metallurgical Complex (AMMC)</v>
          </cell>
          <cell r="D6634" t="str">
            <v>Gold</v>
          </cell>
          <cell r="E6634" t="str">
            <v>CID000041</v>
          </cell>
          <cell r="F6634" t="str">
            <v>RMI</v>
          </cell>
          <cell r="G6634" t="str">
            <v>Almalyk Mining and Metallurgical Complex (AMMC)</v>
          </cell>
          <cell r="H6634" t="str">
            <v>UZBEKISTAN</v>
          </cell>
          <cell r="I6634"/>
          <cell r="J6634" t="str">
            <v>Almalyk</v>
          </cell>
          <cell r="K6634" t="str">
            <v>Toshkent</v>
          </cell>
          <cell r="L6634" t="str">
            <v>Conformant</v>
          </cell>
        </row>
        <row r="6635">
          <cell r="B6635" t="str">
            <v>OSRAM_20222023</v>
          </cell>
          <cell r="C6635" t="str">
            <v>CID000058 - AngloGold Ashanti Corrego do Sitio Mineracao</v>
          </cell>
          <cell r="D6635" t="str">
            <v>Gold</v>
          </cell>
          <cell r="E6635" t="str">
            <v>CID000058</v>
          </cell>
          <cell r="F6635" t="str">
            <v>RMI</v>
          </cell>
          <cell r="G6635" t="str">
            <v>AngloGold Ashanti Corrego do Sitio Mineracao</v>
          </cell>
          <cell r="H6635" t="str">
            <v>BRAZIL</v>
          </cell>
          <cell r="I6635"/>
          <cell r="J6635" t="str">
            <v>Nova Lima</v>
          </cell>
          <cell r="K6635" t="str">
            <v>Minas Gerais</v>
          </cell>
          <cell r="L6635" t="str">
            <v>Conformant</v>
          </cell>
        </row>
        <row r="6636">
          <cell r="B6636" t="str">
            <v>OSRAM_20222023</v>
          </cell>
          <cell r="C6636" t="str">
            <v>CID000077 - Argor-Heraeus S.A.</v>
          </cell>
          <cell r="D6636" t="str">
            <v>Gold</v>
          </cell>
          <cell r="E6636" t="str">
            <v>CID000077</v>
          </cell>
          <cell r="F6636" t="str">
            <v>RMI</v>
          </cell>
          <cell r="G6636" t="str">
            <v>Argor-Heraeus S.A.</v>
          </cell>
          <cell r="H6636" t="str">
            <v>SWITZERLAND</v>
          </cell>
          <cell r="I6636" t="str">
            <v>CH-6850 Mendrisio , Switzerland</v>
          </cell>
          <cell r="J6636" t="str">
            <v>Mendrisio</v>
          </cell>
          <cell r="K6636" t="str">
            <v>Ticino</v>
          </cell>
          <cell r="L6636" t="str">
            <v>Conformant</v>
          </cell>
        </row>
        <row r="6637">
          <cell r="B6637" t="str">
            <v>OSRAM_20222023</v>
          </cell>
          <cell r="C6637" t="str">
            <v>CID000082 - Asahi Pretec Corp.20</v>
          </cell>
          <cell r="D6637" t="str">
            <v>Gold</v>
          </cell>
          <cell r="E6637" t="str">
            <v>CID000082</v>
          </cell>
          <cell r="F6637" t="str">
            <v>RMI</v>
          </cell>
          <cell r="G6637" t="str">
            <v>Asahi Pretec Corp.</v>
          </cell>
          <cell r="H6637" t="str">
            <v>JAPAN</v>
          </cell>
          <cell r="I6637"/>
          <cell r="J6637" t="str">
            <v>Kobe</v>
          </cell>
          <cell r="K6637" t="str">
            <v>Hyogo</v>
          </cell>
          <cell r="L6637" t="str">
            <v>Conformant</v>
          </cell>
        </row>
        <row r="6638">
          <cell r="B6638" t="str">
            <v>OSRAM_20222023</v>
          </cell>
          <cell r="C6638" t="str">
            <v>CID000924 - Asahi Refining Canada Ltd.</v>
          </cell>
          <cell r="D6638" t="str">
            <v>Gold</v>
          </cell>
          <cell r="E6638" t="str">
            <v>CID000924</v>
          </cell>
          <cell r="F6638" t="str">
            <v>RMI</v>
          </cell>
          <cell r="G6638" t="str">
            <v>Asahi Refining Canada Ltd.</v>
          </cell>
          <cell r="H6638" t="str">
            <v>CANADA</v>
          </cell>
          <cell r="I6638"/>
          <cell r="J6638" t="str">
            <v>Brampton</v>
          </cell>
          <cell r="K6638" t="str">
            <v>Ontario</v>
          </cell>
          <cell r="L6638" t="str">
            <v>Conformant</v>
          </cell>
        </row>
        <row r="6639">
          <cell r="B6639" t="str">
            <v>OSRAM_20222023</v>
          </cell>
          <cell r="C6639" t="str">
            <v>CID000920 - Asahi Refining USA Inc.</v>
          </cell>
          <cell r="D6639" t="str">
            <v>Gold</v>
          </cell>
          <cell r="E6639" t="str">
            <v>CID000920</v>
          </cell>
          <cell r="F6639" t="str">
            <v>RMI</v>
          </cell>
          <cell r="G6639" t="str">
            <v>Asahi Refining USA Inc.</v>
          </cell>
          <cell r="H6639" t="str">
            <v>UNITED STATES OF AMERICA</v>
          </cell>
          <cell r="I6639"/>
          <cell r="J6639" t="str">
            <v>Salt Lake City</v>
          </cell>
          <cell r="K6639" t="str">
            <v>Utah</v>
          </cell>
          <cell r="L6639" t="str">
            <v>Conformant</v>
          </cell>
        </row>
        <row r="6640">
          <cell r="B6640" t="str">
            <v>OSRAM_20222023</v>
          </cell>
          <cell r="C6640" t="str">
            <v>CID000103 - Atasay Kuyumculuk Sanayi Ve Ticaret A.S.24</v>
          </cell>
          <cell r="D6640" t="str">
            <v>Gold</v>
          </cell>
          <cell r="E6640" t="str">
            <v>CID000103</v>
          </cell>
          <cell r="F6640" t="str">
            <v>RMI</v>
          </cell>
          <cell r="G6640" t="str">
            <v>Atasay Kuyumculuk Sanayi Ve Ticaret A.S.</v>
          </cell>
          <cell r="H6640" t="str">
            <v>TURKEY</v>
          </cell>
          <cell r="I6640"/>
          <cell r="J6640" t="str">
            <v>Istanbul</v>
          </cell>
          <cell r="K6640" t="str">
            <v>İstanbul</v>
          </cell>
          <cell r="L6640" t="str">
            <v>Listed by RMI</v>
          </cell>
        </row>
        <row r="6641">
          <cell r="B6641" t="str">
            <v>OSRAM_20222023</v>
          </cell>
          <cell r="C6641" t="str">
            <v>CID002850 - AU Traders and Refiners</v>
          </cell>
          <cell r="D6641" t="str">
            <v>Gold</v>
          </cell>
          <cell r="E6641" t="str">
            <v>CID002850</v>
          </cell>
          <cell r="F6641" t="str">
            <v>RMI</v>
          </cell>
          <cell r="G6641" t="str">
            <v>AU Traders and Refiners</v>
          </cell>
          <cell r="H6641" t="str">
            <v>SOUTH AFRICA</v>
          </cell>
          <cell r="I6641"/>
          <cell r="J6641" t="str">
            <v>Johannesburg</v>
          </cell>
          <cell r="K6641" t="str">
            <v>Gauteng</v>
          </cell>
          <cell r="L6641" t="str">
            <v>Listed by RMI</v>
          </cell>
        </row>
        <row r="6642">
          <cell r="B6642" t="str">
            <v>OSRAM_20222023</v>
          </cell>
          <cell r="C6642" t="str">
            <v>CID000113 - Aurubis AG</v>
          </cell>
          <cell r="D6642" t="str">
            <v>Gold</v>
          </cell>
          <cell r="E6642" t="str">
            <v>CID000113</v>
          </cell>
          <cell r="F6642" t="str">
            <v>RMI</v>
          </cell>
          <cell r="G6642" t="str">
            <v>Aurubis AG</v>
          </cell>
          <cell r="H6642" t="str">
            <v>GERMANY</v>
          </cell>
          <cell r="I6642"/>
          <cell r="J6642" t="str">
            <v>Hamburg</v>
          </cell>
          <cell r="K6642" t="str">
            <v>Hamburg</v>
          </cell>
          <cell r="L6642" t="str">
            <v>Conformant</v>
          </cell>
        </row>
        <row r="6643">
          <cell r="B6643" t="str">
            <v>OSRAM_20222023</v>
          </cell>
          <cell r="C6643" t="str">
            <v>CID002863 - Bangalore Refinery26</v>
          </cell>
          <cell r="D6643" t="str">
            <v>Gold</v>
          </cell>
          <cell r="E6643" t="str">
            <v>CID002863</v>
          </cell>
          <cell r="F6643" t="str">
            <v>RMI</v>
          </cell>
          <cell r="G6643" t="str">
            <v>Bangalore Refinery</v>
          </cell>
          <cell r="H6643" t="str">
            <v>INDIA</v>
          </cell>
          <cell r="I6643"/>
          <cell r="J6643" t="str">
            <v>Bangalore</v>
          </cell>
          <cell r="K6643" t="str">
            <v>Karnataka</v>
          </cell>
          <cell r="L6643" t="str">
            <v>Conformant</v>
          </cell>
        </row>
        <row r="6644">
          <cell r="B6644" t="str">
            <v>OSRAM_20222023</v>
          </cell>
          <cell r="C6644" t="str">
            <v>CID000128 - Bangko Sentral ng Pilipinas (Central Bank of the Philippines)</v>
          </cell>
          <cell r="D6644" t="str">
            <v>Gold</v>
          </cell>
          <cell r="E6644" t="str">
            <v>CID000128</v>
          </cell>
          <cell r="F6644" t="str">
            <v>RMI</v>
          </cell>
          <cell r="G6644" t="str">
            <v>Bangko Sentral ng Pilipinas (Central Bank of the Philippines)</v>
          </cell>
          <cell r="H6644" t="str">
            <v>PHILIPPINES</v>
          </cell>
          <cell r="I6644"/>
          <cell r="J6644" t="str">
            <v>Quezon City</v>
          </cell>
          <cell r="K6644" t="str">
            <v>Rizal</v>
          </cell>
          <cell r="L6644" t="str">
            <v>Conformant</v>
          </cell>
        </row>
        <row r="6645">
          <cell r="B6645" t="str">
            <v>OSRAM_20222023</v>
          </cell>
          <cell r="C6645" t="str">
            <v>CID000157 - Boliden AB</v>
          </cell>
          <cell r="D6645" t="str">
            <v>Gold</v>
          </cell>
          <cell r="E6645" t="str">
            <v>CID000157</v>
          </cell>
          <cell r="F6645" t="str">
            <v>RMI</v>
          </cell>
          <cell r="G6645" t="str">
            <v>Boliden AB</v>
          </cell>
          <cell r="H6645" t="str">
            <v>SWEDEN</v>
          </cell>
          <cell r="I6645"/>
          <cell r="J6645" t="str">
            <v>Skelleftehamn</v>
          </cell>
          <cell r="K6645" t="str">
            <v>Västerbottens län [SE-24]</v>
          </cell>
          <cell r="L6645" t="str">
            <v>Conformant</v>
          </cell>
        </row>
        <row r="6646">
          <cell r="B6646" t="str">
            <v>OSRAM_20222023</v>
          </cell>
          <cell r="C6646" t="str">
            <v>CID000176 - C. Hafner GmbH + Co. KG</v>
          </cell>
          <cell r="D6646" t="str">
            <v>Gold</v>
          </cell>
          <cell r="E6646" t="str">
            <v>CID000176</v>
          </cell>
          <cell r="F6646" t="str">
            <v>RMI</v>
          </cell>
          <cell r="G6646" t="str">
            <v>C. Hafner GmbH + Co. KG</v>
          </cell>
          <cell r="H6646" t="str">
            <v>GERMANY</v>
          </cell>
          <cell r="I6646"/>
          <cell r="J6646" t="str">
            <v>Pforzheim</v>
          </cell>
          <cell r="K6646" t="str">
            <v>Baden-Württemberg</v>
          </cell>
          <cell r="L6646" t="str">
            <v>Conformant</v>
          </cell>
        </row>
        <row r="6647">
          <cell r="B6647" t="str">
            <v>OSRAM_20222023</v>
          </cell>
          <cell r="C6647" t="str">
            <v>CID000180 - Caridad</v>
          </cell>
          <cell r="D6647" t="str">
            <v>Gold</v>
          </cell>
          <cell r="E6647" t="str">
            <v>CID000180</v>
          </cell>
          <cell r="F6647" t="str">
            <v>RMI</v>
          </cell>
          <cell r="G6647" t="str">
            <v>Caridad</v>
          </cell>
          <cell r="H6647" t="str">
            <v>MEXICO</v>
          </cell>
          <cell r="I6647"/>
          <cell r="J6647" t="str">
            <v>Nacozari</v>
          </cell>
          <cell r="K6647" t="str">
            <v>Sonora</v>
          </cell>
          <cell r="L6647" t="str">
            <v>Listed by RMI</v>
          </cell>
        </row>
        <row r="6648">
          <cell r="B6648" t="str">
            <v>OSRAM_20222023</v>
          </cell>
          <cell r="C6648" t="str">
            <v>CID000185 - CCR Refinery - Glencore Canada Corporation30</v>
          </cell>
          <cell r="D6648" t="str">
            <v>Gold</v>
          </cell>
          <cell r="E6648" t="str">
            <v>CID000185</v>
          </cell>
          <cell r="F6648" t="str">
            <v>RMI</v>
          </cell>
          <cell r="G6648" t="str">
            <v>CCR Refinery - Glencore Canada Corporation</v>
          </cell>
          <cell r="H6648" t="str">
            <v>CANADA</v>
          </cell>
          <cell r="I6648"/>
          <cell r="J6648" t="str">
            <v>Montréal</v>
          </cell>
          <cell r="K6648" t="str">
            <v>Quebec</v>
          </cell>
          <cell r="L6648" t="str">
            <v>Conformant</v>
          </cell>
        </row>
        <row r="6649">
          <cell r="B6649" t="str">
            <v>OSRAM_20222023</v>
          </cell>
          <cell r="C6649" t="str">
            <v>CID000189 - Cendres + Metaux S.A.32</v>
          </cell>
          <cell r="D6649" t="str">
            <v>Gold</v>
          </cell>
          <cell r="E6649" t="str">
            <v>CID000189</v>
          </cell>
          <cell r="F6649" t="str">
            <v>RMI</v>
          </cell>
          <cell r="G6649" t="str">
            <v>Cendres + Metaux S.A.</v>
          </cell>
          <cell r="H6649" t="str">
            <v>SWITZERLAND</v>
          </cell>
          <cell r="I6649"/>
          <cell r="J6649" t="str">
            <v>Biel-Bienne</v>
          </cell>
          <cell r="K6649" t="str">
            <v>Bern</v>
          </cell>
          <cell r="L6649" t="str">
            <v>Listed by RMI</v>
          </cell>
        </row>
        <row r="6650">
          <cell r="B6650" t="str">
            <v>OSRAM_20222023</v>
          </cell>
          <cell r="C6650" t="str">
            <v>CID000233 - Chimet S.p.A.</v>
          </cell>
          <cell r="D6650" t="str">
            <v>Gold</v>
          </cell>
          <cell r="E6650" t="str">
            <v>CID000233</v>
          </cell>
          <cell r="F6650" t="str">
            <v>RMI</v>
          </cell>
          <cell r="G6650" t="str">
            <v>Chimet S.p.A.</v>
          </cell>
          <cell r="H6650" t="str">
            <v>ITALY</v>
          </cell>
          <cell r="I6650"/>
          <cell r="J6650" t="str">
            <v>Arezzo</v>
          </cell>
          <cell r="K6650" t="str">
            <v>Toscana</v>
          </cell>
          <cell r="L6650" t="str">
            <v>Conformant</v>
          </cell>
        </row>
        <row r="6651">
          <cell r="B6651" t="str">
            <v>OSRAM_20222023</v>
          </cell>
          <cell r="C6651" t="str">
            <v>CID000264 - Chugai Mining</v>
          </cell>
          <cell r="D6651" t="str">
            <v>Gold</v>
          </cell>
          <cell r="E6651" t="str">
            <v>CID000264</v>
          </cell>
          <cell r="F6651" t="str">
            <v>RMI</v>
          </cell>
          <cell r="G6651" t="str">
            <v>Chugai Mining</v>
          </cell>
          <cell r="H6651" t="str">
            <v>JAPAN</v>
          </cell>
          <cell r="I6651"/>
          <cell r="J6651" t="str">
            <v>Chiyoda</v>
          </cell>
          <cell r="K6651" t="str">
            <v>Tokyo</v>
          </cell>
          <cell r="L6651" t="str">
            <v>Conformant</v>
          </cell>
        </row>
        <row r="6652">
          <cell r="B6652" t="str">
            <v>OSRAM_20222023</v>
          </cell>
          <cell r="C6652" t="str">
            <v>CID000343 - Daye Non-Ferrous Metals Mining Ltd.</v>
          </cell>
          <cell r="D6652" t="str">
            <v>Gold</v>
          </cell>
          <cell r="E6652" t="str">
            <v>CID000343</v>
          </cell>
          <cell r="F6652" t="str">
            <v>RMI</v>
          </cell>
          <cell r="G6652" t="str">
            <v>Daye Non-Ferrous Metals Mining Ltd.</v>
          </cell>
          <cell r="H6652" t="str">
            <v>CHINA</v>
          </cell>
          <cell r="I6652"/>
          <cell r="J6652" t="str">
            <v>Huangshi</v>
          </cell>
          <cell r="K6652" t="str">
            <v>Hubei Sheng</v>
          </cell>
          <cell r="L6652" t="str">
            <v>Listed by RMI</v>
          </cell>
        </row>
        <row r="6653">
          <cell r="B6653" t="str">
            <v>OSRAM_20222023</v>
          </cell>
          <cell r="C6653" t="str">
            <v>CID002867 - Degussa Sonne / Mond Goldhandel GmbH34</v>
          </cell>
          <cell r="D6653" t="str">
            <v>Gold</v>
          </cell>
          <cell r="E6653" t="str">
            <v>CID002867</v>
          </cell>
          <cell r="F6653" t="str">
            <v>RMI</v>
          </cell>
          <cell r="G6653" t="str">
            <v>Degussa Sonne / Mond Goldhandel GmbH</v>
          </cell>
          <cell r="H6653" t="str">
            <v>GERMANY</v>
          </cell>
          <cell r="I6653"/>
          <cell r="J6653" t="str">
            <v>Pforzheim</v>
          </cell>
          <cell r="K6653" t="str">
            <v>Baden-Württemberg</v>
          </cell>
          <cell r="L6653" t="str">
            <v>Listed by RMI</v>
          </cell>
        </row>
        <row r="6654">
          <cell r="B6654" t="str">
            <v>OSRAM_20222023</v>
          </cell>
          <cell r="C6654" t="str">
            <v>CID000401 - Dowa</v>
          </cell>
          <cell r="D6654" t="str">
            <v>Gold</v>
          </cell>
          <cell r="E6654" t="str">
            <v>CID000401</v>
          </cell>
          <cell r="F6654" t="str">
            <v>RMI</v>
          </cell>
          <cell r="G6654" t="str">
            <v>Dowa</v>
          </cell>
          <cell r="H6654" t="str">
            <v>JAPAN</v>
          </cell>
          <cell r="I6654"/>
          <cell r="J6654" t="str">
            <v>Kosaka</v>
          </cell>
          <cell r="K6654" t="str">
            <v>Akita</v>
          </cell>
          <cell r="L6654" t="str">
            <v>Conformant</v>
          </cell>
        </row>
        <row r="6655">
          <cell r="B6655" t="str">
            <v>OSRAM_20222023</v>
          </cell>
          <cell r="C6655" t="str">
            <v>CID000359 - DSC (Do Sung Corporation)38</v>
          </cell>
          <cell r="D6655" t="str">
            <v>Gold</v>
          </cell>
          <cell r="E6655" t="str">
            <v>CID000359</v>
          </cell>
          <cell r="F6655" t="str">
            <v>RMI</v>
          </cell>
          <cell r="G6655" t="str">
            <v>DSC (Do Sung Corporation)</v>
          </cell>
          <cell r="H6655" t="str">
            <v>KOREA, REPUBLIC OF</v>
          </cell>
          <cell r="I6655"/>
          <cell r="J6655" t="str">
            <v>Gimpo</v>
          </cell>
          <cell r="K6655" t="str">
            <v>Gyeonggi-do</v>
          </cell>
          <cell r="L6655" t="str">
            <v>Conformant</v>
          </cell>
        </row>
        <row r="6656">
          <cell r="B6656" t="str">
            <v>OSRAM_20222023</v>
          </cell>
          <cell r="C6656" t="str">
            <v>CID000425 - Eco-System Recycling Co., Ltd. East Plant</v>
          </cell>
          <cell r="D6656" t="str">
            <v>Gold</v>
          </cell>
          <cell r="E6656" t="str">
            <v>CID000425</v>
          </cell>
          <cell r="F6656" t="str">
            <v>RMI</v>
          </cell>
          <cell r="G6656" t="str">
            <v>Eco-System Recycling Co., Ltd. East Plant</v>
          </cell>
          <cell r="H6656" t="str">
            <v>JAPAN</v>
          </cell>
          <cell r="I6656"/>
          <cell r="J6656" t="str">
            <v>Honjo</v>
          </cell>
          <cell r="K6656" t="str">
            <v>Saitama</v>
          </cell>
          <cell r="L6656" t="str">
            <v>Conformant</v>
          </cell>
        </row>
        <row r="6657">
          <cell r="B6657" t="str">
            <v>OSRAM_20222023</v>
          </cell>
          <cell r="C6657" t="str">
            <v>CID002561 - Emirates Gold DMCC</v>
          </cell>
          <cell r="D6657" t="str">
            <v>Gold</v>
          </cell>
          <cell r="E6657" t="str">
            <v>CID002561</v>
          </cell>
          <cell r="F6657" t="str">
            <v>RMI</v>
          </cell>
          <cell r="G6657" t="str">
            <v>Emirates Gold DMCC</v>
          </cell>
          <cell r="H6657" t="str">
            <v>UNITED ARAB EMIRATES</v>
          </cell>
          <cell r="I6657"/>
          <cell r="J6657" t="str">
            <v>Dubai</v>
          </cell>
          <cell r="K6657" t="str">
            <v>Dubayy</v>
          </cell>
          <cell r="L6657" t="str">
            <v>Conformant</v>
          </cell>
        </row>
        <row r="6658">
          <cell r="B6658" t="str">
            <v>OSRAM_20222023</v>
          </cell>
          <cell r="C6658" t="str">
            <v>CID002852 - GGC Gujrat Gold Centre Pvt. Ltd.</v>
          </cell>
          <cell r="D6658" t="str">
            <v>Gold</v>
          </cell>
          <cell r="E6658" t="str">
            <v>CID002852</v>
          </cell>
          <cell r="F6658" t="str">
            <v>RMI</v>
          </cell>
          <cell r="G6658" t="str">
            <v>GGC Gujrat Gold Centre Pvt. Ltd.</v>
          </cell>
          <cell r="H6658" t="str">
            <v>INDIA</v>
          </cell>
          <cell r="I6658"/>
          <cell r="J6658" t="str">
            <v>Ahmedabad</v>
          </cell>
          <cell r="K6658" t="str">
            <v>Gujarat</v>
          </cell>
          <cell r="L6658" t="str">
            <v>Active</v>
          </cell>
        </row>
        <row r="6659">
          <cell r="B6659" t="str">
            <v>OSRAM_20222023</v>
          </cell>
          <cell r="C6659" t="str">
            <v>CID002459 - Geib Refining Corporation</v>
          </cell>
          <cell r="D6659" t="str">
            <v>Gold</v>
          </cell>
          <cell r="E6659" t="str">
            <v>CID002459</v>
          </cell>
          <cell r="F6659" t="str">
            <v>RMI</v>
          </cell>
          <cell r="G6659" t="str">
            <v>Geib Refining Corporation</v>
          </cell>
          <cell r="H6659" t="str">
            <v>UNITED STATES OF AMERICA</v>
          </cell>
          <cell r="I6659"/>
          <cell r="J6659" t="str">
            <v>Warwick</v>
          </cell>
          <cell r="K6659" t="str">
            <v>Rhode Island</v>
          </cell>
          <cell r="L6659" t="str">
            <v>Conformant</v>
          </cell>
        </row>
        <row r="6660">
          <cell r="B6660" t="str">
            <v>OSRAM_20222023</v>
          </cell>
          <cell r="C6660" t="str">
            <v>CID002243 - Gold Refinery of Zijin Mining Group Co., Ltd.42</v>
          </cell>
          <cell r="D6660" t="str">
            <v>Gold</v>
          </cell>
          <cell r="E6660" t="str">
            <v>CID002243</v>
          </cell>
          <cell r="F6660" t="str">
            <v>RMI</v>
          </cell>
          <cell r="G6660" t="str">
            <v>Gold Refinery of Zijin Mining Group Co., Ltd.</v>
          </cell>
          <cell r="H6660" t="str">
            <v>CHINA</v>
          </cell>
          <cell r="I6660"/>
          <cell r="J6660" t="str">
            <v>Shanghang</v>
          </cell>
          <cell r="K6660" t="str">
            <v>Fujian Sheng</v>
          </cell>
          <cell r="L6660" t="str">
            <v>Conformant</v>
          </cell>
        </row>
        <row r="6661">
          <cell r="B6661" t="str">
            <v>OSRAM_20222023</v>
          </cell>
          <cell r="C6661" t="str">
            <v>CID001909 - Great Wall Precious Metals Co., Ltd. of CBPM45</v>
          </cell>
          <cell r="D6661" t="str">
            <v>Gold</v>
          </cell>
          <cell r="E6661" t="str">
            <v>CID001909</v>
          </cell>
          <cell r="F6661" t="str">
            <v>RMI</v>
          </cell>
          <cell r="G6661" t="str">
            <v>Great Wall Precious Metals Co., Ltd. of CBPM</v>
          </cell>
          <cell r="H6661" t="str">
            <v>CHINA</v>
          </cell>
          <cell r="I6661"/>
          <cell r="J6661" t="str">
            <v>Chengdu</v>
          </cell>
          <cell r="K6661" t="str">
            <v>Sichuan Sheng</v>
          </cell>
          <cell r="L6661" t="str">
            <v>Listed by RMI</v>
          </cell>
        </row>
        <row r="6662">
          <cell r="B6662" t="str">
            <v>OSRAM_20222023</v>
          </cell>
          <cell r="C6662" t="str">
            <v>CID002312 - Guangdong Jinding Gold Limited47</v>
          </cell>
          <cell r="D6662" t="str">
            <v>Gold</v>
          </cell>
          <cell r="E6662" t="str">
            <v>CID002312</v>
          </cell>
          <cell r="F6662" t="str">
            <v>RMI</v>
          </cell>
          <cell r="G6662" t="str">
            <v>Guangdong Jinding Gold Limited</v>
          </cell>
          <cell r="H6662" t="str">
            <v>CHINA</v>
          </cell>
          <cell r="I6662"/>
          <cell r="J6662" t="str">
            <v>Guangzhou</v>
          </cell>
          <cell r="K6662" t="str">
            <v>Guangdong Sheng</v>
          </cell>
          <cell r="L6662" t="str">
            <v>Listed by RMI</v>
          </cell>
        </row>
        <row r="6663">
          <cell r="B6663" t="str">
            <v>OSRAM_20222023</v>
          </cell>
          <cell r="C6663" t="str">
            <v>CID000651 - Guoda Safina High-Tech Environmental Refinery Co., Ltd.</v>
          </cell>
          <cell r="D6663" t="str">
            <v>Gold</v>
          </cell>
          <cell r="E6663" t="str">
            <v>CID000651</v>
          </cell>
          <cell r="F6663" t="str">
            <v>RMI</v>
          </cell>
          <cell r="G6663" t="str">
            <v>Guoda Safina High-Tech Environmental Refinery Co., Ltd.</v>
          </cell>
          <cell r="H6663" t="str">
            <v>CHINA</v>
          </cell>
          <cell r="I6663"/>
          <cell r="J6663" t="str">
            <v>Zhaoyuan</v>
          </cell>
          <cell r="K6663" t="str">
            <v>Shandong Sheng</v>
          </cell>
          <cell r="L6663" t="str">
            <v>Listed by RMI</v>
          </cell>
        </row>
        <row r="6664">
          <cell r="B6664" t="str">
            <v>OSRAM_20222023</v>
          </cell>
          <cell r="C6664" t="str">
            <v>CID000671 - Hangzhou Fuchunjiang Smelting Co., Ltd.</v>
          </cell>
          <cell r="D6664" t="str">
            <v>Gold</v>
          </cell>
          <cell r="E6664" t="str">
            <v>CID000671</v>
          </cell>
          <cell r="F6664" t="str">
            <v>RMI</v>
          </cell>
          <cell r="G6664" t="str">
            <v>Hangzhou Fuchunjiang Smelting Co., Ltd.</v>
          </cell>
          <cell r="H6664" t="str">
            <v>CHINA</v>
          </cell>
          <cell r="I6664"/>
          <cell r="J6664" t="str">
            <v>Fuyang</v>
          </cell>
          <cell r="K6664" t="str">
            <v>Zhejiang Sheng</v>
          </cell>
          <cell r="L6664" t="str">
            <v>Listed by RMI</v>
          </cell>
        </row>
        <row r="6665">
          <cell r="B6665" t="str">
            <v>OSRAM_20222023</v>
          </cell>
          <cell r="C6665" t="str">
            <v>CID000689 - LT Metal Ltd.</v>
          </cell>
          <cell r="D6665" t="str">
            <v>Gold</v>
          </cell>
          <cell r="E6665" t="str">
            <v>CID000689</v>
          </cell>
          <cell r="F6665" t="str">
            <v>RMI</v>
          </cell>
          <cell r="G6665" t="str">
            <v>LT Metal Ltd.</v>
          </cell>
          <cell r="H6665" t="str">
            <v>KOREA, REPUBLIC OF</v>
          </cell>
          <cell r="I6665"/>
          <cell r="J6665" t="str">
            <v>Seo-gu</v>
          </cell>
          <cell r="K6665" t="str">
            <v>Incheon-gwangyeoksi</v>
          </cell>
          <cell r="L6665" t="str">
            <v>Conformant</v>
          </cell>
        </row>
        <row r="6666">
          <cell r="B6666" t="str">
            <v>OSRAM_20222023</v>
          </cell>
          <cell r="C6666" t="str">
            <v>CID000694 - Heimerle + Meule GmbH</v>
          </cell>
          <cell r="D6666" t="str">
            <v>Gold</v>
          </cell>
          <cell r="E6666" t="str">
            <v>CID000694</v>
          </cell>
          <cell r="F6666" t="str">
            <v>RMI</v>
          </cell>
          <cell r="G6666" t="str">
            <v>Heimerle + Meule GmbH</v>
          </cell>
          <cell r="H6666" t="str">
            <v>GERMANY</v>
          </cell>
          <cell r="I6666"/>
          <cell r="J6666" t="str">
            <v>Pforzheim</v>
          </cell>
          <cell r="K6666" t="str">
            <v>Baden-Württemberg</v>
          </cell>
          <cell r="L6666" t="str">
            <v>Conformant</v>
          </cell>
        </row>
        <row r="6667">
          <cell r="B6667" t="str">
            <v>OSRAM_20222023</v>
          </cell>
          <cell r="C6667" t="str">
            <v>CID000707 - Heraeus Metals Hong Kong Ltd.</v>
          </cell>
          <cell r="D6667" t="str">
            <v>Gold</v>
          </cell>
          <cell r="E6667" t="str">
            <v>CID000707</v>
          </cell>
          <cell r="F6667" t="str">
            <v>RMI</v>
          </cell>
          <cell r="G6667" t="str">
            <v>Heraeus Metals Hong Kong Ltd.</v>
          </cell>
          <cell r="H6667" t="str">
            <v>CHINA</v>
          </cell>
          <cell r="I6667"/>
          <cell r="J6667" t="str">
            <v>Fanling</v>
          </cell>
          <cell r="K6667" t="str">
            <v>Hong Kong SAR</v>
          </cell>
          <cell r="L6667" t="str">
            <v>Conformant</v>
          </cell>
        </row>
        <row r="6668">
          <cell r="B6668" t="str">
            <v>OSRAM_20222023</v>
          </cell>
          <cell r="C6668" t="str">
            <v>CID000711 - Heraeus Germany GmbH Co. KG</v>
          </cell>
          <cell r="D6668" t="str">
            <v>Gold</v>
          </cell>
          <cell r="E6668" t="str">
            <v>CID000711</v>
          </cell>
          <cell r="F6668" t="str">
            <v>RMI</v>
          </cell>
          <cell r="G6668" t="str">
            <v>Heraeus Germany GmbH Co. KG</v>
          </cell>
          <cell r="H6668" t="str">
            <v>GERMANY</v>
          </cell>
          <cell r="I6668"/>
          <cell r="J6668" t="str">
            <v>Hanau</v>
          </cell>
          <cell r="K6668" t="str">
            <v>Hessen</v>
          </cell>
          <cell r="L6668" t="str">
            <v>Conformant</v>
          </cell>
        </row>
        <row r="6669">
          <cell r="B6669" t="str">
            <v>OSRAM_20222023</v>
          </cell>
          <cell r="C6669" t="str">
            <v>CID000767 - Hunan Chenzhou Mining Co., Ltd.</v>
          </cell>
          <cell r="D6669" t="str">
            <v>Gold</v>
          </cell>
          <cell r="E6669" t="str">
            <v>CID000767</v>
          </cell>
          <cell r="F6669" t="str">
            <v>RMI</v>
          </cell>
          <cell r="G6669" t="str">
            <v>Hunan Chenzhou Mining Co., Ltd.</v>
          </cell>
          <cell r="H6669" t="str">
            <v>CHINA</v>
          </cell>
          <cell r="I6669"/>
          <cell r="J6669" t="str">
            <v>Yuanling</v>
          </cell>
          <cell r="K6669" t="str">
            <v>Hunan Sheng</v>
          </cell>
          <cell r="L6669" t="str">
            <v>Listed by RMI</v>
          </cell>
        </row>
        <row r="6670">
          <cell r="B6670" t="str">
            <v>OSRAM_20222023</v>
          </cell>
          <cell r="C6670" t="str">
            <v>CID000766 - Hunan Chenzhou Mining Co., Ltd.</v>
          </cell>
          <cell r="D6670" t="str">
            <v>Tungsten</v>
          </cell>
          <cell r="E6670" t="str">
            <v>CID000766</v>
          </cell>
          <cell r="F6670" t="str">
            <v>RMI</v>
          </cell>
          <cell r="G6670" t="str">
            <v>Hunan Chenzhou Mining Co., Ltd.</v>
          </cell>
          <cell r="H6670" t="str">
            <v>CHINA</v>
          </cell>
          <cell r="I6670"/>
          <cell r="J6670" t="str">
            <v>Yuanling</v>
          </cell>
          <cell r="K6670" t="str">
            <v>Hunan Sheng</v>
          </cell>
          <cell r="L6670" t="str">
            <v>Conformant</v>
          </cell>
        </row>
        <row r="6671">
          <cell r="B6671" t="str">
            <v>OSRAM_20222023</v>
          </cell>
          <cell r="C6671" t="str">
            <v>CID000778 - HwaSeong CJ CO., LTD.</v>
          </cell>
          <cell r="D6671" t="str">
            <v>Gold</v>
          </cell>
          <cell r="E6671" t="str">
            <v>CID000778</v>
          </cell>
          <cell r="F6671" t="str">
            <v>RMI</v>
          </cell>
          <cell r="G6671" t="str">
            <v>HwaSeong CJ CO., LTD.</v>
          </cell>
          <cell r="H6671" t="str">
            <v>KOREA, REPUBLIC OF</v>
          </cell>
          <cell r="I6671"/>
          <cell r="J6671" t="str">
            <v>Danwon</v>
          </cell>
          <cell r="K6671" t="str">
            <v>Gyeonggi-do</v>
          </cell>
          <cell r="L6671" t="str">
            <v>Listed by RMI</v>
          </cell>
        </row>
        <row r="6672">
          <cell r="B6672" t="str">
            <v>OSRAM_20222023</v>
          </cell>
          <cell r="C6672" t="str">
            <v>CID000801 - Inner Mongolia Qiankun Gold and Silver Refinery Share Co., Ltd.</v>
          </cell>
          <cell r="D6672" t="str">
            <v>Gold</v>
          </cell>
          <cell r="E6672" t="str">
            <v>CID000801</v>
          </cell>
          <cell r="F6672" t="str">
            <v>RMI</v>
          </cell>
          <cell r="G6672" t="str">
            <v>Inner Mongolia Qiankun Gold and Silver Refinery Share Co., Ltd.</v>
          </cell>
          <cell r="H6672" t="str">
            <v>CHINA</v>
          </cell>
          <cell r="I6672"/>
          <cell r="J6672" t="str">
            <v>Hohhot</v>
          </cell>
          <cell r="K6672" t="str">
            <v>Nei Mongol Zizhiqu</v>
          </cell>
          <cell r="L6672" t="str">
            <v>Conformant</v>
          </cell>
        </row>
        <row r="6673">
          <cell r="B6673" t="str">
            <v>OSRAM_20222023</v>
          </cell>
          <cell r="C6673" t="str">
            <v>CID000807 - Ishifuku Metal Industry Co., Ltd.</v>
          </cell>
          <cell r="D6673" t="str">
            <v>Gold</v>
          </cell>
          <cell r="E6673" t="str">
            <v>CID000807</v>
          </cell>
          <cell r="F6673" t="str">
            <v>RMI</v>
          </cell>
          <cell r="G6673" t="str">
            <v>Ishifuku Metal Industry Co., Ltd.</v>
          </cell>
          <cell r="H6673" t="str">
            <v>JAPAN</v>
          </cell>
          <cell r="I6673"/>
          <cell r="J6673" t="str">
            <v>Soka</v>
          </cell>
          <cell r="K6673" t="str">
            <v>Saitama</v>
          </cell>
          <cell r="L6673" t="str">
            <v>Conformant</v>
          </cell>
        </row>
        <row r="6674">
          <cell r="B6674" t="str">
            <v>OSRAM_20222023</v>
          </cell>
          <cell r="C6674" t="str">
            <v>CID000814 - Istanbul Gold Refinery</v>
          </cell>
          <cell r="D6674" t="str">
            <v>Gold</v>
          </cell>
          <cell r="E6674" t="str">
            <v>CID000814</v>
          </cell>
          <cell r="F6674" t="str">
            <v>RMI</v>
          </cell>
          <cell r="G6674" t="str">
            <v>Istanbul Gold Refinery</v>
          </cell>
          <cell r="H6674" t="str">
            <v>TURKEY</v>
          </cell>
          <cell r="I6674"/>
          <cell r="J6674" t="str">
            <v>Kuyumcukent</v>
          </cell>
          <cell r="K6674" t="str">
            <v>İstanbul</v>
          </cell>
          <cell r="L6674" t="str">
            <v>Conformant</v>
          </cell>
        </row>
        <row r="6675">
          <cell r="B6675" t="str">
            <v>OSRAM_20222023</v>
          </cell>
          <cell r="C6675" t="str">
            <v>CID002765 - Italpreziosi</v>
          </cell>
          <cell r="D6675" t="str">
            <v>Gold</v>
          </cell>
          <cell r="E6675" t="str">
            <v>CID002765</v>
          </cell>
          <cell r="F6675" t="str">
            <v>RMI</v>
          </cell>
          <cell r="G6675" t="str">
            <v>Italpreziosi</v>
          </cell>
          <cell r="H6675" t="str">
            <v>ITALY</v>
          </cell>
          <cell r="I6675"/>
          <cell r="J6675" t="str">
            <v>Arezzo</v>
          </cell>
          <cell r="K6675" t="str">
            <v>Toscana</v>
          </cell>
          <cell r="L6675" t="str">
            <v>Conformant</v>
          </cell>
        </row>
        <row r="6676">
          <cell r="B6676" t="str">
            <v>OSRAM_20222023</v>
          </cell>
          <cell r="C6676" t="str">
            <v>CID000823 - Japan Mint</v>
          </cell>
          <cell r="D6676" t="str">
            <v>Gold</v>
          </cell>
          <cell r="E6676" t="str">
            <v>CID000823</v>
          </cell>
          <cell r="F6676" t="str">
            <v>RMI</v>
          </cell>
          <cell r="G6676" t="str">
            <v>Japan Mint</v>
          </cell>
          <cell r="H6676" t="str">
            <v>JAPAN</v>
          </cell>
          <cell r="I6676"/>
          <cell r="J6676" t="str">
            <v>Osaka</v>
          </cell>
          <cell r="K6676" t="str">
            <v>Osaka</v>
          </cell>
          <cell r="L6676" t="str">
            <v>Conformant</v>
          </cell>
        </row>
        <row r="6677">
          <cell r="B6677" t="str">
            <v>OSRAM_20222023</v>
          </cell>
          <cell r="C6677" t="str">
            <v>CID000855 - Jiangxi Copper Co., Ltd.51</v>
          </cell>
          <cell r="D6677" t="str">
            <v>Gold</v>
          </cell>
          <cell r="E6677" t="str">
            <v>CID000855</v>
          </cell>
          <cell r="F6677" t="str">
            <v>RMI</v>
          </cell>
          <cell r="G6677" t="str">
            <v>Jiangxi Copper Co., Ltd.</v>
          </cell>
          <cell r="H6677" t="str">
            <v>CHINA</v>
          </cell>
          <cell r="I6677"/>
          <cell r="J6677" t="str">
            <v>Guixi City</v>
          </cell>
          <cell r="K6677" t="str">
            <v>Jiangxi Sheng</v>
          </cell>
          <cell r="L6677" t="str">
            <v>Conformant</v>
          </cell>
        </row>
        <row r="6678">
          <cell r="B6678" t="str">
            <v>OSRAM_20222023</v>
          </cell>
          <cell r="C6678" t="str">
            <v>CID000929 - JSC Uralelectromed</v>
          </cell>
          <cell r="D6678" t="str">
            <v>Gold</v>
          </cell>
          <cell r="E6678" t="str">
            <v>CID000929</v>
          </cell>
          <cell r="F6678" t="str">
            <v>RMI</v>
          </cell>
          <cell r="G6678" t="str">
            <v>JSC Uralelectromed</v>
          </cell>
          <cell r="H6678" t="str">
            <v>RUSSIAN FEDERATION</v>
          </cell>
          <cell r="I6678"/>
          <cell r="J6678" t="str">
            <v>Verkhnyaya Pyshma</v>
          </cell>
          <cell r="K6678" t="str">
            <v>Sverdlovskaya oblast'</v>
          </cell>
          <cell r="L6678" t="str">
            <v>Listed by RMI</v>
          </cell>
        </row>
        <row r="6679">
          <cell r="B6679" t="str">
            <v>OSRAM_20222023</v>
          </cell>
          <cell r="C6679" t="str">
            <v>CID000937 - JX Nippon Mining &amp; Metals Co., Ltd.</v>
          </cell>
          <cell r="D6679" t="str">
            <v>Gold</v>
          </cell>
          <cell r="E6679" t="str">
            <v>CID000937</v>
          </cell>
          <cell r="F6679" t="str">
            <v>RMI</v>
          </cell>
          <cell r="G6679" t="str">
            <v>JX Nippon Mining &amp; Metals Co., Ltd.</v>
          </cell>
          <cell r="H6679" t="str">
            <v>JAPAN</v>
          </cell>
          <cell r="I6679"/>
          <cell r="J6679" t="str">
            <v>Ōita</v>
          </cell>
          <cell r="K6679" t="str">
            <v>Ôita</v>
          </cell>
          <cell r="L6679" t="str">
            <v>Conformant</v>
          </cell>
        </row>
        <row r="6680">
          <cell r="B6680" t="str">
            <v>OSRAM_20222023</v>
          </cell>
          <cell r="C6680" t="str">
            <v>CID000956 - Kazakhmys Smelting LLC</v>
          </cell>
          <cell r="D6680" t="str">
            <v>Gold</v>
          </cell>
          <cell r="E6680" t="str">
            <v>CID000956</v>
          </cell>
          <cell r="F6680" t="str">
            <v>RMI</v>
          </cell>
          <cell r="G6680" t="str">
            <v>Kazakhmys Smelting LLC</v>
          </cell>
          <cell r="H6680" t="str">
            <v>KAZAKHSTAN</v>
          </cell>
          <cell r="I6680"/>
          <cell r="J6680" t="str">
            <v>Balkhash</v>
          </cell>
          <cell r="K6680" t="str">
            <v>Qaraghandy oblysy</v>
          </cell>
          <cell r="L6680" t="str">
            <v>Listed by RMI</v>
          </cell>
        </row>
        <row r="6681">
          <cell r="B6681" t="str">
            <v>OSRAM_20222023</v>
          </cell>
          <cell r="C6681" t="str">
            <v>CID000957 - Kazzinc</v>
          </cell>
          <cell r="D6681" t="str">
            <v>Gold</v>
          </cell>
          <cell r="E6681" t="str">
            <v>CID000957</v>
          </cell>
          <cell r="F6681" t="str">
            <v>RMI</v>
          </cell>
          <cell r="G6681" t="str">
            <v>Kazzinc</v>
          </cell>
          <cell r="H6681" t="str">
            <v>KAZAKHSTAN</v>
          </cell>
          <cell r="I6681"/>
          <cell r="J6681" t="str">
            <v>Ust-Kamenogorsk</v>
          </cell>
          <cell r="K6681" t="str">
            <v>Qaraghandy oblysy</v>
          </cell>
          <cell r="L6681" t="str">
            <v>Conformant</v>
          </cell>
        </row>
        <row r="6682">
          <cell r="B6682" t="str">
            <v>OSRAM_20222023</v>
          </cell>
          <cell r="C6682" t="str">
            <v>CID000969 - Kennecott Utah Copper LLC</v>
          </cell>
          <cell r="D6682" t="str">
            <v>Gold</v>
          </cell>
          <cell r="E6682" t="str">
            <v>CID000969</v>
          </cell>
          <cell r="F6682" t="str">
            <v>RMI</v>
          </cell>
          <cell r="G6682" t="str">
            <v>Kennecott Utah Copper LLC</v>
          </cell>
          <cell r="H6682" t="str">
            <v>UNITED STATES OF AMERICA</v>
          </cell>
          <cell r="I6682"/>
          <cell r="J6682" t="str">
            <v>Magna</v>
          </cell>
          <cell r="K6682" t="str">
            <v>Utah</v>
          </cell>
          <cell r="L6682" t="str">
            <v>Conformant</v>
          </cell>
        </row>
        <row r="6683">
          <cell r="B6683" t="str">
            <v>OSRAM_20222023</v>
          </cell>
          <cell r="C6683" t="str">
            <v>CID002511 - KGHM Polska Miedz Spolka Akcyjna</v>
          </cell>
          <cell r="D6683" t="str">
            <v>Gold</v>
          </cell>
          <cell r="E6683" t="str">
            <v>CID002511</v>
          </cell>
          <cell r="F6683" t="str">
            <v>RMI</v>
          </cell>
          <cell r="G6683" t="str">
            <v>KGHM Polska Miedz Spolka Akcyjna</v>
          </cell>
          <cell r="H6683" t="str">
            <v>POLAND</v>
          </cell>
          <cell r="I6683"/>
          <cell r="J6683" t="str">
            <v>Lubin</v>
          </cell>
          <cell r="K6683" t="str">
            <v>Dolnośląskie</v>
          </cell>
          <cell r="L6683" t="str">
            <v>Conformant</v>
          </cell>
        </row>
        <row r="6684">
          <cell r="B6684" t="str">
            <v>OSRAM_20222023</v>
          </cell>
          <cell r="C6684" t="str">
            <v>CID000981 - Kojima Chemicals Co., Ltd.</v>
          </cell>
          <cell r="D6684" t="str">
            <v>Gold</v>
          </cell>
          <cell r="E6684" t="str">
            <v>CID000981</v>
          </cell>
          <cell r="F6684" t="str">
            <v>RMI</v>
          </cell>
          <cell r="G6684" t="str">
            <v>Kojima Chemicals Co., Ltd.</v>
          </cell>
          <cell r="H6684" t="str">
            <v>JAPAN</v>
          </cell>
          <cell r="I6684"/>
          <cell r="J6684" t="str">
            <v>Sayama</v>
          </cell>
          <cell r="K6684" t="str">
            <v>Saitama</v>
          </cell>
          <cell r="L6684" t="str">
            <v>Conformant</v>
          </cell>
        </row>
        <row r="6685">
          <cell r="B6685" t="str">
            <v>OSRAM_20222023</v>
          </cell>
          <cell r="C6685" t="str">
            <v>CID002605 - Korea Zinc Co., Ltd.</v>
          </cell>
          <cell r="D6685" t="str">
            <v>Gold</v>
          </cell>
          <cell r="E6685" t="str">
            <v>CID002605</v>
          </cell>
          <cell r="F6685" t="str">
            <v>RMI</v>
          </cell>
          <cell r="G6685" t="str">
            <v>Korea Zinc Co., Ltd.</v>
          </cell>
          <cell r="H6685" t="str">
            <v>KOREA, REPUBLIC OF</v>
          </cell>
          <cell r="I6685"/>
          <cell r="J6685" t="str">
            <v>Gangnam</v>
          </cell>
          <cell r="K6685" t="str">
            <v>Seoul-teukbyeolsi</v>
          </cell>
          <cell r="L6685" t="str">
            <v>Conformant</v>
          </cell>
        </row>
        <row r="6686">
          <cell r="B6686" t="str">
            <v>OSRAM_20222023</v>
          </cell>
          <cell r="C6686" t="str">
            <v>CID001029 - Kyrgyzaltyn JSC</v>
          </cell>
          <cell r="D6686" t="str">
            <v>Gold</v>
          </cell>
          <cell r="E6686" t="str">
            <v>CID001029</v>
          </cell>
          <cell r="F6686" t="str">
            <v>RMI</v>
          </cell>
          <cell r="G6686" t="str">
            <v>Kyrgyzaltyn JSC</v>
          </cell>
          <cell r="H6686" t="str">
            <v>KYRGYZSTAN</v>
          </cell>
          <cell r="I6686"/>
          <cell r="J6686" t="str">
            <v>Bishkek</v>
          </cell>
          <cell r="K6686" t="str">
            <v>Chüy</v>
          </cell>
          <cell r="L6686" t="str">
            <v>Listed by RMI</v>
          </cell>
        </row>
        <row r="6687">
          <cell r="B6687" t="str">
            <v>OSRAM_20222023</v>
          </cell>
          <cell r="C6687" t="str">
            <v>CID002865 - Kyshtym Copper-Electrolytic Plant ZAO</v>
          </cell>
          <cell r="D6687" t="str">
            <v>Gold</v>
          </cell>
          <cell r="E6687" t="str">
            <v>CID002865</v>
          </cell>
          <cell r="F6687" t="str">
            <v>RMI</v>
          </cell>
          <cell r="G6687" t="str">
            <v>Kyshtym Copper-Electrolytic Plant ZAO</v>
          </cell>
          <cell r="H6687" t="str">
            <v>RUSSIAN FEDERATION</v>
          </cell>
          <cell r="I6687"/>
          <cell r="J6687" t="str">
            <v>Kyshtym</v>
          </cell>
          <cell r="K6687" t="str">
            <v>Chelyabinskaya oblast'</v>
          </cell>
          <cell r="L6687" t="str">
            <v>Removed</v>
          </cell>
        </row>
        <row r="6688">
          <cell r="B6688" t="str">
            <v>OSRAM_20222023</v>
          </cell>
          <cell r="C6688" t="str">
            <v>CID001056 - Lingbao Gold Co., Ltd.59</v>
          </cell>
          <cell r="D6688" t="str">
            <v>Gold</v>
          </cell>
          <cell r="E6688" t="str">
            <v>CID001056</v>
          </cell>
          <cell r="F6688" t="str">
            <v>RMI</v>
          </cell>
          <cell r="G6688" t="str">
            <v>Lingbao Gold Co., Ltd.</v>
          </cell>
          <cell r="H6688" t="str">
            <v>CHINA</v>
          </cell>
          <cell r="I6688"/>
          <cell r="J6688" t="str">
            <v>Lingbao</v>
          </cell>
          <cell r="K6688" t="str">
            <v>Henan Sheng</v>
          </cell>
          <cell r="L6688" t="str">
            <v>Listed by RMI</v>
          </cell>
        </row>
        <row r="6689">
          <cell r="B6689" t="str">
            <v>OSRAM_20222023</v>
          </cell>
          <cell r="C6689" t="str">
            <v>CID001058 - Lingbao Jinyuan Tonghui Refinery Co., Ltd.</v>
          </cell>
          <cell r="D6689" t="str">
            <v>Gold</v>
          </cell>
          <cell r="E6689" t="str">
            <v>CID001058</v>
          </cell>
          <cell r="F6689" t="str">
            <v>RMI</v>
          </cell>
          <cell r="G6689" t="str">
            <v>Lingbao Jinyuan Tonghui Refinery Co., Ltd.</v>
          </cell>
          <cell r="H6689" t="str">
            <v>CHINA</v>
          </cell>
          <cell r="I6689"/>
          <cell r="J6689" t="str">
            <v>Lingbao</v>
          </cell>
          <cell r="K6689" t="str">
            <v>Henan Sheng</v>
          </cell>
          <cell r="L6689" t="str">
            <v>Listed by RMI</v>
          </cell>
        </row>
        <row r="6690">
          <cell r="B6690" t="str">
            <v>OSRAM_20222023</v>
          </cell>
          <cell r="C6690" t="str">
            <v>CID002762 - L'Orfebre S.A.</v>
          </cell>
          <cell r="D6690" t="str">
            <v>Gold</v>
          </cell>
          <cell r="E6690" t="str">
            <v>CID002762</v>
          </cell>
          <cell r="F6690" t="str">
            <v>RMI</v>
          </cell>
          <cell r="G6690" t="str">
            <v>L'Orfebre S.A.</v>
          </cell>
          <cell r="H6690" t="str">
            <v>ANDORRA</v>
          </cell>
          <cell r="I6690"/>
          <cell r="J6690" t="str">
            <v>Andorra la Vella</v>
          </cell>
          <cell r="K6690" t="str">
            <v>Andorra la Vella</v>
          </cell>
          <cell r="L6690" t="str">
            <v>Conformant</v>
          </cell>
        </row>
        <row r="6691">
          <cell r="B6691" t="str">
            <v>OSRAM_20222023</v>
          </cell>
          <cell r="C6691" t="str">
            <v>CID001078 - LS-NIKKO Copper Inc.</v>
          </cell>
          <cell r="D6691" t="str">
            <v>Gold</v>
          </cell>
          <cell r="E6691" t="str">
            <v>CID001078</v>
          </cell>
          <cell r="F6691" t="str">
            <v>RMI</v>
          </cell>
          <cell r="G6691" t="str">
            <v>LS-NIKKO Copper Inc.</v>
          </cell>
          <cell r="H6691" t="str">
            <v>KOREA, REPUBLIC OF</v>
          </cell>
          <cell r="I6691"/>
          <cell r="J6691" t="str">
            <v>Onsan-eup</v>
          </cell>
          <cell r="K6691" t="str">
            <v>Ulsan-gwangyeoksi</v>
          </cell>
          <cell r="L6691" t="str">
            <v>Conformant</v>
          </cell>
        </row>
        <row r="6692">
          <cell r="B6692" t="str">
            <v>OSRAM_20222023</v>
          </cell>
          <cell r="C6692" t="str">
            <v>CID001093 - Luoyang Zijin Yinhui Gold Refinery Co., Ltd.</v>
          </cell>
          <cell r="D6692" t="str">
            <v>Gold</v>
          </cell>
          <cell r="E6692" t="str">
            <v>CID001093</v>
          </cell>
          <cell r="F6692" t="str">
            <v>RMI</v>
          </cell>
          <cell r="G6692" t="str">
            <v>Luoyang Zijin Yinhui Gold Refinery Co., Ltd.</v>
          </cell>
          <cell r="H6692" t="str">
            <v>CHINA</v>
          </cell>
          <cell r="I6692"/>
          <cell r="J6692" t="str">
            <v>Luoyang</v>
          </cell>
          <cell r="K6692" t="str">
            <v>Henan Sheng</v>
          </cell>
          <cell r="L6692" t="str">
            <v>Listed by RMI</v>
          </cell>
        </row>
        <row r="6693">
          <cell r="B6693" t="str">
            <v>OSRAM_20222023</v>
          </cell>
          <cell r="C6693" t="str">
            <v>CID002606 - Marsam Metals</v>
          </cell>
          <cell r="D6693" t="str">
            <v>Gold</v>
          </cell>
          <cell r="E6693" t="str">
            <v>CID002606</v>
          </cell>
          <cell r="F6693" t="str">
            <v>RMI</v>
          </cell>
          <cell r="G6693" t="str">
            <v>Marsam Metals</v>
          </cell>
          <cell r="H6693" t="str">
            <v>BRAZIL</v>
          </cell>
          <cell r="I6693"/>
          <cell r="J6693" t="str">
            <v>Sao Paulo</v>
          </cell>
          <cell r="K6693" t="str">
            <v>São Paulo</v>
          </cell>
          <cell r="L6693" t="str">
            <v>Listed by RMI</v>
          </cell>
        </row>
        <row r="6694">
          <cell r="B6694" t="str">
            <v>OSRAM_20222023</v>
          </cell>
          <cell r="C6694" t="str">
            <v>CID001113 - Materion</v>
          </cell>
          <cell r="D6694" t="str">
            <v>Gold</v>
          </cell>
          <cell r="E6694" t="str">
            <v>CID001113</v>
          </cell>
          <cell r="F6694" t="str">
            <v>RMI</v>
          </cell>
          <cell r="G6694" t="str">
            <v>Materion</v>
          </cell>
          <cell r="H6694" t="str">
            <v>UNITED STATES OF AMERICA</v>
          </cell>
          <cell r="I6694"/>
          <cell r="J6694" t="str">
            <v>Buffalo</v>
          </cell>
          <cell r="K6694" t="str">
            <v>New York</v>
          </cell>
          <cell r="L6694" t="str">
            <v>Conformant</v>
          </cell>
        </row>
        <row r="6695">
          <cell r="B6695" t="str">
            <v>OSRAM_20222023</v>
          </cell>
          <cell r="C6695" t="str">
            <v>CID001119 - Matsuda Sangyo Co., Ltd.</v>
          </cell>
          <cell r="D6695" t="str">
            <v>Gold</v>
          </cell>
          <cell r="E6695" t="str">
            <v>CID001119</v>
          </cell>
          <cell r="F6695" t="str">
            <v>RMI</v>
          </cell>
          <cell r="G6695" t="str">
            <v>Matsuda Sangyo Co., Ltd.</v>
          </cell>
          <cell r="H6695" t="str">
            <v>JAPAN</v>
          </cell>
          <cell r="I6695"/>
          <cell r="J6695" t="str">
            <v>Iruma</v>
          </cell>
          <cell r="K6695" t="str">
            <v>Saitama</v>
          </cell>
          <cell r="L6695" t="str">
            <v>Conformant</v>
          </cell>
        </row>
        <row r="6696">
          <cell r="B6696" t="str">
            <v>OSRAM_20222023</v>
          </cell>
          <cell r="C6696" t="str">
            <v>CID001149 - Metalor Technologies (Hong Kong) Ltd.</v>
          </cell>
          <cell r="D6696" t="str">
            <v>Gold</v>
          </cell>
          <cell r="E6696" t="str">
            <v>CID001149</v>
          </cell>
          <cell r="F6696" t="str">
            <v>RMI</v>
          </cell>
          <cell r="G6696" t="str">
            <v>Metalor Technologies (Hong Kong) Ltd.</v>
          </cell>
          <cell r="H6696" t="str">
            <v>CHINA</v>
          </cell>
          <cell r="I6696" t="str">
            <v>Unknown.</v>
          </cell>
          <cell r="J6696" t="str">
            <v>Kwai Chung</v>
          </cell>
          <cell r="K6696" t="str">
            <v>Hong Kong SAR</v>
          </cell>
          <cell r="L6696" t="str">
            <v>Conformant</v>
          </cell>
        </row>
        <row r="6697">
          <cell r="B6697" t="str">
            <v>OSRAM_20222023</v>
          </cell>
          <cell r="C6697" t="str">
            <v>CID001152 - Metalor Technologies (Singapore) Pte., Ltd.</v>
          </cell>
          <cell r="D6697" t="str">
            <v>Gold</v>
          </cell>
          <cell r="E6697" t="str">
            <v>CID001152</v>
          </cell>
          <cell r="F6697" t="str">
            <v>RMI</v>
          </cell>
          <cell r="G6697" t="str">
            <v>Metalor Technologies (Singapore) Pte., Ltd.</v>
          </cell>
          <cell r="H6697" t="str">
            <v>SINGAPORE</v>
          </cell>
          <cell r="I6697"/>
          <cell r="J6697" t="str">
            <v>Singapore</v>
          </cell>
          <cell r="K6697" t="str">
            <v>South West</v>
          </cell>
          <cell r="L6697" t="str">
            <v>Conformant</v>
          </cell>
        </row>
        <row r="6698">
          <cell r="B6698" t="str">
            <v>OSRAM_20222023</v>
          </cell>
          <cell r="C6698" t="str">
            <v>CID001147 - Metalor Technologies (Suzhou) Ltd.</v>
          </cell>
          <cell r="D6698" t="str">
            <v>Gold</v>
          </cell>
          <cell r="E6698" t="str">
            <v>CID001147</v>
          </cell>
          <cell r="F6698" t="str">
            <v>RMI</v>
          </cell>
          <cell r="G6698" t="str">
            <v>Metalor Technologies (Suzhou) Ltd.</v>
          </cell>
          <cell r="H6698" t="str">
            <v>CHINA</v>
          </cell>
          <cell r="I6698"/>
          <cell r="J6698" t="str">
            <v>Suzhou Industrial Park</v>
          </cell>
          <cell r="K6698" t="str">
            <v>Jiangsu Sheng</v>
          </cell>
          <cell r="L6698" t="str">
            <v>Conformant</v>
          </cell>
        </row>
        <row r="6699">
          <cell r="B6699" t="str">
            <v>OSRAM_20222023</v>
          </cell>
          <cell r="C6699" t="str">
            <v>CID001153 - Metalor Technologies S.A.</v>
          </cell>
          <cell r="D6699" t="str">
            <v>Gold</v>
          </cell>
          <cell r="E6699" t="str">
            <v>CID001153</v>
          </cell>
          <cell r="F6699" t="str">
            <v>RMI</v>
          </cell>
          <cell r="G6699" t="str">
            <v>Metalor Technologies S.A.</v>
          </cell>
          <cell r="H6699" t="str">
            <v>SWITZERLAND</v>
          </cell>
          <cell r="I6699"/>
          <cell r="J6699" t="str">
            <v>Marin</v>
          </cell>
          <cell r="K6699" t="str">
            <v>Neuchâtel</v>
          </cell>
          <cell r="L6699" t="str">
            <v>Conformant</v>
          </cell>
        </row>
        <row r="6700">
          <cell r="B6700" t="str">
            <v>OSRAM_20222023</v>
          </cell>
          <cell r="C6700" t="str">
            <v>CID001157 - Metalor USA Refining Corporation</v>
          </cell>
          <cell r="D6700" t="str">
            <v>Gold</v>
          </cell>
          <cell r="E6700" t="str">
            <v>CID001157</v>
          </cell>
          <cell r="F6700" t="str">
            <v>RMI</v>
          </cell>
          <cell r="G6700" t="str">
            <v>Metalor USA Refining Corporation</v>
          </cell>
          <cell r="H6700" t="str">
            <v>UNITED STATES OF AMERICA</v>
          </cell>
          <cell r="I6700"/>
          <cell r="J6700" t="str">
            <v>North Attleboro</v>
          </cell>
          <cell r="K6700" t="str">
            <v>Massachusetts</v>
          </cell>
          <cell r="L6700" t="str">
            <v>Conformant</v>
          </cell>
        </row>
        <row r="6701">
          <cell r="B6701" t="str">
            <v>OSRAM_20222023</v>
          </cell>
          <cell r="C6701" t="str">
            <v>CID001161 - Metalurgica Met-Mex Penoles S.A. De C.V.65</v>
          </cell>
          <cell r="D6701" t="str">
            <v>Gold</v>
          </cell>
          <cell r="E6701" t="str">
            <v>CID001161</v>
          </cell>
          <cell r="F6701" t="str">
            <v>RMI</v>
          </cell>
          <cell r="G6701" t="str">
            <v>Metalurgica Met-Mex Penoles S.A. De C.V.</v>
          </cell>
          <cell r="H6701" t="str">
            <v>MEXICO</v>
          </cell>
          <cell r="I6701"/>
          <cell r="J6701" t="str">
            <v>Torreon</v>
          </cell>
          <cell r="K6701" t="str">
            <v>Coahuila de Zaragoza</v>
          </cell>
          <cell r="L6701" t="str">
            <v>Conformant</v>
          </cell>
        </row>
        <row r="6702">
          <cell r="B6702" t="str">
            <v>OSRAM_20222023</v>
          </cell>
          <cell r="C6702" t="str">
            <v>CID001188 - Mitsubishi Materials Corporation</v>
          </cell>
          <cell r="D6702" t="str">
            <v>Gold</v>
          </cell>
          <cell r="E6702" t="str">
            <v>CID001188</v>
          </cell>
          <cell r="F6702" t="str">
            <v>RMI</v>
          </cell>
          <cell r="G6702" t="str">
            <v>Mitsubishi Materials Corporation</v>
          </cell>
          <cell r="H6702" t="str">
            <v>JAPAN</v>
          </cell>
          <cell r="I6702"/>
          <cell r="J6702" t="str">
            <v>Tokyo</v>
          </cell>
          <cell r="K6702" t="str">
            <v>Tokyo</v>
          </cell>
          <cell r="L6702" t="str">
            <v>Conformant</v>
          </cell>
        </row>
        <row r="6703">
          <cell r="B6703" t="str">
            <v>OSRAM_20222023</v>
          </cell>
          <cell r="C6703" t="str">
            <v>CID001193 - Mitsui Mining and Smelting Co., Ltd.</v>
          </cell>
          <cell r="D6703" t="str">
            <v>Gold</v>
          </cell>
          <cell r="E6703" t="str">
            <v>CID001193</v>
          </cell>
          <cell r="F6703" t="str">
            <v>RMI</v>
          </cell>
          <cell r="G6703" t="str">
            <v>Mitsui Mining and Smelting Co., Ltd.</v>
          </cell>
          <cell r="H6703" t="str">
            <v>JAPAN</v>
          </cell>
          <cell r="I6703"/>
          <cell r="J6703" t="str">
            <v>Takehara</v>
          </cell>
          <cell r="K6703" t="str">
            <v>Hiroshima</v>
          </cell>
          <cell r="L6703" t="str">
            <v>Conformant</v>
          </cell>
        </row>
        <row r="6704">
          <cell r="B6704" t="str">
            <v>OSRAM_20222023</v>
          </cell>
          <cell r="C6704" t="str">
            <v>CID002509 - MMTC-PAMP India Pvt., Ltd.</v>
          </cell>
          <cell r="D6704" t="str">
            <v>Gold</v>
          </cell>
          <cell r="E6704" t="str">
            <v>CID002509</v>
          </cell>
          <cell r="F6704" t="str">
            <v>RMI</v>
          </cell>
          <cell r="G6704" t="str">
            <v>MMTC-PAMP India Pvt., Ltd.</v>
          </cell>
          <cell r="H6704" t="str">
            <v>INDIA</v>
          </cell>
          <cell r="I6704"/>
          <cell r="J6704" t="str">
            <v>Mewat</v>
          </cell>
          <cell r="K6704" t="str">
            <v>Haryana</v>
          </cell>
          <cell r="L6704" t="str">
            <v>Conformant</v>
          </cell>
        </row>
        <row r="6705">
          <cell r="B6705" t="str">
            <v>OSRAM_20222023</v>
          </cell>
          <cell r="C6705" t="str">
            <v>CID002282 - Morris and Watson</v>
          </cell>
          <cell r="D6705" t="str">
            <v>Gold</v>
          </cell>
          <cell r="E6705" t="str">
            <v>CID002282</v>
          </cell>
          <cell r="F6705" t="str">
            <v>RMI</v>
          </cell>
          <cell r="G6705" t="str">
            <v>Morris and Watson</v>
          </cell>
          <cell r="H6705" t="str">
            <v>NEW ZEALAND</v>
          </cell>
          <cell r="I6705"/>
          <cell r="J6705" t="str">
            <v>Onehunga</v>
          </cell>
          <cell r="K6705" t="str">
            <v>Auckland</v>
          </cell>
          <cell r="L6705" t="str">
            <v>Listed by RMI</v>
          </cell>
        </row>
        <row r="6706">
          <cell r="B6706" t="str">
            <v>OSRAM_20222023</v>
          </cell>
          <cell r="C6706" t="str">
            <v>CID001204 - Moscow Special Alloys Processing Plant68</v>
          </cell>
          <cell r="D6706" t="str">
            <v>Gold</v>
          </cell>
          <cell r="E6706" t="str">
            <v>CID001204</v>
          </cell>
          <cell r="F6706" t="str">
            <v>RMI</v>
          </cell>
          <cell r="G6706" t="str">
            <v>Moscow Special Alloys Processing Plant</v>
          </cell>
          <cell r="H6706" t="str">
            <v>RUSSIAN FEDERATION</v>
          </cell>
          <cell r="I6706"/>
          <cell r="J6706" t="str">
            <v>Obrucheva</v>
          </cell>
          <cell r="K6706" t="str">
            <v>Moskva</v>
          </cell>
          <cell r="L6706" t="str">
            <v>Listed by RMI</v>
          </cell>
        </row>
        <row r="6707">
          <cell r="B6707" t="str">
            <v>OSRAM_20222023</v>
          </cell>
          <cell r="C6707" t="str">
            <v>CID001220 - Nadir Metal Rafineri San. Ve Tic. A.S.</v>
          </cell>
          <cell r="D6707" t="str">
            <v>Gold</v>
          </cell>
          <cell r="E6707" t="str">
            <v>CID001220</v>
          </cell>
          <cell r="F6707" t="str">
            <v>RMI</v>
          </cell>
          <cell r="G6707" t="str">
            <v>Nadir Metal Rafineri San. Ve Tic. A.S.</v>
          </cell>
          <cell r="H6707" t="str">
            <v>TURKEY</v>
          </cell>
          <cell r="I6707"/>
          <cell r="J6707" t="str">
            <v>Bahçelievler</v>
          </cell>
          <cell r="K6707" t="str">
            <v>İstanbul</v>
          </cell>
          <cell r="L6707" t="str">
            <v>Conformant</v>
          </cell>
        </row>
        <row r="6708">
          <cell r="B6708" t="str">
            <v>OSRAM_20222023</v>
          </cell>
          <cell r="C6708" t="str">
            <v>CID001236 - Navoi Mining and Metallurgical Combinat</v>
          </cell>
          <cell r="D6708" t="str">
            <v>Gold</v>
          </cell>
          <cell r="E6708" t="str">
            <v>CID001236</v>
          </cell>
          <cell r="F6708" t="str">
            <v>RMI</v>
          </cell>
          <cell r="G6708" t="str">
            <v>Navoi Mining and Metallurgical Combinat</v>
          </cell>
          <cell r="H6708" t="str">
            <v>UZBEKISTAN</v>
          </cell>
          <cell r="I6708"/>
          <cell r="J6708" t="str">
            <v>Navoi</v>
          </cell>
          <cell r="K6708" t="str">
            <v>Navoiy</v>
          </cell>
          <cell r="L6708" t="str">
            <v>Conformant</v>
          </cell>
        </row>
        <row r="6709">
          <cell r="B6709" t="str">
            <v>OSRAM_20222023</v>
          </cell>
          <cell r="C6709" t="str">
            <v>CID001259 - Nihon Material Co., Ltd.</v>
          </cell>
          <cell r="D6709" t="str">
            <v>Gold</v>
          </cell>
          <cell r="E6709" t="str">
            <v>CID001259</v>
          </cell>
          <cell r="F6709" t="str">
            <v>RMI</v>
          </cell>
          <cell r="G6709" t="str">
            <v>Nihon Material Co., Ltd.</v>
          </cell>
          <cell r="H6709" t="str">
            <v>JAPAN</v>
          </cell>
          <cell r="I6709"/>
          <cell r="J6709" t="str">
            <v>Noda</v>
          </cell>
          <cell r="K6709" t="str">
            <v>Chiba</v>
          </cell>
          <cell r="L6709" t="str">
            <v>Conformant</v>
          </cell>
        </row>
        <row r="6710">
          <cell r="B6710" t="str">
            <v>OSRAM_20222023</v>
          </cell>
          <cell r="C6710" t="str">
            <v>CID002779 - Ogussa Osterreichische Gold- und Silber-Scheideanstalt GmbH</v>
          </cell>
          <cell r="D6710" t="str">
            <v>Gold</v>
          </cell>
          <cell r="E6710" t="str">
            <v>CID002779</v>
          </cell>
          <cell r="F6710" t="str">
            <v>RMI</v>
          </cell>
          <cell r="G6710" t="str">
            <v>Ogussa Osterreichische Gold- und Silber-Scheideanstalt GmbH</v>
          </cell>
          <cell r="H6710" t="str">
            <v>AUSTRIA</v>
          </cell>
          <cell r="I6710"/>
          <cell r="J6710" t="str">
            <v>Vienna</v>
          </cell>
          <cell r="K6710" t="str">
            <v>Wien</v>
          </cell>
          <cell r="L6710" t="str">
            <v>Conformant</v>
          </cell>
        </row>
        <row r="6711">
          <cell r="B6711" t="str">
            <v>OSRAM_20222023</v>
          </cell>
          <cell r="C6711" t="str">
            <v>CID001325 - Ohura Precious Metal Industry Co., Ltd.</v>
          </cell>
          <cell r="D6711" t="str">
            <v>Gold</v>
          </cell>
          <cell r="E6711" t="str">
            <v>CID001325</v>
          </cell>
          <cell r="F6711" t="str">
            <v>RMI</v>
          </cell>
          <cell r="G6711" t="str">
            <v>Ohura Precious Metal Industry Co., Ltd.</v>
          </cell>
          <cell r="H6711" t="str">
            <v>JAPAN</v>
          </cell>
          <cell r="I6711"/>
          <cell r="J6711" t="str">
            <v>Nara-shi</v>
          </cell>
          <cell r="K6711" t="str">
            <v>Nara</v>
          </cell>
          <cell r="L6711" t="str">
            <v>Conformant</v>
          </cell>
        </row>
        <row r="6712">
          <cell r="B6712" t="str">
            <v>OSRAM_20222023</v>
          </cell>
          <cell r="C6712" t="str">
            <v>CID001326 - OJSC "The Gulidov Krasnoyarsk Non-Ferrous Metals Plant" (OJSC Krastsvetmet)</v>
          </cell>
          <cell r="D6712" t="str">
            <v>Gold</v>
          </cell>
          <cell r="E6712" t="str">
            <v>CID001326</v>
          </cell>
          <cell r="F6712" t="str">
            <v>RMI</v>
          </cell>
          <cell r="G6712" t="str">
            <v>OJSC "The Gulidov Krasnoyarsk Non-Ferrous Metals Plant" (OJSC Krastsvetmet)</v>
          </cell>
          <cell r="H6712" t="str">
            <v>RUSSIAN FEDERATION</v>
          </cell>
          <cell r="I6712"/>
          <cell r="J6712" t="str">
            <v>Krasnoyarsk</v>
          </cell>
          <cell r="K6712" t="str">
            <v>Krasnoyarskiy kray</v>
          </cell>
          <cell r="L6712" t="str">
            <v>Listed by RMI</v>
          </cell>
        </row>
        <row r="6713">
          <cell r="B6713" t="str">
            <v>OSRAM_20222023</v>
          </cell>
          <cell r="C6713" t="str">
            <v>CID000493 - JSC Novosibirsk Refinery</v>
          </cell>
          <cell r="D6713" t="str">
            <v>Gold</v>
          </cell>
          <cell r="E6713" t="str">
            <v>CID000493</v>
          </cell>
          <cell r="F6713" t="str">
            <v>RMI</v>
          </cell>
          <cell r="G6713" t="str">
            <v>JSC Novosibirsk Refinery</v>
          </cell>
          <cell r="H6713" t="str">
            <v>RUSSIAN FEDERATION</v>
          </cell>
          <cell r="I6713"/>
          <cell r="J6713" t="str">
            <v>Novosibirsk</v>
          </cell>
          <cell r="K6713" t="str">
            <v>Novosibirskaya oblast'</v>
          </cell>
          <cell r="L6713" t="str">
            <v>Listed by RMI</v>
          </cell>
        </row>
        <row r="6714">
          <cell r="B6714" t="str">
            <v>OSRAM_20222023</v>
          </cell>
          <cell r="C6714" t="str">
            <v>CID001352 - MKS PAMP SA97</v>
          </cell>
          <cell r="D6714" t="str">
            <v>Gold</v>
          </cell>
          <cell r="E6714" t="str">
            <v>CID001352</v>
          </cell>
          <cell r="F6714" t="str">
            <v>RMI</v>
          </cell>
          <cell r="G6714" t="str">
            <v>MKS PAMP SA</v>
          </cell>
          <cell r="H6714" t="str">
            <v>SWITZERLAND</v>
          </cell>
          <cell r="I6714"/>
          <cell r="J6714" t="str">
            <v>Geneva</v>
          </cell>
          <cell r="K6714" t="str">
            <v>Genève</v>
          </cell>
          <cell r="L6714" t="str">
            <v>Conformant</v>
          </cell>
        </row>
        <row r="6715">
          <cell r="B6715" t="str">
            <v>OSRAM_20222023</v>
          </cell>
          <cell r="C6715" t="str">
            <v>CID002872 - Pease &amp; Curren</v>
          </cell>
          <cell r="D6715" t="str">
            <v>Gold</v>
          </cell>
          <cell r="E6715" t="str">
            <v>CID002872</v>
          </cell>
          <cell r="F6715" t="str">
            <v>RMI</v>
          </cell>
          <cell r="G6715" t="str">
            <v>Pease &amp; Curren</v>
          </cell>
          <cell r="H6715" t="str">
            <v>UNITED STATES OF AMERICA</v>
          </cell>
          <cell r="I6715"/>
          <cell r="J6715" t="str">
            <v>Warwick</v>
          </cell>
          <cell r="K6715" t="str">
            <v>Rhode Island</v>
          </cell>
          <cell r="L6715" t="str">
            <v>Listed by RMI</v>
          </cell>
        </row>
        <row r="6716">
          <cell r="B6716" t="str">
            <v>OSRAM_20222023</v>
          </cell>
          <cell r="C6716" t="str">
            <v>CID001362 - Penglai Penggang Gold Industry Co., Ltd.</v>
          </cell>
          <cell r="D6716" t="str">
            <v>Gold</v>
          </cell>
          <cell r="E6716" t="str">
            <v>CID001362</v>
          </cell>
          <cell r="F6716" t="str">
            <v>RMI</v>
          </cell>
          <cell r="G6716" t="str">
            <v>Penglai Penggang Gold Industry Co., Ltd.</v>
          </cell>
          <cell r="H6716" t="str">
            <v>CHINA</v>
          </cell>
          <cell r="I6716"/>
          <cell r="J6716" t="str">
            <v>Penglai</v>
          </cell>
          <cell r="K6716" t="str">
            <v>Shandong Sheng</v>
          </cell>
          <cell r="L6716" t="str">
            <v>Listed by RMI</v>
          </cell>
        </row>
        <row r="6717">
          <cell r="B6717" t="str">
            <v>OSRAM_20222023</v>
          </cell>
          <cell r="C6717" t="str">
            <v>CID002919 - Planta Recuperadora de Metales SpA</v>
          </cell>
          <cell r="D6717" t="str">
            <v>Gold</v>
          </cell>
          <cell r="E6717" t="str">
            <v>CID002919</v>
          </cell>
          <cell r="F6717" t="str">
            <v>RMI</v>
          </cell>
          <cell r="G6717" t="str">
            <v>Planta Recuperadora de Metales SpA</v>
          </cell>
          <cell r="H6717" t="str">
            <v>CHILE</v>
          </cell>
          <cell r="I6717"/>
          <cell r="J6717" t="str">
            <v>Mejillones</v>
          </cell>
          <cell r="K6717" t="str">
            <v>Antofagasta</v>
          </cell>
          <cell r="L6717" t="str">
            <v>Conformant</v>
          </cell>
        </row>
        <row r="6718">
          <cell r="B6718" t="str">
            <v>OSRAM_20222023</v>
          </cell>
          <cell r="C6718" t="str">
            <v>CID001386 - Prioksky Plant of Non-Ferrous Metals</v>
          </cell>
          <cell r="D6718" t="str">
            <v>Gold</v>
          </cell>
          <cell r="E6718" t="str">
            <v>CID001386</v>
          </cell>
          <cell r="F6718" t="str">
            <v>RMI</v>
          </cell>
          <cell r="G6718" t="str">
            <v>Prioksky Plant of Non-Ferrous Metals</v>
          </cell>
          <cell r="H6718" t="str">
            <v>RUSSIAN FEDERATION</v>
          </cell>
          <cell r="I6718"/>
          <cell r="J6718" t="str">
            <v>Kasimov</v>
          </cell>
          <cell r="K6718" t="str">
            <v>Ryazanskaya oblast'</v>
          </cell>
          <cell r="L6718" t="str">
            <v>Listed by RMI</v>
          </cell>
        </row>
        <row r="6719">
          <cell r="B6719" t="str">
            <v>OSRAM_20222023</v>
          </cell>
          <cell r="C6719" t="str">
            <v>CID001397 - PT Aneka Tambang (Persero) Tbk</v>
          </cell>
          <cell r="D6719" t="str">
            <v>Gold</v>
          </cell>
          <cell r="E6719" t="str">
            <v>CID001397</v>
          </cell>
          <cell r="F6719" t="str">
            <v>RMI</v>
          </cell>
          <cell r="G6719" t="str">
            <v>PT Aneka Tambang (Persero) Tbk</v>
          </cell>
          <cell r="H6719" t="str">
            <v>INDONESIA</v>
          </cell>
          <cell r="I6719"/>
          <cell r="J6719" t="str">
            <v>Jakarta</v>
          </cell>
          <cell r="K6719" t="str">
            <v>Jakarta Raya</v>
          </cell>
          <cell r="L6719" t="str">
            <v>Conformant</v>
          </cell>
        </row>
        <row r="6720">
          <cell r="B6720" t="str">
            <v>OSRAM_20222023</v>
          </cell>
          <cell r="C6720" t="str">
            <v>CID001498 - PX Precinox S.A.</v>
          </cell>
          <cell r="D6720" t="str">
            <v>Gold</v>
          </cell>
          <cell r="E6720" t="str">
            <v>CID001498</v>
          </cell>
          <cell r="F6720" t="str">
            <v>RMI</v>
          </cell>
          <cell r="G6720" t="str">
            <v>PX Precinox S.A.</v>
          </cell>
          <cell r="H6720" t="str">
            <v>SWITZERLAND</v>
          </cell>
          <cell r="I6720"/>
          <cell r="J6720" t="str">
            <v>La Chaux-de-Fonds</v>
          </cell>
          <cell r="K6720" t="str">
            <v>Neuchâtel</v>
          </cell>
          <cell r="L6720" t="str">
            <v>Conformant</v>
          </cell>
        </row>
        <row r="6721">
          <cell r="B6721" t="str">
            <v>OSRAM_20222023</v>
          </cell>
          <cell r="C6721" t="str">
            <v>CID001512 - Rand Refinery (Pty) Ltd.</v>
          </cell>
          <cell r="D6721" t="str">
            <v>Gold</v>
          </cell>
          <cell r="E6721" t="str">
            <v>CID001512</v>
          </cell>
          <cell r="F6721" t="str">
            <v>RMI</v>
          </cell>
          <cell r="G6721" t="str">
            <v>Rand Refinery (Pty) Ltd.</v>
          </cell>
          <cell r="H6721" t="str">
            <v>SOUTH AFRICA</v>
          </cell>
          <cell r="I6721"/>
          <cell r="J6721" t="str">
            <v>Germiston</v>
          </cell>
          <cell r="K6721" t="str">
            <v>Gauteng</v>
          </cell>
          <cell r="L6721" t="str">
            <v>Conformant</v>
          </cell>
        </row>
        <row r="6722">
          <cell r="B6722" t="str">
            <v>OSRAM_20222023</v>
          </cell>
          <cell r="C6722" t="str">
            <v>CID002582 - REMONDIS PMR B.V.</v>
          </cell>
          <cell r="D6722" t="str">
            <v>Gold</v>
          </cell>
          <cell r="E6722" t="str">
            <v>CID002582</v>
          </cell>
          <cell r="F6722" t="str">
            <v>RMI</v>
          </cell>
          <cell r="G6722" t="str">
            <v>REMONDIS PMR B.V.</v>
          </cell>
          <cell r="H6722" t="str">
            <v>NETHERLANDS</v>
          </cell>
          <cell r="I6722"/>
          <cell r="J6722" t="str">
            <v>Moerdijk</v>
          </cell>
          <cell r="K6722" t="str">
            <v>Noord-Brabant</v>
          </cell>
          <cell r="L6722" t="str">
            <v>Conformant</v>
          </cell>
        </row>
        <row r="6723">
          <cell r="B6723" t="str">
            <v>OSRAM_20222023</v>
          </cell>
          <cell r="C6723" t="str">
            <v>CID001534 - Royal Canadian Mint</v>
          </cell>
          <cell r="D6723" t="str">
            <v>Gold</v>
          </cell>
          <cell r="E6723" t="str">
            <v>CID001534</v>
          </cell>
          <cell r="F6723" t="str">
            <v>RMI</v>
          </cell>
          <cell r="G6723" t="str">
            <v>Royal Canadian Mint</v>
          </cell>
          <cell r="H6723" t="str">
            <v>CANADA</v>
          </cell>
          <cell r="I6723"/>
          <cell r="J6723" t="str">
            <v>Ottawa</v>
          </cell>
          <cell r="K6723" t="str">
            <v>Ontario</v>
          </cell>
          <cell r="L6723" t="str">
            <v>Conformant</v>
          </cell>
        </row>
        <row r="6724">
          <cell r="B6724" t="str">
            <v>OSRAM_20222023</v>
          </cell>
          <cell r="C6724" t="str">
            <v>CID002761 - SAAMP</v>
          </cell>
          <cell r="D6724" t="str">
            <v>Gold</v>
          </cell>
          <cell r="E6724" t="str">
            <v>CID002761</v>
          </cell>
          <cell r="F6724" t="str">
            <v>RMI</v>
          </cell>
          <cell r="G6724" t="str">
            <v>SAAMP</v>
          </cell>
          <cell r="H6724" t="str">
            <v>FRANCE</v>
          </cell>
          <cell r="I6724"/>
          <cell r="J6724" t="str">
            <v>Paris</v>
          </cell>
          <cell r="K6724" t="str">
            <v>Île-de-France</v>
          </cell>
          <cell r="L6724" t="str">
            <v>Conformant</v>
          </cell>
        </row>
        <row r="6725">
          <cell r="B6725" t="str">
            <v>OSRAM_20222023</v>
          </cell>
          <cell r="C6725" t="str">
            <v>CID001546 - Sabin Metal Corp.</v>
          </cell>
          <cell r="D6725" t="str">
            <v>Gold</v>
          </cell>
          <cell r="E6725" t="str">
            <v>CID001546</v>
          </cell>
          <cell r="F6725" t="str">
            <v>RMI</v>
          </cell>
          <cell r="G6725" t="str">
            <v>Sabin Metal Corp.</v>
          </cell>
          <cell r="H6725" t="str">
            <v>UNITED STATES OF AMERICA</v>
          </cell>
          <cell r="I6725"/>
          <cell r="J6725" t="str">
            <v>Williston</v>
          </cell>
          <cell r="K6725" t="str">
            <v>North Dakota</v>
          </cell>
          <cell r="L6725" t="str">
            <v>Listed by RMI</v>
          </cell>
        </row>
        <row r="6726">
          <cell r="B6726" t="str">
            <v>OSRAM_20222023</v>
          </cell>
          <cell r="C6726" t="str">
            <v>CID002973 - Safimet S.p.A</v>
          </cell>
          <cell r="D6726" t="str">
            <v>Gold</v>
          </cell>
          <cell r="E6726" t="str">
            <v>CID002973</v>
          </cell>
          <cell r="F6726" t="str">
            <v>RMI</v>
          </cell>
          <cell r="G6726" t="str">
            <v>Safimet S.p.A</v>
          </cell>
          <cell r="H6726" t="str">
            <v>ITALY</v>
          </cell>
          <cell r="I6726"/>
          <cell r="J6726" t="str">
            <v>Arezzo</v>
          </cell>
          <cell r="K6726" t="str">
            <v>Toscana</v>
          </cell>
          <cell r="L6726" t="str">
            <v>Listed by RMI</v>
          </cell>
        </row>
        <row r="6727">
          <cell r="B6727" t="str">
            <v>OSRAM_20222023</v>
          </cell>
          <cell r="C6727" t="str">
            <v>CID002290 - SAFINA A.S.</v>
          </cell>
          <cell r="D6727" t="str">
            <v>Gold</v>
          </cell>
          <cell r="E6727" t="str">
            <v>CID002290</v>
          </cell>
          <cell r="F6727" t="str">
            <v>RMI</v>
          </cell>
          <cell r="G6727" t="str">
            <v>SAFINA A.S.</v>
          </cell>
          <cell r="H6727" t="str">
            <v>CZECHIA</v>
          </cell>
          <cell r="I6727"/>
          <cell r="J6727" t="str">
            <v>Vestec</v>
          </cell>
          <cell r="K6727" t="str">
            <v>Praha-západ</v>
          </cell>
          <cell r="L6727" t="str">
            <v>Conformant</v>
          </cell>
        </row>
        <row r="6728">
          <cell r="B6728" t="str">
            <v>OSRAM_20222023</v>
          </cell>
          <cell r="C6728" t="str">
            <v>CID002853 - Sai Refinery</v>
          </cell>
          <cell r="D6728" t="str">
            <v>Gold</v>
          </cell>
          <cell r="E6728" t="str">
            <v>CID002853</v>
          </cell>
          <cell r="F6728" t="str">
            <v>RMI</v>
          </cell>
          <cell r="G6728" t="str">
            <v>Sai Refinery</v>
          </cell>
          <cell r="H6728" t="str">
            <v>INDIA</v>
          </cell>
          <cell r="I6728"/>
          <cell r="J6728" t="str">
            <v>Parwanoo</v>
          </cell>
          <cell r="K6728" t="str">
            <v>Himachal Pradesh</v>
          </cell>
          <cell r="L6728" t="str">
            <v>Listed by RMI</v>
          </cell>
        </row>
        <row r="6729">
          <cell r="B6729" t="str">
            <v>OSRAM_20222023</v>
          </cell>
          <cell r="C6729" t="str">
            <v>CID001555 - Samduck Precious Metals71</v>
          </cell>
          <cell r="D6729" t="str">
            <v>Gold</v>
          </cell>
          <cell r="E6729" t="str">
            <v>CID001555</v>
          </cell>
          <cell r="F6729" t="str">
            <v>RMI</v>
          </cell>
          <cell r="G6729" t="str">
            <v>Samduck Precious Metals</v>
          </cell>
          <cell r="H6729" t="str">
            <v>KOREA, REPUBLIC OF</v>
          </cell>
          <cell r="I6729"/>
          <cell r="J6729" t="str">
            <v>Namdong</v>
          </cell>
          <cell r="K6729" t="str">
            <v>Incheon-gwangyeoksi</v>
          </cell>
          <cell r="L6729" t="str">
            <v>Listed by RMI</v>
          </cell>
        </row>
        <row r="6730">
          <cell r="B6730" t="str">
            <v>OSRAM_20222023</v>
          </cell>
          <cell r="C6730" t="str">
            <v>CID001562 - Samwon Metals Corp.</v>
          </cell>
          <cell r="D6730" t="str">
            <v>Gold</v>
          </cell>
          <cell r="E6730" t="str">
            <v>CID001562</v>
          </cell>
          <cell r="F6730" t="str">
            <v>RMI</v>
          </cell>
          <cell r="G6730" t="str">
            <v>Samwon Metals Corp.</v>
          </cell>
          <cell r="H6730" t="str">
            <v>KOREA, REPUBLIC OF</v>
          </cell>
          <cell r="I6730"/>
          <cell r="J6730" t="str">
            <v>Changwon</v>
          </cell>
          <cell r="K6730" t="str">
            <v>Gyeongsangnam-do</v>
          </cell>
          <cell r="L6730" t="str">
            <v>Listed by RMI</v>
          </cell>
        </row>
        <row r="6731">
          <cell r="B6731" t="str">
            <v>OSRAM_20222023</v>
          </cell>
          <cell r="C6731" t="str">
            <v>CID001585 - SEMPSA Joyeria Plateria S.A.</v>
          </cell>
          <cell r="D6731" t="str">
            <v>Gold</v>
          </cell>
          <cell r="E6731" t="str">
            <v>CID001585</v>
          </cell>
          <cell r="F6731" t="str">
            <v>RMI</v>
          </cell>
          <cell r="G6731" t="str">
            <v>SEMPSA Joyeria Plateria S.A.</v>
          </cell>
          <cell r="H6731" t="str">
            <v>SPAIN</v>
          </cell>
          <cell r="I6731" t="str">
            <v>Avenida Democratia</v>
          </cell>
          <cell r="J6731" t="str">
            <v>Madrid</v>
          </cell>
          <cell r="K6731" t="str">
            <v>Comunidad de Madrid</v>
          </cell>
          <cell r="L6731" t="str">
            <v>Conformant</v>
          </cell>
        </row>
        <row r="6732">
          <cell r="B6732" t="str">
            <v>OSRAM_20222023</v>
          </cell>
          <cell r="C6732" t="str">
            <v>CID001619 - Shandong Tiancheng Biological Gold Industrial Co., Ltd.74</v>
          </cell>
          <cell r="D6732" t="str">
            <v>Gold</v>
          </cell>
          <cell r="E6732" t="str">
            <v>CID001619</v>
          </cell>
          <cell r="F6732" t="str">
            <v>RMI</v>
          </cell>
          <cell r="G6732" t="str">
            <v>Shandong Tiancheng Biological Gold Industrial Co., Ltd.</v>
          </cell>
          <cell r="H6732" t="str">
            <v>CHINA</v>
          </cell>
          <cell r="I6732"/>
          <cell r="J6732" t="str">
            <v>Laizhou</v>
          </cell>
          <cell r="K6732" t="str">
            <v>Shandong Sheng</v>
          </cell>
          <cell r="L6732" t="str">
            <v>Listed by RMI</v>
          </cell>
        </row>
        <row r="6733">
          <cell r="B6733" t="str">
            <v>OSRAM_20222023</v>
          </cell>
          <cell r="C6733" t="str">
            <v>CID001622 - Shandong Zhaojin Gold &amp; Silver Refinery Co., Ltd.</v>
          </cell>
          <cell r="D6733" t="str">
            <v>Gold</v>
          </cell>
          <cell r="E6733" t="str">
            <v>CID001622</v>
          </cell>
          <cell r="F6733" t="str">
            <v>RMI</v>
          </cell>
          <cell r="G6733" t="str">
            <v>Shandong Zhaojin Gold &amp; Silver Refinery Co., Ltd.</v>
          </cell>
          <cell r="H6733" t="str">
            <v>CHINA</v>
          </cell>
          <cell r="I6733"/>
          <cell r="J6733" t="str">
            <v>Zhaoyuan</v>
          </cell>
          <cell r="K6733" t="str">
            <v>Shandong Sheng</v>
          </cell>
          <cell r="L6733" t="str">
            <v>Conformant</v>
          </cell>
        </row>
        <row r="6734">
          <cell r="B6734" t="str">
            <v>OSRAM_20222023</v>
          </cell>
          <cell r="C6734" t="str">
            <v>CID001736 - Sichuan Tianze Precious Metals Co., Ltd.</v>
          </cell>
          <cell r="D6734" t="str">
            <v>Gold</v>
          </cell>
          <cell r="E6734" t="str">
            <v>CID001736</v>
          </cell>
          <cell r="F6734" t="str">
            <v>RMI</v>
          </cell>
          <cell r="G6734" t="str">
            <v>Sichuan Tianze Precious Metals Co., Ltd.</v>
          </cell>
          <cell r="H6734" t="str">
            <v>CHINA</v>
          </cell>
          <cell r="I6734"/>
          <cell r="J6734" t="str">
            <v>Chengdu</v>
          </cell>
          <cell r="K6734" t="str">
            <v>Sichuan Sheng</v>
          </cell>
          <cell r="L6734" t="str">
            <v>Conformant</v>
          </cell>
        </row>
        <row r="6735">
          <cell r="B6735" t="str">
            <v>OSRAM_20222023</v>
          </cell>
          <cell r="C6735" t="str">
            <v>CID002516 - Singway Technology Co., Ltd.</v>
          </cell>
          <cell r="D6735" t="str">
            <v>Gold</v>
          </cell>
          <cell r="E6735" t="str">
            <v>CID002516</v>
          </cell>
          <cell r="F6735" t="str">
            <v>RMI</v>
          </cell>
          <cell r="G6735" t="str">
            <v>Singway Technology Co., Ltd.</v>
          </cell>
          <cell r="H6735" t="str">
            <v>TAIWAN, PROVINCE OF CHINA</v>
          </cell>
          <cell r="I6735"/>
          <cell r="J6735" t="str">
            <v>Dayuan</v>
          </cell>
          <cell r="K6735" t="str">
            <v>Taoyuan</v>
          </cell>
          <cell r="L6735" t="str">
            <v>Listed by RMI</v>
          </cell>
        </row>
        <row r="6736">
          <cell r="B6736" t="str">
            <v>OSRAM_20222023</v>
          </cell>
          <cell r="C6736" t="str">
            <v>CID001756 - SOE Shyolkovsky Factory of Secondary Precious Metals</v>
          </cell>
          <cell r="D6736" t="str">
            <v>Gold</v>
          </cell>
          <cell r="E6736" t="str">
            <v>CID001756</v>
          </cell>
          <cell r="F6736" t="str">
            <v>RMI</v>
          </cell>
          <cell r="G6736" t="str">
            <v>SOE Shyolkovsky Factory of Secondary Precious Metals</v>
          </cell>
          <cell r="H6736" t="str">
            <v>RUSSIAN FEDERATION</v>
          </cell>
          <cell r="I6736"/>
          <cell r="J6736" t="str">
            <v>Shyolkovo</v>
          </cell>
          <cell r="K6736" t="str">
            <v>Moskovskaja oblast'</v>
          </cell>
          <cell r="L6736" t="str">
            <v>Listed by RMI</v>
          </cell>
        </row>
        <row r="6737">
          <cell r="B6737" t="str">
            <v>OSRAM_20222023</v>
          </cell>
          <cell r="C6737" t="str">
            <v>CID001761 - Solar Applied Materials Technology Corp.</v>
          </cell>
          <cell r="D6737" t="str">
            <v>Gold</v>
          </cell>
          <cell r="E6737" t="str">
            <v>CID001761</v>
          </cell>
          <cell r="F6737" t="str">
            <v>RMI</v>
          </cell>
          <cell r="G6737" t="str">
            <v>Solar Applied Materials Technology Corp.</v>
          </cell>
          <cell r="H6737" t="str">
            <v>TAIWAN, PROVINCE OF CHINA</v>
          </cell>
          <cell r="I6737"/>
          <cell r="J6737" t="str">
            <v>Tainan City</v>
          </cell>
          <cell r="K6737" t="str">
            <v>Tainan</v>
          </cell>
          <cell r="L6737" t="str">
            <v>Conformant</v>
          </cell>
        </row>
        <row r="6738">
          <cell r="B6738" t="str">
            <v>OSRAM_20222023</v>
          </cell>
          <cell r="C6738" t="str">
            <v>CID003153 - State Research Institute Center for Physical Sciences and Technology</v>
          </cell>
          <cell r="D6738" t="str">
            <v>Gold</v>
          </cell>
          <cell r="E6738" t="str">
            <v>CID003153</v>
          </cell>
          <cell r="F6738" t="str">
            <v>RMI</v>
          </cell>
          <cell r="G6738" t="str">
            <v>State Research Institute Center for Physical Sciences and Technology</v>
          </cell>
          <cell r="H6738" t="str">
            <v>LITHUANIA</v>
          </cell>
          <cell r="I6738"/>
          <cell r="J6738" t="str">
            <v>Vilnius</v>
          </cell>
          <cell r="K6738" t="str">
            <v>Vilnius</v>
          </cell>
          <cell r="L6738" t="str">
            <v>Listed by RMI</v>
          </cell>
        </row>
        <row r="6739">
          <cell r="B6739" t="str">
            <v>OSRAM_20222023</v>
          </cell>
          <cell r="C6739" t="str">
            <v>CID001798 - Sumitomo Metal Mining Co., Ltd.88</v>
          </cell>
          <cell r="D6739" t="str">
            <v>Gold</v>
          </cell>
          <cell r="E6739" t="str">
            <v>CID001798</v>
          </cell>
          <cell r="F6739" t="str">
            <v>RMI</v>
          </cell>
          <cell r="G6739" t="str">
            <v>Sumitomo Metal Mining Co., Ltd.</v>
          </cell>
          <cell r="H6739" t="str">
            <v>JAPAN</v>
          </cell>
          <cell r="I6739"/>
          <cell r="J6739" t="str">
            <v>Saijo</v>
          </cell>
          <cell r="K6739" t="str">
            <v>Wehime</v>
          </cell>
          <cell r="L6739" t="str">
            <v>Conformant</v>
          </cell>
        </row>
        <row r="6740">
          <cell r="B6740" t="str">
            <v>OSRAM_20222023</v>
          </cell>
          <cell r="C6740" t="str">
            <v>CID002580 - T.C.A S.p.A</v>
          </cell>
          <cell r="D6740" t="str">
            <v>Gold</v>
          </cell>
          <cell r="E6740" t="str">
            <v>CID002580</v>
          </cell>
          <cell r="F6740" t="str">
            <v>RMI</v>
          </cell>
          <cell r="G6740" t="str">
            <v>T.C.A S.p.A</v>
          </cell>
          <cell r="H6740" t="str">
            <v>ITALY</v>
          </cell>
          <cell r="I6740"/>
          <cell r="J6740" t="str">
            <v>Capolona</v>
          </cell>
          <cell r="K6740" t="str">
            <v>Toscana</v>
          </cell>
          <cell r="L6740" t="str">
            <v>Conformant</v>
          </cell>
        </row>
        <row r="6741">
          <cell r="B6741" t="str">
            <v>OSRAM_20222023</v>
          </cell>
          <cell r="C6741" t="str">
            <v>CID001875 - Tanaka Kikinzoku Kogyo K.K.96</v>
          </cell>
          <cell r="D6741" t="str">
            <v>Gold</v>
          </cell>
          <cell r="E6741" t="str">
            <v>CID001875</v>
          </cell>
          <cell r="F6741" t="str">
            <v>RMI</v>
          </cell>
          <cell r="G6741" t="str">
            <v>Tanaka Kikinzoku Kogyo K.K.</v>
          </cell>
          <cell r="H6741" t="str">
            <v>JAPAN</v>
          </cell>
          <cell r="I6741" t="str">
            <v>nagatoro2-14</v>
          </cell>
          <cell r="J6741" t="str">
            <v>Hiratsuka</v>
          </cell>
          <cell r="K6741" t="str">
            <v>Kanagawa</v>
          </cell>
          <cell r="L6741" t="str">
            <v>Conformant</v>
          </cell>
        </row>
        <row r="6742">
          <cell r="B6742" t="str">
            <v>OSRAM_20222023</v>
          </cell>
          <cell r="C6742" t="str">
            <v>CID001916 - Shandong Gold Smelting Co., Ltd.</v>
          </cell>
          <cell r="D6742" t="str">
            <v>Gold</v>
          </cell>
          <cell r="E6742" t="str">
            <v>CID001916</v>
          </cell>
          <cell r="F6742" t="str">
            <v>RMI</v>
          </cell>
          <cell r="G6742" t="str">
            <v>Shandong Gold Smelting Co., Ltd.</v>
          </cell>
          <cell r="H6742" t="str">
            <v>CHINA</v>
          </cell>
          <cell r="I6742"/>
          <cell r="J6742" t="str">
            <v>Laizhou</v>
          </cell>
          <cell r="K6742" t="str">
            <v>Shandong Sheng</v>
          </cell>
          <cell r="L6742" t="str">
            <v>Conformant</v>
          </cell>
        </row>
        <row r="6743">
          <cell r="B6743" t="str">
            <v>OSRAM_20222023</v>
          </cell>
          <cell r="C6743" t="str">
            <v>CID001938 - Tokuriki Honten Co., Ltd.</v>
          </cell>
          <cell r="D6743" t="str">
            <v>Gold</v>
          </cell>
          <cell r="E6743" t="str">
            <v>CID001938</v>
          </cell>
          <cell r="F6743" t="str">
            <v>RMI</v>
          </cell>
          <cell r="G6743" t="str">
            <v>Tokuriki Honten Co., Ltd.</v>
          </cell>
          <cell r="H6743" t="str">
            <v>JAPAN</v>
          </cell>
          <cell r="I6743"/>
          <cell r="J6743" t="str">
            <v>Kuki</v>
          </cell>
          <cell r="K6743" t="str">
            <v>Saitama</v>
          </cell>
          <cell r="L6743" t="str">
            <v>Conformant</v>
          </cell>
        </row>
        <row r="6744">
          <cell r="B6744" t="str">
            <v>OSRAM_20222023</v>
          </cell>
          <cell r="C6744" t="str">
            <v>CID001947 - Tongling Nonferrous Metals Group Co., Ltd.102</v>
          </cell>
          <cell r="D6744" t="str">
            <v>Gold</v>
          </cell>
          <cell r="E6744" t="str">
            <v>CID001947</v>
          </cell>
          <cell r="F6744" t="str">
            <v>RMI</v>
          </cell>
          <cell r="G6744" t="str">
            <v>Tongling Nonferrous Metals Group Co., Ltd.</v>
          </cell>
          <cell r="H6744" t="str">
            <v>CHINA</v>
          </cell>
          <cell r="I6744"/>
          <cell r="J6744" t="str">
            <v>Tongling</v>
          </cell>
          <cell r="K6744" t="str">
            <v>Anhui Sheng</v>
          </cell>
          <cell r="L6744" t="str">
            <v>Listed by RMI</v>
          </cell>
        </row>
        <row r="6745">
          <cell r="B6745" t="str">
            <v>OSRAM_20222023</v>
          </cell>
          <cell r="C6745" t="str">
            <v>CID002615 - TOO Tau-Ken-Altyn</v>
          </cell>
          <cell r="D6745" t="str">
            <v>Gold</v>
          </cell>
          <cell r="E6745" t="str">
            <v>CID002615</v>
          </cell>
          <cell r="F6745" t="str">
            <v>RMI</v>
          </cell>
          <cell r="G6745" t="str">
            <v>TOO Tau-Ken-Altyn</v>
          </cell>
          <cell r="H6745" t="str">
            <v>KAZAKHSTAN</v>
          </cell>
          <cell r="I6745"/>
          <cell r="J6745" t="str">
            <v>Astana</v>
          </cell>
          <cell r="K6745" t="str">
            <v>Almaty</v>
          </cell>
          <cell r="L6745" t="str">
            <v>Conformant</v>
          </cell>
        </row>
        <row r="6746">
          <cell r="B6746" t="str">
            <v>OSRAM_20222023</v>
          </cell>
          <cell r="C6746" t="str">
            <v>CID001955 - Torecom</v>
          </cell>
          <cell r="D6746" t="str">
            <v>Gold</v>
          </cell>
          <cell r="E6746" t="str">
            <v>CID001955</v>
          </cell>
          <cell r="F6746" t="str">
            <v>RMI</v>
          </cell>
          <cell r="G6746" t="str">
            <v>Torecom</v>
          </cell>
          <cell r="H6746" t="str">
            <v>KOREA, REPUBLIC OF</v>
          </cell>
          <cell r="I6746"/>
          <cell r="J6746" t="str">
            <v>Asan</v>
          </cell>
          <cell r="K6746" t="str">
            <v>Chungcheongnam-do</v>
          </cell>
          <cell r="L6746" t="str">
            <v>Conformant</v>
          </cell>
        </row>
        <row r="6747">
          <cell r="B6747" t="str">
            <v>OSRAM_20222023</v>
          </cell>
          <cell r="C6747" t="str">
            <v>CID002314 - Umicore Precious Metals Thailand</v>
          </cell>
          <cell r="D6747" t="str">
            <v>Gold</v>
          </cell>
          <cell r="E6747" t="str">
            <v>CID002314</v>
          </cell>
          <cell r="F6747" t="str">
            <v>RMI</v>
          </cell>
          <cell r="G6747" t="str">
            <v>Umicore Precious Metals Thailand</v>
          </cell>
          <cell r="H6747" t="str">
            <v>THAILAND</v>
          </cell>
          <cell r="I6747"/>
          <cell r="J6747" t="str">
            <v>Khwaeng Dok Mai</v>
          </cell>
          <cell r="K6747" t="str">
            <v>Krung Thep Maha Nakhon</v>
          </cell>
          <cell r="L6747" t="str">
            <v>Conformant</v>
          </cell>
        </row>
        <row r="6748">
          <cell r="B6748" t="str">
            <v>OSRAM_20222023</v>
          </cell>
          <cell r="C6748" t="str">
            <v>CID001980 - Umicore S.A. Business Unit Precious Metals Refining104</v>
          </cell>
          <cell r="D6748" t="str">
            <v>Gold</v>
          </cell>
          <cell r="E6748" t="str">
            <v>CID001980</v>
          </cell>
          <cell r="F6748" t="str">
            <v>RMI</v>
          </cell>
          <cell r="G6748" t="str">
            <v>Umicore S.A. Business Unit Precious Metals Refining</v>
          </cell>
          <cell r="H6748" t="str">
            <v>BELGIUM</v>
          </cell>
          <cell r="I6748" t="str">
            <v>Adolf Greinerstraat 14</v>
          </cell>
          <cell r="J6748" t="str">
            <v>Hoboken</v>
          </cell>
          <cell r="K6748" t="str">
            <v>Antwerpen</v>
          </cell>
          <cell r="L6748" t="str">
            <v>Conformant</v>
          </cell>
        </row>
        <row r="6749">
          <cell r="B6749" t="str">
            <v>OSRAM_20222023</v>
          </cell>
          <cell r="C6749" t="str">
            <v>CID001993 - United Precious Metal Refining, Inc.</v>
          </cell>
          <cell r="D6749" t="str">
            <v>Gold</v>
          </cell>
          <cell r="E6749" t="str">
            <v>CID001993</v>
          </cell>
          <cell r="F6749" t="str">
            <v>RMI</v>
          </cell>
          <cell r="G6749" t="str">
            <v>United Precious Metal Refining, Inc.</v>
          </cell>
          <cell r="H6749" t="str">
            <v>UNITED STATES OF AMERICA</v>
          </cell>
          <cell r="I6749"/>
          <cell r="J6749" t="str">
            <v>Alden</v>
          </cell>
          <cell r="K6749" t="str">
            <v>New York</v>
          </cell>
          <cell r="L6749" t="str">
            <v>Conformant</v>
          </cell>
        </row>
        <row r="6750">
          <cell r="B6750" t="str">
            <v>OSRAM_20222023</v>
          </cell>
          <cell r="C6750" t="str">
            <v>CID002003 - Valcambi S.A.</v>
          </cell>
          <cell r="D6750" t="str">
            <v>Gold</v>
          </cell>
          <cell r="E6750" t="str">
            <v>CID002003</v>
          </cell>
          <cell r="F6750" t="str">
            <v>RMI</v>
          </cell>
          <cell r="G6750" t="str">
            <v>Valcambi S.A.</v>
          </cell>
          <cell r="H6750" t="str">
            <v>SWITZERLAND</v>
          </cell>
          <cell r="I6750"/>
          <cell r="J6750" t="str">
            <v>Balerna</v>
          </cell>
          <cell r="K6750" t="str">
            <v>Ticino</v>
          </cell>
          <cell r="L6750" t="str">
            <v>Conformant</v>
          </cell>
        </row>
        <row r="6751">
          <cell r="B6751" t="str">
            <v>OSRAM_20222023</v>
          </cell>
          <cell r="C6751" t="str">
            <v>CID002030 - Western Australian Mint (T/a The Perth Mint)109</v>
          </cell>
          <cell r="D6751" t="str">
            <v>Gold</v>
          </cell>
          <cell r="E6751" t="str">
            <v>CID002030</v>
          </cell>
          <cell r="F6751" t="str">
            <v>RMI</v>
          </cell>
          <cell r="G6751" t="str">
            <v>Western Australian Mint (T/a The Perth Mint)</v>
          </cell>
          <cell r="H6751" t="str">
            <v>AUSTRALIA</v>
          </cell>
          <cell r="I6751" t="str">
            <v>Nondisclosure</v>
          </cell>
          <cell r="J6751" t="str">
            <v>Newburn</v>
          </cell>
          <cell r="K6751" t="str">
            <v>Western Australia</v>
          </cell>
          <cell r="L6751" t="str">
            <v>Conformant</v>
          </cell>
        </row>
        <row r="6752">
          <cell r="B6752" t="str">
            <v>OSRAM_20222023</v>
          </cell>
          <cell r="C6752" t="str">
            <v>CID002778 - WIELAND Edelmetalle GmbH</v>
          </cell>
          <cell r="D6752" t="str">
            <v>Gold</v>
          </cell>
          <cell r="E6752" t="str">
            <v>CID002778</v>
          </cell>
          <cell r="F6752" t="str">
            <v>RMI</v>
          </cell>
          <cell r="G6752" t="str">
            <v>WIELAND Edelmetalle GmbH</v>
          </cell>
          <cell r="H6752" t="str">
            <v>GERMANY</v>
          </cell>
          <cell r="I6752"/>
          <cell r="J6752" t="str">
            <v>Pforzeim</v>
          </cell>
          <cell r="K6752" t="str">
            <v>Baden-Wurttemberg</v>
          </cell>
          <cell r="L6752" t="str">
            <v>Conformant</v>
          </cell>
        </row>
        <row r="6753">
          <cell r="B6753" t="str">
            <v>OSRAM_20222023</v>
          </cell>
          <cell r="C6753" t="str">
            <v>CID002129 - Yokohama Metal Co., Ltd.</v>
          </cell>
          <cell r="D6753" t="str">
            <v>Gold</v>
          </cell>
          <cell r="E6753" t="str">
            <v>CID002129</v>
          </cell>
          <cell r="F6753" t="str">
            <v>RMI</v>
          </cell>
          <cell r="G6753" t="str">
            <v>Yokohama Metal Co., Ltd.</v>
          </cell>
          <cell r="H6753" t="str">
            <v>JAPAN</v>
          </cell>
          <cell r="I6753"/>
          <cell r="J6753" t="str">
            <v>Sagamihara</v>
          </cell>
          <cell r="K6753" t="str">
            <v>Kanagawa</v>
          </cell>
          <cell r="L6753" t="str">
            <v>Conformant</v>
          </cell>
        </row>
        <row r="6754">
          <cell r="B6754" t="str">
            <v>OSRAM_20222023</v>
          </cell>
          <cell r="C6754" t="str">
            <v>CID000197 - Yunnan Copper Industry Co., Ltd.111</v>
          </cell>
          <cell r="D6754" t="str">
            <v>Gold</v>
          </cell>
          <cell r="E6754" t="str">
            <v>CID000197</v>
          </cell>
          <cell r="F6754" t="str">
            <v>RMI</v>
          </cell>
          <cell r="G6754" t="str">
            <v>Yunnan Copper Industry Co., Ltd.</v>
          </cell>
          <cell r="H6754" t="str">
            <v>CHINA</v>
          </cell>
          <cell r="I6754"/>
          <cell r="J6754" t="str">
            <v>Kunming</v>
          </cell>
          <cell r="K6754" t="str">
            <v>Yunnan Sheng</v>
          </cell>
          <cell r="L6754" t="str">
            <v>Listed by RMI</v>
          </cell>
        </row>
        <row r="6755">
          <cell r="B6755" t="str">
            <v>OSRAM_20222023</v>
          </cell>
          <cell r="C6755" t="str">
            <v>CID002224 - Zhongyuan Gold Smelter of Zhongjin Gold Corporation116</v>
          </cell>
          <cell r="D6755" t="str">
            <v>Gold</v>
          </cell>
          <cell r="E6755" t="str">
            <v>CID002224</v>
          </cell>
          <cell r="F6755" t="str">
            <v>RMI</v>
          </cell>
          <cell r="G6755" t="str">
            <v>Zhongyuan Gold Smelter of Zhongjin Gold Corporation</v>
          </cell>
          <cell r="H6755" t="str">
            <v>CHINA</v>
          </cell>
          <cell r="I6755"/>
          <cell r="J6755" t="str">
            <v>Sanmenxia</v>
          </cell>
          <cell r="K6755" t="str">
            <v>Henan Sheng</v>
          </cell>
          <cell r="L6755" t="str">
            <v>Conformant</v>
          </cell>
        </row>
        <row r="6756">
          <cell r="B6756" t="str">
            <v>OSRAM_20222023</v>
          </cell>
          <cell r="C6756" t="str">
            <v>CID000292 - Alpha117</v>
          </cell>
          <cell r="D6756" t="str">
            <v>Tin</v>
          </cell>
          <cell r="E6756" t="str">
            <v>CID000292</v>
          </cell>
          <cell r="F6756" t="str">
            <v>RMI</v>
          </cell>
          <cell r="G6756" t="str">
            <v>Alpha</v>
          </cell>
          <cell r="H6756" t="str">
            <v>UNITED STATES OF AMERICA</v>
          </cell>
          <cell r="I6756"/>
          <cell r="J6756" t="str">
            <v>Altoona</v>
          </cell>
          <cell r="K6756" t="str">
            <v>Pennsylvania</v>
          </cell>
          <cell r="L6756" t="str">
            <v>Conformant</v>
          </cell>
        </row>
        <row r="6757">
          <cell r="B6757" t="str">
            <v>OSRAM_20222023</v>
          </cell>
          <cell r="C6757" t="str">
            <v>CID002703 - An Vinh Joint Stock Mineral Processing Company</v>
          </cell>
          <cell r="D6757" t="str">
            <v>Tin</v>
          </cell>
          <cell r="E6757" t="str">
            <v>CID002703</v>
          </cell>
          <cell r="F6757" t="str">
            <v>RMI</v>
          </cell>
          <cell r="G6757" t="str">
            <v>An Vinh Joint Stock Mineral Processing Company</v>
          </cell>
          <cell r="H6757" t="str">
            <v>VIET NAM</v>
          </cell>
          <cell r="I6757"/>
          <cell r="J6757" t="str">
            <v>Quy Hop</v>
          </cell>
          <cell r="K6757" t="str">
            <v>Nghệ An</v>
          </cell>
          <cell r="L6757" t="str">
            <v>Listed by RMI</v>
          </cell>
        </row>
        <row r="6758">
          <cell r="B6758" t="str">
            <v>OSRAM_20222023</v>
          </cell>
          <cell r="C6758" t="str">
            <v>CID000228 - Chenzhou Yunxiang Mining and Metallurgy Co., Ltd.124</v>
          </cell>
          <cell r="D6758" t="str">
            <v>Tin</v>
          </cell>
          <cell r="E6758" t="str">
            <v>CID000228</v>
          </cell>
          <cell r="F6758" t="str">
            <v>RMI</v>
          </cell>
          <cell r="G6758" t="str">
            <v>Chenzhou Yunxiang Mining and Metallurgy Co., Ltd.</v>
          </cell>
          <cell r="H6758" t="str">
            <v>CHINA</v>
          </cell>
          <cell r="I6758"/>
          <cell r="J6758" t="str">
            <v>Chenzhou</v>
          </cell>
          <cell r="K6758" t="str">
            <v>Hunan Sheng</v>
          </cell>
          <cell r="L6758" t="str">
            <v>Conformant</v>
          </cell>
        </row>
        <row r="6759">
          <cell r="B6759" t="str">
            <v>OSRAM_20222023</v>
          </cell>
          <cell r="C6759" t="str">
            <v>CID001070 - China Tin Group Co., Ltd.125</v>
          </cell>
          <cell r="D6759" t="str">
            <v>Tin</v>
          </cell>
          <cell r="E6759" t="str">
            <v>CID001070</v>
          </cell>
          <cell r="F6759" t="str">
            <v>RMI</v>
          </cell>
          <cell r="G6759" t="str">
            <v>China Tin Group Co., Ltd.</v>
          </cell>
          <cell r="H6759" t="str">
            <v>CHINA</v>
          </cell>
          <cell r="I6759"/>
          <cell r="J6759" t="str">
            <v>Laibin</v>
          </cell>
          <cell r="K6759" t="str">
            <v>Guangxi Zhuangzu Zizhiqu</v>
          </cell>
          <cell r="L6759" t="str">
            <v>Conformant</v>
          </cell>
        </row>
        <row r="6760">
          <cell r="B6760" t="str">
            <v>OSRAM_20222023</v>
          </cell>
          <cell r="C6760" t="str">
            <v>CID002455 - CV Venus Inti Perkasa</v>
          </cell>
          <cell r="D6760" t="str">
            <v>Tin</v>
          </cell>
          <cell r="E6760" t="str">
            <v>CID002455</v>
          </cell>
          <cell r="F6760" t="str">
            <v>RMI</v>
          </cell>
          <cell r="G6760" t="str">
            <v>CV Venus Inti Perkasa</v>
          </cell>
          <cell r="H6760" t="str">
            <v>INDONESIA</v>
          </cell>
          <cell r="I6760"/>
          <cell r="J6760" t="str">
            <v>Pangkal Pinang</v>
          </cell>
          <cell r="K6760" t="str">
            <v>Kepulauan Bangka Belitung</v>
          </cell>
          <cell r="L6760" t="str">
            <v>Conformant</v>
          </cell>
        </row>
        <row r="6761">
          <cell r="B6761" t="str">
            <v>OSRAM_20222023</v>
          </cell>
          <cell r="C6761" t="str">
            <v>CID000402 - Dowa</v>
          </cell>
          <cell r="D6761" t="str">
            <v>Tin</v>
          </cell>
          <cell r="E6761" t="str">
            <v>CID000402</v>
          </cell>
          <cell r="F6761" t="str">
            <v>RMI</v>
          </cell>
          <cell r="G6761" t="str">
            <v>Dowa</v>
          </cell>
          <cell r="H6761" t="str">
            <v>JAPAN</v>
          </cell>
          <cell r="I6761"/>
          <cell r="J6761" t="str">
            <v>Kosaka</v>
          </cell>
          <cell r="K6761" t="str">
            <v>Akita</v>
          </cell>
          <cell r="L6761" t="str">
            <v>Conformant</v>
          </cell>
        </row>
        <row r="6762">
          <cell r="B6762" t="str">
            <v>OSRAM_20222023</v>
          </cell>
          <cell r="C6762" t="str">
            <v>CID000438 - EM Vinto</v>
          </cell>
          <cell r="D6762" t="str">
            <v>Tin</v>
          </cell>
          <cell r="E6762" t="str">
            <v>CID000438</v>
          </cell>
          <cell r="F6762" t="str">
            <v>RMI</v>
          </cell>
          <cell r="G6762" t="str">
            <v>EM Vinto</v>
          </cell>
          <cell r="H6762" t="str">
            <v>BOLIVIA (PLURINATIONAL STATE OF)</v>
          </cell>
          <cell r="I6762" t="str">
            <v>Unknown.</v>
          </cell>
          <cell r="J6762" t="str">
            <v>Oruro</v>
          </cell>
          <cell r="K6762" t="str">
            <v>Oruro</v>
          </cell>
          <cell r="L6762" t="str">
            <v>Conformant</v>
          </cell>
        </row>
        <row r="6763">
          <cell r="B6763" t="str">
            <v>OSRAM_20222023</v>
          </cell>
          <cell r="C6763" t="str">
            <v>CID000448 - Estanho de Rondonia S.A.</v>
          </cell>
          <cell r="D6763" t="str">
            <v>Tin</v>
          </cell>
          <cell r="E6763" t="str">
            <v>CID000448</v>
          </cell>
          <cell r="F6763" t="str">
            <v>RMI</v>
          </cell>
          <cell r="G6763" t="str">
            <v>Estanho de Rondonia S.A.</v>
          </cell>
          <cell r="H6763" t="str">
            <v>BRAZIL</v>
          </cell>
          <cell r="I6763"/>
          <cell r="J6763" t="str">
            <v>Ariquemes</v>
          </cell>
          <cell r="K6763" t="str">
            <v>Rondônia</v>
          </cell>
          <cell r="L6763" t="str">
            <v>Conformant</v>
          </cell>
        </row>
        <row r="6764">
          <cell r="B6764" t="str">
            <v>OSRAM_20222023</v>
          </cell>
          <cell r="C6764" t="str">
            <v>CID000468 - Fenix Metals</v>
          </cell>
          <cell r="D6764" t="str">
            <v>Tin</v>
          </cell>
          <cell r="E6764" t="str">
            <v>CID000468</v>
          </cell>
          <cell r="F6764" t="str">
            <v>RMI</v>
          </cell>
          <cell r="G6764" t="str">
            <v>Fenix Metals</v>
          </cell>
          <cell r="H6764" t="str">
            <v>POLAND</v>
          </cell>
          <cell r="I6764"/>
          <cell r="J6764" t="str">
            <v>Chmielów</v>
          </cell>
          <cell r="K6764" t="str">
            <v>Podkarpackie</v>
          </cell>
          <cell r="L6764" t="str">
            <v>Conformant</v>
          </cell>
        </row>
        <row r="6765">
          <cell r="B6765" t="str">
            <v>OSRAM_20222023</v>
          </cell>
          <cell r="C6765" t="str">
            <v>CID000942 - Gejiu Kai Meng Industry and Trade LLC</v>
          </cell>
          <cell r="D6765" t="str">
            <v>Tin</v>
          </cell>
          <cell r="E6765" t="str">
            <v>CID000942</v>
          </cell>
          <cell r="F6765" t="str">
            <v>RMI</v>
          </cell>
          <cell r="G6765" t="str">
            <v>Gejiu Kai Meng Industry and Trade LLC</v>
          </cell>
          <cell r="H6765" t="str">
            <v>CHINA</v>
          </cell>
          <cell r="I6765"/>
          <cell r="J6765" t="str">
            <v>Gejiu</v>
          </cell>
          <cell r="K6765" t="str">
            <v>Yunnan Sheng</v>
          </cell>
          <cell r="L6765" t="str">
            <v>Listed by RMI</v>
          </cell>
        </row>
        <row r="6766">
          <cell r="B6766" t="str">
            <v>OSRAM_20222023</v>
          </cell>
          <cell r="C6766" t="str">
            <v>CID000538 - Gejiu Non-Ferrous Metal Processing Co., Ltd.</v>
          </cell>
          <cell r="D6766" t="str">
            <v>Tin</v>
          </cell>
          <cell r="E6766" t="str">
            <v>CID000538</v>
          </cell>
          <cell r="F6766" t="str">
            <v>RMI</v>
          </cell>
          <cell r="G6766" t="str">
            <v>Gejiu Non-Ferrous Metal Processing Co., Ltd.</v>
          </cell>
          <cell r="H6766" t="str">
            <v>CHINA</v>
          </cell>
          <cell r="I6766" t="str">
            <v>Jijie</v>
          </cell>
          <cell r="J6766" t="str">
            <v>Gejiu</v>
          </cell>
          <cell r="K6766" t="str">
            <v>Yunnan Sheng</v>
          </cell>
          <cell r="L6766" t="str">
            <v>Conformant</v>
          </cell>
        </row>
        <row r="6767">
          <cell r="B6767" t="str">
            <v>OSRAM_20222023</v>
          </cell>
          <cell r="C6767" t="str">
            <v>CID001908 - Gejiu Yunxin Nonferrous Electrolysis Co., Ltd.</v>
          </cell>
          <cell r="D6767" t="str">
            <v>Tin</v>
          </cell>
          <cell r="E6767" t="str">
            <v>CID001908</v>
          </cell>
          <cell r="F6767" t="str">
            <v>RMI</v>
          </cell>
          <cell r="G6767" t="str">
            <v>Gejiu Yunxin Nonferrous Electrolysis Co., Ltd.</v>
          </cell>
          <cell r="H6767" t="str">
            <v>CHINA</v>
          </cell>
          <cell r="I6767"/>
          <cell r="J6767" t="str">
            <v>Gejiu</v>
          </cell>
          <cell r="K6767" t="str">
            <v>Yunnan Sheng</v>
          </cell>
          <cell r="L6767" t="str">
            <v>Listed by RMI</v>
          </cell>
        </row>
        <row r="6768">
          <cell r="B6768" t="str">
            <v>OSRAM_20222023</v>
          </cell>
          <cell r="C6768" t="str">
            <v>CID000555 - Gejiu Zili Mining And Metallurgy Co., Ltd.146</v>
          </cell>
          <cell r="D6768" t="str">
            <v>Tin</v>
          </cell>
          <cell r="E6768" t="str">
            <v>CID000555</v>
          </cell>
          <cell r="F6768" t="str">
            <v>RMI</v>
          </cell>
          <cell r="G6768" t="str">
            <v>Gejiu Zili Mining And Metallurgy Co., Ltd.</v>
          </cell>
          <cell r="H6768" t="str">
            <v>CHINA</v>
          </cell>
          <cell r="I6768"/>
          <cell r="J6768" t="str">
            <v>Gejiu</v>
          </cell>
          <cell r="K6768" t="str">
            <v>Yunnan Sheng</v>
          </cell>
          <cell r="L6768" t="str">
            <v>Listed by RMI</v>
          </cell>
        </row>
        <row r="6769">
          <cell r="B6769" t="str">
            <v>OSRAM_20222023</v>
          </cell>
          <cell r="C6769" t="str">
            <v>CID003116 - Guangdong Hanhe Non-Ferrous Metal Co., Ltd.</v>
          </cell>
          <cell r="D6769" t="str">
            <v>Tin</v>
          </cell>
          <cell r="E6769" t="str">
            <v>CID003116</v>
          </cell>
          <cell r="F6769" t="str">
            <v>RMI</v>
          </cell>
          <cell r="G6769" t="str">
            <v>Guangdong Hanhe Non-Ferrous Metal Co., Ltd.</v>
          </cell>
          <cell r="H6769" t="str">
            <v>CHINA</v>
          </cell>
          <cell r="I6769"/>
          <cell r="J6769" t="str">
            <v>Chaozhou</v>
          </cell>
          <cell r="K6769" t="str">
            <v>Guangdong Sheng</v>
          </cell>
          <cell r="L6769" t="str">
            <v>Conformant</v>
          </cell>
        </row>
        <row r="6770">
          <cell r="B6770" t="str">
            <v>OSRAM_20222023</v>
          </cell>
          <cell r="C6770" t="str">
            <v>CID002844 - HuiChang Hill Tin Industry Co., Ltd.</v>
          </cell>
          <cell r="D6770" t="str">
            <v>Tin</v>
          </cell>
          <cell r="E6770" t="str">
            <v>CID002844</v>
          </cell>
          <cell r="F6770" t="str">
            <v>RMI</v>
          </cell>
          <cell r="G6770" t="str">
            <v>HuiChang Hill Tin Industry Co., Ltd.</v>
          </cell>
          <cell r="H6770" t="str">
            <v>CHINA</v>
          </cell>
          <cell r="I6770"/>
          <cell r="J6770" t="str">
            <v>Ganzhou</v>
          </cell>
          <cell r="K6770" t="str">
            <v>Jiangxi Sheng</v>
          </cell>
          <cell r="L6770" t="str">
            <v>Removed</v>
          </cell>
        </row>
        <row r="6771">
          <cell r="B6771" t="str">
            <v>OSRAM_20222023</v>
          </cell>
          <cell r="C6771" t="str">
            <v>CID002468 - Magnu's Minerais Metais e Ligas Ltda.</v>
          </cell>
          <cell r="D6771" t="str">
            <v>Tin</v>
          </cell>
          <cell r="E6771" t="str">
            <v>CID002468</v>
          </cell>
          <cell r="F6771" t="str">
            <v>RMI</v>
          </cell>
          <cell r="G6771" t="str">
            <v>Magnu's Minerais Metais e Ligas Ltda.</v>
          </cell>
          <cell r="H6771" t="str">
            <v>BRAZIL</v>
          </cell>
          <cell r="I6771"/>
          <cell r="J6771" t="str">
            <v>São João del Rei</v>
          </cell>
          <cell r="K6771" t="str">
            <v>Minas Gerais</v>
          </cell>
          <cell r="L6771" t="str">
            <v>Conformant</v>
          </cell>
        </row>
        <row r="6772">
          <cell r="B6772" t="str">
            <v>OSRAM_20222023</v>
          </cell>
          <cell r="C6772" t="str">
            <v>CID001105 - Malaysia Smelting Corporation (MSC)</v>
          </cell>
          <cell r="D6772" t="str">
            <v>Tin</v>
          </cell>
          <cell r="E6772" t="str">
            <v>CID001105</v>
          </cell>
          <cell r="F6772" t="str">
            <v>RMI</v>
          </cell>
          <cell r="G6772" t="str">
            <v>Malaysia Smelting Corporation (MSC)</v>
          </cell>
          <cell r="H6772" t="str">
            <v>MALAYSIA</v>
          </cell>
          <cell r="I6772" t="str">
            <v>27, Jialan Pantai</v>
          </cell>
          <cell r="J6772" t="str">
            <v>Butterworth</v>
          </cell>
          <cell r="K6772" t="str">
            <v>Pulau Pinang</v>
          </cell>
          <cell r="L6772" t="str">
            <v>Conformant</v>
          </cell>
        </row>
        <row r="6773">
          <cell r="B6773" t="str">
            <v>OSRAM_20222023</v>
          </cell>
          <cell r="C6773" t="str">
            <v>CID002500 - Melt Metais e Ligas S.A.</v>
          </cell>
          <cell r="D6773" t="str">
            <v>Tin</v>
          </cell>
          <cell r="E6773" t="str">
            <v>CID002500</v>
          </cell>
          <cell r="F6773" t="str">
            <v>RMI</v>
          </cell>
          <cell r="G6773" t="str">
            <v>Melt Metais e Ligas S.A.</v>
          </cell>
          <cell r="H6773" t="str">
            <v>BRAZIL</v>
          </cell>
          <cell r="I6773"/>
          <cell r="J6773" t="str">
            <v>Ariquemes</v>
          </cell>
          <cell r="K6773" t="str">
            <v>Rondônia</v>
          </cell>
          <cell r="L6773" t="str">
            <v>Listed by RMI</v>
          </cell>
        </row>
        <row r="6774">
          <cell r="B6774" t="str">
            <v>OSRAM_20222023</v>
          </cell>
          <cell r="C6774" t="str">
            <v>CID001142 - Metallic Resources, Inc.</v>
          </cell>
          <cell r="D6774" t="str">
            <v>Tin</v>
          </cell>
          <cell r="E6774" t="str">
            <v>CID001142</v>
          </cell>
          <cell r="F6774" t="str">
            <v>RMI</v>
          </cell>
          <cell r="G6774" t="str">
            <v>Metallic Resources, Inc.</v>
          </cell>
          <cell r="H6774" t="str">
            <v>UNITED STATES OF AMERICA</v>
          </cell>
          <cell r="I6774"/>
          <cell r="J6774" t="str">
            <v>Twinsburg</v>
          </cell>
          <cell r="K6774" t="str">
            <v>Ohio</v>
          </cell>
          <cell r="L6774" t="str">
            <v>Conformant</v>
          </cell>
        </row>
        <row r="6775">
          <cell r="B6775" t="str">
            <v>OSRAM_20222023</v>
          </cell>
          <cell r="C6775" t="str">
            <v>CID001182 - Minsur</v>
          </cell>
          <cell r="D6775" t="str">
            <v>Tin</v>
          </cell>
          <cell r="E6775" t="str">
            <v>CID001182</v>
          </cell>
          <cell r="F6775" t="str">
            <v>RMI</v>
          </cell>
          <cell r="G6775" t="str">
            <v>Minsur</v>
          </cell>
          <cell r="H6775" t="str">
            <v>PERU</v>
          </cell>
          <cell r="I6775" t="str">
            <v>222 Bloomingdale Road, Suite 101</v>
          </cell>
          <cell r="J6775" t="str">
            <v>Paracas</v>
          </cell>
          <cell r="K6775" t="str">
            <v>Ika</v>
          </cell>
          <cell r="L6775" t="str">
            <v>Conformant</v>
          </cell>
        </row>
        <row r="6776">
          <cell r="B6776" t="str">
            <v>OSRAM_20222023</v>
          </cell>
          <cell r="C6776" t="str">
            <v>CID002573 - Nghe Tinh Non-Ferrous Metals Joint Stock Company</v>
          </cell>
          <cell r="D6776" t="str">
            <v>Tin</v>
          </cell>
          <cell r="E6776" t="str">
            <v>CID002573</v>
          </cell>
          <cell r="F6776" t="str">
            <v>RMI</v>
          </cell>
          <cell r="G6776" t="str">
            <v>Nghe Tinh Non-Ferrous Metals Joint Stock Company</v>
          </cell>
          <cell r="H6776" t="str">
            <v>VIET NAM</v>
          </cell>
          <cell r="I6776"/>
          <cell r="J6776" t="str">
            <v>Quy Hop</v>
          </cell>
          <cell r="K6776" t="str">
            <v>Nghệ An</v>
          </cell>
          <cell r="L6776" t="str">
            <v>Listed by RMI</v>
          </cell>
        </row>
        <row r="6777">
          <cell r="B6777" t="str">
            <v>OSRAM_20222023</v>
          </cell>
          <cell r="C6777" t="str">
            <v>CID001314 - O.M. Manufacturing (Thailand) Co., Ltd.</v>
          </cell>
          <cell r="D6777" t="str">
            <v>Tin</v>
          </cell>
          <cell r="E6777" t="str">
            <v>CID001314</v>
          </cell>
          <cell r="F6777" t="str">
            <v>RMI</v>
          </cell>
          <cell r="G6777" t="str">
            <v>O.M. Manufacturing (Thailand) Co., Ltd.</v>
          </cell>
          <cell r="H6777" t="str">
            <v>THAILAND</v>
          </cell>
          <cell r="I6777"/>
          <cell r="J6777" t="str">
            <v>Sriracha</v>
          </cell>
          <cell r="K6777" t="str">
            <v>Chon Buri</v>
          </cell>
          <cell r="L6777" t="str">
            <v>Conformant</v>
          </cell>
        </row>
        <row r="6778">
          <cell r="B6778" t="str">
            <v>OSRAM_20222023</v>
          </cell>
          <cell r="C6778" t="str">
            <v>CID002517 - O.M. Manufacturing Philippines, Inc.</v>
          </cell>
          <cell r="D6778" t="str">
            <v>Tin</v>
          </cell>
          <cell r="E6778" t="str">
            <v>CID002517</v>
          </cell>
          <cell r="F6778" t="str">
            <v>RMI</v>
          </cell>
          <cell r="G6778" t="str">
            <v>O.M. Manufacturing Philippines, Inc.</v>
          </cell>
          <cell r="H6778" t="str">
            <v>PHILIPPINES</v>
          </cell>
          <cell r="I6778"/>
          <cell r="J6778" t="str">
            <v>Rosario</v>
          </cell>
          <cell r="K6778" t="str">
            <v>Cavite</v>
          </cell>
          <cell r="L6778" t="str">
            <v>Conformant</v>
          </cell>
        </row>
        <row r="6779">
          <cell r="B6779" t="str">
            <v>OSRAM_20222023</v>
          </cell>
          <cell r="C6779" t="str">
            <v>CID001337 - Operaciones Metalurgicas S.A.</v>
          </cell>
          <cell r="D6779" t="str">
            <v>Tin</v>
          </cell>
          <cell r="E6779" t="str">
            <v>CID001337</v>
          </cell>
          <cell r="F6779" t="str">
            <v>RMI</v>
          </cell>
          <cell r="G6779" t="str">
            <v>Operaciones Metalurgicas S.A.</v>
          </cell>
          <cell r="H6779" t="str">
            <v>BOLIVIA (PLURINATIONAL STATE OF)</v>
          </cell>
          <cell r="I6779" t="str">
            <v>Nondisclosure</v>
          </cell>
          <cell r="J6779" t="str">
            <v>Oruro</v>
          </cell>
          <cell r="K6779" t="str">
            <v>Oruro</v>
          </cell>
          <cell r="L6779" t="str">
            <v>Conformant</v>
          </cell>
        </row>
        <row r="6780">
          <cell r="B6780" t="str">
            <v>OSRAM_20222023</v>
          </cell>
          <cell r="C6780" t="str">
            <v>CID000309 - PT Aries Kencana Sejahtera155</v>
          </cell>
          <cell r="D6780" t="str">
            <v>Tin</v>
          </cell>
          <cell r="E6780" t="str">
            <v>CID000309</v>
          </cell>
          <cell r="F6780" t="str">
            <v>RMI</v>
          </cell>
          <cell r="G6780" t="str">
            <v>PT Aries Kencana Sejahtera</v>
          </cell>
          <cell r="H6780" t="str">
            <v>INDONESIA</v>
          </cell>
          <cell r="I6780"/>
          <cell r="J6780" t="str">
            <v>Pemali</v>
          </cell>
          <cell r="K6780" t="str">
            <v>Kepulauan Bangka Belitung</v>
          </cell>
          <cell r="L6780" t="str">
            <v>Conformant</v>
          </cell>
        </row>
        <row r="6781">
          <cell r="B6781" t="str">
            <v>OSRAM_20222023</v>
          </cell>
          <cell r="C6781" t="str">
            <v>CID001399 - PT Artha Cipta Langgeng</v>
          </cell>
          <cell r="D6781" t="str">
            <v>Tin</v>
          </cell>
          <cell r="E6781" t="str">
            <v>CID001399</v>
          </cell>
          <cell r="F6781" t="str">
            <v>RMI</v>
          </cell>
          <cell r="G6781" t="str">
            <v>PT Artha Cipta Langgeng</v>
          </cell>
          <cell r="H6781" t="str">
            <v>INDONESIA</v>
          </cell>
          <cell r="I6781"/>
          <cell r="J6781" t="str">
            <v>Sungailiat</v>
          </cell>
          <cell r="K6781" t="str">
            <v>Kepulauan Bangka Belitung</v>
          </cell>
          <cell r="L6781" t="str">
            <v>Conformant</v>
          </cell>
        </row>
        <row r="6782">
          <cell r="B6782" t="str">
            <v>OSRAM_20222023</v>
          </cell>
          <cell r="C6782" t="str">
            <v>CID002503 - PT ATD Makmur Mandiri Jaya</v>
          </cell>
          <cell r="D6782" t="str">
            <v>Tin</v>
          </cell>
          <cell r="E6782" t="str">
            <v>CID002503</v>
          </cell>
          <cell r="F6782" t="str">
            <v>RMI</v>
          </cell>
          <cell r="G6782" t="str">
            <v>PT ATD Makmur Mandiri Jaya</v>
          </cell>
          <cell r="H6782" t="str">
            <v>INDONESIA</v>
          </cell>
          <cell r="I6782"/>
          <cell r="J6782" t="str">
            <v>Sungailiat</v>
          </cell>
          <cell r="K6782" t="str">
            <v>Kepulauan Bangka Belitung</v>
          </cell>
          <cell r="L6782" t="str">
            <v>Conformant</v>
          </cell>
        </row>
        <row r="6783">
          <cell r="B6783" t="str">
            <v>OSRAM_20222023</v>
          </cell>
          <cell r="C6783" t="str">
            <v>CID001402 - PT Babel Inti Perkasa</v>
          </cell>
          <cell r="D6783" t="str">
            <v>Tin</v>
          </cell>
          <cell r="E6783" t="str">
            <v>CID001402</v>
          </cell>
          <cell r="F6783" t="str">
            <v>RMI</v>
          </cell>
          <cell r="G6783" t="str">
            <v>PT Babel Inti Perkasa</v>
          </cell>
          <cell r="H6783" t="str">
            <v>INDONESIA</v>
          </cell>
          <cell r="I6783"/>
          <cell r="J6783" t="str">
            <v>Lintang</v>
          </cell>
          <cell r="K6783" t="str">
            <v>Kepulauan Bangka Belitung</v>
          </cell>
          <cell r="L6783" t="str">
            <v>Conformant</v>
          </cell>
        </row>
        <row r="6784">
          <cell r="B6784" t="str">
            <v>OSRAM_20222023</v>
          </cell>
          <cell r="C6784" t="str">
            <v>CID001421 - PT Belitung Industri Sejahtera</v>
          </cell>
          <cell r="D6784" t="str">
            <v>Tin</v>
          </cell>
          <cell r="E6784" t="str">
            <v>CID001421</v>
          </cell>
          <cell r="F6784" t="str">
            <v>RMI</v>
          </cell>
          <cell r="G6784" t="str">
            <v>PT Belitung Industri Sejahtera</v>
          </cell>
          <cell r="H6784" t="str">
            <v>INDONESIA</v>
          </cell>
          <cell r="I6784"/>
          <cell r="J6784" t="str">
            <v>Belitung</v>
          </cell>
          <cell r="K6784" t="str">
            <v>Kepulauan Bangka Belitung</v>
          </cell>
          <cell r="L6784" t="str">
            <v>Active</v>
          </cell>
        </row>
        <row r="6785">
          <cell r="B6785" t="str">
            <v>OSRAM_20222023</v>
          </cell>
          <cell r="C6785" t="str">
            <v>CID001428 - PT Bukit Timah156</v>
          </cell>
          <cell r="D6785" t="str">
            <v>Tin</v>
          </cell>
          <cell r="E6785" t="str">
            <v>CID001428</v>
          </cell>
          <cell r="F6785" t="str">
            <v>RMI</v>
          </cell>
          <cell r="G6785" t="str">
            <v>PT Bukit Timah</v>
          </cell>
          <cell r="H6785" t="str">
            <v>INDONESIA</v>
          </cell>
          <cell r="I6785" t="str">
            <v>Nondisclosure</v>
          </cell>
          <cell r="J6785" t="str">
            <v>Pangkal Pinang</v>
          </cell>
          <cell r="K6785" t="str">
            <v>Kepulauan Bangka Belitung</v>
          </cell>
          <cell r="L6785" t="str">
            <v>Conformant</v>
          </cell>
        </row>
        <row r="6786">
          <cell r="B6786" t="str">
            <v>OSRAM_20222023</v>
          </cell>
          <cell r="C6786" t="str">
            <v>CID002835 - PT Menara Cipta Mulia</v>
          </cell>
          <cell r="D6786" t="str">
            <v>Tin</v>
          </cell>
          <cell r="E6786" t="str">
            <v>CID002835</v>
          </cell>
          <cell r="F6786" t="str">
            <v>RMI</v>
          </cell>
          <cell r="G6786" t="str">
            <v>PT Menara Cipta Mulia</v>
          </cell>
          <cell r="H6786" t="str">
            <v>INDONESIA</v>
          </cell>
          <cell r="I6786"/>
          <cell r="J6786" t="str">
            <v>Mentawak</v>
          </cell>
          <cell r="K6786" t="str">
            <v>Kepulauan Bangka Belitung</v>
          </cell>
          <cell r="L6786" t="str">
            <v>Conformant</v>
          </cell>
        </row>
        <row r="6787">
          <cell r="B6787" t="str">
            <v>OSRAM_20222023</v>
          </cell>
          <cell r="C6787" t="str">
            <v>CID001453 - PT Mitra Stania Prima</v>
          </cell>
          <cell r="D6787" t="str">
            <v>Tin</v>
          </cell>
          <cell r="E6787" t="str">
            <v>CID001453</v>
          </cell>
          <cell r="F6787" t="str">
            <v>RMI</v>
          </cell>
          <cell r="G6787" t="str">
            <v>PT Mitra Stania Prima</v>
          </cell>
          <cell r="H6787" t="str">
            <v>INDONESIA</v>
          </cell>
          <cell r="I6787"/>
          <cell r="J6787" t="str">
            <v>Sungailiat</v>
          </cell>
          <cell r="K6787" t="str">
            <v>Kepulauan Bangka Belitung</v>
          </cell>
          <cell r="L6787" t="str">
            <v>Conformant</v>
          </cell>
        </row>
        <row r="6788">
          <cell r="B6788" t="str">
            <v>OSRAM_20222023</v>
          </cell>
          <cell r="C6788" t="str">
            <v>CID001457 - PT Panca Mega Persada</v>
          </cell>
          <cell r="D6788" t="str">
            <v>Tin</v>
          </cell>
          <cell r="E6788" t="str">
            <v>CID001457</v>
          </cell>
          <cell r="F6788" t="str">
            <v>RMI</v>
          </cell>
          <cell r="G6788" t="str">
            <v>PT Panca Mega Persada</v>
          </cell>
          <cell r="H6788" t="str">
            <v>INDONESIA</v>
          </cell>
          <cell r="I6788"/>
          <cell r="J6788" t="str">
            <v>Sungailiat</v>
          </cell>
          <cell r="K6788" t="str">
            <v>Kepulauan Bangka Belitung</v>
          </cell>
          <cell r="L6788" t="str">
            <v>Listed by RMI</v>
          </cell>
        </row>
        <row r="6789">
          <cell r="B6789" t="str">
            <v>OSRAM_20222023</v>
          </cell>
          <cell r="C6789" t="str">
            <v>CID001458 - PT Prima Timah Utama</v>
          </cell>
          <cell r="D6789" t="str">
            <v>Tin</v>
          </cell>
          <cell r="E6789" t="str">
            <v>CID001458</v>
          </cell>
          <cell r="F6789" t="str">
            <v>RMI</v>
          </cell>
          <cell r="G6789" t="str">
            <v>PT Prima Timah Utama</v>
          </cell>
          <cell r="H6789" t="str">
            <v>INDONESIA</v>
          </cell>
          <cell r="I6789"/>
          <cell r="J6789" t="str">
            <v>Pangkal Pinang</v>
          </cell>
          <cell r="K6789" t="str">
            <v>Kepulauan Bangka Belitung</v>
          </cell>
          <cell r="L6789" t="str">
            <v>Conformant</v>
          </cell>
        </row>
        <row r="6790">
          <cell r="B6790" t="str">
            <v>OSRAM_20222023</v>
          </cell>
          <cell r="C6790" t="str">
            <v>CID001460 - PT Refined Bangka Tin</v>
          </cell>
          <cell r="D6790" t="str">
            <v>Tin</v>
          </cell>
          <cell r="E6790" t="str">
            <v>CID001460</v>
          </cell>
          <cell r="F6790" t="str">
            <v>RMI</v>
          </cell>
          <cell r="G6790" t="str">
            <v>PT Refined Bangka Tin</v>
          </cell>
          <cell r="H6790" t="str">
            <v>INDONESIA</v>
          </cell>
          <cell r="I6790"/>
          <cell r="J6790" t="str">
            <v>Sungailiat</v>
          </cell>
          <cell r="K6790" t="str">
            <v>Kepulauan Bangka Belitung</v>
          </cell>
          <cell r="L6790" t="str">
            <v>Conformant</v>
          </cell>
        </row>
        <row r="6791">
          <cell r="B6791" t="str">
            <v>OSRAM_20222023</v>
          </cell>
          <cell r="C6791" t="str">
            <v>CID001463 - PT Sariwiguna Binasentosa</v>
          </cell>
          <cell r="D6791" t="str">
            <v>Tin</v>
          </cell>
          <cell r="E6791" t="str">
            <v>CID001463</v>
          </cell>
          <cell r="F6791" t="str">
            <v>RMI</v>
          </cell>
          <cell r="G6791" t="str">
            <v>PT Sariwiguna Binasentosa</v>
          </cell>
          <cell r="H6791" t="str">
            <v>INDONESIA</v>
          </cell>
          <cell r="I6791"/>
          <cell r="J6791" t="str">
            <v>Pangkal Pinang</v>
          </cell>
          <cell r="K6791" t="str">
            <v>Kepulauan Bangka Belitung</v>
          </cell>
          <cell r="L6791" t="str">
            <v>Conformant</v>
          </cell>
        </row>
        <row r="6792">
          <cell r="B6792" t="str">
            <v>OSRAM_20222023</v>
          </cell>
          <cell r="C6792" t="str">
            <v>CID001468 - PT Stanindo Inti Perkasa</v>
          </cell>
          <cell r="D6792" t="str">
            <v>Tin</v>
          </cell>
          <cell r="E6792" t="str">
            <v>CID001468</v>
          </cell>
          <cell r="F6792" t="str">
            <v>RMI</v>
          </cell>
          <cell r="G6792" t="str">
            <v>PT Stanindo Inti Perkasa</v>
          </cell>
          <cell r="H6792" t="str">
            <v>INDONESIA</v>
          </cell>
          <cell r="I6792"/>
          <cell r="J6792" t="str">
            <v>Pangkal Pinang</v>
          </cell>
          <cell r="K6792" t="str">
            <v>Kepulauan Bangka Belitung</v>
          </cell>
          <cell r="L6792" t="str">
            <v>Conformant</v>
          </cell>
        </row>
        <row r="6793">
          <cell r="B6793" t="str">
            <v>OSRAM_20222023</v>
          </cell>
          <cell r="C6793" t="str">
            <v>CID002816 - PT Sukses Inti Makmur</v>
          </cell>
          <cell r="D6793" t="str">
            <v>Tin</v>
          </cell>
          <cell r="E6793" t="str">
            <v>CID002816</v>
          </cell>
          <cell r="F6793" t="str">
            <v>RMI</v>
          </cell>
          <cell r="G6793" t="str">
            <v>PT Sukses Inti Makmur</v>
          </cell>
          <cell r="H6793" t="str">
            <v>INDONESIA</v>
          </cell>
          <cell r="I6793"/>
          <cell r="J6793" t="str">
            <v>Belitung</v>
          </cell>
          <cell r="K6793" t="str">
            <v>Kepulauan Bangka Belitung</v>
          </cell>
          <cell r="L6793" t="str">
            <v>Conformant</v>
          </cell>
        </row>
        <row r="6794">
          <cell r="B6794" t="str">
            <v>OSRAM_20222023</v>
          </cell>
          <cell r="C6794" t="str">
            <v>CID001477 - PT Timah Tbk Kundur</v>
          </cell>
          <cell r="D6794" t="str">
            <v>Tin</v>
          </cell>
          <cell r="E6794" t="str">
            <v>CID001477</v>
          </cell>
          <cell r="F6794" t="str">
            <v>RMI</v>
          </cell>
          <cell r="G6794" t="str">
            <v>PT Timah Tbk Kundur</v>
          </cell>
          <cell r="H6794" t="str">
            <v>INDONESIA</v>
          </cell>
          <cell r="I6794" t="str">
            <v>Unknown.</v>
          </cell>
          <cell r="J6794" t="str">
            <v>Kundur</v>
          </cell>
          <cell r="K6794" t="str">
            <v>Riau</v>
          </cell>
          <cell r="L6794" t="str">
            <v>Conformant</v>
          </cell>
        </row>
        <row r="6795">
          <cell r="B6795" t="str">
            <v>OSRAM_20222023</v>
          </cell>
          <cell r="C6795" t="str">
            <v>CID001482 - PT Timah Tbk Mentok</v>
          </cell>
          <cell r="D6795" t="str">
            <v>Tin</v>
          </cell>
          <cell r="E6795" t="str">
            <v>CID001482</v>
          </cell>
          <cell r="F6795" t="str">
            <v>RMI</v>
          </cell>
          <cell r="G6795" t="str">
            <v>PT Timah Tbk Mentok</v>
          </cell>
          <cell r="H6795" t="str">
            <v>INDONESIA</v>
          </cell>
          <cell r="I6795" t="str">
            <v>Unknown.</v>
          </cell>
          <cell r="J6795" t="str">
            <v>Mentok</v>
          </cell>
          <cell r="K6795" t="str">
            <v>Kepulauan Bangka Belitung</v>
          </cell>
          <cell r="L6795" t="str">
            <v>Conformant</v>
          </cell>
        </row>
        <row r="6796">
          <cell r="B6796" t="str">
            <v>OSRAM_20222023</v>
          </cell>
          <cell r="C6796" t="str">
            <v>CID001490 - PT Tinindo Inter Nusa</v>
          </cell>
          <cell r="D6796" t="str">
            <v>Tin</v>
          </cell>
          <cell r="E6796" t="str">
            <v>CID001490</v>
          </cell>
          <cell r="F6796" t="str">
            <v>RMI</v>
          </cell>
          <cell r="G6796" t="str">
            <v>PT Tinindo Inter Nusa</v>
          </cell>
          <cell r="H6796" t="str">
            <v>INDONESIA</v>
          </cell>
          <cell r="I6796"/>
          <cell r="J6796" t="str">
            <v>Pangkal Pinang</v>
          </cell>
          <cell r="K6796" t="str">
            <v>Kepulauan Bangka Belitung</v>
          </cell>
          <cell r="L6796" t="str">
            <v>Listed by RMI</v>
          </cell>
        </row>
        <row r="6797">
          <cell r="B6797" t="str">
            <v>OSRAM_20222023</v>
          </cell>
          <cell r="C6797" t="str">
            <v>CID001493 - PT Tommy Utama</v>
          </cell>
          <cell r="D6797" t="str">
            <v>Tin</v>
          </cell>
          <cell r="E6797" t="str">
            <v>CID001493</v>
          </cell>
          <cell r="F6797" t="str">
            <v>RMI</v>
          </cell>
          <cell r="G6797" t="str">
            <v>PT Tommy Utama</v>
          </cell>
          <cell r="H6797" t="str">
            <v>INDONESIA</v>
          </cell>
          <cell r="I6797"/>
          <cell r="J6797" t="str">
            <v>Gantung</v>
          </cell>
          <cell r="K6797" t="str">
            <v>Kepulauan Bangka Belitung</v>
          </cell>
          <cell r="L6797" t="str">
            <v>Conformant</v>
          </cell>
        </row>
        <row r="6798">
          <cell r="B6798" t="str">
            <v>OSRAM_20222023</v>
          </cell>
          <cell r="C6798" t="str">
            <v>CID001539 - Rui Da Hung</v>
          </cell>
          <cell r="D6798" t="str">
            <v>Tin</v>
          </cell>
          <cell r="E6798" t="str">
            <v>CID001539</v>
          </cell>
          <cell r="F6798" t="str">
            <v>RMI</v>
          </cell>
          <cell r="G6798" t="str">
            <v>Rui Da Hung</v>
          </cell>
          <cell r="H6798" t="str">
            <v>TAIWAN, PROVINCE OF CHINA</v>
          </cell>
          <cell r="I6798"/>
          <cell r="J6798" t="str">
            <v>Taoyuan</v>
          </cell>
          <cell r="K6798" t="str">
            <v>Taoyuan</v>
          </cell>
          <cell r="L6798" t="str">
            <v>Conformant</v>
          </cell>
        </row>
        <row r="6799">
          <cell r="B6799" t="str">
            <v>OSRAM_20222023</v>
          </cell>
          <cell r="C6799" t="str">
            <v>CID001758 - Soft Metais Ltda.</v>
          </cell>
          <cell r="D6799" t="str">
            <v>Tin</v>
          </cell>
          <cell r="E6799" t="str">
            <v>CID001758</v>
          </cell>
          <cell r="F6799" t="str">
            <v>RMI</v>
          </cell>
          <cell r="G6799" t="str">
            <v>Soft Metais Ltda.</v>
          </cell>
          <cell r="H6799" t="str">
            <v>BRAZIL</v>
          </cell>
          <cell r="I6799"/>
          <cell r="J6799" t="str">
            <v>Bebedouro</v>
          </cell>
          <cell r="K6799" t="str">
            <v>São Paulo</v>
          </cell>
          <cell r="L6799" t="str">
            <v>Removed</v>
          </cell>
        </row>
        <row r="6800">
          <cell r="B6800" t="str">
            <v>OSRAM_20222023</v>
          </cell>
          <cell r="C6800" t="str">
            <v>CID002756 - Super Ligas</v>
          </cell>
          <cell r="D6800" t="str">
            <v>Tin</v>
          </cell>
          <cell r="E6800" t="str">
            <v>CID002756</v>
          </cell>
          <cell r="F6800" t="str">
            <v>RMI</v>
          </cell>
          <cell r="G6800" t="str">
            <v>Super Ligas</v>
          </cell>
          <cell r="H6800" t="str">
            <v>BRAZIL</v>
          </cell>
          <cell r="I6800"/>
          <cell r="J6800" t="str">
            <v>Piracicaba</v>
          </cell>
          <cell r="K6800" t="str">
            <v>São Paulo</v>
          </cell>
          <cell r="L6800" t="str">
            <v>Active</v>
          </cell>
        </row>
        <row r="6801">
          <cell r="B6801" t="str">
            <v>OSRAM_20222023</v>
          </cell>
          <cell r="C6801" t="str">
            <v>CID001898 - Thaisarco</v>
          </cell>
          <cell r="D6801" t="str">
            <v>Tin</v>
          </cell>
          <cell r="E6801" t="str">
            <v>CID001898</v>
          </cell>
          <cell r="F6801" t="str">
            <v>RMI</v>
          </cell>
          <cell r="G6801" t="str">
            <v>Thaisarco</v>
          </cell>
          <cell r="H6801" t="str">
            <v>THAILAND</v>
          </cell>
          <cell r="I6801" t="str">
            <v>80 Moo 8, Sakdidej Road</v>
          </cell>
          <cell r="J6801" t="str">
            <v>Amphur Muang</v>
          </cell>
          <cell r="K6801" t="str">
            <v>Phuket</v>
          </cell>
          <cell r="L6801" t="str">
            <v>Conformant</v>
          </cell>
        </row>
        <row r="6802">
          <cell r="B6802" t="str">
            <v>OSRAM_20222023</v>
          </cell>
          <cell r="C6802" t="str">
            <v>CID002574 - Tuyen Quang Non-Ferrous Metals Joint Stock Company</v>
          </cell>
          <cell r="D6802" t="str">
            <v>Tin</v>
          </cell>
          <cell r="E6802" t="str">
            <v>CID002574</v>
          </cell>
          <cell r="F6802" t="str">
            <v>RMI</v>
          </cell>
          <cell r="G6802" t="str">
            <v>Tuyen Quang Non-Ferrous Metals Joint Stock Company</v>
          </cell>
          <cell r="H6802" t="str">
            <v>VIET NAM</v>
          </cell>
          <cell r="I6802"/>
          <cell r="J6802" t="str">
            <v>Tan Quang</v>
          </cell>
          <cell r="K6802" t="str">
            <v>Tuyên Quang</v>
          </cell>
          <cell r="L6802" t="str">
            <v>Listed by RMI</v>
          </cell>
        </row>
        <row r="6803">
          <cell r="B6803" t="str">
            <v>OSRAM_20222023</v>
          </cell>
          <cell r="C6803" t="str">
            <v>CID002036 - White Solder Metalurgia e Mineracao Ltda.</v>
          </cell>
          <cell r="D6803" t="str">
            <v>Tin</v>
          </cell>
          <cell r="E6803" t="str">
            <v>CID002036</v>
          </cell>
          <cell r="F6803" t="str">
            <v>RMI</v>
          </cell>
          <cell r="G6803" t="str">
            <v>White Solder Metalurgia e Mineracao Ltda.</v>
          </cell>
          <cell r="H6803" t="str">
            <v>BRAZIL</v>
          </cell>
          <cell r="I6803" t="str">
            <v>Rodovia 421, Km 1,1 no 917 CEP 76877-073/Cx Postal: 433</v>
          </cell>
          <cell r="J6803" t="str">
            <v>Ariquemes</v>
          </cell>
          <cell r="K6803" t="str">
            <v>Rondônia</v>
          </cell>
          <cell r="L6803" t="str">
            <v>Conformant</v>
          </cell>
        </row>
        <row r="6804">
          <cell r="B6804" t="str">
            <v>OSRAM_20222023</v>
          </cell>
          <cell r="C6804" t="str">
            <v>CID002158 - Yunnan Chengfeng Non-ferrous Metals Co., Ltd.165</v>
          </cell>
          <cell r="D6804" t="str">
            <v>Tin</v>
          </cell>
          <cell r="E6804" t="str">
            <v>CID002158</v>
          </cell>
          <cell r="F6804" t="str">
            <v>RMI</v>
          </cell>
          <cell r="G6804" t="str">
            <v>Yunnan Chengfeng Non-ferrous Metals Co., Ltd.</v>
          </cell>
          <cell r="H6804" t="str">
            <v>CHINA</v>
          </cell>
          <cell r="I6804" t="str">
            <v>Unknown.</v>
          </cell>
          <cell r="J6804" t="str">
            <v>Gejiu</v>
          </cell>
          <cell r="K6804" t="str">
            <v>Yunnan Sheng</v>
          </cell>
          <cell r="L6804" t="str">
            <v>Conformant</v>
          </cell>
        </row>
        <row r="6805">
          <cell r="B6805" t="str">
            <v>OSRAM_20222023</v>
          </cell>
          <cell r="C6805" t="str">
            <v>CID002180 - Tin Smelting Branch of Yunnan Tin Co., Ltd.</v>
          </cell>
          <cell r="D6805" t="str">
            <v>Tin</v>
          </cell>
          <cell r="E6805" t="str">
            <v>CID002180</v>
          </cell>
          <cell r="F6805" t="str">
            <v>RMI</v>
          </cell>
          <cell r="G6805" t="str">
            <v>Tin Smelting Branch of Yunnan Tin Co., Ltd.</v>
          </cell>
          <cell r="H6805" t="str">
            <v>CHINA</v>
          </cell>
          <cell r="I6805" t="str">
            <v>Unknown.</v>
          </cell>
          <cell r="J6805" t="str">
            <v>Gejiu</v>
          </cell>
          <cell r="K6805" t="str">
            <v>Yunnan Sheng</v>
          </cell>
          <cell r="L6805" t="str">
            <v>Conformant</v>
          </cell>
        </row>
        <row r="6806">
          <cell r="B6806" t="str">
            <v>OSRAM_20222023</v>
          </cell>
          <cell r="C6806" t="str">
            <v>CID000004 - A.L.M.T. Corp.</v>
          </cell>
          <cell r="D6806" t="str">
            <v>Tungsten</v>
          </cell>
          <cell r="E6806" t="str">
            <v>CID000004</v>
          </cell>
          <cell r="F6806" t="str">
            <v>RMI</v>
          </cell>
          <cell r="G6806" t="str">
            <v>A.L.M.T. Corp.</v>
          </cell>
          <cell r="H6806" t="str">
            <v>JAPAN</v>
          </cell>
          <cell r="I6806"/>
          <cell r="J6806" t="str">
            <v>Toyama City</v>
          </cell>
          <cell r="K6806" t="str">
            <v>Toyama</v>
          </cell>
          <cell r="L6806" t="str">
            <v>Conformant</v>
          </cell>
        </row>
        <row r="6807">
          <cell r="B6807" t="str">
            <v>OSRAM_20222023</v>
          </cell>
          <cell r="C6807" t="str">
            <v>CID002833 - ACL Metais Eireli</v>
          </cell>
          <cell r="D6807" t="str">
            <v>Tungsten</v>
          </cell>
          <cell r="E6807" t="str">
            <v>CID002833</v>
          </cell>
          <cell r="F6807" t="str">
            <v>RMI</v>
          </cell>
          <cell r="G6807" t="str">
            <v>ACL Metais Eireli</v>
          </cell>
          <cell r="H6807" t="str">
            <v>BRAZIL</v>
          </cell>
          <cell r="I6807"/>
          <cell r="J6807" t="str">
            <v>Araçariguama</v>
          </cell>
          <cell r="K6807" t="str">
            <v>São Paulo</v>
          </cell>
          <cell r="L6807" t="str">
            <v>Listed by RMI</v>
          </cell>
        </row>
        <row r="6808">
          <cell r="B6808" t="str">
            <v>OSRAM_20222023</v>
          </cell>
          <cell r="C6808" t="str">
            <v>CID002502 - Asia Tungsten Products Vietnam Ltd.</v>
          </cell>
          <cell r="D6808" t="str">
            <v>Tungsten</v>
          </cell>
          <cell r="E6808" t="str">
            <v>CID002502</v>
          </cell>
          <cell r="F6808" t="str">
            <v>RMI</v>
          </cell>
          <cell r="G6808" t="str">
            <v>Asia Tungsten Products Vietnam Ltd.</v>
          </cell>
          <cell r="H6808" t="str">
            <v>VIET NAM</v>
          </cell>
          <cell r="I6808"/>
          <cell r="J6808" t="str">
            <v>Vinh Bao District</v>
          </cell>
          <cell r="K6808" t="str">
            <v>Hai Phong</v>
          </cell>
          <cell r="L6808" t="str">
            <v>Removed</v>
          </cell>
        </row>
        <row r="6809">
          <cell r="B6809" t="str">
            <v>OSRAM_20222023</v>
          </cell>
          <cell r="C6809" t="str">
            <v>CID002513 - Hunan Shizhuyuan Nonferrous Metals Co., Ltd. Chenzhou Tungsten Products Branch</v>
          </cell>
          <cell r="D6809" t="str">
            <v>Tungsten</v>
          </cell>
          <cell r="E6809" t="str">
            <v>CID002513</v>
          </cell>
          <cell r="F6809" t="str">
            <v>RMI</v>
          </cell>
          <cell r="G6809" t="str">
            <v>Hunan Shizhuyuan Nonferrous Metals Co., Ltd. Chenzhou Tungsten Products Branch</v>
          </cell>
          <cell r="H6809" t="str">
            <v>CHINA</v>
          </cell>
          <cell r="I6809"/>
          <cell r="J6809" t="str">
            <v>Chenzhou</v>
          </cell>
          <cell r="K6809" t="str">
            <v>Hunan Sheng</v>
          </cell>
          <cell r="L6809" t="str">
            <v>Conformant</v>
          </cell>
        </row>
        <row r="6810">
          <cell r="B6810" t="str">
            <v>OSRAM_20222023</v>
          </cell>
          <cell r="C6810" t="str">
            <v>CID000258 - Chongyi Zhangyuan Tungsten Co., Ltd.</v>
          </cell>
          <cell r="D6810" t="str">
            <v>Tungsten</v>
          </cell>
          <cell r="E6810" t="str">
            <v>CID000258</v>
          </cell>
          <cell r="F6810" t="str">
            <v>RMI</v>
          </cell>
          <cell r="G6810" t="str">
            <v>Chongyi Zhangyuan Tungsten Co., Ltd.</v>
          </cell>
          <cell r="H6810" t="str">
            <v>CHINA</v>
          </cell>
          <cell r="I6810"/>
          <cell r="J6810" t="str">
            <v>Ganzhou</v>
          </cell>
          <cell r="K6810" t="str">
            <v>Jiangxi Sheng</v>
          </cell>
          <cell r="L6810" t="str">
            <v>Conformant</v>
          </cell>
        </row>
        <row r="6811">
          <cell r="B6811" t="str">
            <v>OSRAM_20222023</v>
          </cell>
          <cell r="C6811" t="str">
            <v>CID000875 - Ganzhou Huaxing Tungsten Products Co., Ltd.177</v>
          </cell>
          <cell r="D6811" t="str">
            <v>Tungsten</v>
          </cell>
          <cell r="E6811" t="str">
            <v>CID000875</v>
          </cell>
          <cell r="F6811" t="str">
            <v>RMI</v>
          </cell>
          <cell r="G6811" t="str">
            <v>Ganzhou Huaxing Tungsten Products Co., Ltd.</v>
          </cell>
          <cell r="H6811" t="str">
            <v>CHINA</v>
          </cell>
          <cell r="I6811"/>
          <cell r="J6811" t="str">
            <v>Ganzhou</v>
          </cell>
          <cell r="K6811" t="str">
            <v>Jiangxi Sheng</v>
          </cell>
          <cell r="L6811" t="str">
            <v>Conformant</v>
          </cell>
        </row>
        <row r="6812">
          <cell r="B6812" t="str">
            <v>OSRAM_20222023</v>
          </cell>
          <cell r="C6812" t="str">
            <v>CID002315 - Ganzhou Jiangwu Ferrotungsten Co., Ltd.</v>
          </cell>
          <cell r="D6812" t="str">
            <v>Tungsten</v>
          </cell>
          <cell r="E6812" t="str">
            <v>CID002315</v>
          </cell>
          <cell r="F6812" t="str">
            <v>RMI</v>
          </cell>
          <cell r="G6812" t="str">
            <v>Ganzhou Jiangwu Ferrotungsten Co., Ltd.</v>
          </cell>
          <cell r="H6812" t="str">
            <v>CHINA</v>
          </cell>
          <cell r="I6812"/>
          <cell r="J6812" t="str">
            <v>Ganzhou</v>
          </cell>
          <cell r="K6812" t="str">
            <v>Jiangxi Sheng</v>
          </cell>
          <cell r="L6812" t="str">
            <v>Conformant</v>
          </cell>
        </row>
        <row r="6813">
          <cell r="B6813" t="str">
            <v>OSRAM_20222023</v>
          </cell>
          <cell r="C6813" t="str">
            <v>CID002494 - Ganzhou Seadragon W &amp; Mo Co., Ltd.</v>
          </cell>
          <cell r="D6813" t="str">
            <v>Tungsten</v>
          </cell>
          <cell r="E6813" t="str">
            <v>CID002494</v>
          </cell>
          <cell r="F6813" t="str">
            <v>RMI</v>
          </cell>
          <cell r="G6813" t="str">
            <v>Ganzhou Seadragon W &amp; Mo Co., Ltd.</v>
          </cell>
          <cell r="H6813" t="str">
            <v>CHINA</v>
          </cell>
          <cell r="I6813"/>
          <cell r="J6813" t="str">
            <v>Ganzhou</v>
          </cell>
          <cell r="K6813" t="str">
            <v>Jiangxi Sheng</v>
          </cell>
          <cell r="L6813" t="str">
            <v>Conformant</v>
          </cell>
        </row>
        <row r="6814">
          <cell r="B6814" t="str">
            <v>OSRAM_20222023</v>
          </cell>
          <cell r="C6814" t="str">
            <v>CID000568 - Global Tungsten &amp; Powders Corp.</v>
          </cell>
          <cell r="D6814" t="str">
            <v>Tungsten</v>
          </cell>
          <cell r="E6814" t="str">
            <v>CID000568</v>
          </cell>
          <cell r="F6814" t="str">
            <v>RMI</v>
          </cell>
          <cell r="G6814" t="str">
            <v>Global Tungsten &amp; Powders Corp.</v>
          </cell>
          <cell r="H6814" t="str">
            <v>UNITED STATES OF AMERICA</v>
          </cell>
          <cell r="I6814"/>
          <cell r="J6814" t="str">
            <v>Towanda</v>
          </cell>
          <cell r="K6814" t="str">
            <v>Pennsylvania</v>
          </cell>
          <cell r="L6814" t="str">
            <v>Conformant</v>
          </cell>
        </row>
        <row r="6815">
          <cell r="B6815" t="str">
            <v>OSRAM_20222023</v>
          </cell>
          <cell r="C6815" t="str">
            <v>CID000218 - Guangdong Xianglu Tungsten Co., Ltd.181</v>
          </cell>
          <cell r="D6815" t="str">
            <v>Tungsten</v>
          </cell>
          <cell r="E6815" t="str">
            <v>CID000218</v>
          </cell>
          <cell r="F6815" t="str">
            <v>RMI</v>
          </cell>
          <cell r="G6815" t="str">
            <v>Guangdong Xianglu Tungsten Co., Ltd.</v>
          </cell>
          <cell r="H6815" t="str">
            <v>CHINA</v>
          </cell>
          <cell r="I6815"/>
          <cell r="J6815" t="str">
            <v>Chaozhou</v>
          </cell>
          <cell r="K6815" t="str">
            <v>Guangdong Sheng</v>
          </cell>
          <cell r="L6815" t="str">
            <v>Conformant</v>
          </cell>
        </row>
        <row r="6816">
          <cell r="B6816" t="str">
            <v>OSRAM_20222023</v>
          </cell>
          <cell r="C6816" t="str">
            <v>CID002541 - H.C. Starck Tungsten GmbH</v>
          </cell>
          <cell r="D6816" t="str">
            <v>Tungsten</v>
          </cell>
          <cell r="E6816" t="str">
            <v>CID002541</v>
          </cell>
          <cell r="F6816" t="str">
            <v>RMI</v>
          </cell>
          <cell r="G6816" t="str">
            <v>H.C. Starck Tungsten GmbH</v>
          </cell>
          <cell r="H6816" t="str">
            <v>GERMANY</v>
          </cell>
          <cell r="I6816"/>
          <cell r="J6816" t="str">
            <v>Goslar</v>
          </cell>
          <cell r="K6816" t="str">
            <v>Niedersachsen</v>
          </cell>
          <cell r="L6816" t="str">
            <v>Conformant</v>
          </cell>
        </row>
        <row r="6817">
          <cell r="B6817" t="str">
            <v>OSRAM_20222023</v>
          </cell>
          <cell r="C6817" t="str">
            <v>CID000769 - Hunan Jintai New Material Co., Ltd.96</v>
          </cell>
          <cell r="D6817" t="str">
            <v>Tungsten</v>
          </cell>
          <cell r="E6817" t="str">
            <v>CID000769</v>
          </cell>
          <cell r="F6817" t="str">
            <v>RMI</v>
          </cell>
          <cell r="G6817" t="str">
            <v>Hunan Jintai New Material Co., Ltd.</v>
          </cell>
          <cell r="H6817" t="str">
            <v>CHINA</v>
          </cell>
          <cell r="I6817"/>
          <cell r="J6817" t="str">
            <v>Hengyang</v>
          </cell>
          <cell r="K6817" t="str">
            <v>Hunan Sheng</v>
          </cell>
          <cell r="L6817" t="str">
            <v>Conformant</v>
          </cell>
        </row>
        <row r="6818">
          <cell r="B6818" t="str">
            <v>OSRAM_20222023</v>
          </cell>
          <cell r="C6818" t="str">
            <v>CID002649 - Hydrometallurg, JSC</v>
          </cell>
          <cell r="D6818" t="str">
            <v>Tungsten</v>
          </cell>
          <cell r="E6818" t="str">
            <v>CID002649</v>
          </cell>
          <cell r="F6818" t="str">
            <v>RMI</v>
          </cell>
          <cell r="G6818" t="str">
            <v>Hydrometallurg, JSC</v>
          </cell>
          <cell r="H6818" t="str">
            <v>RUSSIAN FEDERATION</v>
          </cell>
          <cell r="I6818"/>
          <cell r="J6818" t="str">
            <v>Nalchik</v>
          </cell>
          <cell r="K6818" t="str">
            <v>Kabardino-Balkarskaya Respublika</v>
          </cell>
          <cell r="L6818" t="str">
            <v>Listed by RMI</v>
          </cell>
        </row>
        <row r="6819">
          <cell r="B6819" t="str">
            <v>OSRAM_20222023</v>
          </cell>
          <cell r="C6819" t="str">
            <v>CID000825 - Japan New Metals Co., Ltd.</v>
          </cell>
          <cell r="D6819" t="str">
            <v>Tungsten</v>
          </cell>
          <cell r="E6819" t="str">
            <v>CID000825</v>
          </cell>
          <cell r="F6819" t="str">
            <v>RMI</v>
          </cell>
          <cell r="G6819" t="str">
            <v>Japan New Metals Co., Ltd.</v>
          </cell>
          <cell r="H6819" t="str">
            <v>JAPAN</v>
          </cell>
          <cell r="I6819"/>
          <cell r="J6819" t="str">
            <v>Akita City</v>
          </cell>
          <cell r="K6819" t="str">
            <v>Akita</v>
          </cell>
          <cell r="L6819" t="str">
            <v>Conformant</v>
          </cell>
        </row>
        <row r="6820">
          <cell r="B6820" t="str">
            <v>OSRAM_20222023</v>
          </cell>
          <cell r="C6820" t="str">
            <v>CID002551 - Jiangwu H.C. Starck Tungsten Products Co., Ltd.</v>
          </cell>
          <cell r="D6820" t="str">
            <v>Tungsten</v>
          </cell>
          <cell r="E6820" t="str">
            <v>CID002551</v>
          </cell>
          <cell r="F6820" t="str">
            <v>RMI</v>
          </cell>
          <cell r="G6820" t="str">
            <v>Jiangwu H.C. Starck Tungsten Products Co., Ltd.</v>
          </cell>
          <cell r="H6820" t="str">
            <v>CHINA</v>
          </cell>
          <cell r="I6820"/>
          <cell r="J6820" t="str">
            <v>Ganzhou</v>
          </cell>
          <cell r="K6820" t="str">
            <v>Jiangxi Sheng</v>
          </cell>
          <cell r="L6820" t="str">
            <v>Conformant</v>
          </cell>
        </row>
        <row r="6821">
          <cell r="B6821" t="str">
            <v>OSRAM_20222023</v>
          </cell>
          <cell r="C6821" t="str">
            <v>CID002321 - Jiangxi Gan Bei Tungsten Co., Ltd.</v>
          </cell>
          <cell r="D6821" t="str">
            <v>Tungsten</v>
          </cell>
          <cell r="E6821" t="str">
            <v>CID002321</v>
          </cell>
          <cell r="F6821" t="str">
            <v>RMI</v>
          </cell>
          <cell r="G6821" t="str">
            <v>Jiangxi Gan Bei Tungsten Co., Ltd.</v>
          </cell>
          <cell r="H6821" t="str">
            <v>CHINA</v>
          </cell>
          <cell r="I6821"/>
          <cell r="J6821" t="str">
            <v>Xiushui</v>
          </cell>
          <cell r="K6821" t="str">
            <v>Jiangxi Sheng</v>
          </cell>
          <cell r="L6821" t="str">
            <v>Conformant</v>
          </cell>
        </row>
        <row r="6822">
          <cell r="B6822" t="str">
            <v>OSRAM_20222023</v>
          </cell>
          <cell r="C6822" t="str">
            <v>CID002313 - Jiangxi Minmetals Gao'an Non-ferrous Metals Co., Ltd.</v>
          </cell>
          <cell r="D6822" t="str">
            <v>Tungsten</v>
          </cell>
          <cell r="E6822" t="str">
            <v>CID002313</v>
          </cell>
          <cell r="F6822" t="str">
            <v>RMI</v>
          </cell>
          <cell r="G6822" t="str">
            <v>Jiangxi Minmetals Gao'an Non-ferrous Metals Co., Ltd.</v>
          </cell>
          <cell r="H6822" t="str">
            <v>CHINA</v>
          </cell>
          <cell r="I6822"/>
          <cell r="J6822" t="str">
            <v>Gao'an</v>
          </cell>
          <cell r="K6822" t="str">
            <v>Jiangxi Sheng</v>
          </cell>
          <cell r="L6822" t="str">
            <v>Listed by RMI</v>
          </cell>
        </row>
        <row r="6823">
          <cell r="B6823" t="str">
            <v>OSRAM_20222023</v>
          </cell>
          <cell r="C6823" t="str">
            <v>CID002318 - Jiangxi Tonggu Non-ferrous Metallurgical &amp; Chemical Co., Ltd.</v>
          </cell>
          <cell r="D6823" t="str">
            <v>Tungsten</v>
          </cell>
          <cell r="E6823" t="str">
            <v>CID002318</v>
          </cell>
          <cell r="F6823" t="str">
            <v>RMI</v>
          </cell>
          <cell r="G6823" t="str">
            <v>Jiangxi Tonggu Non-ferrous Metallurgical &amp; Chemical Co., Ltd.</v>
          </cell>
          <cell r="H6823" t="str">
            <v>CHINA</v>
          </cell>
          <cell r="I6823"/>
          <cell r="J6823" t="str">
            <v>Tonggu</v>
          </cell>
          <cell r="K6823" t="str">
            <v>Jiangxi Sheng</v>
          </cell>
          <cell r="L6823" t="str">
            <v>Conformant</v>
          </cell>
        </row>
        <row r="6824">
          <cell r="B6824" t="str">
            <v>OSRAM_20222023</v>
          </cell>
          <cell r="C6824" t="str">
            <v>CID002317 - Jiangxi Xinsheng Tungsten Industry Co., Ltd.</v>
          </cell>
          <cell r="D6824" t="str">
            <v>Tungsten</v>
          </cell>
          <cell r="E6824" t="str">
            <v>CID002317</v>
          </cell>
          <cell r="F6824" t="str">
            <v>RMI</v>
          </cell>
          <cell r="G6824" t="str">
            <v>Jiangxi Xinsheng Tungsten Industry Co., Ltd.</v>
          </cell>
          <cell r="H6824" t="str">
            <v>CHINA</v>
          </cell>
          <cell r="I6824"/>
          <cell r="J6824" t="str">
            <v>Ganzhou</v>
          </cell>
          <cell r="K6824" t="str">
            <v>Jiangxi Sheng</v>
          </cell>
          <cell r="L6824" t="str">
            <v>Conformant</v>
          </cell>
        </row>
        <row r="6825">
          <cell r="B6825" t="str">
            <v>OSRAM_20222023</v>
          </cell>
          <cell r="C6825" t="str">
            <v>CID002316 - Jiangxi Yaosheng Tungsten Co., Ltd.</v>
          </cell>
          <cell r="D6825" t="str">
            <v>Tungsten</v>
          </cell>
          <cell r="E6825" t="str">
            <v>CID002316</v>
          </cell>
          <cell r="F6825" t="str">
            <v>RMI</v>
          </cell>
          <cell r="G6825" t="str">
            <v>Jiangxi Yaosheng Tungsten Co., Ltd.</v>
          </cell>
          <cell r="H6825" t="str">
            <v>CHINA</v>
          </cell>
          <cell r="I6825"/>
          <cell r="J6825" t="str">
            <v>Ganzhou</v>
          </cell>
          <cell r="K6825" t="str">
            <v>Jiangxi Sheng</v>
          </cell>
          <cell r="L6825" t="str">
            <v>Conformant</v>
          </cell>
        </row>
        <row r="6826">
          <cell r="B6826" t="str">
            <v>OSRAM_20222023</v>
          </cell>
          <cell r="C6826" t="str">
            <v>CID000966 - Kennametal Fallon</v>
          </cell>
          <cell r="D6826" t="str">
            <v>Tungsten</v>
          </cell>
          <cell r="E6826" t="str">
            <v>CID000966</v>
          </cell>
          <cell r="F6826" t="str">
            <v>RMI</v>
          </cell>
          <cell r="G6826" t="str">
            <v>Kennametal Fallon</v>
          </cell>
          <cell r="H6826" t="str">
            <v>UNITED STATES OF AMERICA</v>
          </cell>
          <cell r="I6826"/>
          <cell r="J6826" t="str">
            <v>Fallon</v>
          </cell>
          <cell r="K6826" t="str">
            <v>Nevada</v>
          </cell>
          <cell r="L6826" t="str">
            <v>Conformant</v>
          </cell>
        </row>
        <row r="6827">
          <cell r="B6827" t="str">
            <v>OSRAM_20222023</v>
          </cell>
          <cell r="C6827" t="str">
            <v>CID000105 - Kennametal Huntsville184</v>
          </cell>
          <cell r="D6827" t="str">
            <v>Tungsten</v>
          </cell>
          <cell r="E6827" t="str">
            <v>CID000105</v>
          </cell>
          <cell r="F6827" t="str">
            <v>RMI</v>
          </cell>
          <cell r="G6827" t="str">
            <v>Kennametal Huntsville</v>
          </cell>
          <cell r="H6827" t="str">
            <v>UNITED STATES OF AMERICA</v>
          </cell>
          <cell r="I6827"/>
          <cell r="J6827" t="str">
            <v>Huntsville</v>
          </cell>
          <cell r="K6827" t="str">
            <v>Alabama</v>
          </cell>
          <cell r="L6827" t="str">
            <v>Conformant</v>
          </cell>
        </row>
        <row r="6828">
          <cell r="B6828" t="str">
            <v>OSRAM_20222023</v>
          </cell>
          <cell r="C6828" t="str">
            <v>CID002319 - Malipo Haiyu Tungsten Co., Ltd.</v>
          </cell>
          <cell r="D6828" t="str">
            <v>Tungsten</v>
          </cell>
          <cell r="E6828" t="str">
            <v>CID002319</v>
          </cell>
          <cell r="F6828" t="str">
            <v>RMI</v>
          </cell>
          <cell r="G6828" t="str">
            <v>Malipo Haiyu Tungsten Co., Ltd.</v>
          </cell>
          <cell r="H6828" t="str">
            <v>CHINA</v>
          </cell>
          <cell r="I6828"/>
          <cell r="J6828" t="str">
            <v>Nanfeng Xiaozhai</v>
          </cell>
          <cell r="K6828" t="str">
            <v>Yunnan Sheng</v>
          </cell>
          <cell r="L6828" t="str">
            <v>Conformant</v>
          </cell>
        </row>
        <row r="6829">
          <cell r="B6829" t="str">
            <v>OSRAM_20222023</v>
          </cell>
          <cell r="C6829" t="str">
            <v>CID002845 - Moliren Ltd.</v>
          </cell>
          <cell r="D6829" t="str">
            <v>Tungsten</v>
          </cell>
          <cell r="E6829" t="str">
            <v>CID002845</v>
          </cell>
          <cell r="F6829" t="str">
            <v>RMI</v>
          </cell>
          <cell r="G6829" t="str">
            <v>Moliren Ltd.</v>
          </cell>
          <cell r="H6829" t="str">
            <v>RUSSIAN FEDERATION</v>
          </cell>
          <cell r="I6829"/>
          <cell r="J6829" t="str">
            <v>Roshal</v>
          </cell>
          <cell r="K6829" t="str">
            <v>Moskovskaja oblast'</v>
          </cell>
          <cell r="L6829" t="str">
            <v>Listed by RMI</v>
          </cell>
        </row>
        <row r="6830">
          <cell r="B6830" t="str">
            <v>OSRAM_20222023</v>
          </cell>
          <cell r="C6830" t="str">
            <v>CID002589 - Niagara Refining LLC</v>
          </cell>
          <cell r="D6830" t="str">
            <v>Tungsten</v>
          </cell>
          <cell r="E6830" t="str">
            <v>CID002589</v>
          </cell>
          <cell r="F6830" t="str">
            <v>RMI</v>
          </cell>
          <cell r="G6830" t="str">
            <v>Niagara Refining LLC</v>
          </cell>
          <cell r="H6830" t="str">
            <v>UNITED STATES OF AMERICA</v>
          </cell>
          <cell r="I6830"/>
          <cell r="J6830" t="str">
            <v>Depew</v>
          </cell>
          <cell r="K6830" t="str">
            <v>New York</v>
          </cell>
          <cell r="L6830" t="str">
            <v>Conformant</v>
          </cell>
        </row>
        <row r="6831">
          <cell r="B6831" t="str">
            <v>OSRAM_20222023</v>
          </cell>
          <cell r="C6831" t="str">
            <v>CID002543 - Masan High-Tech Materials</v>
          </cell>
          <cell r="D6831" t="str">
            <v>Tungsten</v>
          </cell>
          <cell r="E6831" t="str">
            <v>CID002543</v>
          </cell>
          <cell r="F6831" t="str">
            <v>RMI</v>
          </cell>
          <cell r="G6831" t="str">
            <v>Masan High-Tech Materials</v>
          </cell>
          <cell r="H6831" t="str">
            <v>VIET NAM</v>
          </cell>
          <cell r="I6831"/>
          <cell r="J6831" t="str">
            <v>Dai Tu</v>
          </cell>
          <cell r="K6831" t="str">
            <v>Thái Nguyên</v>
          </cell>
          <cell r="L6831" t="str">
            <v>Conformant</v>
          </cell>
        </row>
        <row r="6832">
          <cell r="B6832" t="str">
            <v>OSRAM_20222023</v>
          </cell>
          <cell r="C6832" t="str">
            <v>CID002827 - Philippine Chuangxin Industrial Co., Inc.</v>
          </cell>
          <cell r="D6832" t="str">
            <v>Tungsten</v>
          </cell>
          <cell r="E6832" t="str">
            <v>CID002827</v>
          </cell>
          <cell r="F6832" t="str">
            <v>RMI</v>
          </cell>
          <cell r="G6832" t="str">
            <v>Philippine Chuangxin Industrial Co., Inc.</v>
          </cell>
          <cell r="H6832" t="str">
            <v>PHILIPPINES</v>
          </cell>
          <cell r="I6832"/>
          <cell r="J6832" t="str">
            <v>Marilao</v>
          </cell>
          <cell r="K6832" t="str">
            <v>Bulacan</v>
          </cell>
          <cell r="L6832" t="str">
            <v>Conformant</v>
          </cell>
        </row>
        <row r="6833">
          <cell r="B6833" t="str">
            <v>OSRAM_20222023</v>
          </cell>
          <cell r="C6833" t="str">
            <v>CID002724 - Unecha Refractory metals plant</v>
          </cell>
          <cell r="D6833" t="str">
            <v>Tungsten</v>
          </cell>
          <cell r="E6833" t="str">
            <v>CID002724</v>
          </cell>
          <cell r="F6833" t="str">
            <v>RMI</v>
          </cell>
          <cell r="G6833" t="str">
            <v>Unecha Refractory metals plant</v>
          </cell>
          <cell r="H6833" t="str">
            <v>RUSSIAN FEDERATION</v>
          </cell>
          <cell r="I6833"/>
          <cell r="J6833" t="str">
            <v>Unecha</v>
          </cell>
          <cell r="K6833" t="str">
            <v>Bryanskaya oblast'</v>
          </cell>
          <cell r="L6833" t="str">
            <v>Listed by RMI</v>
          </cell>
        </row>
        <row r="6834">
          <cell r="B6834" t="str">
            <v>OSRAM_20222023</v>
          </cell>
          <cell r="C6834" t="str">
            <v>CID002044 - Wolfram Bergbau und Hutten AG187</v>
          </cell>
          <cell r="D6834" t="str">
            <v>Tungsten</v>
          </cell>
          <cell r="E6834" t="str">
            <v>CID002044</v>
          </cell>
          <cell r="F6834" t="str">
            <v>RMI</v>
          </cell>
          <cell r="G6834" t="str">
            <v>Wolfram Bergbau und Hutten AG</v>
          </cell>
          <cell r="H6834" t="str">
            <v>AUSTRIA</v>
          </cell>
          <cell r="I6834"/>
          <cell r="J6834"/>
          <cell r="K6834"/>
          <cell r="L6834" t="str">
            <v>Conformant</v>
          </cell>
        </row>
        <row r="6835">
          <cell r="B6835" t="str">
            <v>OSRAM_20222023</v>
          </cell>
          <cell r="C6835" t="str">
            <v>CID002320 - Xiamen Tungsten (H.C.) Co., Ltd.188</v>
          </cell>
          <cell r="D6835" t="str">
            <v>Tungsten</v>
          </cell>
          <cell r="E6835" t="str">
            <v>CID002320</v>
          </cell>
          <cell r="F6835" t="str">
            <v>RMI</v>
          </cell>
          <cell r="G6835" t="str">
            <v>Xiamen Tungsten (H.C.) Co., Ltd.</v>
          </cell>
          <cell r="H6835" t="str">
            <v>CHINA</v>
          </cell>
          <cell r="I6835"/>
          <cell r="J6835"/>
          <cell r="K6835"/>
          <cell r="L6835" t="str">
            <v>Conformant</v>
          </cell>
        </row>
        <row r="6836">
          <cell r="B6836" t="str">
            <v>OSRAM_20222023</v>
          </cell>
          <cell r="C6836" t="str">
            <v>CID002830 - Xinfeng Huarui Tungsten &amp; Molybdenum New Material Co., Ltd.</v>
          </cell>
          <cell r="D6836" t="str">
            <v>Tungsten</v>
          </cell>
          <cell r="E6836" t="str">
            <v>CID002830</v>
          </cell>
          <cell r="F6836" t="str">
            <v>RMI</v>
          </cell>
          <cell r="G6836" t="str">
            <v>Xinfeng Huarui Tungsten &amp; Molybdenum New Material Co., Ltd.</v>
          </cell>
          <cell r="H6836" t="str">
            <v>CHINA</v>
          </cell>
          <cell r="I6836"/>
          <cell r="J6836"/>
          <cell r="K6836"/>
          <cell r="L6836" t="str">
            <v>Conformant</v>
          </cell>
        </row>
        <row r="6837">
          <cell r="B6837" t="str">
            <v>OSRAM_20222023</v>
          </cell>
          <cell r="C6837" t="str">
            <v>CID000362 - DODUCO Contacts and Refining GmbH</v>
          </cell>
          <cell r="D6837" t="str">
            <v>Gold</v>
          </cell>
          <cell r="E6837" t="str">
            <v>CID000362</v>
          </cell>
          <cell r="F6837" t="str">
            <v>RMI</v>
          </cell>
          <cell r="G6837" t="str">
            <v>DODUCO Contacts and Refining GmbH</v>
          </cell>
          <cell r="H6837" t="str">
            <v>GERMANY</v>
          </cell>
          <cell r="I6837"/>
          <cell r="J6837" t="str">
            <v>Pforzheim</v>
          </cell>
          <cell r="K6837" t="str">
            <v>Baden-Württemberg</v>
          </cell>
          <cell r="L6837" t="str">
            <v>Removed</v>
          </cell>
        </row>
        <row r="6838">
          <cell r="B6838" t="str">
            <v>OSRAM_20222023</v>
          </cell>
          <cell r="C6838" t="str">
            <v>CID000522 - Refinery of Seemine Gold Co., Ltd.</v>
          </cell>
          <cell r="D6838" t="str">
            <v>Gold</v>
          </cell>
          <cell r="E6838" t="str">
            <v>CID000522</v>
          </cell>
          <cell r="F6838" t="str">
            <v>RMI</v>
          </cell>
          <cell r="G6838" t="str">
            <v>Refinery of Seemine Gold Co., Ltd.</v>
          </cell>
          <cell r="H6838" t="str">
            <v>CHINA</v>
          </cell>
          <cell r="I6838"/>
          <cell r="J6838" t="str">
            <v>Lanzhou</v>
          </cell>
          <cell r="K6838" t="str">
            <v>Gansu Sheng</v>
          </cell>
          <cell r="L6838" t="str">
            <v>Listed by RMI</v>
          </cell>
        </row>
        <row r="6839">
          <cell r="B6839" t="str">
            <v>OSRAM_20222023</v>
          </cell>
          <cell r="C6839" t="str">
            <v>CID001231 - Jiangxi New Nanshan Technology Ltd.</v>
          </cell>
          <cell r="D6839" t="str">
            <v>Tin</v>
          </cell>
          <cell r="E6839" t="str">
            <v>CID001231</v>
          </cell>
          <cell r="F6839" t="str">
            <v>RMI</v>
          </cell>
          <cell r="G6839" t="str">
            <v>Jiangxi New Nanshan Technology Ltd.</v>
          </cell>
          <cell r="H6839" t="str">
            <v>CHINA</v>
          </cell>
          <cell r="I6839" t="str">
            <v>Nan Kang Industrial Park, Ganzhou, Jiangxi Province, China, 341413</v>
          </cell>
          <cell r="J6839" t="str">
            <v>Ganzhou</v>
          </cell>
          <cell r="K6839" t="str">
            <v>Jiangxi Sheng</v>
          </cell>
          <cell r="L6839" t="str">
            <v>Conformant</v>
          </cell>
        </row>
        <row r="6840">
          <cell r="B6840" t="str">
            <v>OSRAM_20222023</v>
          </cell>
          <cell r="C6840" t="str">
            <v>CID001486 - PT Timah Nusantara</v>
          </cell>
          <cell r="D6840" t="str">
            <v>Tin</v>
          </cell>
          <cell r="E6840" t="str">
            <v>CID001486</v>
          </cell>
          <cell r="F6840" t="str">
            <v>RMI</v>
          </cell>
          <cell r="G6840" t="str">
            <v>PT Timah Nusantara</v>
          </cell>
          <cell r="H6840" t="str">
            <v>INDONESIA</v>
          </cell>
          <cell r="I6840"/>
          <cell r="J6840" t="str">
            <v>Tempilang</v>
          </cell>
          <cell r="K6840" t="str">
            <v>Kepulauan Bangka Belitung</v>
          </cell>
          <cell r="L6840" t="str">
            <v>Active</v>
          </cell>
        </row>
        <row r="6841">
          <cell r="B6841" t="str">
            <v>OSRAM_20222023</v>
          </cell>
          <cell r="C6841" t="str">
            <v>CID001522 - Yanling Jincheng Tantalum &amp; Niobium Co., Ltd.</v>
          </cell>
          <cell r="D6841" t="str">
            <v>Tantalum</v>
          </cell>
          <cell r="E6841" t="str">
            <v>CID001522</v>
          </cell>
          <cell r="F6841" t="str">
            <v>RMI</v>
          </cell>
          <cell r="G6841" t="str">
            <v>Yanling Jincheng Tantalum &amp; Niobium Co., Ltd.</v>
          </cell>
          <cell r="H6841" t="str">
            <v>CHINA</v>
          </cell>
          <cell r="I6841"/>
          <cell r="J6841" t="str">
            <v>Zhuzhou</v>
          </cell>
          <cell r="K6841" t="str">
            <v>Hunan Sheng</v>
          </cell>
          <cell r="L6841" t="str">
            <v>Conformant</v>
          </cell>
        </row>
        <row r="6842">
          <cell r="B6842" t="str">
            <v>OSRAM_20222023</v>
          </cell>
          <cell r="C6842" t="str">
            <v>CID002100 - Yamakin Co., Ltd.</v>
          </cell>
          <cell r="D6842" t="str">
            <v>Gold</v>
          </cell>
          <cell r="E6842" t="str">
            <v>CID002100</v>
          </cell>
          <cell r="F6842" t="str">
            <v>RMI</v>
          </cell>
          <cell r="G6842" t="str">
            <v>Yamakin Co., Ltd.</v>
          </cell>
          <cell r="H6842" t="str">
            <v>JAPAN</v>
          </cell>
          <cell r="I6842"/>
          <cell r="J6842" t="str">
            <v>Konan</v>
          </cell>
          <cell r="K6842" t="str">
            <v>Kochi</v>
          </cell>
          <cell r="L6842" t="str">
            <v>Conformant</v>
          </cell>
        </row>
        <row r="6843">
          <cell r="B6843" t="str">
            <v>OSRAM_20222023</v>
          </cell>
          <cell r="C6843" t="str">
            <v>CID002645 - Ganzhou Haichuang Tungsten Co., Ltd.</v>
          </cell>
          <cell r="D6843" t="str">
            <v>Tungsten</v>
          </cell>
          <cell r="E6843" t="str">
            <v>CID002645</v>
          </cell>
          <cell r="F6843" t="str">
            <v>RMI</v>
          </cell>
          <cell r="G6843" t="str">
            <v>Ganzhou Haichuang Tungsten Co., Ltd.</v>
          </cell>
          <cell r="H6843" t="str">
            <v>CHINA</v>
          </cell>
          <cell r="I6843"/>
          <cell r="J6843" t="str">
            <v>Ganzhou</v>
          </cell>
          <cell r="K6843" t="str">
            <v>Jiangxi Sheng</v>
          </cell>
          <cell r="L6843" t="str">
            <v>Conformant</v>
          </cell>
        </row>
        <row r="6844">
          <cell r="B6844" t="str">
            <v>OSRAM_20222023</v>
          </cell>
          <cell r="C6844" t="str">
            <v>CID002773 - Aurubis Beerse99</v>
          </cell>
          <cell r="D6844" t="str">
            <v>Tin</v>
          </cell>
          <cell r="E6844" t="str">
            <v>CID002773</v>
          </cell>
          <cell r="F6844" t="str">
            <v>RMI</v>
          </cell>
          <cell r="G6844" t="str">
            <v>Aurubis Beerse</v>
          </cell>
          <cell r="H6844" t="str">
            <v>BELGIUM</v>
          </cell>
          <cell r="I6844"/>
          <cell r="J6844" t="str">
            <v>Beerse</v>
          </cell>
          <cell r="K6844" t="str">
            <v>Antwerpen</v>
          </cell>
          <cell r="L6844" t="str">
            <v>Conformant</v>
          </cell>
        </row>
        <row r="6845">
          <cell r="B6845" t="str">
            <v>OSRAM_20222023</v>
          </cell>
          <cell r="C6845" t="str">
            <v>CID002774 - Aurubis Berango100</v>
          </cell>
          <cell r="D6845" t="str">
            <v>Tin</v>
          </cell>
          <cell r="E6845" t="str">
            <v>CID002774</v>
          </cell>
          <cell r="F6845" t="str">
            <v>RMI</v>
          </cell>
          <cell r="G6845" t="str">
            <v>Aurubis Berango</v>
          </cell>
          <cell r="H6845" t="str">
            <v>SPAIN</v>
          </cell>
          <cell r="I6845"/>
          <cell r="J6845" t="str">
            <v>Berango</v>
          </cell>
          <cell r="K6845" t="str">
            <v>Bizkaia</v>
          </cell>
          <cell r="L6845" t="str">
            <v>Conformant</v>
          </cell>
        </row>
        <row r="6846">
          <cell r="B6846" t="str">
            <v>OSRAM_20222023</v>
          </cell>
          <cell r="C6846" t="str">
            <v>CID002918 - SungEel HiMetal Co., Ltd.</v>
          </cell>
          <cell r="D6846" t="str">
            <v>Gold</v>
          </cell>
          <cell r="E6846" t="str">
            <v>CID002918</v>
          </cell>
          <cell r="F6846" t="str">
            <v>RMI</v>
          </cell>
          <cell r="G6846" t="str">
            <v>SungEel HiMetal Co., Ltd.</v>
          </cell>
          <cell r="H6846" t="str">
            <v>KOREA, REPUBLIC OF</v>
          </cell>
          <cell r="I6846"/>
          <cell r="J6846" t="str">
            <v>Gunsan-si</v>
          </cell>
          <cell r="K6846" t="str">
            <v>Jeollabuk-do</v>
          </cell>
          <cell r="L6846" t="str">
            <v>Conformant</v>
          </cell>
        </row>
        <row r="6847">
          <cell r="B6847" t="str">
            <v>OSRAM_20222023</v>
          </cell>
          <cell r="C6847" t="str">
            <v>CID003189 - NH Recytech Company</v>
          </cell>
          <cell r="D6847" t="str">
            <v>Gold</v>
          </cell>
          <cell r="E6847" t="str">
            <v>CID003189</v>
          </cell>
          <cell r="F6847" t="str">
            <v>RMI</v>
          </cell>
          <cell r="G6847" t="str">
            <v>NH Recytech Company</v>
          </cell>
          <cell r="H6847" t="str">
            <v>KOREA, REPUBLIC OF</v>
          </cell>
          <cell r="I6847"/>
          <cell r="J6847" t="str">
            <v>Pyeongtaek-si</v>
          </cell>
          <cell r="K6847" t="str">
            <v>Gyeonggi-do</v>
          </cell>
          <cell r="L6847" t="str">
            <v>Conformant</v>
          </cell>
        </row>
        <row r="6848">
          <cell r="B6848" t="str">
            <v>OSRAM_20222023</v>
          </cell>
          <cell r="C6848" t="str">
            <v>CID003190 - Chifeng Dajingzi Tin Industry Co., Ltd.</v>
          </cell>
          <cell r="D6848" t="str">
            <v>Tin</v>
          </cell>
          <cell r="E6848" t="str">
            <v>CID003190</v>
          </cell>
          <cell r="F6848" t="str">
            <v>RMI</v>
          </cell>
          <cell r="G6848" t="str">
            <v>Chifeng Dajingzi Tin Industry Co., Ltd.</v>
          </cell>
          <cell r="H6848" t="str">
            <v>CHINA</v>
          </cell>
          <cell r="I6848"/>
          <cell r="J6848" t="str">
            <v>Chifeng</v>
          </cell>
          <cell r="K6848" t="str">
            <v>Nei Mongol Zizhiqu</v>
          </cell>
          <cell r="L6848" t="str">
            <v>Conformant</v>
          </cell>
        </row>
        <row r="6849">
          <cell r="B6849" t="str">
            <v>OSRAM_20222023</v>
          </cell>
          <cell r="C6849" t="str">
            <v>CID003205 - PT Bangka Serumpun</v>
          </cell>
          <cell r="D6849" t="str">
            <v>Tin</v>
          </cell>
          <cell r="E6849" t="str">
            <v>CID003205</v>
          </cell>
          <cell r="F6849" t="str">
            <v>RMI</v>
          </cell>
          <cell r="G6849" t="str">
            <v>PT Bangka Serumpun</v>
          </cell>
          <cell r="H6849" t="str">
            <v>INDONESIA</v>
          </cell>
          <cell r="I6849"/>
          <cell r="J6849" t="str">
            <v>Pangkalpinang</v>
          </cell>
          <cell r="K6849" t="str">
            <v>Kepulauan Bangka Belitung</v>
          </cell>
          <cell r="L6849" t="str">
            <v>Conformant</v>
          </cell>
        </row>
        <row r="6850">
          <cell r="B6850" t="str">
            <v>OSRAM_20222023</v>
          </cell>
          <cell r="C6850" t="str">
            <v>CID003208 - Pongpipat Company Limited</v>
          </cell>
          <cell r="D6850" t="str">
            <v>Tin</v>
          </cell>
          <cell r="E6850" t="str">
            <v>CID003208</v>
          </cell>
          <cell r="F6850" t="str">
            <v>RMI</v>
          </cell>
          <cell r="G6850" t="str">
            <v>Pongpipat Company Limited</v>
          </cell>
          <cell r="H6850" t="str">
            <v>MYANMAR</v>
          </cell>
          <cell r="I6850"/>
          <cell r="J6850" t="str">
            <v>Yangon</v>
          </cell>
          <cell r="K6850" t="str">
            <v>Yangon</v>
          </cell>
          <cell r="L6850" t="str">
            <v>Listed by RMI</v>
          </cell>
        </row>
        <row r="6851">
          <cell r="B6851" t="str">
            <v>OSRAM_20222023</v>
          </cell>
          <cell r="C6851" t="str">
            <v>CID003325 - Tin Technology &amp; Refining</v>
          </cell>
          <cell r="D6851" t="str">
            <v>Tin</v>
          </cell>
          <cell r="E6851" t="str">
            <v>CID003325</v>
          </cell>
          <cell r="F6851" t="str">
            <v>RMI</v>
          </cell>
          <cell r="G6851" t="str">
            <v>Tin Technology &amp; Refining</v>
          </cell>
          <cell r="H6851" t="str">
            <v>UNITED STATES OF AMERICA</v>
          </cell>
          <cell r="I6851"/>
          <cell r="J6851" t="str">
            <v>West Chester</v>
          </cell>
          <cell r="K6851" t="str">
            <v>Pennsylvania</v>
          </cell>
          <cell r="L6851" t="str">
            <v>Conformant</v>
          </cell>
        </row>
        <row r="6852">
          <cell r="B6852" t="str">
            <v>OSRAM_20222023</v>
          </cell>
          <cell r="C6852" t="str">
            <v>CID001406 - PT Babel Surya Alam Lestari</v>
          </cell>
          <cell r="D6852" t="str">
            <v>Tin</v>
          </cell>
          <cell r="E6852" t="str">
            <v>CID001406</v>
          </cell>
          <cell r="F6852" t="str">
            <v>RMI</v>
          </cell>
          <cell r="G6852" t="str">
            <v>PT Babel Surya Alam Lestari</v>
          </cell>
          <cell r="H6852" t="str">
            <v>INDONESIA</v>
          </cell>
          <cell r="I6852"/>
          <cell r="J6852" t="str">
            <v>Badau</v>
          </cell>
          <cell r="K6852" t="str">
            <v>Kepulauan Bangka Belitung</v>
          </cell>
          <cell r="L6852" t="str">
            <v>Conformant</v>
          </cell>
        </row>
        <row r="6853">
          <cell r="B6853" t="str">
            <v>OSRAM_20222023</v>
          </cell>
          <cell r="C6853" t="str">
            <v>CID002763 - 8853 S.p.A.</v>
          </cell>
          <cell r="D6853" t="str">
            <v>Gold</v>
          </cell>
          <cell r="E6853" t="str">
            <v>CID002763</v>
          </cell>
          <cell r="F6853" t="str">
            <v>RMI</v>
          </cell>
          <cell r="G6853" t="str">
            <v>8853 S.p.A.</v>
          </cell>
          <cell r="H6853" t="str">
            <v>ITALY</v>
          </cell>
          <cell r="I6853"/>
          <cell r="J6853" t="str">
            <v>Pero</v>
          </cell>
          <cell r="K6853" t="str">
            <v>Lombardia</v>
          </cell>
          <cell r="L6853" t="str">
            <v>Listed by RMI</v>
          </cell>
        </row>
        <row r="6854">
          <cell r="B6854" t="str">
            <v>OSRAM_20222023</v>
          </cell>
          <cell r="C6854" t="str">
            <v>CID000773 - Hunan Guiyang yinxing Nonferrous Smelting Co., Ltd.</v>
          </cell>
          <cell r="D6854" t="str">
            <v>Gold</v>
          </cell>
          <cell r="E6854" t="str">
            <v>CID000773</v>
          </cell>
          <cell r="F6854" t="str">
            <v>RMI</v>
          </cell>
          <cell r="G6854" t="str">
            <v>Hunan Guiyang yinxing Nonferrous Smelting Co., Ltd.</v>
          </cell>
          <cell r="H6854" t="str">
            <v>CHINA</v>
          </cell>
          <cell r="I6854"/>
          <cell r="J6854" t="str">
            <v>Chenzhou</v>
          </cell>
          <cell r="K6854" t="str">
            <v>Hunan Sheng</v>
          </cell>
          <cell r="L6854" t="str">
            <v>Listed by RMI</v>
          </cell>
        </row>
        <row r="6855">
          <cell r="B6855" t="str">
            <v>OSRAM_20222023</v>
          </cell>
          <cell r="C6855" t="str">
            <v>CID003324 - QG Refining, LLC</v>
          </cell>
          <cell r="D6855" t="str">
            <v>Gold</v>
          </cell>
          <cell r="E6855" t="str">
            <v>CID003324</v>
          </cell>
          <cell r="F6855" t="str">
            <v>RMI</v>
          </cell>
          <cell r="G6855" t="str">
            <v>QG Refining, LLC</v>
          </cell>
          <cell r="H6855" t="str">
            <v>UNITED STATES OF AMERICA</v>
          </cell>
          <cell r="I6855"/>
          <cell r="J6855" t="str">
            <v>Fairfield</v>
          </cell>
          <cell r="K6855" t="str">
            <v>Ohio</v>
          </cell>
          <cell r="L6855" t="str">
            <v>Listed by RMI</v>
          </cell>
        </row>
        <row r="6856">
          <cell r="B6856" t="str">
            <v>OSRAM_20222023</v>
          </cell>
          <cell r="C6856" t="str">
            <v>CID002525 - Shandong Humon Smelting Co., Ltd.</v>
          </cell>
          <cell r="D6856" t="str">
            <v>Gold</v>
          </cell>
          <cell r="E6856" t="str">
            <v>CID002525</v>
          </cell>
          <cell r="F6856" t="str">
            <v>RMI</v>
          </cell>
          <cell r="G6856" t="str">
            <v>Shandong Humon Smelting Co., Ltd.</v>
          </cell>
          <cell r="H6856" t="str">
            <v>CHINA</v>
          </cell>
          <cell r="I6856"/>
          <cell r="J6856" t="str">
            <v>Laizhou</v>
          </cell>
          <cell r="K6856" t="str">
            <v>Shandong Sheng</v>
          </cell>
          <cell r="L6856" t="str">
            <v>Listed by RMI</v>
          </cell>
        </row>
        <row r="6857">
          <cell r="B6857" t="str">
            <v>OSRAM_20222023</v>
          </cell>
          <cell r="C6857" t="str">
            <v>CID003348 - Dijllah Gold Refinery FZC</v>
          </cell>
          <cell r="D6857" t="str">
            <v>Gold</v>
          </cell>
          <cell r="E6857" t="str">
            <v>CID003348</v>
          </cell>
          <cell r="F6857" t="str">
            <v>RMI</v>
          </cell>
          <cell r="G6857" t="str">
            <v>Dijllah Gold Refinery FZC</v>
          </cell>
          <cell r="H6857" t="str">
            <v>UNITED ARAB EMIRATES</v>
          </cell>
          <cell r="I6857"/>
          <cell r="J6857" t="str">
            <v>Sharjah</v>
          </cell>
          <cell r="K6857" t="str">
            <v>Ash Shāriqah</v>
          </cell>
          <cell r="L6857" t="str">
            <v>Listed by RMI</v>
          </cell>
        </row>
        <row r="6858">
          <cell r="B6858" t="str">
            <v>OSRAM_20222023</v>
          </cell>
          <cell r="C6858" t="str">
            <v>CID002584 - Fujairah Gold FZC</v>
          </cell>
          <cell r="D6858" t="str">
            <v>Gold</v>
          </cell>
          <cell r="E6858" t="str">
            <v>CID002584</v>
          </cell>
          <cell r="F6858" t="str">
            <v>RMI</v>
          </cell>
          <cell r="G6858" t="str">
            <v>Fujairah Gold FZC</v>
          </cell>
          <cell r="H6858" t="str">
            <v>UNITED ARAB EMIRATES</v>
          </cell>
          <cell r="I6858"/>
          <cell r="J6858" t="str">
            <v>Fujairah</v>
          </cell>
          <cell r="K6858" t="str">
            <v>Al Fujayrah</v>
          </cell>
          <cell r="L6858" t="str">
            <v>Listed by RMI</v>
          </cell>
        </row>
        <row r="6859">
          <cell r="B6859" t="str">
            <v>OSRAM_20222023</v>
          </cell>
          <cell r="C6859" t="str">
            <v>CID002562 - International Precious Metal Refiners</v>
          </cell>
          <cell r="D6859" t="str">
            <v>Gold</v>
          </cell>
          <cell r="E6859" t="str">
            <v>CID002562</v>
          </cell>
          <cell r="F6859" t="str">
            <v>RMI</v>
          </cell>
          <cell r="G6859" t="str">
            <v>International Precious Metal Refiners</v>
          </cell>
          <cell r="H6859" t="str">
            <v>UNITED ARAB EMIRATES</v>
          </cell>
          <cell r="I6859"/>
          <cell r="J6859" t="str">
            <v>Dubai</v>
          </cell>
          <cell r="K6859" t="str">
            <v>Dubayy</v>
          </cell>
          <cell r="L6859" t="str">
            <v>Listed by RMI</v>
          </cell>
        </row>
        <row r="6860">
          <cell r="B6860" t="str">
            <v>OSRAM_20222023</v>
          </cell>
          <cell r="C6860" t="str">
            <v>CID003381 - PT Rajawali Rimba Perkasa</v>
          </cell>
          <cell r="D6860" t="str">
            <v>Tin</v>
          </cell>
          <cell r="E6860" t="str">
            <v>CID003381</v>
          </cell>
          <cell r="F6860" t="str">
            <v>RMI</v>
          </cell>
          <cell r="G6860" t="str">
            <v>PT Rajawali Rimba Perkasa</v>
          </cell>
          <cell r="H6860" t="str">
            <v>INDONESIA</v>
          </cell>
          <cell r="I6860"/>
          <cell r="J6860" t="str">
            <v>Tukak Sadai</v>
          </cell>
          <cell r="K6860" t="str">
            <v>Bangka Belitung</v>
          </cell>
          <cell r="L6860" t="str">
            <v>Conformant</v>
          </cell>
        </row>
        <row r="6861">
          <cell r="B6861" t="str">
            <v>OSRAM_20222023</v>
          </cell>
          <cell r="C6861" t="str">
            <v>CID002834 - Thai Nguyen Mining and Metallurgy Co., Ltd.</v>
          </cell>
          <cell r="D6861" t="str">
            <v>Tin</v>
          </cell>
          <cell r="E6861" t="str">
            <v>CID002834</v>
          </cell>
          <cell r="F6861" t="str">
            <v>RMI</v>
          </cell>
          <cell r="G6861" t="str">
            <v>Thai Nguyen Mining and Metallurgy Co., Ltd.</v>
          </cell>
          <cell r="H6861" t="str">
            <v>VIET NAM</v>
          </cell>
          <cell r="I6861"/>
          <cell r="J6861" t="str">
            <v>Thai Nguyen</v>
          </cell>
          <cell r="K6861" t="str">
            <v>Thái Nguyên</v>
          </cell>
          <cell r="L6861" t="str">
            <v>Removed</v>
          </cell>
        </row>
        <row r="6862">
          <cell r="B6862" t="str">
            <v>OSRAM_20222023</v>
          </cell>
          <cell r="C6862" t="str">
            <v>CID003388 - KGETS Co., Ltd.</v>
          </cell>
          <cell r="D6862" t="str">
            <v>Tungsten</v>
          </cell>
          <cell r="E6862" t="str">
            <v>CID003388</v>
          </cell>
          <cell r="F6862" t="str">
            <v>RMI</v>
          </cell>
          <cell r="G6862" t="str">
            <v>KGETS Co., Ltd.</v>
          </cell>
          <cell r="H6862" t="str">
            <v>KOREA, REPUBLIC OF</v>
          </cell>
          <cell r="I6862"/>
          <cell r="J6862" t="str">
            <v>Siheung-si</v>
          </cell>
          <cell r="K6862" t="str">
            <v>Gyeonggi-do</v>
          </cell>
          <cell r="L6862" t="str">
            <v>Removed</v>
          </cell>
        </row>
        <row r="6863">
          <cell r="B6863" t="str">
            <v>OSRAM_20222023</v>
          </cell>
          <cell r="C6863" t="str">
            <v>CID003379 - Ma'anshan Weitai Tin Co., Ltd.</v>
          </cell>
          <cell r="D6863" t="str">
            <v>Tin</v>
          </cell>
          <cell r="E6863" t="str">
            <v>CID003379</v>
          </cell>
          <cell r="F6863" t="str">
            <v>RMI</v>
          </cell>
          <cell r="G6863" t="str">
            <v>Ma'anshan Weitai Tin Co., Ltd.</v>
          </cell>
          <cell r="H6863" t="str">
            <v>CHINA</v>
          </cell>
          <cell r="I6863"/>
          <cell r="J6863" t="str">
            <v>Maanshan</v>
          </cell>
          <cell r="K6863" t="str">
            <v>Anhui Sheng</v>
          </cell>
          <cell r="L6863" t="str">
            <v>Removed</v>
          </cell>
        </row>
        <row r="6864">
          <cell r="B6864" t="str">
            <v>OSRAM_20222023</v>
          </cell>
          <cell r="C6864" t="str">
            <v>CID003397 - Yunnan Yunfan Non-ferrous Metals Co., Ltd.</v>
          </cell>
          <cell r="D6864" t="str">
            <v>Tin</v>
          </cell>
          <cell r="E6864" t="str">
            <v>CID003397</v>
          </cell>
          <cell r="F6864" t="str">
            <v>RMI</v>
          </cell>
          <cell r="G6864" t="str">
            <v>Yunnan Yunfan Non-ferrous Metals Co., Ltd.</v>
          </cell>
          <cell r="H6864" t="str">
            <v>CHINA</v>
          </cell>
          <cell r="I6864"/>
          <cell r="J6864" t="str">
            <v>Gejiu</v>
          </cell>
          <cell r="K6864" t="str">
            <v>Yunnan Sheng</v>
          </cell>
          <cell r="L6864" t="str">
            <v>Listed by RMI</v>
          </cell>
        </row>
        <row r="6865">
          <cell r="B6865" t="str">
            <v>OSRAM_20222023</v>
          </cell>
          <cell r="C6865" t="str">
            <v>CID003382 - CGR Metalloys Pvt Ltd.</v>
          </cell>
          <cell r="D6865" t="str">
            <v>Gold</v>
          </cell>
          <cell r="E6865" t="str">
            <v>CID003382</v>
          </cell>
          <cell r="F6865" t="str">
            <v>RMI</v>
          </cell>
          <cell r="G6865" t="str">
            <v>CGR Metalloys Pvt Ltd.</v>
          </cell>
          <cell r="H6865" t="str">
            <v>INDIA</v>
          </cell>
          <cell r="I6865"/>
          <cell r="J6865" t="str">
            <v>Cochin</v>
          </cell>
          <cell r="K6865" t="str">
            <v>Kerala</v>
          </cell>
          <cell r="L6865" t="str">
            <v>Listed by RMI</v>
          </cell>
        </row>
        <row r="6866">
          <cell r="B6866" t="str">
            <v>OSRAM_20222023</v>
          </cell>
          <cell r="C6866" t="str">
            <v>CID003383 - Sovereign Metals</v>
          </cell>
          <cell r="D6866" t="str">
            <v>Gold</v>
          </cell>
          <cell r="E6866" t="str">
            <v>CID003383</v>
          </cell>
          <cell r="F6866" t="str">
            <v>RMI</v>
          </cell>
          <cell r="G6866" t="str">
            <v>Sovereign Metals</v>
          </cell>
          <cell r="H6866" t="str">
            <v>INDIA</v>
          </cell>
          <cell r="I6866"/>
          <cell r="J6866" t="str">
            <v>Ahmedab</v>
          </cell>
          <cell r="K6866" t="str">
            <v>Gujarat</v>
          </cell>
          <cell r="L6866" t="str">
            <v>Listed by RMI</v>
          </cell>
        </row>
        <row r="6867">
          <cell r="B6867" t="str">
            <v>OSRAM_20222023</v>
          </cell>
          <cell r="C6867" t="str">
            <v>CID003410 - Gejiu City Fuxiang Industry and Trade Co., Ltd.</v>
          </cell>
          <cell r="D6867" t="str">
            <v>Tin</v>
          </cell>
          <cell r="E6867" t="str">
            <v>CID003410</v>
          </cell>
          <cell r="F6867" t="str">
            <v>RMI</v>
          </cell>
          <cell r="G6867" t="str">
            <v>Gejiu City Fuxiang Industry and Trade Co., Ltd.</v>
          </cell>
          <cell r="H6867" t="str">
            <v>CHINA</v>
          </cell>
          <cell r="I6867"/>
          <cell r="J6867" t="str">
            <v>Gejiu</v>
          </cell>
          <cell r="K6867" t="str">
            <v>Yunnan Sheng</v>
          </cell>
          <cell r="L6867" t="str">
            <v>Listed by RMI</v>
          </cell>
        </row>
        <row r="6868">
          <cell r="B6868" t="str">
            <v>OSRAM_20222023</v>
          </cell>
          <cell r="C6868" t="str">
            <v>CID003401 - Fujian Ganmin RareMetal Co., Ltd.</v>
          </cell>
          <cell r="D6868" t="str">
            <v>Tungsten</v>
          </cell>
          <cell r="E6868" t="str">
            <v>CID003401</v>
          </cell>
          <cell r="F6868" t="str">
            <v>RMI</v>
          </cell>
          <cell r="G6868" t="str">
            <v>Fujian Ganmin RareMetal Co., Ltd.</v>
          </cell>
          <cell r="H6868" t="str">
            <v>CHINA</v>
          </cell>
          <cell r="I6868"/>
          <cell r="J6868" t="str">
            <v>Longyan</v>
          </cell>
          <cell r="K6868" t="str">
            <v>Fujian Sheng</v>
          </cell>
          <cell r="L6868" t="str">
            <v>Removed</v>
          </cell>
        </row>
        <row r="6869">
          <cell r="B6869" t="str">
            <v>OSRAM_20222023</v>
          </cell>
          <cell r="C6869" t="str">
            <v>CID003408 - JSC "Kirovgrad Hard Alloys Plant"</v>
          </cell>
          <cell r="D6869" t="str">
            <v>Tungsten</v>
          </cell>
          <cell r="E6869" t="str">
            <v>CID003408</v>
          </cell>
          <cell r="F6869" t="str">
            <v>RMI</v>
          </cell>
          <cell r="G6869" t="str">
            <v>JSC "Kirovgrad Hard Alloys Plant"</v>
          </cell>
          <cell r="H6869" t="str">
            <v>RUSSIAN FEDERATION</v>
          </cell>
          <cell r="I6869"/>
          <cell r="J6869" t="str">
            <v>Kirovgrad</v>
          </cell>
          <cell r="K6869" t="str">
            <v>Sverdlovskaya oblast'</v>
          </cell>
          <cell r="L6869" t="str">
            <v>Listed by RMI</v>
          </cell>
        </row>
        <row r="6870">
          <cell r="B6870" t="str">
            <v>OSRAM_20222023</v>
          </cell>
          <cell r="C6870" t="str">
            <v>CID003407 - Lianyou Metals Co., Ltd.</v>
          </cell>
          <cell r="D6870" t="str">
            <v>Tungsten</v>
          </cell>
          <cell r="E6870" t="str">
            <v>CID003407</v>
          </cell>
          <cell r="F6870" t="str">
            <v>RMI</v>
          </cell>
          <cell r="G6870" t="str">
            <v>Lianyou Metals Co., Ltd.</v>
          </cell>
          <cell r="H6870" t="str">
            <v>TAIWAN, PROVINCE OF CHINA</v>
          </cell>
          <cell r="I6870"/>
          <cell r="J6870" t="str">
            <v>Fangliao</v>
          </cell>
          <cell r="K6870" t="str">
            <v>Pingtung</v>
          </cell>
          <cell r="L6870" t="str">
            <v>Conformant</v>
          </cell>
        </row>
        <row r="6871">
          <cell r="B6871" t="str">
            <v>OSRAM_20222023</v>
          </cell>
          <cell r="C6871" t="str">
            <v>CID000090 - Asaka Riken Co., Ltd.</v>
          </cell>
          <cell r="D6871" t="str">
            <v>Gold</v>
          </cell>
          <cell r="E6871" t="str">
            <v>CID000090</v>
          </cell>
          <cell r="F6871" t="str">
            <v>RMI</v>
          </cell>
          <cell r="G6871" t="str">
            <v>Asaka Riken Co., Ltd.</v>
          </cell>
          <cell r="H6871" t="str">
            <v>JAPAN</v>
          </cell>
          <cell r="I6871"/>
          <cell r="J6871" t="str">
            <v>Tamura</v>
          </cell>
          <cell r="K6871" t="str">
            <v>Fukushima</v>
          </cell>
          <cell r="L6871" t="str">
            <v>Conformant</v>
          </cell>
        </row>
        <row r="6872">
          <cell r="B6872" t="str">
            <v>OSRAM_20222023</v>
          </cell>
          <cell r="C6872" t="str">
            <v>CID003424 - Eco-System Recycling Co., Ltd. North Plant</v>
          </cell>
          <cell r="D6872" t="str">
            <v>Gold</v>
          </cell>
          <cell r="E6872" t="str">
            <v>CID003424</v>
          </cell>
          <cell r="F6872" t="str">
            <v>RMI</v>
          </cell>
          <cell r="G6872" t="str">
            <v>Eco-System Recycling Co., Ltd. North Plant</v>
          </cell>
          <cell r="H6872" t="str">
            <v>JAPAN</v>
          </cell>
          <cell r="I6872"/>
          <cell r="J6872" t="str">
            <v>Kazuno</v>
          </cell>
          <cell r="K6872" t="str">
            <v>Akita</v>
          </cell>
          <cell r="L6872" t="str">
            <v>Conformant</v>
          </cell>
        </row>
        <row r="6873">
          <cell r="B6873" t="str">
            <v>OSRAM_20222023</v>
          </cell>
          <cell r="C6873" t="str">
            <v>CID003425 - Eco-System Recycling Co., Ltd. West Plant</v>
          </cell>
          <cell r="D6873" t="str">
            <v>Gold</v>
          </cell>
          <cell r="E6873" t="str">
            <v>CID003425</v>
          </cell>
          <cell r="F6873" t="str">
            <v>RMI</v>
          </cell>
          <cell r="G6873" t="str">
            <v>Eco-System Recycling Co., Ltd. West Plant</v>
          </cell>
          <cell r="H6873" t="str">
            <v>JAPAN</v>
          </cell>
          <cell r="I6873"/>
          <cell r="J6873" t="str">
            <v>Okayama</v>
          </cell>
          <cell r="K6873" t="str">
            <v>Okayama</v>
          </cell>
          <cell r="L6873" t="str">
            <v>Conformant</v>
          </cell>
        </row>
        <row r="6874">
          <cell r="B6874" t="str">
            <v>OSRAM_20222023</v>
          </cell>
          <cell r="C6874" t="str">
            <v>CID002542 - TANIOBIS Smelting GmbH &amp; Co. KG</v>
          </cell>
          <cell r="D6874" t="str">
            <v>Tungsten</v>
          </cell>
          <cell r="E6874" t="str">
            <v>CID002542</v>
          </cell>
          <cell r="F6874" t="str">
            <v>RMI</v>
          </cell>
          <cell r="G6874" t="str">
            <v>TANIOBIS Smelting GmbH &amp; Co. KG</v>
          </cell>
          <cell r="H6874" t="str">
            <v>GERMANY</v>
          </cell>
          <cell r="I6874"/>
          <cell r="J6874" t="str">
            <v>Laufenburg</v>
          </cell>
          <cell r="K6874" t="str">
            <v>Baden-Württemberg</v>
          </cell>
          <cell r="L6874" t="str">
            <v>Conformant</v>
          </cell>
        </row>
        <row r="6875">
          <cell r="B6875" t="str">
            <v>OSRAM_20222023</v>
          </cell>
          <cell r="C6875" t="str">
            <v>CID003387 - Luna Smelter, Ltd.</v>
          </cell>
          <cell r="D6875" t="str">
            <v>Tin</v>
          </cell>
          <cell r="E6875" t="str">
            <v>CID003387</v>
          </cell>
          <cell r="F6875" t="str">
            <v>RMI</v>
          </cell>
          <cell r="G6875" t="str">
            <v>Luna Smelter, Ltd.</v>
          </cell>
          <cell r="H6875" t="str">
            <v>RWANDA</v>
          </cell>
          <cell r="I6875"/>
          <cell r="J6875" t="str">
            <v>Kigali</v>
          </cell>
          <cell r="K6875" t="str">
            <v>City of Kigali</v>
          </cell>
          <cell r="L6875" t="str">
            <v>Conformant</v>
          </cell>
        </row>
        <row r="6876">
          <cell r="B6876" t="str">
            <v>OSRAM_20222023</v>
          </cell>
          <cell r="C6876" t="str">
            <v>CID001175 - Mineracao Taboca S.A.</v>
          </cell>
          <cell r="D6876" t="str">
            <v>Tantalum</v>
          </cell>
          <cell r="E6876" t="str">
            <v>CID001175</v>
          </cell>
          <cell r="F6876" t="str">
            <v>RMI</v>
          </cell>
          <cell r="G6876" t="str">
            <v>Mineracao Taboca S.A.</v>
          </cell>
          <cell r="H6876" t="str">
            <v>BRAZIL</v>
          </cell>
          <cell r="I6876"/>
          <cell r="J6876" t="str">
            <v>Presidente Figueiredo</v>
          </cell>
          <cell r="K6876" t="str">
            <v>Amazonas</v>
          </cell>
          <cell r="L6876" t="str">
            <v>Conformant</v>
          </cell>
        </row>
        <row r="6877">
          <cell r="B6877" t="str">
            <v>OSRAM_20222023</v>
          </cell>
          <cell r="C6877" t="str">
            <v>CID001191 - Mitsubishi Materials Corporation</v>
          </cell>
          <cell r="D6877" t="str">
            <v>Tin</v>
          </cell>
          <cell r="E6877" t="str">
            <v>CID001191</v>
          </cell>
          <cell r="F6877" t="str">
            <v>RMI</v>
          </cell>
          <cell r="G6877" t="str">
            <v>Mitsubishi Materials Corporation</v>
          </cell>
          <cell r="H6877" t="str">
            <v>JAPAN</v>
          </cell>
          <cell r="I6877"/>
          <cell r="J6877" t="str">
            <v>Tokyo</v>
          </cell>
          <cell r="K6877" t="str">
            <v>Tokyo</v>
          </cell>
          <cell r="L6877" t="str">
            <v>Conformant</v>
          </cell>
        </row>
        <row r="6878">
          <cell r="B6878" t="str">
            <v>OSRAM_20222023</v>
          </cell>
          <cell r="C6878" t="str">
            <v>CID002707 - Resind Industria e Comercio Ltda.</v>
          </cell>
          <cell r="D6878" t="str">
            <v>Tantalum</v>
          </cell>
          <cell r="E6878" t="str">
            <v>CID002707</v>
          </cell>
          <cell r="F6878" t="str">
            <v>RMI</v>
          </cell>
          <cell r="G6878" t="str">
            <v>Resind Industria e Comercio Ltda.</v>
          </cell>
          <cell r="H6878" t="str">
            <v>BRAZIL</v>
          </cell>
          <cell r="I6878"/>
          <cell r="J6878" t="str">
            <v>São João del Rei</v>
          </cell>
          <cell r="K6878" t="str">
            <v>Minas gerais</v>
          </cell>
          <cell r="L6878" t="str">
            <v>Conformant</v>
          </cell>
        </row>
        <row r="6879">
          <cell r="B6879" t="str">
            <v>OSRAM_20222023</v>
          </cell>
          <cell r="C6879" t="str">
            <v>CID003427 - Albasteel Industria e Comercio de Ligas Para Fundicao Ltd.</v>
          </cell>
          <cell r="D6879" t="str">
            <v>Tungsten</v>
          </cell>
          <cell r="E6879" t="str">
            <v>CID003427</v>
          </cell>
          <cell r="F6879" t="str">
            <v>RMI</v>
          </cell>
          <cell r="G6879" t="str">
            <v>Albasteel Industria e Comercio de Ligas Para Fundicao Ltd.</v>
          </cell>
          <cell r="H6879" t="str">
            <v>BRAZIL</v>
          </cell>
          <cell r="I6879"/>
          <cell r="J6879" t="str">
            <v>Sao Paulo</v>
          </cell>
          <cell r="K6879" t="str">
            <v>São Paulo</v>
          </cell>
          <cell r="L6879" t="str">
            <v>Listed by RMI</v>
          </cell>
        </row>
        <row r="6880">
          <cell r="B6880" t="str">
            <v>OSRAM_20222023</v>
          </cell>
          <cell r="C6880" t="str">
            <v>CID002641 - China Molybdenum Tungsten Co., Ltd.</v>
          </cell>
          <cell r="D6880" t="str">
            <v>Tungsten</v>
          </cell>
          <cell r="E6880" t="str">
            <v>CID002641</v>
          </cell>
          <cell r="F6880" t="str">
            <v>RMI</v>
          </cell>
          <cell r="G6880" t="str">
            <v>China Molybdenum Tungsten Co., Ltd.</v>
          </cell>
          <cell r="H6880" t="str">
            <v>CHINA</v>
          </cell>
          <cell r="I6880"/>
          <cell r="J6880" t="str">
            <v>Luoyang</v>
          </cell>
          <cell r="K6880" t="str">
            <v>Henan Sheng</v>
          </cell>
          <cell r="L6880" t="str">
            <v>Conformant</v>
          </cell>
        </row>
        <row r="6881">
          <cell r="B6881" t="str">
            <v>OSRAM_20222023</v>
          </cell>
          <cell r="C6881" t="str">
            <v>CID003486 - CRM Fundicao De Metais E Comercio De Equipamentos Eletronicos Do Brasil Ltda</v>
          </cell>
          <cell r="D6881" t="str">
            <v>Tin</v>
          </cell>
          <cell r="E6881" t="str">
            <v>CID003486</v>
          </cell>
          <cell r="F6881" t="str">
            <v>RMI</v>
          </cell>
          <cell r="G6881" t="str">
            <v>CRM Fundicao De Metais E Comercio De Equipamentos Eletronicos Do Brasil Ltda</v>
          </cell>
          <cell r="H6881" t="str">
            <v>BRAZIL</v>
          </cell>
          <cell r="I6881"/>
          <cell r="J6881" t="str">
            <v>São José</v>
          </cell>
          <cell r="K6881" t="str">
            <v>Santa Catarina</v>
          </cell>
          <cell r="L6881" t="str">
            <v>Conformant</v>
          </cell>
        </row>
        <row r="6882">
          <cell r="B6882" t="str">
            <v>OSRAM_20222023</v>
          </cell>
          <cell r="C6882" t="str">
            <v>CID003416 - NPP Tyazhmetprom LLC</v>
          </cell>
          <cell r="D6882" t="str">
            <v>Tungsten</v>
          </cell>
          <cell r="E6882" t="str">
            <v>CID003416</v>
          </cell>
          <cell r="F6882" t="str">
            <v>RMI</v>
          </cell>
          <cell r="G6882" t="str">
            <v>NPP Tyazhmetprom LLC</v>
          </cell>
          <cell r="H6882" t="str">
            <v>RUSSIAN FEDERATION</v>
          </cell>
          <cell r="I6882"/>
          <cell r="J6882" t="str">
            <v>Kopeysk</v>
          </cell>
          <cell r="K6882" t="str">
            <v>Chelyabinskaya Oblast'</v>
          </cell>
          <cell r="L6882" t="str">
            <v>Listed by RMI</v>
          </cell>
        </row>
        <row r="6883">
          <cell r="B6883" t="str">
            <v>OSRAM_20222023</v>
          </cell>
          <cell r="C6883" t="str">
            <v>CID003421 - C.I Metales Procesados Industriales SAS</v>
          </cell>
          <cell r="D6883" t="str">
            <v>Gold</v>
          </cell>
          <cell r="E6883" t="str">
            <v>CID003421</v>
          </cell>
          <cell r="F6883" t="str">
            <v>RMI</v>
          </cell>
          <cell r="G6883" t="str">
            <v>C.I Metales Procesados Industriales SAS</v>
          </cell>
          <cell r="H6883" t="str">
            <v>COLOMBIA</v>
          </cell>
          <cell r="I6883"/>
          <cell r="J6883" t="str">
            <v>Cota</v>
          </cell>
          <cell r="K6883" t="str">
            <v>Cundinamarca</v>
          </cell>
          <cell r="L6883" t="str">
            <v>Active</v>
          </cell>
        </row>
        <row r="6884">
          <cell r="B6884" t="str">
            <v>OSRAM_20222023</v>
          </cell>
          <cell r="C6884" t="str">
            <v>CID003461 - Augmont Enterprises Private Limited</v>
          </cell>
          <cell r="D6884" t="str">
            <v>Gold</v>
          </cell>
          <cell r="E6884" t="str">
            <v>CID003461</v>
          </cell>
          <cell r="F6884" t="str">
            <v>RMI</v>
          </cell>
          <cell r="G6884" t="str">
            <v>Augmont Enterprises Private Limited</v>
          </cell>
          <cell r="H6884" t="str">
            <v>INDIA</v>
          </cell>
          <cell r="I6884"/>
          <cell r="J6884" t="str">
            <v>Mumbai</v>
          </cell>
          <cell r="K6884" t="str">
            <v>Mahārāshtra</v>
          </cell>
          <cell r="L6884" t="str">
            <v>Active</v>
          </cell>
        </row>
        <row r="6885">
          <cell r="B6885" t="str">
            <v>OSRAM_20222023</v>
          </cell>
          <cell r="C6885" t="str">
            <v>CID003468 - Cronimet Brasil Ltda</v>
          </cell>
          <cell r="D6885" t="str">
            <v>Tungsten</v>
          </cell>
          <cell r="E6885" t="str">
            <v>CID003468</v>
          </cell>
          <cell r="F6885" t="str">
            <v>RMI</v>
          </cell>
          <cell r="G6885" t="str">
            <v>Cronimet Brasil Ltda</v>
          </cell>
          <cell r="H6885" t="str">
            <v>BRAZIL</v>
          </cell>
          <cell r="I6885"/>
          <cell r="J6885" t="str">
            <v>Araquari</v>
          </cell>
          <cell r="K6885" t="str">
            <v>Santa Catarina</v>
          </cell>
          <cell r="L6885" t="str">
            <v>Conformant</v>
          </cell>
        </row>
        <row r="6886">
          <cell r="B6886" t="str">
            <v>OSRAM_20222023</v>
          </cell>
          <cell r="C6886" t="str">
            <v>CID003524 - CRM Synergies</v>
          </cell>
          <cell r="D6886" t="str">
            <v>Tin</v>
          </cell>
          <cell r="E6886" t="str">
            <v>CID003524</v>
          </cell>
          <cell r="F6886" t="str">
            <v>RMI</v>
          </cell>
          <cell r="G6886" t="str">
            <v>CRM Synergies</v>
          </cell>
          <cell r="H6886" t="str">
            <v>SPAIN</v>
          </cell>
          <cell r="I6886"/>
          <cell r="J6886" t="str">
            <v>Toledo</v>
          </cell>
          <cell r="K6886" t="str">
            <v>Toledo</v>
          </cell>
          <cell r="L6886" t="str">
            <v>Conformant</v>
          </cell>
        </row>
        <row r="6887">
          <cell r="B6887" t="str">
            <v>OSRAM_20222023</v>
          </cell>
          <cell r="C6887" t="str">
            <v>CID000281 - CNMC (Guangxi) PGMA Co., Ltd.</v>
          </cell>
          <cell r="D6887" t="str">
            <v>Tungsten</v>
          </cell>
          <cell r="E6887" t="str">
            <v>CID000281</v>
          </cell>
          <cell r="F6887" t="str">
            <v>RMI</v>
          </cell>
          <cell r="G6887" t="str">
            <v>CNMC (Guangxi) PGMA Co., Ltd.</v>
          </cell>
          <cell r="H6887" t="str">
            <v>CHINA</v>
          </cell>
          <cell r="I6887"/>
          <cell r="J6887" t="str">
            <v>Hezhou</v>
          </cell>
          <cell r="K6887" t="str">
            <v>Guangxi Zhuangzu Zizhiqu</v>
          </cell>
          <cell r="L6887" t="str">
            <v>Listed by RMI</v>
          </cell>
        </row>
        <row r="6888">
          <cell r="B6888" t="str">
            <v>OSRAM_20222023</v>
          </cell>
          <cell r="C6888" t="str">
            <v>CID003582 - Fabrica Auricchio Industria e Comercio Ltda.</v>
          </cell>
          <cell r="D6888" t="str">
            <v>Tin</v>
          </cell>
          <cell r="E6888" t="str">
            <v>CID003582</v>
          </cell>
          <cell r="F6888" t="str">
            <v>RMI</v>
          </cell>
          <cell r="G6888" t="str">
            <v>Fabrica Auricchio Industria e Comercio Ltda.</v>
          </cell>
          <cell r="H6888" t="str">
            <v>BRAZIL</v>
          </cell>
          <cell r="I6888"/>
          <cell r="J6888" t="str">
            <v>Mogi das Cruzes</v>
          </cell>
          <cell r="K6888" t="str">
            <v>São Paulo</v>
          </cell>
          <cell r="L6888" t="str">
            <v>Conformant</v>
          </cell>
        </row>
        <row r="6889">
          <cell r="B6889" t="str">
            <v>OSRAM_20222023</v>
          </cell>
          <cell r="C6889" t="str">
            <v>CID002588 - Shirpur Gold Refinery Ltd.</v>
          </cell>
          <cell r="D6889" t="str">
            <v>Gold</v>
          </cell>
          <cell r="E6889" t="str">
            <v>CID002588</v>
          </cell>
          <cell r="F6889" t="str">
            <v>RMI</v>
          </cell>
          <cell r="G6889" t="str">
            <v>Shirpur Gold Refinery Ltd.</v>
          </cell>
          <cell r="H6889" t="str">
            <v>INDIA</v>
          </cell>
          <cell r="I6889"/>
          <cell r="J6889" t="str">
            <v>Mumbai</v>
          </cell>
          <cell r="K6889" t="str">
            <v>Maharashtra</v>
          </cell>
          <cell r="L6889" t="str">
            <v>Listed by RMI</v>
          </cell>
        </row>
        <row r="6890">
          <cell r="B6890" t="str">
            <v>OSRAM_20222023</v>
          </cell>
          <cell r="C6890" t="str">
            <v>CID002893 - JALAN &amp; Company</v>
          </cell>
          <cell r="D6890" t="str">
            <v>Gold</v>
          </cell>
          <cell r="E6890" t="str">
            <v>CID002893</v>
          </cell>
          <cell r="F6890" t="str">
            <v>RMI</v>
          </cell>
          <cell r="G6890" t="str">
            <v>JALAN &amp; Company</v>
          </cell>
          <cell r="H6890" t="str">
            <v>INDIA</v>
          </cell>
          <cell r="I6890"/>
          <cell r="J6890" t="str">
            <v>New Delhi</v>
          </cell>
          <cell r="K6890" t="str">
            <v>Delhi</v>
          </cell>
          <cell r="L6890" t="str">
            <v>Listed by RMI</v>
          </cell>
        </row>
        <row r="6891">
          <cell r="B6891" t="str">
            <v>OSRAM_20222023</v>
          </cell>
          <cell r="C6891" t="str">
            <v>CID003186 - Gold Coast Refinery</v>
          </cell>
          <cell r="D6891" t="str">
            <v>Gold</v>
          </cell>
          <cell r="E6891" t="str">
            <v>CID003186</v>
          </cell>
          <cell r="F6891" t="str">
            <v>RMI</v>
          </cell>
          <cell r="G6891" t="str">
            <v>Gold Coast Refinery</v>
          </cell>
          <cell r="H6891" t="str">
            <v>GHANA</v>
          </cell>
          <cell r="I6891"/>
          <cell r="J6891" t="str">
            <v>Accra</v>
          </cell>
          <cell r="K6891" t="str">
            <v>Accra</v>
          </cell>
          <cell r="L6891" t="str">
            <v>Listed by RMI</v>
          </cell>
        </row>
        <row r="6892">
          <cell r="B6892" t="str">
            <v>OSRAM_20222023</v>
          </cell>
          <cell r="C6892" t="str">
            <v>CID003417 - Hubei Green Tungsten Co., Ltd.</v>
          </cell>
          <cell r="D6892" t="str">
            <v>Tungsten</v>
          </cell>
          <cell r="E6892" t="str">
            <v>CID003417</v>
          </cell>
          <cell r="F6892" t="str">
            <v>RMI</v>
          </cell>
          <cell r="G6892" t="str">
            <v>Hubei Green Tungsten Co., Ltd.</v>
          </cell>
          <cell r="H6892" t="str">
            <v>CHINA</v>
          </cell>
          <cell r="I6892"/>
          <cell r="J6892" t="str">
            <v>Shenzhen</v>
          </cell>
          <cell r="K6892" t="str">
            <v>Guangdong Sheng</v>
          </cell>
          <cell r="L6892" t="str">
            <v>Conformant</v>
          </cell>
        </row>
        <row r="6893">
          <cell r="B6893" t="str">
            <v>OSRAM_20222023</v>
          </cell>
          <cell r="C6893" t="str">
            <v>CID003449 - PT Mitra Sukses Globalindo</v>
          </cell>
          <cell r="D6893" t="str">
            <v>Tin</v>
          </cell>
          <cell r="E6893" t="str">
            <v>CID003449</v>
          </cell>
          <cell r="F6893" t="str">
            <v>RMI</v>
          </cell>
          <cell r="G6893" t="str">
            <v>PT Mitra Sukses Globalindo</v>
          </cell>
          <cell r="H6893" t="str">
            <v>INDONESIA</v>
          </cell>
          <cell r="I6893"/>
          <cell r="J6893" t="str">
            <v>Pangkalpinang</v>
          </cell>
          <cell r="K6893" t="str">
            <v>Kepulauan Bangka Belitung</v>
          </cell>
          <cell r="L6893" t="str">
            <v>Conformant</v>
          </cell>
        </row>
        <row r="6894">
          <cell r="B6894" t="str">
            <v>OSRAM_20222023</v>
          </cell>
          <cell r="C6894" t="str">
            <v>CID003463 - Kundan Care Products Ltd.</v>
          </cell>
          <cell r="D6894" t="str">
            <v>Gold</v>
          </cell>
          <cell r="E6894" t="str">
            <v>CID003463</v>
          </cell>
          <cell r="F6894" t="str">
            <v>RMI</v>
          </cell>
          <cell r="G6894" t="str">
            <v>Kundan Care Products Ltd.</v>
          </cell>
          <cell r="H6894" t="str">
            <v>INDIA</v>
          </cell>
          <cell r="I6894"/>
          <cell r="J6894" t="str">
            <v>Haridwar</v>
          </cell>
          <cell r="K6894" t="str">
            <v>Uttarakhand</v>
          </cell>
          <cell r="L6894" t="str">
            <v>Listed by RMI</v>
          </cell>
        </row>
        <row r="6895">
          <cell r="B6895" t="str">
            <v>OSRAM_20222023</v>
          </cell>
          <cell r="C6895" t="str">
            <v>CID003575 - Metal Concentrators SA (Pty) Ltd.</v>
          </cell>
          <cell r="D6895" t="str">
            <v>Gold</v>
          </cell>
          <cell r="E6895" t="str">
            <v>CID003575</v>
          </cell>
          <cell r="F6895" t="str">
            <v>RMI</v>
          </cell>
          <cell r="G6895" t="str">
            <v>Metal Concentrators SA (Pty) Ltd.</v>
          </cell>
          <cell r="H6895" t="str">
            <v>SOUTH AFRICA</v>
          </cell>
          <cell r="I6895"/>
          <cell r="J6895" t="str">
            <v>Kempton Park</v>
          </cell>
          <cell r="K6895" t="str">
            <v>Gauteng</v>
          </cell>
          <cell r="L6895" t="str">
            <v>Conformant</v>
          </cell>
        </row>
        <row r="6896">
          <cell r="B6896" t="str">
            <v>OSRAM_20222023</v>
          </cell>
          <cell r="C6896" t="str">
            <v>CID003583 - RFH Yancheng Jinye New Material Technology Co., Ltd.</v>
          </cell>
          <cell r="D6896" t="str">
            <v>Tantalum</v>
          </cell>
          <cell r="E6896" t="str">
            <v>CID003583</v>
          </cell>
          <cell r="F6896" t="str">
            <v>RMI</v>
          </cell>
          <cell r="G6896" t="str">
            <v>RFH Yancheng Jinye New Material Technology Co., Ltd.</v>
          </cell>
          <cell r="H6896" t="str">
            <v>CHINA</v>
          </cell>
          <cell r="I6896"/>
          <cell r="J6896" t="str">
            <v>Yecheng City</v>
          </cell>
          <cell r="K6896" t="str">
            <v>Jiangsu Sheng</v>
          </cell>
          <cell r="L6896" t="str">
            <v>Conformant</v>
          </cell>
        </row>
        <row r="6897">
          <cell r="B6897" t="str">
            <v>Patterer GmbH_2023</v>
          </cell>
          <cell r="C6897" t="str">
            <v>CID001173 - Mineracao Taboca S.A.</v>
          </cell>
          <cell r="D6897" t="str">
            <v>Tin</v>
          </cell>
          <cell r="E6897" t="str">
            <v>CID001173</v>
          </cell>
          <cell r="F6897" t="str">
            <v>RMI</v>
          </cell>
          <cell r="G6897" t="str">
            <v>Mineracao Taboca S.A.</v>
          </cell>
          <cell r="H6897" t="str">
            <v>BRAZIL</v>
          </cell>
          <cell r="I6897" t="str">
            <v>Nondisclosure</v>
          </cell>
          <cell r="J6897" t="str">
            <v>Bairro Guarapiranga</v>
          </cell>
          <cell r="K6897" t="str">
            <v>Pirapora do Bom Jesus City</v>
          </cell>
          <cell r="L6897" t="str">
            <v>Conformant</v>
          </cell>
        </row>
        <row r="6898">
          <cell r="B6898" t="str">
            <v>Patterer GmbH_2023</v>
          </cell>
          <cell r="C6898" t="str">
            <v>CID000292 - Alpha117</v>
          </cell>
          <cell r="D6898" t="str">
            <v>Tin</v>
          </cell>
          <cell r="E6898" t="str">
            <v>CID000292</v>
          </cell>
          <cell r="F6898" t="str">
            <v>RMI</v>
          </cell>
          <cell r="G6898" t="str">
            <v>Alpha</v>
          </cell>
          <cell r="H6898" t="str">
            <v>UNITED STATES OF AMERICA</v>
          </cell>
          <cell r="I6898"/>
          <cell r="J6898" t="str">
            <v>Altoona</v>
          </cell>
          <cell r="K6898" t="str">
            <v>Pennsylvania</v>
          </cell>
          <cell r="L6898" t="str">
            <v>Conformant</v>
          </cell>
        </row>
        <row r="6899">
          <cell r="B6899" t="str">
            <v>Patterer GmbH_2023</v>
          </cell>
          <cell r="C6899" t="str">
            <v>CID001070 - China Tin Group Co., Ltd.125</v>
          </cell>
          <cell r="D6899" t="str">
            <v>Tin</v>
          </cell>
          <cell r="E6899" t="str">
            <v>CID001070</v>
          </cell>
          <cell r="F6899" t="str">
            <v>RMI</v>
          </cell>
          <cell r="G6899" t="str">
            <v>China Tin Group Co., Ltd.</v>
          </cell>
          <cell r="H6899" t="str">
            <v>CHINA</v>
          </cell>
          <cell r="I6899"/>
          <cell r="J6899" t="str">
            <v>Laibin</v>
          </cell>
          <cell r="K6899" t="str">
            <v>Guangxi Zhuangzu Zizhiqu</v>
          </cell>
          <cell r="L6899" t="str">
            <v>Conformant</v>
          </cell>
        </row>
        <row r="6900">
          <cell r="B6900" t="str">
            <v>Patterer GmbH_2023</v>
          </cell>
          <cell r="C6900" t="str">
            <v>CID002455 - CV Venus Inti Perkasa</v>
          </cell>
          <cell r="D6900" t="str">
            <v>Tin</v>
          </cell>
          <cell r="E6900" t="str">
            <v>CID002455</v>
          </cell>
          <cell r="F6900" t="str">
            <v>RMI</v>
          </cell>
          <cell r="G6900" t="str">
            <v>CV Venus Inti Perkasa</v>
          </cell>
          <cell r="H6900" t="str">
            <v>INDONESIA</v>
          </cell>
          <cell r="I6900"/>
          <cell r="J6900" t="str">
            <v>Pangkal Pinang</v>
          </cell>
          <cell r="K6900" t="str">
            <v>Kepulauan Bangka Belitung</v>
          </cell>
          <cell r="L6900" t="str">
            <v>Conformant</v>
          </cell>
        </row>
        <row r="6901">
          <cell r="B6901" t="str">
            <v>Patterer GmbH_2023</v>
          </cell>
          <cell r="C6901" t="str">
            <v>CID000438 - EM Vinto</v>
          </cell>
          <cell r="D6901" t="str">
            <v>Tin</v>
          </cell>
          <cell r="E6901" t="str">
            <v>CID000438</v>
          </cell>
          <cell r="F6901" t="str">
            <v>RMI</v>
          </cell>
          <cell r="G6901" t="str">
            <v>EM Vinto</v>
          </cell>
          <cell r="H6901" t="str">
            <v>BOLIVIA (PLURINATIONAL STATE OF)</v>
          </cell>
          <cell r="I6901" t="str">
            <v>Unknown.</v>
          </cell>
          <cell r="J6901" t="str">
            <v>Oruro</v>
          </cell>
          <cell r="K6901" t="str">
            <v>Oruro</v>
          </cell>
          <cell r="L6901" t="str">
            <v>Conformant</v>
          </cell>
        </row>
        <row r="6902">
          <cell r="B6902" t="str">
            <v>Patterer GmbH_2023</v>
          </cell>
          <cell r="C6902" t="str">
            <v>CID000468 - Fenix Metals</v>
          </cell>
          <cell r="D6902" t="str">
            <v>Tin</v>
          </cell>
          <cell r="E6902" t="str">
            <v>CID000468</v>
          </cell>
          <cell r="F6902" t="str">
            <v>RMI</v>
          </cell>
          <cell r="G6902" t="str">
            <v>Fenix Metals</v>
          </cell>
          <cell r="H6902" t="str">
            <v>POLAND</v>
          </cell>
          <cell r="I6902"/>
          <cell r="J6902" t="str">
            <v>Chmielów</v>
          </cell>
          <cell r="K6902" t="str">
            <v>Podkarpackie</v>
          </cell>
          <cell r="L6902" t="str">
            <v>Conformant</v>
          </cell>
        </row>
        <row r="6903">
          <cell r="B6903" t="str">
            <v>Patterer GmbH_2023</v>
          </cell>
          <cell r="C6903" t="str">
            <v>CID000538 - Gejiu Non-Ferrous Metal Processing Co., Ltd.</v>
          </cell>
          <cell r="D6903" t="str">
            <v>Tin</v>
          </cell>
          <cell r="E6903" t="str">
            <v>CID000538</v>
          </cell>
          <cell r="F6903" t="str">
            <v>RMI</v>
          </cell>
          <cell r="G6903" t="str">
            <v>Gejiu Non-Ferrous Metal Processing Co., Ltd.</v>
          </cell>
          <cell r="H6903" t="str">
            <v>CHINA</v>
          </cell>
          <cell r="I6903" t="str">
            <v>Jijie</v>
          </cell>
          <cell r="J6903" t="str">
            <v>Gejiu</v>
          </cell>
          <cell r="K6903" t="str">
            <v>Yunnan Sheng</v>
          </cell>
          <cell r="L6903" t="str">
            <v>Conformant</v>
          </cell>
        </row>
        <row r="6904">
          <cell r="B6904" t="str">
            <v>Patterer GmbH_2023</v>
          </cell>
          <cell r="C6904" t="str">
            <v>CID003116 - Guangdong Hanhe Non-Ferrous Metal Co., Ltd.</v>
          </cell>
          <cell r="D6904" t="str">
            <v>Tin</v>
          </cell>
          <cell r="E6904" t="str">
            <v>CID003116</v>
          </cell>
          <cell r="F6904" t="str">
            <v>RMI</v>
          </cell>
          <cell r="G6904" t="str">
            <v>Guangdong Hanhe Non-Ferrous Metal Co., Ltd.</v>
          </cell>
          <cell r="H6904" t="str">
            <v>CHINA</v>
          </cell>
          <cell r="I6904"/>
          <cell r="J6904" t="str">
            <v>Chaozhou</v>
          </cell>
          <cell r="K6904" t="str">
            <v>Guangdong Sheng</v>
          </cell>
          <cell r="L6904" t="str">
            <v>Conformant</v>
          </cell>
        </row>
        <row r="6905">
          <cell r="B6905" t="str">
            <v>Patterer GmbH_2023</v>
          </cell>
          <cell r="C6905" t="str">
            <v>CID001105 - Malaysia Smelting Corporation (MSC)</v>
          </cell>
          <cell r="D6905" t="str">
            <v>Tin</v>
          </cell>
          <cell r="E6905" t="str">
            <v>CID001105</v>
          </cell>
          <cell r="F6905" t="str">
            <v>RMI</v>
          </cell>
          <cell r="G6905" t="str">
            <v>Malaysia Smelting Corporation (MSC)</v>
          </cell>
          <cell r="H6905" t="str">
            <v>MALAYSIA</v>
          </cell>
          <cell r="I6905" t="str">
            <v>27, Jialan Pantai</v>
          </cell>
          <cell r="J6905" t="str">
            <v>Butterworth</v>
          </cell>
          <cell r="K6905" t="str">
            <v>Pulau Pinang</v>
          </cell>
          <cell r="L6905" t="str">
            <v>Conformant</v>
          </cell>
        </row>
        <row r="6906">
          <cell r="B6906" t="str">
            <v>Patterer GmbH_2023</v>
          </cell>
          <cell r="C6906" t="str">
            <v>CID001142 - Metallic Resources, Inc.</v>
          </cell>
          <cell r="D6906" t="str">
            <v>Tin</v>
          </cell>
          <cell r="E6906" t="str">
            <v>CID001142</v>
          </cell>
          <cell r="F6906" t="str">
            <v>RMI</v>
          </cell>
          <cell r="G6906" t="str">
            <v>Metallic Resources, Inc.</v>
          </cell>
          <cell r="H6906" t="str">
            <v>UNITED STATES OF AMERICA</v>
          </cell>
          <cell r="I6906"/>
          <cell r="J6906" t="str">
            <v>Twinsburg</v>
          </cell>
          <cell r="K6906" t="str">
            <v>Ohio</v>
          </cell>
          <cell r="L6906" t="str">
            <v>Conformant</v>
          </cell>
        </row>
        <row r="6907">
          <cell r="B6907" t="str">
            <v>Patterer GmbH_2023</v>
          </cell>
          <cell r="C6907" t="str">
            <v>CID001182 - Minsur</v>
          </cell>
          <cell r="D6907" t="str">
            <v>Tin</v>
          </cell>
          <cell r="E6907" t="str">
            <v>CID001182</v>
          </cell>
          <cell r="F6907" t="str">
            <v>RMI</v>
          </cell>
          <cell r="G6907" t="str">
            <v>Minsur</v>
          </cell>
          <cell r="H6907" t="str">
            <v>PERU</v>
          </cell>
          <cell r="I6907" t="str">
            <v>222 Bloomingdale Road, Suite 101</v>
          </cell>
          <cell r="J6907" t="str">
            <v>Paracas</v>
          </cell>
          <cell r="K6907" t="str">
            <v>Ika</v>
          </cell>
          <cell r="L6907" t="str">
            <v>Conformant</v>
          </cell>
        </row>
        <row r="6908">
          <cell r="B6908" t="str">
            <v>Patterer GmbH_2023</v>
          </cell>
          <cell r="C6908" t="str">
            <v>CID001337 - Operaciones Metalurgicas S.A.</v>
          </cell>
          <cell r="D6908" t="str">
            <v>Tin</v>
          </cell>
          <cell r="E6908" t="str">
            <v>CID001337</v>
          </cell>
          <cell r="F6908" t="str">
            <v>RMI</v>
          </cell>
          <cell r="G6908" t="str">
            <v>Operaciones Metalurgicas S.A.</v>
          </cell>
          <cell r="H6908" t="str">
            <v>BOLIVIA (PLURINATIONAL STATE OF)</v>
          </cell>
          <cell r="I6908" t="str">
            <v>Nondisclosure</v>
          </cell>
          <cell r="J6908" t="str">
            <v>Oruro</v>
          </cell>
          <cell r="K6908" t="str">
            <v>Oruro</v>
          </cell>
          <cell r="L6908" t="str">
            <v>Conformant</v>
          </cell>
        </row>
        <row r="6909">
          <cell r="B6909" t="str">
            <v>Patterer GmbH_2023</v>
          </cell>
          <cell r="C6909" t="str">
            <v>CID000309 - PT Aries Kencana Sejahtera155</v>
          </cell>
          <cell r="D6909" t="str">
            <v>Tin</v>
          </cell>
          <cell r="E6909" t="str">
            <v>CID000309</v>
          </cell>
          <cell r="F6909" t="str">
            <v>RMI</v>
          </cell>
          <cell r="G6909" t="str">
            <v>PT Aries Kencana Sejahtera</v>
          </cell>
          <cell r="H6909" t="str">
            <v>INDONESIA</v>
          </cell>
          <cell r="I6909"/>
          <cell r="J6909" t="str">
            <v>Pemali</v>
          </cell>
          <cell r="K6909" t="str">
            <v>Kepulauan Bangka Belitung</v>
          </cell>
          <cell r="L6909" t="str">
            <v>Conformant</v>
          </cell>
        </row>
        <row r="6910">
          <cell r="B6910" t="str">
            <v>Patterer GmbH_2023</v>
          </cell>
          <cell r="C6910" t="str">
            <v>CID001399 - PT Artha Cipta Langgeng</v>
          </cell>
          <cell r="D6910" t="str">
            <v>Tin</v>
          </cell>
          <cell r="E6910" t="str">
            <v>CID001399</v>
          </cell>
          <cell r="F6910" t="str">
            <v>RMI</v>
          </cell>
          <cell r="G6910" t="str">
            <v>PT Artha Cipta Langgeng</v>
          </cell>
          <cell r="H6910" t="str">
            <v>INDONESIA</v>
          </cell>
          <cell r="I6910"/>
          <cell r="J6910" t="str">
            <v>Sungailiat</v>
          </cell>
          <cell r="K6910" t="str">
            <v>Kepulauan Bangka Belitung</v>
          </cell>
          <cell r="L6910" t="str">
            <v>Conformant</v>
          </cell>
        </row>
        <row r="6911">
          <cell r="B6911" t="str">
            <v>Patterer GmbH_2023</v>
          </cell>
          <cell r="C6911" t="str">
            <v>CID002503 - PT ATD Makmur Mandiri Jaya</v>
          </cell>
          <cell r="D6911" t="str">
            <v>Tin</v>
          </cell>
          <cell r="E6911" t="str">
            <v>CID002503</v>
          </cell>
          <cell r="F6911" t="str">
            <v>RMI</v>
          </cell>
          <cell r="G6911" t="str">
            <v>PT ATD Makmur Mandiri Jaya</v>
          </cell>
          <cell r="H6911" t="str">
            <v>INDONESIA</v>
          </cell>
          <cell r="I6911"/>
          <cell r="J6911" t="str">
            <v>Sungailiat</v>
          </cell>
          <cell r="K6911" t="str">
            <v>Kepulauan Bangka Belitung</v>
          </cell>
          <cell r="L6911" t="str">
            <v>Conformant</v>
          </cell>
        </row>
        <row r="6912">
          <cell r="B6912" t="str">
            <v>Patterer GmbH_2023</v>
          </cell>
          <cell r="C6912" t="str">
            <v>CID001402 - PT Babel Inti Perkasa</v>
          </cell>
          <cell r="D6912" t="str">
            <v>Tin</v>
          </cell>
          <cell r="E6912" t="str">
            <v>CID001402</v>
          </cell>
          <cell r="F6912" t="str">
            <v>RMI</v>
          </cell>
          <cell r="G6912" t="str">
            <v>PT Babel Inti Perkasa</v>
          </cell>
          <cell r="H6912" t="str">
            <v>INDONESIA</v>
          </cell>
          <cell r="I6912"/>
          <cell r="J6912" t="str">
            <v>Lintang</v>
          </cell>
          <cell r="K6912" t="str">
            <v>Kepulauan Bangka Belitung</v>
          </cell>
          <cell r="L6912" t="str">
            <v>Conformant</v>
          </cell>
        </row>
        <row r="6913">
          <cell r="B6913" t="str">
            <v>Patterer GmbH_2023</v>
          </cell>
          <cell r="C6913" t="str">
            <v>CID001421 - PT Belitung Industri Sejahtera</v>
          </cell>
          <cell r="D6913" t="str">
            <v>Tin</v>
          </cell>
          <cell r="E6913" t="str">
            <v>CID001421</v>
          </cell>
          <cell r="F6913" t="str">
            <v>RMI</v>
          </cell>
          <cell r="G6913" t="str">
            <v>PT Belitung Industri Sejahtera</v>
          </cell>
          <cell r="H6913" t="str">
            <v>INDONESIA</v>
          </cell>
          <cell r="I6913"/>
          <cell r="J6913" t="str">
            <v>Belitung</v>
          </cell>
          <cell r="K6913" t="str">
            <v>Kepulauan Bangka Belitung</v>
          </cell>
          <cell r="L6913" t="str">
            <v>Active</v>
          </cell>
        </row>
        <row r="6914">
          <cell r="B6914" t="str">
            <v>Patterer GmbH_2023</v>
          </cell>
          <cell r="C6914" t="str">
            <v>CID001428 - PT Bukit Timah156</v>
          </cell>
          <cell r="D6914" t="str">
            <v>Tin</v>
          </cell>
          <cell r="E6914" t="str">
            <v>CID001428</v>
          </cell>
          <cell r="F6914" t="str">
            <v>RMI</v>
          </cell>
          <cell r="G6914" t="str">
            <v>PT Bukit Timah</v>
          </cell>
          <cell r="H6914" t="str">
            <v>INDONESIA</v>
          </cell>
          <cell r="I6914" t="str">
            <v>Nondisclosure</v>
          </cell>
          <cell r="J6914" t="str">
            <v>Pangkal Pinang</v>
          </cell>
          <cell r="K6914" t="str">
            <v>Kepulauan Bangka Belitung</v>
          </cell>
          <cell r="L6914" t="str">
            <v>Conformant</v>
          </cell>
        </row>
        <row r="6915">
          <cell r="B6915" t="str">
            <v>Patterer GmbH_2023</v>
          </cell>
          <cell r="C6915" t="str">
            <v>CID002835 - PT Menara Cipta Mulia</v>
          </cell>
          <cell r="D6915" t="str">
            <v>Tin</v>
          </cell>
          <cell r="E6915" t="str">
            <v>CID002835</v>
          </cell>
          <cell r="F6915" t="str">
            <v>RMI</v>
          </cell>
          <cell r="G6915" t="str">
            <v>PT Menara Cipta Mulia</v>
          </cell>
          <cell r="H6915" t="str">
            <v>INDONESIA</v>
          </cell>
          <cell r="I6915"/>
          <cell r="J6915" t="str">
            <v>Mentawak</v>
          </cell>
          <cell r="K6915" t="str">
            <v>Kepulauan Bangka Belitung</v>
          </cell>
          <cell r="L6915" t="str">
            <v>Conformant</v>
          </cell>
        </row>
        <row r="6916">
          <cell r="B6916" t="str">
            <v>Patterer GmbH_2023</v>
          </cell>
          <cell r="C6916" t="str">
            <v>CID001453 - PT Mitra Stania Prima</v>
          </cell>
          <cell r="D6916" t="str">
            <v>Tin</v>
          </cell>
          <cell r="E6916" t="str">
            <v>CID001453</v>
          </cell>
          <cell r="F6916" t="str">
            <v>RMI</v>
          </cell>
          <cell r="G6916" t="str">
            <v>PT Mitra Stania Prima</v>
          </cell>
          <cell r="H6916" t="str">
            <v>INDONESIA</v>
          </cell>
          <cell r="I6916"/>
          <cell r="J6916" t="str">
            <v>Sungailiat</v>
          </cell>
          <cell r="K6916" t="str">
            <v>Kepulauan Bangka Belitung</v>
          </cell>
          <cell r="L6916" t="str">
            <v>Conformant</v>
          </cell>
        </row>
        <row r="6917">
          <cell r="B6917" t="str">
            <v>Patterer GmbH_2023</v>
          </cell>
          <cell r="C6917" t="str">
            <v>CID001457 - PT Panca Mega Persada</v>
          </cell>
          <cell r="D6917" t="str">
            <v>Tin</v>
          </cell>
          <cell r="E6917" t="str">
            <v>CID001457</v>
          </cell>
          <cell r="F6917" t="str">
            <v>RMI</v>
          </cell>
          <cell r="G6917" t="str">
            <v>PT Panca Mega Persada</v>
          </cell>
          <cell r="H6917" t="str">
            <v>INDONESIA</v>
          </cell>
          <cell r="I6917"/>
          <cell r="J6917" t="str">
            <v>Sungailiat</v>
          </cell>
          <cell r="K6917" t="str">
            <v>Kepulauan Bangka Belitung</v>
          </cell>
          <cell r="L6917" t="str">
            <v>Listed by RMI</v>
          </cell>
        </row>
        <row r="6918">
          <cell r="B6918" t="str">
            <v>Patterer GmbH_2023</v>
          </cell>
          <cell r="C6918" t="str">
            <v>CID001458 - PT Prima Timah Utama</v>
          </cell>
          <cell r="D6918" t="str">
            <v>Tin</v>
          </cell>
          <cell r="E6918" t="str">
            <v>CID001458</v>
          </cell>
          <cell r="F6918" t="str">
            <v>RMI</v>
          </cell>
          <cell r="G6918" t="str">
            <v>PT Prima Timah Utama</v>
          </cell>
          <cell r="H6918" t="str">
            <v>INDONESIA</v>
          </cell>
          <cell r="I6918"/>
          <cell r="J6918" t="str">
            <v>Pangkal Pinang</v>
          </cell>
          <cell r="K6918" t="str">
            <v>Kepulauan Bangka Belitung</v>
          </cell>
          <cell r="L6918" t="str">
            <v>Conformant</v>
          </cell>
        </row>
        <row r="6919">
          <cell r="B6919" t="str">
            <v>Patterer GmbH_2023</v>
          </cell>
          <cell r="C6919" t="str">
            <v>CID001460 - PT Refined Bangka Tin</v>
          </cell>
          <cell r="D6919" t="str">
            <v>Tin</v>
          </cell>
          <cell r="E6919" t="str">
            <v>CID001460</v>
          </cell>
          <cell r="F6919" t="str">
            <v>RMI</v>
          </cell>
          <cell r="G6919" t="str">
            <v>PT Refined Bangka Tin</v>
          </cell>
          <cell r="H6919" t="str">
            <v>INDONESIA</v>
          </cell>
          <cell r="I6919"/>
          <cell r="J6919" t="str">
            <v>Sungailiat</v>
          </cell>
          <cell r="K6919" t="str">
            <v>Kepulauan Bangka Belitung</v>
          </cell>
          <cell r="L6919" t="str">
            <v>Conformant</v>
          </cell>
        </row>
        <row r="6920">
          <cell r="B6920" t="str">
            <v>Patterer GmbH_2023</v>
          </cell>
          <cell r="C6920" t="str">
            <v>CID001463 - PT Sariwiguna Binasentosa</v>
          </cell>
          <cell r="D6920" t="str">
            <v>Tin</v>
          </cell>
          <cell r="E6920" t="str">
            <v>CID001463</v>
          </cell>
          <cell r="F6920" t="str">
            <v>RMI</v>
          </cell>
          <cell r="G6920" t="str">
            <v>PT Sariwiguna Binasentosa</v>
          </cell>
          <cell r="H6920" t="str">
            <v>INDONESIA</v>
          </cell>
          <cell r="I6920"/>
          <cell r="J6920" t="str">
            <v>Pangkal Pinang</v>
          </cell>
          <cell r="K6920" t="str">
            <v>Kepulauan Bangka Belitung</v>
          </cell>
          <cell r="L6920" t="str">
            <v>Conformant</v>
          </cell>
        </row>
        <row r="6921">
          <cell r="B6921" t="str">
            <v>Patterer GmbH_2023</v>
          </cell>
          <cell r="C6921" t="str">
            <v>CID001468 - PT Stanindo Inti Perkasa</v>
          </cell>
          <cell r="D6921" t="str">
            <v>Tin</v>
          </cell>
          <cell r="E6921" t="str">
            <v>CID001468</v>
          </cell>
          <cell r="F6921" t="str">
            <v>RMI</v>
          </cell>
          <cell r="G6921" t="str">
            <v>PT Stanindo Inti Perkasa</v>
          </cell>
          <cell r="H6921" t="str">
            <v>INDONESIA</v>
          </cell>
          <cell r="I6921"/>
          <cell r="J6921" t="str">
            <v>Pangkal Pinang</v>
          </cell>
          <cell r="K6921" t="str">
            <v>Kepulauan Bangka Belitung</v>
          </cell>
          <cell r="L6921" t="str">
            <v>Conformant</v>
          </cell>
        </row>
        <row r="6922">
          <cell r="B6922" t="str">
            <v>Patterer GmbH_2023</v>
          </cell>
          <cell r="C6922" t="str">
            <v>CID002816 - PT Sukses Inti Makmur</v>
          </cell>
          <cell r="D6922" t="str">
            <v>Tin</v>
          </cell>
          <cell r="E6922" t="str">
            <v>CID002816</v>
          </cell>
          <cell r="F6922" t="str">
            <v>RMI</v>
          </cell>
          <cell r="G6922" t="str">
            <v>PT Sukses Inti Makmur</v>
          </cell>
          <cell r="H6922" t="str">
            <v>INDONESIA</v>
          </cell>
          <cell r="I6922"/>
          <cell r="J6922" t="str">
            <v>Belitung</v>
          </cell>
          <cell r="K6922" t="str">
            <v>Kepulauan Bangka Belitung</v>
          </cell>
          <cell r="L6922" t="str">
            <v>Conformant</v>
          </cell>
        </row>
        <row r="6923">
          <cell r="B6923" t="str">
            <v>Patterer GmbH_2023</v>
          </cell>
          <cell r="C6923" t="str">
            <v>CID001477 - PT Timah Tbk Kundur</v>
          </cell>
          <cell r="D6923" t="str">
            <v>Tin</v>
          </cell>
          <cell r="E6923" t="str">
            <v>CID001477</v>
          </cell>
          <cell r="F6923" t="str">
            <v>RMI</v>
          </cell>
          <cell r="G6923" t="str">
            <v>PT Timah Tbk Kundur</v>
          </cell>
          <cell r="H6923" t="str">
            <v>INDONESIA</v>
          </cell>
          <cell r="I6923" t="str">
            <v>Unknown.</v>
          </cell>
          <cell r="J6923" t="str">
            <v>Kundur</v>
          </cell>
          <cell r="K6923" t="str">
            <v>Riau</v>
          </cell>
          <cell r="L6923" t="str">
            <v>Conformant</v>
          </cell>
        </row>
        <row r="6924">
          <cell r="B6924" t="str">
            <v>Patterer GmbH_2023</v>
          </cell>
          <cell r="C6924" t="str">
            <v>CID001482 - PT Timah Tbk Mentok</v>
          </cell>
          <cell r="D6924" t="str">
            <v>Tin</v>
          </cell>
          <cell r="E6924" t="str">
            <v>CID001482</v>
          </cell>
          <cell r="F6924" t="str">
            <v>RMI</v>
          </cell>
          <cell r="G6924" t="str">
            <v>PT Timah Tbk Mentok</v>
          </cell>
          <cell r="H6924" t="str">
            <v>INDONESIA</v>
          </cell>
          <cell r="I6924" t="str">
            <v>Unknown.</v>
          </cell>
          <cell r="J6924" t="str">
            <v>Mentok</v>
          </cell>
          <cell r="K6924" t="str">
            <v>Kepulauan Bangka Belitung</v>
          </cell>
          <cell r="L6924" t="str">
            <v>Conformant</v>
          </cell>
        </row>
        <row r="6925">
          <cell r="B6925" t="str">
            <v>Patterer GmbH_2023</v>
          </cell>
          <cell r="C6925" t="str">
            <v>CID001490 - PT Tinindo Inter Nusa</v>
          </cell>
          <cell r="D6925" t="str">
            <v>Tin</v>
          </cell>
          <cell r="E6925" t="str">
            <v>CID001490</v>
          </cell>
          <cell r="F6925" t="str">
            <v>RMI</v>
          </cell>
          <cell r="G6925" t="str">
            <v>PT Tinindo Inter Nusa</v>
          </cell>
          <cell r="H6925" t="str">
            <v>INDONESIA</v>
          </cell>
          <cell r="I6925"/>
          <cell r="J6925" t="str">
            <v>Pangkal Pinang</v>
          </cell>
          <cell r="K6925" t="str">
            <v>Kepulauan Bangka Belitung</v>
          </cell>
          <cell r="L6925" t="str">
            <v>Listed by RMI</v>
          </cell>
        </row>
        <row r="6926">
          <cell r="B6926" t="str">
            <v>Patterer GmbH_2023</v>
          </cell>
          <cell r="C6926" t="str">
            <v>CID001493 - PT Tommy Utama</v>
          </cell>
          <cell r="D6926" t="str">
            <v>Tin</v>
          </cell>
          <cell r="E6926" t="str">
            <v>CID001493</v>
          </cell>
          <cell r="F6926" t="str">
            <v>RMI</v>
          </cell>
          <cell r="G6926" t="str">
            <v>PT Tommy Utama</v>
          </cell>
          <cell r="H6926" t="str">
            <v>INDONESIA</v>
          </cell>
          <cell r="I6926"/>
          <cell r="J6926" t="str">
            <v>Gantung</v>
          </cell>
          <cell r="K6926" t="str">
            <v>Kepulauan Bangka Belitung</v>
          </cell>
          <cell r="L6926" t="str">
            <v>Conformant</v>
          </cell>
        </row>
        <row r="6927">
          <cell r="B6927" t="str">
            <v>Patterer GmbH_2023</v>
          </cell>
          <cell r="C6927" t="str">
            <v>CID001539 - Rui Da Hung</v>
          </cell>
          <cell r="D6927" t="str">
            <v>Tin</v>
          </cell>
          <cell r="E6927" t="str">
            <v>CID001539</v>
          </cell>
          <cell r="F6927" t="str">
            <v>RMI</v>
          </cell>
          <cell r="G6927" t="str">
            <v>Rui Da Hung</v>
          </cell>
          <cell r="H6927" t="str">
            <v>TAIWAN, PROVINCE OF CHINA</v>
          </cell>
          <cell r="I6927"/>
          <cell r="J6927" t="str">
            <v>Taoyuan</v>
          </cell>
          <cell r="K6927" t="str">
            <v>Taoyuan</v>
          </cell>
          <cell r="L6927" t="str">
            <v>Conformant</v>
          </cell>
        </row>
        <row r="6928">
          <cell r="B6928" t="str">
            <v>Patterer GmbH_2023</v>
          </cell>
          <cell r="C6928" t="str">
            <v>CID001898 - Thaisarco</v>
          </cell>
          <cell r="D6928" t="str">
            <v>Tin</v>
          </cell>
          <cell r="E6928" t="str">
            <v>CID001898</v>
          </cell>
          <cell r="F6928" t="str">
            <v>RMI</v>
          </cell>
          <cell r="G6928" t="str">
            <v>Thaisarco</v>
          </cell>
          <cell r="H6928" t="str">
            <v>THAILAND</v>
          </cell>
          <cell r="I6928" t="str">
            <v>80 Moo 8, Sakdidej Road</v>
          </cell>
          <cell r="J6928" t="str">
            <v>Amphur Muang</v>
          </cell>
          <cell r="K6928" t="str">
            <v>Phuket</v>
          </cell>
          <cell r="L6928" t="str">
            <v>Conformant</v>
          </cell>
        </row>
        <row r="6929">
          <cell r="B6929" t="str">
            <v>Patterer GmbH_2023</v>
          </cell>
          <cell r="C6929" t="str">
            <v>CID002036 - White Solder Metalurgia e Mineracao Ltda.</v>
          </cell>
          <cell r="D6929" t="str">
            <v>Tin</v>
          </cell>
          <cell r="E6929" t="str">
            <v>CID002036</v>
          </cell>
          <cell r="F6929" t="str">
            <v>RMI</v>
          </cell>
          <cell r="G6929" t="str">
            <v>White Solder Metalurgia e Mineracao Ltda.</v>
          </cell>
          <cell r="H6929" t="str">
            <v>BRAZIL</v>
          </cell>
          <cell r="I6929" t="str">
            <v>Rodovia 421, Km 1,1 no 917 CEP 76877-073/Cx Postal: 433</v>
          </cell>
          <cell r="J6929" t="str">
            <v>Ariquemes</v>
          </cell>
          <cell r="K6929" t="str">
            <v>Rondônia</v>
          </cell>
          <cell r="L6929" t="str">
            <v>Conformant</v>
          </cell>
        </row>
        <row r="6930">
          <cell r="B6930" t="str">
            <v>Patterer GmbH_2023</v>
          </cell>
          <cell r="C6930" t="str">
            <v>CID002158 - Yunnan Chengfeng Non-ferrous Metals Co., Ltd.165</v>
          </cell>
          <cell r="D6930" t="str">
            <v>Tin</v>
          </cell>
          <cell r="E6930" t="str">
            <v>CID002158</v>
          </cell>
          <cell r="F6930" t="str">
            <v>RMI</v>
          </cell>
          <cell r="G6930" t="str">
            <v>Yunnan Chengfeng Non-ferrous Metals Co., Ltd.</v>
          </cell>
          <cell r="H6930" t="str">
            <v>CHINA</v>
          </cell>
          <cell r="I6930" t="str">
            <v>Unknown.</v>
          </cell>
          <cell r="J6930" t="str">
            <v>Gejiu</v>
          </cell>
          <cell r="K6930" t="str">
            <v>Yunnan Sheng</v>
          </cell>
          <cell r="L6930" t="str">
            <v>Conformant</v>
          </cell>
        </row>
        <row r="6931">
          <cell r="B6931" t="str">
            <v>Patterer GmbH_2023</v>
          </cell>
          <cell r="C6931" t="str">
            <v>CID002180 - Tin Smelting Branch of Yunnan Tin Co., Ltd.</v>
          </cell>
          <cell r="D6931" t="str">
            <v>Tin</v>
          </cell>
          <cell r="E6931" t="str">
            <v>CID002180</v>
          </cell>
          <cell r="F6931" t="str">
            <v>RMI</v>
          </cell>
          <cell r="G6931" t="str">
            <v>Tin Smelting Branch of Yunnan Tin Co., Ltd.</v>
          </cell>
          <cell r="H6931" t="str">
            <v>CHINA</v>
          </cell>
          <cell r="I6931" t="str">
            <v>Unknown.</v>
          </cell>
          <cell r="J6931" t="str">
            <v>Gejiu</v>
          </cell>
          <cell r="K6931" t="str">
            <v>Yunnan Sheng</v>
          </cell>
          <cell r="L6931" t="str">
            <v>Conformant</v>
          </cell>
        </row>
        <row r="6932">
          <cell r="B6932" t="str">
            <v>Patterer GmbH_2023</v>
          </cell>
          <cell r="C6932" t="str">
            <v>CID001486 - PT Timah Nusantara</v>
          </cell>
          <cell r="D6932" t="str">
            <v>Tin</v>
          </cell>
          <cell r="E6932" t="str">
            <v>CID001486</v>
          </cell>
          <cell r="F6932" t="str">
            <v>RMI</v>
          </cell>
          <cell r="G6932" t="str">
            <v>PT Timah Nusantara</v>
          </cell>
          <cell r="H6932" t="str">
            <v>INDONESIA</v>
          </cell>
          <cell r="I6932"/>
          <cell r="J6932" t="str">
            <v>Tempilang</v>
          </cell>
          <cell r="K6932" t="str">
            <v>Kepulauan Bangka Belitung</v>
          </cell>
          <cell r="L6932" t="str">
            <v>Active</v>
          </cell>
        </row>
        <row r="6933">
          <cell r="B6933" t="str">
            <v>Patterer GmbH_2023</v>
          </cell>
          <cell r="C6933" t="str">
            <v>CID002773 - Aurubis Beerse99</v>
          </cell>
          <cell r="D6933" t="str">
            <v>Tin</v>
          </cell>
          <cell r="E6933" t="str">
            <v>CID002773</v>
          </cell>
          <cell r="F6933" t="str">
            <v>RMI</v>
          </cell>
          <cell r="G6933" t="str">
            <v>Aurubis Beerse</v>
          </cell>
          <cell r="H6933" t="str">
            <v>BELGIUM</v>
          </cell>
          <cell r="I6933"/>
          <cell r="J6933" t="str">
            <v>Beerse</v>
          </cell>
          <cell r="K6933" t="str">
            <v>Antwerpen</v>
          </cell>
          <cell r="L6933" t="str">
            <v>Conformant</v>
          </cell>
        </row>
        <row r="6934">
          <cell r="B6934" t="str">
            <v>Patterer GmbH_2023</v>
          </cell>
          <cell r="C6934" t="str">
            <v>CID002774 - Aurubis Berango100</v>
          </cell>
          <cell r="D6934" t="str">
            <v>Tin</v>
          </cell>
          <cell r="E6934" t="str">
            <v>CID002774</v>
          </cell>
          <cell r="F6934" t="str">
            <v>RMI</v>
          </cell>
          <cell r="G6934" t="str">
            <v>Aurubis Berango</v>
          </cell>
          <cell r="H6934" t="str">
            <v>SPAIN</v>
          </cell>
          <cell r="I6934"/>
          <cell r="J6934" t="str">
            <v>Berango</v>
          </cell>
          <cell r="K6934" t="str">
            <v>Bizkaia</v>
          </cell>
          <cell r="L6934" t="str">
            <v>Conformant</v>
          </cell>
        </row>
        <row r="6935">
          <cell r="B6935" t="str">
            <v>Patterer GmbH_2023</v>
          </cell>
          <cell r="C6935" t="str">
            <v>CID003190 - Chifeng Dajingzi Tin Industry Co., Ltd.</v>
          </cell>
          <cell r="D6935" t="str">
            <v>Tin</v>
          </cell>
          <cell r="E6935" t="str">
            <v>CID003190</v>
          </cell>
          <cell r="F6935" t="str">
            <v>RMI</v>
          </cell>
          <cell r="G6935" t="str">
            <v>Chifeng Dajingzi Tin Industry Co., Ltd.</v>
          </cell>
          <cell r="H6935" t="str">
            <v>CHINA</v>
          </cell>
          <cell r="I6935"/>
          <cell r="J6935" t="str">
            <v>Chifeng</v>
          </cell>
          <cell r="K6935" t="str">
            <v>Nei Mongol Zizhiqu</v>
          </cell>
          <cell r="L6935" t="str">
            <v>Conformant</v>
          </cell>
        </row>
        <row r="6936">
          <cell r="B6936" t="str">
            <v>Patterer GmbH_2023</v>
          </cell>
          <cell r="C6936" t="str">
            <v>CID003205 - PT Bangka Serumpun</v>
          </cell>
          <cell r="D6936" t="str">
            <v>Tin</v>
          </cell>
          <cell r="E6936" t="str">
            <v>CID003205</v>
          </cell>
          <cell r="F6936" t="str">
            <v>RMI</v>
          </cell>
          <cell r="G6936" t="str">
            <v>PT Bangka Serumpun</v>
          </cell>
          <cell r="H6936" t="str">
            <v>INDONESIA</v>
          </cell>
          <cell r="I6936"/>
          <cell r="J6936" t="str">
            <v>Pangkalpinang</v>
          </cell>
          <cell r="K6936" t="str">
            <v>Kepulauan Bangka Belitung</v>
          </cell>
          <cell r="L6936" t="str">
            <v>Conformant</v>
          </cell>
        </row>
        <row r="6937">
          <cell r="B6937" t="str">
            <v>Patterer GmbH_2023</v>
          </cell>
          <cell r="C6937" t="str">
            <v>CID001406 - PT Babel Surya Alam Lestari</v>
          </cell>
          <cell r="D6937" t="str">
            <v>Tin</v>
          </cell>
          <cell r="E6937" t="str">
            <v>CID001406</v>
          </cell>
          <cell r="F6937" t="str">
            <v>RMI</v>
          </cell>
          <cell r="G6937" t="str">
            <v>PT Babel Surya Alam Lestari</v>
          </cell>
          <cell r="H6937" t="str">
            <v>INDONESIA</v>
          </cell>
          <cell r="I6937"/>
          <cell r="J6937" t="str">
            <v>Badau</v>
          </cell>
          <cell r="K6937" t="str">
            <v>Kepulauan Bangka Belitung</v>
          </cell>
          <cell r="L6937" t="str">
            <v>Conformant</v>
          </cell>
        </row>
        <row r="6938">
          <cell r="B6938" t="str">
            <v>Patterer GmbH_2023</v>
          </cell>
          <cell r="C6938" t="str">
            <v>CID003381 - PT Rajawali Rimba Perkasa</v>
          </cell>
          <cell r="D6938" t="str">
            <v>Tin</v>
          </cell>
          <cell r="E6938" t="str">
            <v>CID003381</v>
          </cell>
          <cell r="F6938" t="str">
            <v>RMI</v>
          </cell>
          <cell r="G6938" t="str">
            <v>PT Rajawali Rimba Perkasa</v>
          </cell>
          <cell r="H6938" t="str">
            <v>INDONESIA</v>
          </cell>
          <cell r="I6938"/>
          <cell r="J6938" t="str">
            <v>Tukak Sadai</v>
          </cell>
          <cell r="K6938" t="str">
            <v>Bangka Belitung</v>
          </cell>
          <cell r="L6938" t="str">
            <v>Conformant</v>
          </cell>
        </row>
        <row r="6939">
          <cell r="B6939" t="str">
            <v>Patterer GmbH_2023</v>
          </cell>
          <cell r="C6939" t="str">
            <v>CID003387 - Luna Smelter, Ltd.</v>
          </cell>
          <cell r="D6939" t="str">
            <v>Tin</v>
          </cell>
          <cell r="E6939" t="str">
            <v>CID003387</v>
          </cell>
          <cell r="F6939" t="str">
            <v>RMI</v>
          </cell>
          <cell r="G6939" t="str">
            <v>Luna Smelter, Ltd.</v>
          </cell>
          <cell r="H6939" t="str">
            <v>RWANDA</v>
          </cell>
          <cell r="I6939"/>
          <cell r="J6939" t="str">
            <v>Kigali</v>
          </cell>
          <cell r="K6939" t="str">
            <v>City of Kigali</v>
          </cell>
          <cell r="L6939" t="str">
            <v>Conformant</v>
          </cell>
        </row>
        <row r="6940">
          <cell r="B6940" t="str">
            <v>Patterer GmbH_2023</v>
          </cell>
          <cell r="C6940" t="str">
            <v>CID001191 - Mitsubishi Materials Corporation</v>
          </cell>
          <cell r="D6940" t="str">
            <v>Tin</v>
          </cell>
          <cell r="E6940" t="str">
            <v>CID001191</v>
          </cell>
          <cell r="F6940" t="str">
            <v>RMI</v>
          </cell>
          <cell r="G6940" t="str">
            <v>Mitsubishi Materials Corporation</v>
          </cell>
          <cell r="H6940" t="str">
            <v>JAPAN</v>
          </cell>
          <cell r="I6940"/>
          <cell r="J6940" t="str">
            <v>Tokyo</v>
          </cell>
          <cell r="K6940" t="str">
            <v>Tokyo</v>
          </cell>
          <cell r="L6940" t="str">
            <v>Conformant</v>
          </cell>
        </row>
        <row r="6941">
          <cell r="B6941" t="str">
            <v>Patterer GmbH_2023</v>
          </cell>
          <cell r="C6941" t="str">
            <v>CID003449 - PT Mitra Sukses Globalindo</v>
          </cell>
          <cell r="D6941" t="str">
            <v>Tin</v>
          </cell>
          <cell r="E6941" t="str">
            <v>CID003449</v>
          </cell>
          <cell r="F6941" t="str">
            <v>RMI</v>
          </cell>
          <cell r="G6941" t="str">
            <v>PT Mitra Sukses Globalindo</v>
          </cell>
          <cell r="H6941" t="str">
            <v>INDONESIA</v>
          </cell>
          <cell r="I6941"/>
          <cell r="J6941" t="str">
            <v>Pangkalpinang</v>
          </cell>
          <cell r="K6941" t="str">
            <v>Kepulauan Bangka Belitung</v>
          </cell>
          <cell r="L6941" t="str">
            <v>Conformant</v>
          </cell>
        </row>
        <row r="6942">
          <cell r="B6942" t="str">
            <v>PERROTTON SA_2023</v>
          </cell>
          <cell r="C6942"/>
          <cell r="D6942"/>
          <cell r="E6942"/>
          <cell r="F6942"/>
          <cell r="G6942"/>
          <cell r="H6942"/>
          <cell r="I6942"/>
          <cell r="J6942"/>
          <cell r="K6942"/>
          <cell r="L6942"/>
        </row>
        <row r="6943">
          <cell r="B6943" t="str">
            <v>PICIESSE ELETTRONICA SRLPICIESSE ELETTRONICA s.r.l._2023</v>
          </cell>
          <cell r="C6943" t="str">
            <v>CID000233 - Chimet S.p.A.</v>
          </cell>
          <cell r="D6943" t="str">
            <v>Gold</v>
          </cell>
          <cell r="E6943" t="str">
            <v>CID000233</v>
          </cell>
          <cell r="F6943" t="str">
            <v>RMI</v>
          </cell>
          <cell r="G6943" t="str">
            <v>Chimet S.p.A.</v>
          </cell>
          <cell r="H6943" t="str">
            <v>ITALY</v>
          </cell>
          <cell r="I6943"/>
          <cell r="J6943" t="str">
            <v>Arezzo</v>
          </cell>
          <cell r="K6943" t="str">
            <v>Toscana</v>
          </cell>
          <cell r="L6943" t="str">
            <v>Conformant</v>
          </cell>
        </row>
        <row r="6944">
          <cell r="B6944" t="str">
            <v>PICIESSE ELETTRONICA SRLPICIESSE ELETTRONICA s.r.l._2023</v>
          </cell>
          <cell r="C6944" t="str">
            <v>CID001105 - Malaysia Smelting Corporation (MSC)</v>
          </cell>
          <cell r="D6944" t="str">
            <v>Tin</v>
          </cell>
          <cell r="E6944" t="str">
            <v>CID001105</v>
          </cell>
          <cell r="F6944" t="str">
            <v>RMI</v>
          </cell>
          <cell r="G6944" t="str">
            <v>Malaysia Smelting Corporation (MSC)</v>
          </cell>
          <cell r="H6944" t="str">
            <v>MALAYSIA</v>
          </cell>
          <cell r="I6944" t="str">
            <v>27, Jialan Pantai</v>
          </cell>
          <cell r="J6944" t="str">
            <v>Butterworth</v>
          </cell>
          <cell r="K6944" t="str">
            <v>Pulau Pinang</v>
          </cell>
          <cell r="L6944" t="str">
            <v>Conformant</v>
          </cell>
        </row>
        <row r="6945">
          <cell r="B6945" t="str">
            <v>PICIESSE ELETTRONICA SRLPICIESSE ELETTRONICA s.r.l._2023</v>
          </cell>
          <cell r="C6945" t="str">
            <v>CID001477 - PT Timah Tbk Kundur</v>
          </cell>
          <cell r="D6945" t="str">
            <v>Tin</v>
          </cell>
          <cell r="E6945" t="str">
            <v>CID001477</v>
          </cell>
          <cell r="F6945" t="str">
            <v>RMI</v>
          </cell>
          <cell r="G6945" t="str">
            <v>PT Timah Tbk Kundur</v>
          </cell>
          <cell r="H6945" t="str">
            <v>INDONESIA</v>
          </cell>
          <cell r="I6945" t="str">
            <v>Unknown.</v>
          </cell>
          <cell r="J6945" t="str">
            <v>Kundur</v>
          </cell>
          <cell r="K6945" t="str">
            <v>Riau</v>
          </cell>
          <cell r="L6945" t="str">
            <v>Conformant</v>
          </cell>
        </row>
        <row r="6946">
          <cell r="B6946" t="str">
            <v>PICIESSE ELETTRONICA SRLPICIESSE ELETTRONICA s.r.l._2023</v>
          </cell>
          <cell r="C6946" t="str">
            <v>CID001482 - PT Timah Tbk Mentok</v>
          </cell>
          <cell r="D6946" t="str">
            <v>Tin</v>
          </cell>
          <cell r="E6946" t="str">
            <v>CID001482</v>
          </cell>
          <cell r="F6946" t="str">
            <v>RMI</v>
          </cell>
          <cell r="G6946" t="str">
            <v>PT Timah Tbk Mentok</v>
          </cell>
          <cell r="H6946" t="str">
            <v>INDONESIA</v>
          </cell>
          <cell r="I6946" t="str">
            <v>Unknown.</v>
          </cell>
          <cell r="J6946" t="str">
            <v>Mentok</v>
          </cell>
          <cell r="K6946" t="str">
            <v>Kepulauan Bangka Belitung</v>
          </cell>
          <cell r="L6946" t="str">
            <v>Conformant</v>
          </cell>
        </row>
        <row r="6947">
          <cell r="B6947" t="str">
            <v>PRECIDIP_2023</v>
          </cell>
          <cell r="C6947" t="str">
            <v>CID001149 - Metalor Technologies (Hong Kong) Ltd.</v>
          </cell>
          <cell r="D6947" t="str">
            <v>Gold</v>
          </cell>
          <cell r="E6947" t="str">
            <v>CID001149</v>
          </cell>
          <cell r="F6947" t="str">
            <v>RMI</v>
          </cell>
          <cell r="G6947" t="str">
            <v>Metalor Technologies (Hong Kong) Ltd.</v>
          </cell>
          <cell r="H6947" t="str">
            <v>CHINA</v>
          </cell>
          <cell r="I6947" t="str">
            <v>Unknown.</v>
          </cell>
          <cell r="J6947" t="str">
            <v>Kwai Chung</v>
          </cell>
          <cell r="K6947" t="str">
            <v>Hong Kong SAR</v>
          </cell>
          <cell r="L6947" t="str">
            <v>Conformant</v>
          </cell>
        </row>
        <row r="6948">
          <cell r="B6948" t="str">
            <v>PRECIDIP_2023</v>
          </cell>
          <cell r="C6948" t="str">
            <v>CID001152 - Metalor Technologies (Singapore) Pte., Ltd.</v>
          </cell>
          <cell r="D6948" t="str">
            <v>Gold</v>
          </cell>
          <cell r="E6948" t="str">
            <v>CID001152</v>
          </cell>
          <cell r="F6948" t="str">
            <v>RMI</v>
          </cell>
          <cell r="G6948" t="str">
            <v>Metalor Technologies (Singapore) Pte., Ltd.</v>
          </cell>
          <cell r="H6948" t="str">
            <v>SINGAPORE</v>
          </cell>
          <cell r="I6948"/>
          <cell r="J6948" t="str">
            <v>Singapore</v>
          </cell>
          <cell r="K6948" t="str">
            <v>South West</v>
          </cell>
          <cell r="L6948" t="str">
            <v>Conformant</v>
          </cell>
        </row>
        <row r="6949">
          <cell r="B6949" t="str">
            <v>PRECIDIP_2023</v>
          </cell>
          <cell r="C6949" t="str">
            <v>CID001147 - Metalor Technologies (Suzhou) Ltd.</v>
          </cell>
          <cell r="D6949" t="str">
            <v>Gold</v>
          </cell>
          <cell r="E6949" t="str">
            <v>CID001147</v>
          </cell>
          <cell r="F6949" t="str">
            <v>RMI</v>
          </cell>
          <cell r="G6949" t="str">
            <v>Metalor Technologies (Suzhou) Ltd.</v>
          </cell>
          <cell r="H6949" t="str">
            <v>CHINA</v>
          </cell>
          <cell r="I6949"/>
          <cell r="J6949" t="str">
            <v>Suzhou Industrial Park</v>
          </cell>
          <cell r="K6949" t="str">
            <v>Jiangsu Sheng</v>
          </cell>
          <cell r="L6949" t="str">
            <v>Conformant</v>
          </cell>
        </row>
        <row r="6950">
          <cell r="B6950" t="str">
            <v>PRECIDIP_2023</v>
          </cell>
          <cell r="C6950" t="str">
            <v>CID001153 - Metalor Technologies S.A.</v>
          </cell>
          <cell r="D6950" t="str">
            <v>Gold</v>
          </cell>
          <cell r="E6950" t="str">
            <v>CID001153</v>
          </cell>
          <cell r="F6950" t="str">
            <v>RMI</v>
          </cell>
          <cell r="G6950" t="str">
            <v>Metalor Technologies S.A.</v>
          </cell>
          <cell r="H6950" t="str">
            <v>SWITZERLAND</v>
          </cell>
          <cell r="I6950"/>
          <cell r="J6950" t="str">
            <v>Marin</v>
          </cell>
          <cell r="K6950" t="str">
            <v>Neuchâtel</v>
          </cell>
          <cell r="L6950" t="str">
            <v>Conformant</v>
          </cell>
        </row>
        <row r="6951">
          <cell r="B6951" t="str">
            <v>PRECIDIP_2023</v>
          </cell>
          <cell r="C6951" t="str">
            <v>CID001157 - Metalor USA Refining Corporation</v>
          </cell>
          <cell r="D6951" t="str">
            <v>Gold</v>
          </cell>
          <cell r="E6951" t="str">
            <v>CID001157</v>
          </cell>
          <cell r="F6951" t="str">
            <v>RMI</v>
          </cell>
          <cell r="G6951" t="str">
            <v>Metalor USA Refining Corporation</v>
          </cell>
          <cell r="H6951" t="str">
            <v>UNITED STATES OF AMERICA</v>
          </cell>
          <cell r="I6951"/>
          <cell r="J6951" t="str">
            <v>North Attleboro</v>
          </cell>
          <cell r="K6951" t="str">
            <v>Massachusetts</v>
          </cell>
          <cell r="L6951" t="str">
            <v>Conformant</v>
          </cell>
        </row>
        <row r="6952">
          <cell r="B6952" t="str">
            <v>PRECIDIP_2023</v>
          </cell>
          <cell r="C6952" t="str">
            <v>CID001916 - Shandong Gold Smelting Co., Ltd.</v>
          </cell>
          <cell r="D6952" t="str">
            <v>Gold</v>
          </cell>
          <cell r="E6952" t="str">
            <v>CID001916</v>
          </cell>
          <cell r="F6952" t="str">
            <v>RMI</v>
          </cell>
          <cell r="G6952" t="str">
            <v>Shandong Gold Smelting Co., Ltd.</v>
          </cell>
          <cell r="H6952" t="str">
            <v>CHINA</v>
          </cell>
          <cell r="I6952"/>
          <cell r="J6952" t="str">
            <v>Laizhou</v>
          </cell>
          <cell r="K6952" t="str">
            <v>Shandong Sheng</v>
          </cell>
          <cell r="L6952" t="str">
            <v>Conformant</v>
          </cell>
        </row>
        <row r="6953">
          <cell r="B6953" t="str">
            <v>PRECIDIP_2023</v>
          </cell>
          <cell r="C6953" t="str">
            <v>CID001980 - Umicore S.A. Business Unit Precious Metals Refining104</v>
          </cell>
          <cell r="D6953" t="str">
            <v>Gold</v>
          </cell>
          <cell r="E6953" t="str">
            <v>CID001980</v>
          </cell>
          <cell r="F6953" t="str">
            <v>RMI</v>
          </cell>
          <cell r="G6953" t="str">
            <v>Umicore S.A. Business Unit Precious Metals Refining</v>
          </cell>
          <cell r="H6953" t="str">
            <v>BELGIUM</v>
          </cell>
          <cell r="I6953" t="str">
            <v>Adolf Greinerstraat 14</v>
          </cell>
          <cell r="J6953" t="str">
            <v>Hoboken</v>
          </cell>
          <cell r="K6953" t="str">
            <v>Antwerpen</v>
          </cell>
          <cell r="L6953" t="str">
            <v>Conformant</v>
          </cell>
        </row>
        <row r="6954">
          <cell r="B6954" t="str">
            <v>PRECIDIP_2023</v>
          </cell>
          <cell r="C6954" t="str">
            <v>CID001070 - China Tin Group Co., Ltd.125</v>
          </cell>
          <cell r="D6954" t="str">
            <v>Tin</v>
          </cell>
          <cell r="E6954" t="str">
            <v>CID001070</v>
          </cell>
          <cell r="F6954" t="str">
            <v>RMI</v>
          </cell>
          <cell r="G6954" t="str">
            <v>China Tin Group Co., Ltd.</v>
          </cell>
          <cell r="H6954" t="str">
            <v>CHINA</v>
          </cell>
          <cell r="I6954"/>
          <cell r="J6954" t="str">
            <v>Laibin</v>
          </cell>
          <cell r="K6954" t="str">
            <v>Guangxi Zhuangzu Zizhiqu</v>
          </cell>
          <cell r="L6954" t="str">
            <v>Conformant</v>
          </cell>
        </row>
        <row r="6955">
          <cell r="B6955" t="str">
            <v>PRECIDIP_2023</v>
          </cell>
          <cell r="C6955" t="str">
            <v>CID000468 - Fenix Metals</v>
          </cell>
          <cell r="D6955" t="str">
            <v>Tin</v>
          </cell>
          <cell r="E6955" t="str">
            <v>CID000468</v>
          </cell>
          <cell r="F6955" t="str">
            <v>RMI</v>
          </cell>
          <cell r="G6955" t="str">
            <v>Fenix Metals</v>
          </cell>
          <cell r="H6955" t="str">
            <v>POLAND</v>
          </cell>
          <cell r="I6955"/>
          <cell r="J6955" t="str">
            <v>Chmielów</v>
          </cell>
          <cell r="K6955" t="str">
            <v>Podkarpackie</v>
          </cell>
          <cell r="L6955" t="str">
            <v>Conformant</v>
          </cell>
        </row>
        <row r="6956">
          <cell r="B6956" t="str">
            <v>PRECIDIP_2023</v>
          </cell>
          <cell r="C6956" t="str">
            <v>CID001182 - Minsur</v>
          </cell>
          <cell r="D6956" t="str">
            <v>Tin</v>
          </cell>
          <cell r="E6956" t="str">
            <v>CID001182</v>
          </cell>
          <cell r="F6956" t="str">
            <v>RMI</v>
          </cell>
          <cell r="G6956" t="str">
            <v>Minsur</v>
          </cell>
          <cell r="H6956" t="str">
            <v>PERU</v>
          </cell>
          <cell r="I6956" t="str">
            <v>222 Bloomingdale Road, Suite 101</v>
          </cell>
          <cell r="J6956" t="str">
            <v>Paracas</v>
          </cell>
          <cell r="K6956" t="str">
            <v>Ika</v>
          </cell>
          <cell r="L6956" t="str">
            <v>Conformant</v>
          </cell>
        </row>
        <row r="6957">
          <cell r="B6957" t="str">
            <v>PRECIDIP_2023</v>
          </cell>
          <cell r="C6957" t="str">
            <v>CID001337 - Operaciones Metalurgicas S.A.</v>
          </cell>
          <cell r="D6957" t="str">
            <v>Tin</v>
          </cell>
          <cell r="E6957" t="str">
            <v>CID001337</v>
          </cell>
          <cell r="F6957" t="str">
            <v>RMI</v>
          </cell>
          <cell r="G6957" t="str">
            <v>Operaciones Metalurgicas S.A.</v>
          </cell>
          <cell r="H6957" t="str">
            <v>BOLIVIA (PLURINATIONAL STATE OF)</v>
          </cell>
          <cell r="I6957" t="str">
            <v>Nondisclosure</v>
          </cell>
          <cell r="J6957" t="str">
            <v>Oruro</v>
          </cell>
          <cell r="K6957" t="str">
            <v>Oruro</v>
          </cell>
          <cell r="L6957" t="str">
            <v>Conformant</v>
          </cell>
        </row>
        <row r="6958">
          <cell r="B6958" t="str">
            <v>PRECIDIP_2023</v>
          </cell>
          <cell r="C6958" t="str">
            <v>CID001453 - PT Mitra Stania Prima</v>
          </cell>
          <cell r="D6958" t="str">
            <v>Tin</v>
          </cell>
          <cell r="E6958" t="str">
            <v>CID001453</v>
          </cell>
          <cell r="F6958" t="str">
            <v>RMI</v>
          </cell>
          <cell r="G6958" t="str">
            <v>PT Mitra Stania Prima</v>
          </cell>
          <cell r="H6958" t="str">
            <v>INDONESIA</v>
          </cell>
          <cell r="I6958"/>
          <cell r="J6958" t="str">
            <v>Sungailiat</v>
          </cell>
          <cell r="K6958" t="str">
            <v>Kepulauan Bangka Belitung</v>
          </cell>
          <cell r="L6958" t="str">
            <v>Conformant</v>
          </cell>
        </row>
        <row r="6959">
          <cell r="B6959" t="str">
            <v>PRECIDIP_2023</v>
          </cell>
          <cell r="C6959" t="str">
            <v>CID001460 - PT Refined Bangka Tin</v>
          </cell>
          <cell r="D6959" t="str">
            <v>Tin</v>
          </cell>
          <cell r="E6959" t="str">
            <v>CID001460</v>
          </cell>
          <cell r="F6959" t="str">
            <v>RMI</v>
          </cell>
          <cell r="G6959" t="str">
            <v>PT Refined Bangka Tin</v>
          </cell>
          <cell r="H6959" t="str">
            <v>INDONESIA</v>
          </cell>
          <cell r="I6959"/>
          <cell r="J6959" t="str">
            <v>Sungailiat</v>
          </cell>
          <cell r="K6959" t="str">
            <v>Kepulauan Bangka Belitung</v>
          </cell>
          <cell r="L6959" t="str">
            <v>Conformant</v>
          </cell>
        </row>
        <row r="6960">
          <cell r="B6960" t="str">
            <v>PRECIDIP_2023</v>
          </cell>
          <cell r="C6960" t="str">
            <v>CID001477 - PT Timah Tbk Kundur</v>
          </cell>
          <cell r="D6960" t="str">
            <v>Tin</v>
          </cell>
          <cell r="E6960" t="str">
            <v>CID001477</v>
          </cell>
          <cell r="F6960" t="str">
            <v>RMI</v>
          </cell>
          <cell r="G6960" t="str">
            <v>PT Timah Tbk Kundur</v>
          </cell>
          <cell r="H6960" t="str">
            <v>INDONESIA</v>
          </cell>
          <cell r="I6960" t="str">
            <v>Unknown.</v>
          </cell>
          <cell r="J6960" t="str">
            <v>Kundur</v>
          </cell>
          <cell r="K6960" t="str">
            <v>Riau</v>
          </cell>
          <cell r="L6960" t="str">
            <v>Conformant</v>
          </cell>
        </row>
        <row r="6961">
          <cell r="B6961" t="str">
            <v>PRECIDIP_2023</v>
          </cell>
          <cell r="C6961" t="str">
            <v>CID001482 - PT Timah Tbk Mentok</v>
          </cell>
          <cell r="D6961" t="str">
            <v>Tin</v>
          </cell>
          <cell r="E6961" t="str">
            <v>CID001482</v>
          </cell>
          <cell r="F6961" t="str">
            <v>RMI</v>
          </cell>
          <cell r="G6961" t="str">
            <v>PT Timah Tbk Mentok</v>
          </cell>
          <cell r="H6961" t="str">
            <v>INDONESIA</v>
          </cell>
          <cell r="I6961" t="str">
            <v>Unknown.</v>
          </cell>
          <cell r="J6961" t="str">
            <v>Mentok</v>
          </cell>
          <cell r="K6961" t="str">
            <v>Kepulauan Bangka Belitung</v>
          </cell>
          <cell r="L6961" t="str">
            <v>Conformant</v>
          </cell>
        </row>
        <row r="6962">
          <cell r="B6962" t="str">
            <v>PRECIDIP_2023</v>
          </cell>
          <cell r="C6962" t="str">
            <v>CID001898 - Thaisarco</v>
          </cell>
          <cell r="D6962" t="str">
            <v>Tin</v>
          </cell>
          <cell r="E6962" t="str">
            <v>CID001898</v>
          </cell>
          <cell r="F6962" t="str">
            <v>RMI</v>
          </cell>
          <cell r="G6962" t="str">
            <v>Thaisarco</v>
          </cell>
          <cell r="H6962" t="str">
            <v>THAILAND</v>
          </cell>
          <cell r="I6962" t="str">
            <v>80 Moo 8, Sakdidej Road</v>
          </cell>
          <cell r="J6962" t="str">
            <v>Amphur Muang</v>
          </cell>
          <cell r="K6962" t="str">
            <v>Phuket</v>
          </cell>
          <cell r="L6962" t="str">
            <v>Conformant</v>
          </cell>
        </row>
        <row r="6963">
          <cell r="B6963" t="str">
            <v>PRECIDIP_2023</v>
          </cell>
          <cell r="C6963" t="str">
            <v>CID002773 - Aurubis Beerse99</v>
          </cell>
          <cell r="D6963" t="str">
            <v>Tin</v>
          </cell>
          <cell r="E6963" t="str">
            <v>CID002773</v>
          </cell>
          <cell r="F6963" t="str">
            <v>RMI</v>
          </cell>
          <cell r="G6963" t="str">
            <v>Aurubis Beerse</v>
          </cell>
          <cell r="H6963" t="str">
            <v>BELGIUM</v>
          </cell>
          <cell r="I6963"/>
          <cell r="J6963" t="str">
            <v>Beerse</v>
          </cell>
          <cell r="K6963" t="str">
            <v>Antwerpen</v>
          </cell>
          <cell r="L6963" t="str">
            <v>Conformant</v>
          </cell>
        </row>
        <row r="6964">
          <cell r="B6964" t="str">
            <v>PRECIDIP_2023</v>
          </cell>
          <cell r="C6964" t="str">
            <v>CID003325 - Tin Technology &amp; Refining</v>
          </cell>
          <cell r="D6964" t="str">
            <v>Tin</v>
          </cell>
          <cell r="E6964" t="str">
            <v>CID003325</v>
          </cell>
          <cell r="F6964" t="str">
            <v>RMI</v>
          </cell>
          <cell r="G6964" t="str">
            <v>Tin Technology &amp; Refining</v>
          </cell>
          <cell r="H6964" t="str">
            <v>UNITED STATES OF AMERICA</v>
          </cell>
          <cell r="I6964"/>
          <cell r="J6964" t="str">
            <v>West Chester</v>
          </cell>
          <cell r="K6964" t="str">
            <v>Pennsylvania</v>
          </cell>
          <cell r="L6964" t="str">
            <v>Conformant</v>
          </cell>
        </row>
        <row r="6965">
          <cell r="B6965" t="str">
            <v>PREMO_2023</v>
          </cell>
          <cell r="C6965" t="str">
            <v>CID001105 - Malaysia Smelting Corporation (MSC)</v>
          </cell>
          <cell r="D6965" t="str">
            <v>Tin</v>
          </cell>
          <cell r="E6965" t="str">
            <v>CID001105</v>
          </cell>
          <cell r="F6965" t="str">
            <v>RMI</v>
          </cell>
          <cell r="G6965" t="str">
            <v>Malaysia Smelting Corporation (MSC)</v>
          </cell>
          <cell r="H6965" t="str">
            <v>MALAYSIA</v>
          </cell>
          <cell r="I6965" t="str">
            <v>27, Jialan Pantai</v>
          </cell>
          <cell r="J6965" t="str">
            <v>Butterworth</v>
          </cell>
          <cell r="K6965" t="str">
            <v>Pulau Pinang</v>
          </cell>
          <cell r="L6965" t="str">
            <v>Conformant</v>
          </cell>
        </row>
        <row r="6966">
          <cell r="B6966" t="str">
            <v>PREMO_2023</v>
          </cell>
          <cell r="C6966" t="str">
            <v>CID002835 - PT Menara Cipta Mulia</v>
          </cell>
          <cell r="D6966" t="str">
            <v>Tin</v>
          </cell>
          <cell r="E6966" t="str">
            <v>CID002835</v>
          </cell>
          <cell r="F6966" t="str">
            <v>RMI</v>
          </cell>
          <cell r="G6966" t="str">
            <v>PT Menara Cipta Mulia</v>
          </cell>
          <cell r="H6966" t="str">
            <v>INDONESIA</v>
          </cell>
          <cell r="I6966"/>
          <cell r="J6966" t="str">
            <v>Mentawak</v>
          </cell>
          <cell r="K6966" t="str">
            <v>Kepulauan Bangka Belitung</v>
          </cell>
          <cell r="L6966" t="str">
            <v>Conformant</v>
          </cell>
        </row>
        <row r="6967">
          <cell r="B6967" t="str">
            <v>PREMO_2023</v>
          </cell>
          <cell r="C6967" t="str">
            <v>CID001453 - PT Mitra Stania Prima</v>
          </cell>
          <cell r="D6967" t="str">
            <v>Tin</v>
          </cell>
          <cell r="E6967" t="str">
            <v>CID001453</v>
          </cell>
          <cell r="F6967" t="str">
            <v>RMI</v>
          </cell>
          <cell r="G6967" t="str">
            <v>PT Mitra Stania Prima</v>
          </cell>
          <cell r="H6967" t="str">
            <v>INDONESIA</v>
          </cell>
          <cell r="I6967"/>
          <cell r="J6967" t="str">
            <v>Sungailiat</v>
          </cell>
          <cell r="K6967" t="str">
            <v>Kepulauan Bangka Belitung</v>
          </cell>
          <cell r="L6967" t="str">
            <v>Conformant</v>
          </cell>
        </row>
        <row r="6968">
          <cell r="B6968" t="str">
            <v>PREMO_2023</v>
          </cell>
          <cell r="C6968" t="str">
            <v>CID001898 - Thaisarco</v>
          </cell>
          <cell r="D6968" t="str">
            <v>Tin</v>
          </cell>
          <cell r="E6968" t="str">
            <v>CID001898</v>
          </cell>
          <cell r="F6968" t="str">
            <v>RMI</v>
          </cell>
          <cell r="G6968" t="str">
            <v>Thaisarco</v>
          </cell>
          <cell r="H6968" t="str">
            <v>THAILAND</v>
          </cell>
          <cell r="I6968" t="str">
            <v>80 Moo 8, Sakdidej Road</v>
          </cell>
          <cell r="J6968" t="str">
            <v>Amphur Muang</v>
          </cell>
          <cell r="K6968" t="str">
            <v>Phuket</v>
          </cell>
          <cell r="L6968" t="str">
            <v>Conformant</v>
          </cell>
        </row>
        <row r="6969">
          <cell r="B6969" t="str">
            <v>Proterial, Ltd.(Magnetic Materials Business Unit)_2023</v>
          </cell>
          <cell r="C6969"/>
          <cell r="D6969"/>
          <cell r="E6969"/>
          <cell r="F6969"/>
          <cell r="G6969"/>
          <cell r="H6969"/>
          <cell r="I6969"/>
          <cell r="J6969"/>
          <cell r="K6969"/>
          <cell r="L6969"/>
        </row>
        <row r="6970">
          <cell r="B6970" t="str">
            <v>PULSE ELECTRONICS_2023</v>
          </cell>
          <cell r="C6970" t="str">
            <v>CID001173 - Mineracao Taboca S.A.</v>
          </cell>
          <cell r="D6970" t="str">
            <v>Tin</v>
          </cell>
          <cell r="E6970" t="str">
            <v>CID001173</v>
          </cell>
          <cell r="F6970" t="str">
            <v>RMI</v>
          </cell>
          <cell r="G6970" t="str">
            <v>Mineracao Taboca S.A.</v>
          </cell>
          <cell r="H6970" t="str">
            <v>BRAZIL</v>
          </cell>
          <cell r="I6970" t="str">
            <v>Nondisclosure</v>
          </cell>
          <cell r="J6970" t="str">
            <v>Bairro Guarapiranga</v>
          </cell>
          <cell r="K6970" t="str">
            <v>Pirapora do Bom Jesus City</v>
          </cell>
          <cell r="L6970" t="str">
            <v>Conformant</v>
          </cell>
        </row>
        <row r="6971">
          <cell r="B6971" t="str">
            <v>PULSE ELECTRONICS_2023</v>
          </cell>
          <cell r="C6971" t="str">
            <v>CID000015 - Advanced Chemical Company</v>
          </cell>
          <cell r="D6971" t="str">
            <v>Gold</v>
          </cell>
          <cell r="E6971" t="str">
            <v>CID000015</v>
          </cell>
          <cell r="F6971" t="str">
            <v>RMI</v>
          </cell>
          <cell r="G6971" t="str">
            <v>Advanced Chemical Company</v>
          </cell>
          <cell r="H6971" t="str">
            <v>UNITED STATES OF AMERICA</v>
          </cell>
          <cell r="I6971"/>
          <cell r="J6971" t="str">
            <v>Warwick</v>
          </cell>
          <cell r="K6971" t="str">
            <v>Rhode Island</v>
          </cell>
          <cell r="L6971" t="str">
            <v>Conformant</v>
          </cell>
        </row>
        <row r="6972">
          <cell r="B6972" t="str">
            <v>PULSE ELECTRONICS_2023</v>
          </cell>
          <cell r="C6972" t="str">
            <v>CID000707 - Heraeus Metals Hong Kong Ltd.</v>
          </cell>
          <cell r="D6972" t="str">
            <v>Gold</v>
          </cell>
          <cell r="E6972" t="str">
            <v>CID000707</v>
          </cell>
          <cell r="F6972" t="str">
            <v>RMI</v>
          </cell>
          <cell r="G6972" t="str">
            <v>Heraeus Metals Hong Kong Ltd.</v>
          </cell>
          <cell r="H6972" t="str">
            <v>CHINA</v>
          </cell>
          <cell r="I6972"/>
          <cell r="J6972" t="str">
            <v>Fanling</v>
          </cell>
          <cell r="K6972" t="str">
            <v>Hong Kong SAR</v>
          </cell>
          <cell r="L6972" t="str">
            <v>Conformant</v>
          </cell>
        </row>
        <row r="6973">
          <cell r="B6973" t="str">
            <v>PULSE ELECTRONICS_2023</v>
          </cell>
          <cell r="C6973" t="str">
            <v>CID000855 - Jiangxi Copper Co., Ltd.51</v>
          </cell>
          <cell r="D6973" t="str">
            <v>Gold</v>
          </cell>
          <cell r="E6973" t="str">
            <v>CID000855</v>
          </cell>
          <cell r="F6973" t="str">
            <v>RMI</v>
          </cell>
          <cell r="G6973" t="str">
            <v>Jiangxi Copper Co., Ltd.</v>
          </cell>
          <cell r="H6973" t="str">
            <v>CHINA</v>
          </cell>
          <cell r="I6973"/>
          <cell r="J6973" t="str">
            <v>Guixi City</v>
          </cell>
          <cell r="K6973" t="str">
            <v>Jiangxi Sheng</v>
          </cell>
          <cell r="L6973" t="str">
            <v>Conformant</v>
          </cell>
        </row>
        <row r="6974">
          <cell r="B6974" t="str">
            <v>PULSE ELECTRONICS_2023</v>
          </cell>
          <cell r="C6974" t="str">
            <v>CID001149 - Metalor Technologies (Hong Kong) Ltd.</v>
          </cell>
          <cell r="D6974" t="str">
            <v>Gold</v>
          </cell>
          <cell r="E6974" t="str">
            <v>CID001149</v>
          </cell>
          <cell r="F6974" t="str">
            <v>RMI</v>
          </cell>
          <cell r="G6974" t="str">
            <v>Metalor Technologies (Hong Kong) Ltd.</v>
          </cell>
          <cell r="H6974" t="str">
            <v>CHINA</v>
          </cell>
          <cell r="I6974" t="str">
            <v>Unknown.</v>
          </cell>
          <cell r="J6974" t="str">
            <v>Kwai Chung</v>
          </cell>
          <cell r="K6974" t="str">
            <v>Hong Kong SAR</v>
          </cell>
          <cell r="L6974" t="str">
            <v>Conformant</v>
          </cell>
        </row>
        <row r="6975">
          <cell r="B6975" t="str">
            <v>PULSE ELECTRONICS_2023</v>
          </cell>
          <cell r="C6975" t="str">
            <v>CID001152 - Metalor Technologies (Singapore) Pte., Ltd.</v>
          </cell>
          <cell r="D6975" t="str">
            <v>Gold</v>
          </cell>
          <cell r="E6975" t="str">
            <v>CID001152</v>
          </cell>
          <cell r="F6975" t="str">
            <v>RMI</v>
          </cell>
          <cell r="G6975" t="str">
            <v>Metalor Technologies (Singapore) Pte., Ltd.</v>
          </cell>
          <cell r="H6975" t="str">
            <v>SINGAPORE</v>
          </cell>
          <cell r="I6975"/>
          <cell r="J6975" t="str">
            <v>Singapore</v>
          </cell>
          <cell r="K6975" t="str">
            <v>South West</v>
          </cell>
          <cell r="L6975" t="str">
            <v>Conformant</v>
          </cell>
        </row>
        <row r="6976">
          <cell r="B6976" t="str">
            <v>PULSE ELECTRONICS_2023</v>
          </cell>
          <cell r="C6976" t="str">
            <v>CID001147 - Metalor Technologies (Suzhou) Ltd.</v>
          </cell>
          <cell r="D6976" t="str">
            <v>Gold</v>
          </cell>
          <cell r="E6976" t="str">
            <v>CID001147</v>
          </cell>
          <cell r="F6976" t="str">
            <v>RMI</v>
          </cell>
          <cell r="G6976" t="str">
            <v>Metalor Technologies (Suzhou) Ltd.</v>
          </cell>
          <cell r="H6976" t="str">
            <v>CHINA</v>
          </cell>
          <cell r="I6976"/>
          <cell r="J6976" t="str">
            <v>Suzhou Industrial Park</v>
          </cell>
          <cell r="K6976" t="str">
            <v>Jiangsu Sheng</v>
          </cell>
          <cell r="L6976" t="str">
            <v>Conformant</v>
          </cell>
        </row>
        <row r="6977">
          <cell r="B6977" t="str">
            <v>PULSE ELECTRONICS_2023</v>
          </cell>
          <cell r="C6977" t="str">
            <v>CID001153 - Metalor Technologies S.A.</v>
          </cell>
          <cell r="D6977" t="str">
            <v>Gold</v>
          </cell>
          <cell r="E6977" t="str">
            <v>CID001153</v>
          </cell>
          <cell r="F6977" t="str">
            <v>RMI</v>
          </cell>
          <cell r="G6977" t="str">
            <v>Metalor Technologies S.A.</v>
          </cell>
          <cell r="H6977" t="str">
            <v>SWITZERLAND</v>
          </cell>
          <cell r="I6977"/>
          <cell r="J6977" t="str">
            <v>Marin</v>
          </cell>
          <cell r="K6977" t="str">
            <v>Neuchâtel</v>
          </cell>
          <cell r="L6977" t="str">
            <v>Conformant</v>
          </cell>
        </row>
        <row r="6978">
          <cell r="B6978" t="str">
            <v>PULSE ELECTRONICS_2023</v>
          </cell>
          <cell r="C6978" t="str">
            <v>CID001157 - Metalor USA Refining Corporation</v>
          </cell>
          <cell r="D6978" t="str">
            <v>Gold</v>
          </cell>
          <cell r="E6978" t="str">
            <v>CID001157</v>
          </cell>
          <cell r="F6978" t="str">
            <v>RMI</v>
          </cell>
          <cell r="G6978" t="str">
            <v>Metalor USA Refining Corporation</v>
          </cell>
          <cell r="H6978" t="str">
            <v>UNITED STATES OF AMERICA</v>
          </cell>
          <cell r="I6978"/>
          <cell r="J6978" t="str">
            <v>North Attleboro</v>
          </cell>
          <cell r="K6978" t="str">
            <v>Massachusetts</v>
          </cell>
          <cell r="L6978" t="str">
            <v>Conformant</v>
          </cell>
        </row>
        <row r="6979">
          <cell r="B6979" t="str">
            <v>PULSE ELECTRONICS_2023</v>
          </cell>
          <cell r="C6979" t="str">
            <v>CID001736 - Sichuan Tianze Precious Metals Co., Ltd.</v>
          </cell>
          <cell r="D6979" t="str">
            <v>Gold</v>
          </cell>
          <cell r="E6979" t="str">
            <v>CID001736</v>
          </cell>
          <cell r="F6979" t="str">
            <v>RMI</v>
          </cell>
          <cell r="G6979" t="str">
            <v>Sichuan Tianze Precious Metals Co., Ltd.</v>
          </cell>
          <cell r="H6979" t="str">
            <v>CHINA</v>
          </cell>
          <cell r="I6979"/>
          <cell r="J6979" t="str">
            <v>Chengdu</v>
          </cell>
          <cell r="K6979" t="str">
            <v>Sichuan Sheng</v>
          </cell>
          <cell r="L6979" t="str">
            <v>Conformant</v>
          </cell>
        </row>
        <row r="6980">
          <cell r="B6980" t="str">
            <v>PULSE ELECTRONICS_2023</v>
          </cell>
          <cell r="C6980" t="str">
            <v>CID001761 - Solar Applied Materials Technology Corp.</v>
          </cell>
          <cell r="D6980" t="str">
            <v>Gold</v>
          </cell>
          <cell r="E6980" t="str">
            <v>CID001761</v>
          </cell>
          <cell r="F6980" t="str">
            <v>RMI</v>
          </cell>
          <cell r="G6980" t="str">
            <v>Solar Applied Materials Technology Corp.</v>
          </cell>
          <cell r="H6980" t="str">
            <v>TAIWAN, PROVINCE OF CHINA</v>
          </cell>
          <cell r="I6980"/>
          <cell r="J6980" t="str">
            <v>Tainan City</v>
          </cell>
          <cell r="K6980" t="str">
            <v>Tainan</v>
          </cell>
          <cell r="L6980" t="str">
            <v>Conformant</v>
          </cell>
        </row>
        <row r="6981">
          <cell r="B6981" t="str">
            <v>PULSE ELECTRONICS_2023</v>
          </cell>
          <cell r="C6981" t="str">
            <v>CID001875 - Tanaka Kikinzoku Kogyo K.K.96</v>
          </cell>
          <cell r="D6981" t="str">
            <v>Gold</v>
          </cell>
          <cell r="E6981" t="str">
            <v>CID001875</v>
          </cell>
          <cell r="F6981" t="str">
            <v>RMI</v>
          </cell>
          <cell r="G6981" t="str">
            <v>Tanaka Kikinzoku Kogyo K.K.</v>
          </cell>
          <cell r="H6981" t="str">
            <v>JAPAN</v>
          </cell>
          <cell r="I6981" t="str">
            <v>nagatoro2-14</v>
          </cell>
          <cell r="J6981" t="str">
            <v>Hiratsuka</v>
          </cell>
          <cell r="K6981" t="str">
            <v>Kanagawa</v>
          </cell>
          <cell r="L6981" t="str">
            <v>Conformant</v>
          </cell>
        </row>
        <row r="6982">
          <cell r="B6982" t="str">
            <v>PULSE ELECTRONICS_2023</v>
          </cell>
          <cell r="C6982" t="str">
            <v>CID000292 - Alpha117</v>
          </cell>
          <cell r="D6982" t="str">
            <v>Tin</v>
          </cell>
          <cell r="E6982" t="str">
            <v>CID000292</v>
          </cell>
          <cell r="F6982" t="str">
            <v>RMI</v>
          </cell>
          <cell r="G6982" t="str">
            <v>Alpha</v>
          </cell>
          <cell r="H6982" t="str">
            <v>UNITED STATES OF AMERICA</v>
          </cell>
          <cell r="I6982"/>
          <cell r="J6982" t="str">
            <v>Altoona</v>
          </cell>
          <cell r="K6982" t="str">
            <v>Pennsylvania</v>
          </cell>
          <cell r="L6982" t="str">
            <v>Conformant</v>
          </cell>
        </row>
        <row r="6983">
          <cell r="B6983" t="str">
            <v>PULSE ELECTRONICS_2023</v>
          </cell>
          <cell r="C6983" t="str">
            <v>CID000228 - Chenzhou Yunxiang Mining and Metallurgy Co., Ltd.124</v>
          </cell>
          <cell r="D6983" t="str">
            <v>Tin</v>
          </cell>
          <cell r="E6983" t="str">
            <v>CID000228</v>
          </cell>
          <cell r="F6983" t="str">
            <v>RMI</v>
          </cell>
          <cell r="G6983" t="str">
            <v>Chenzhou Yunxiang Mining and Metallurgy Co., Ltd.</v>
          </cell>
          <cell r="H6983" t="str">
            <v>CHINA</v>
          </cell>
          <cell r="I6983"/>
          <cell r="J6983" t="str">
            <v>Chenzhou</v>
          </cell>
          <cell r="K6983" t="str">
            <v>Hunan Sheng</v>
          </cell>
          <cell r="L6983" t="str">
            <v>Conformant</v>
          </cell>
        </row>
        <row r="6984">
          <cell r="B6984" t="str">
            <v>PULSE ELECTRONICS_2023</v>
          </cell>
          <cell r="C6984" t="str">
            <v>CID001070 - China Tin Group Co., Ltd.125</v>
          </cell>
          <cell r="D6984" t="str">
            <v>Tin</v>
          </cell>
          <cell r="E6984" t="str">
            <v>CID001070</v>
          </cell>
          <cell r="F6984" t="str">
            <v>RMI</v>
          </cell>
          <cell r="G6984" t="str">
            <v>China Tin Group Co., Ltd.</v>
          </cell>
          <cell r="H6984" t="str">
            <v>CHINA</v>
          </cell>
          <cell r="I6984"/>
          <cell r="J6984" t="str">
            <v>Laibin</v>
          </cell>
          <cell r="K6984" t="str">
            <v>Guangxi Zhuangzu Zizhiqu</v>
          </cell>
          <cell r="L6984" t="str">
            <v>Conformant</v>
          </cell>
        </row>
        <row r="6985">
          <cell r="B6985" t="str">
            <v>PULSE ELECTRONICS_2023</v>
          </cell>
          <cell r="C6985" t="str">
            <v>CID000402 - Dowa</v>
          </cell>
          <cell r="D6985" t="str">
            <v>Tin</v>
          </cell>
          <cell r="E6985" t="str">
            <v>CID000402</v>
          </cell>
          <cell r="F6985" t="str">
            <v>RMI</v>
          </cell>
          <cell r="G6985" t="str">
            <v>Dowa</v>
          </cell>
          <cell r="H6985" t="str">
            <v>JAPAN</v>
          </cell>
          <cell r="I6985"/>
          <cell r="J6985" t="str">
            <v>Kosaka</v>
          </cell>
          <cell r="K6985" t="str">
            <v>Akita</v>
          </cell>
          <cell r="L6985" t="str">
            <v>Conformant</v>
          </cell>
        </row>
        <row r="6986">
          <cell r="B6986" t="str">
            <v>PULSE ELECTRONICS_2023</v>
          </cell>
          <cell r="C6986" t="str">
            <v>CID000438 - EM Vinto</v>
          </cell>
          <cell r="D6986" t="str">
            <v>Tin</v>
          </cell>
          <cell r="E6986" t="str">
            <v>CID000438</v>
          </cell>
          <cell r="F6986" t="str">
            <v>RMI</v>
          </cell>
          <cell r="G6986" t="str">
            <v>EM Vinto</v>
          </cell>
          <cell r="H6986" t="str">
            <v>BOLIVIA (PLURINATIONAL STATE OF)</v>
          </cell>
          <cell r="I6986" t="str">
            <v>Unknown.</v>
          </cell>
          <cell r="J6986" t="str">
            <v>Oruro</v>
          </cell>
          <cell r="K6986" t="str">
            <v>Oruro</v>
          </cell>
          <cell r="L6986" t="str">
            <v>Conformant</v>
          </cell>
        </row>
        <row r="6987">
          <cell r="B6987" t="str">
            <v>PULSE ELECTRONICS_2023</v>
          </cell>
          <cell r="C6987" t="str">
            <v>CID000468 - Fenix Metals</v>
          </cell>
          <cell r="D6987" t="str">
            <v>Tin</v>
          </cell>
          <cell r="E6987" t="str">
            <v>CID000468</v>
          </cell>
          <cell r="F6987" t="str">
            <v>RMI</v>
          </cell>
          <cell r="G6987" t="str">
            <v>Fenix Metals</v>
          </cell>
          <cell r="H6987" t="str">
            <v>POLAND</v>
          </cell>
          <cell r="I6987"/>
          <cell r="J6987" t="str">
            <v>Chmielów</v>
          </cell>
          <cell r="K6987" t="str">
            <v>Podkarpackie</v>
          </cell>
          <cell r="L6987" t="str">
            <v>Conformant</v>
          </cell>
        </row>
        <row r="6988">
          <cell r="B6988" t="str">
            <v>PULSE ELECTRONICS_2023</v>
          </cell>
          <cell r="C6988" t="str">
            <v>CID000538 - Gejiu Non-Ferrous Metal Processing Co., Ltd.</v>
          </cell>
          <cell r="D6988" t="str">
            <v>Tin</v>
          </cell>
          <cell r="E6988" t="str">
            <v>CID000538</v>
          </cell>
          <cell r="F6988" t="str">
            <v>RMI</v>
          </cell>
          <cell r="G6988" t="str">
            <v>Gejiu Non-Ferrous Metal Processing Co., Ltd.</v>
          </cell>
          <cell r="H6988" t="str">
            <v>CHINA</v>
          </cell>
          <cell r="I6988" t="str">
            <v>Jijie</v>
          </cell>
          <cell r="J6988" t="str">
            <v>Gejiu</v>
          </cell>
          <cell r="K6988" t="str">
            <v>Yunnan Sheng</v>
          </cell>
          <cell r="L6988" t="str">
            <v>Conformant</v>
          </cell>
        </row>
        <row r="6989">
          <cell r="B6989" t="str">
            <v>PULSE ELECTRONICS_2023</v>
          </cell>
          <cell r="C6989" t="str">
            <v>CID003116 - Guangdong Hanhe Non-Ferrous Metal Co., Ltd.</v>
          </cell>
          <cell r="D6989" t="str">
            <v>Tin</v>
          </cell>
          <cell r="E6989" t="str">
            <v>CID003116</v>
          </cell>
          <cell r="F6989" t="str">
            <v>RMI</v>
          </cell>
          <cell r="G6989" t="str">
            <v>Guangdong Hanhe Non-Ferrous Metal Co., Ltd.</v>
          </cell>
          <cell r="H6989" t="str">
            <v>CHINA</v>
          </cell>
          <cell r="I6989"/>
          <cell r="J6989" t="str">
            <v>Chaozhou</v>
          </cell>
          <cell r="K6989" t="str">
            <v>Guangdong Sheng</v>
          </cell>
          <cell r="L6989" t="str">
            <v>Conformant</v>
          </cell>
        </row>
        <row r="6990">
          <cell r="B6990" t="str">
            <v>PULSE ELECTRONICS_2023</v>
          </cell>
          <cell r="C6990" t="str">
            <v>CID001105 - Malaysia Smelting Corporation (MSC)</v>
          </cell>
          <cell r="D6990" t="str">
            <v>Tin</v>
          </cell>
          <cell r="E6990" t="str">
            <v>CID001105</v>
          </cell>
          <cell r="F6990" t="str">
            <v>RMI</v>
          </cell>
          <cell r="G6990" t="str">
            <v>Malaysia Smelting Corporation (MSC)</v>
          </cell>
          <cell r="H6990" t="str">
            <v>MALAYSIA</v>
          </cell>
          <cell r="I6990" t="str">
            <v>27, Jialan Pantai</v>
          </cell>
          <cell r="J6990" t="str">
            <v>Butterworth</v>
          </cell>
          <cell r="K6990" t="str">
            <v>Pulau Pinang</v>
          </cell>
          <cell r="L6990" t="str">
            <v>Conformant</v>
          </cell>
        </row>
        <row r="6991">
          <cell r="B6991" t="str">
            <v>PULSE ELECTRONICS_2023</v>
          </cell>
          <cell r="C6991" t="str">
            <v>CID001142 - Metallic Resources, Inc.</v>
          </cell>
          <cell r="D6991" t="str">
            <v>Tin</v>
          </cell>
          <cell r="E6991" t="str">
            <v>CID001142</v>
          </cell>
          <cell r="F6991" t="str">
            <v>RMI</v>
          </cell>
          <cell r="G6991" t="str">
            <v>Metallic Resources, Inc.</v>
          </cell>
          <cell r="H6991" t="str">
            <v>UNITED STATES OF AMERICA</v>
          </cell>
          <cell r="I6991"/>
          <cell r="J6991" t="str">
            <v>Twinsburg</v>
          </cell>
          <cell r="K6991" t="str">
            <v>Ohio</v>
          </cell>
          <cell r="L6991" t="str">
            <v>Conformant</v>
          </cell>
        </row>
        <row r="6992">
          <cell r="B6992" t="str">
            <v>PULSE ELECTRONICS_2023</v>
          </cell>
          <cell r="C6992" t="str">
            <v>CID001182 - Minsur</v>
          </cell>
          <cell r="D6992" t="str">
            <v>Tin</v>
          </cell>
          <cell r="E6992" t="str">
            <v>CID001182</v>
          </cell>
          <cell r="F6992" t="str">
            <v>RMI</v>
          </cell>
          <cell r="G6992" t="str">
            <v>Minsur</v>
          </cell>
          <cell r="H6992" t="str">
            <v>PERU</v>
          </cell>
          <cell r="I6992" t="str">
            <v>222 Bloomingdale Road, Suite 101</v>
          </cell>
          <cell r="J6992" t="str">
            <v>Paracas</v>
          </cell>
          <cell r="K6992" t="str">
            <v>Ika</v>
          </cell>
          <cell r="L6992" t="str">
            <v>Conformant</v>
          </cell>
        </row>
        <row r="6993">
          <cell r="B6993" t="str">
            <v>PULSE ELECTRONICS_2023</v>
          </cell>
          <cell r="C6993" t="str">
            <v>CID001337 - Operaciones Metalurgicas S.A.</v>
          </cell>
          <cell r="D6993" t="str">
            <v>Tin</v>
          </cell>
          <cell r="E6993" t="str">
            <v>CID001337</v>
          </cell>
          <cell r="F6993" t="str">
            <v>RMI</v>
          </cell>
          <cell r="G6993" t="str">
            <v>Operaciones Metalurgicas S.A.</v>
          </cell>
          <cell r="H6993" t="str">
            <v>BOLIVIA (PLURINATIONAL STATE OF)</v>
          </cell>
          <cell r="I6993" t="str">
            <v>Nondisclosure</v>
          </cell>
          <cell r="J6993" t="str">
            <v>Oruro</v>
          </cell>
          <cell r="K6993" t="str">
            <v>Oruro</v>
          </cell>
          <cell r="L6993" t="str">
            <v>Conformant</v>
          </cell>
        </row>
        <row r="6994">
          <cell r="B6994" t="str">
            <v>PULSE ELECTRONICS_2023</v>
          </cell>
          <cell r="C6994" t="str">
            <v>CID001399 - PT Artha Cipta Langgeng</v>
          </cell>
          <cell r="D6994" t="str">
            <v>Tin</v>
          </cell>
          <cell r="E6994" t="str">
            <v>CID001399</v>
          </cell>
          <cell r="F6994" t="str">
            <v>RMI</v>
          </cell>
          <cell r="G6994" t="str">
            <v>PT Artha Cipta Langgeng</v>
          </cell>
          <cell r="H6994" t="str">
            <v>INDONESIA</v>
          </cell>
          <cell r="I6994"/>
          <cell r="J6994" t="str">
            <v>Sungailiat</v>
          </cell>
          <cell r="K6994" t="str">
            <v>Kepulauan Bangka Belitung</v>
          </cell>
          <cell r="L6994" t="str">
            <v>Conformant</v>
          </cell>
        </row>
        <row r="6995">
          <cell r="B6995" t="str">
            <v>PULSE ELECTRONICS_2023</v>
          </cell>
          <cell r="C6995" t="str">
            <v>CID002503 - PT ATD Makmur Mandiri Jaya</v>
          </cell>
          <cell r="D6995" t="str">
            <v>Tin</v>
          </cell>
          <cell r="E6995" t="str">
            <v>CID002503</v>
          </cell>
          <cell r="F6995" t="str">
            <v>RMI</v>
          </cell>
          <cell r="G6995" t="str">
            <v>PT ATD Makmur Mandiri Jaya</v>
          </cell>
          <cell r="H6995" t="str">
            <v>INDONESIA</v>
          </cell>
          <cell r="I6995"/>
          <cell r="J6995" t="str">
            <v>Sungailiat</v>
          </cell>
          <cell r="K6995" t="str">
            <v>Kepulauan Bangka Belitung</v>
          </cell>
          <cell r="L6995" t="str">
            <v>Conformant</v>
          </cell>
        </row>
        <row r="6996">
          <cell r="B6996" t="str">
            <v>PULSE ELECTRONICS_2023</v>
          </cell>
          <cell r="C6996" t="str">
            <v>CID001402 - PT Babel Inti Perkasa</v>
          </cell>
          <cell r="D6996" t="str">
            <v>Tin</v>
          </cell>
          <cell r="E6996" t="str">
            <v>CID001402</v>
          </cell>
          <cell r="F6996" t="str">
            <v>RMI</v>
          </cell>
          <cell r="G6996" t="str">
            <v>PT Babel Inti Perkasa</v>
          </cell>
          <cell r="H6996" t="str">
            <v>INDONESIA</v>
          </cell>
          <cell r="I6996"/>
          <cell r="J6996" t="str">
            <v>Lintang</v>
          </cell>
          <cell r="K6996" t="str">
            <v>Kepulauan Bangka Belitung</v>
          </cell>
          <cell r="L6996" t="str">
            <v>Conformant</v>
          </cell>
        </row>
        <row r="6997">
          <cell r="B6997" t="str">
            <v>PULSE ELECTRONICS_2023</v>
          </cell>
          <cell r="C6997" t="str">
            <v>CID001428 - PT Bukit Timah156</v>
          </cell>
          <cell r="D6997" t="str">
            <v>Tin</v>
          </cell>
          <cell r="E6997" t="str">
            <v>CID001428</v>
          </cell>
          <cell r="F6997" t="str">
            <v>RMI</v>
          </cell>
          <cell r="G6997" t="str">
            <v>PT Bukit Timah</v>
          </cell>
          <cell r="H6997" t="str">
            <v>INDONESIA</v>
          </cell>
          <cell r="I6997" t="str">
            <v>Nondisclosure</v>
          </cell>
          <cell r="J6997" t="str">
            <v>Pangkal Pinang</v>
          </cell>
          <cell r="K6997" t="str">
            <v>Kepulauan Bangka Belitung</v>
          </cell>
          <cell r="L6997" t="str">
            <v>Conformant</v>
          </cell>
        </row>
        <row r="6998">
          <cell r="B6998" t="str">
            <v>PULSE ELECTRONICS_2023</v>
          </cell>
          <cell r="C6998" t="str">
            <v>CID002696 - PT Cipta Persada Mulia</v>
          </cell>
          <cell r="D6998" t="str">
            <v>Tin</v>
          </cell>
          <cell r="E6998" t="str">
            <v>CID002696</v>
          </cell>
          <cell r="F6998" t="str">
            <v>RMI</v>
          </cell>
          <cell r="G6998" t="str">
            <v>PT Cipta Persada Mulia</v>
          </cell>
          <cell r="H6998" t="str">
            <v>INDONESIA</v>
          </cell>
          <cell r="I6998"/>
          <cell r="J6998" t="str">
            <v>Batam</v>
          </cell>
          <cell r="K6998" t="str">
            <v>Kepulauan Riau</v>
          </cell>
          <cell r="L6998" t="str">
            <v>Conformant</v>
          </cell>
        </row>
        <row r="6999">
          <cell r="B6999" t="str">
            <v>PULSE ELECTRONICS_2023</v>
          </cell>
          <cell r="C6999" t="str">
            <v>CID002835 - PT Menara Cipta Mulia</v>
          </cell>
          <cell r="D6999" t="str">
            <v>Tin</v>
          </cell>
          <cell r="E6999" t="str">
            <v>CID002835</v>
          </cell>
          <cell r="F6999" t="str">
            <v>RMI</v>
          </cell>
          <cell r="G6999" t="str">
            <v>PT Menara Cipta Mulia</v>
          </cell>
          <cell r="H6999" t="str">
            <v>INDONESIA</v>
          </cell>
          <cell r="I6999"/>
          <cell r="J6999" t="str">
            <v>Mentawak</v>
          </cell>
          <cell r="K6999" t="str">
            <v>Kepulauan Bangka Belitung</v>
          </cell>
          <cell r="L6999" t="str">
            <v>Conformant</v>
          </cell>
        </row>
        <row r="7000">
          <cell r="B7000" t="str">
            <v>PULSE ELECTRONICS_2023</v>
          </cell>
          <cell r="C7000" t="str">
            <v>CID001453 - PT Mitra Stania Prima</v>
          </cell>
          <cell r="D7000" t="str">
            <v>Tin</v>
          </cell>
          <cell r="E7000" t="str">
            <v>CID001453</v>
          </cell>
          <cell r="F7000" t="str">
            <v>RMI</v>
          </cell>
          <cell r="G7000" t="str">
            <v>PT Mitra Stania Prima</v>
          </cell>
          <cell r="H7000" t="str">
            <v>INDONESIA</v>
          </cell>
          <cell r="I7000"/>
          <cell r="J7000" t="str">
            <v>Sungailiat</v>
          </cell>
          <cell r="K7000" t="str">
            <v>Kepulauan Bangka Belitung</v>
          </cell>
          <cell r="L7000" t="str">
            <v>Conformant</v>
          </cell>
        </row>
        <row r="7001">
          <cell r="B7001" t="str">
            <v>PULSE ELECTRONICS_2023</v>
          </cell>
          <cell r="C7001" t="str">
            <v>CID001458 - PT Prima Timah Utama</v>
          </cell>
          <cell r="D7001" t="str">
            <v>Tin</v>
          </cell>
          <cell r="E7001" t="str">
            <v>CID001458</v>
          </cell>
          <cell r="F7001" t="str">
            <v>RMI</v>
          </cell>
          <cell r="G7001" t="str">
            <v>PT Prima Timah Utama</v>
          </cell>
          <cell r="H7001" t="str">
            <v>INDONESIA</v>
          </cell>
          <cell r="I7001"/>
          <cell r="J7001" t="str">
            <v>Pangkal Pinang</v>
          </cell>
          <cell r="K7001" t="str">
            <v>Kepulauan Bangka Belitung</v>
          </cell>
          <cell r="L7001" t="str">
            <v>Conformant</v>
          </cell>
        </row>
        <row r="7002">
          <cell r="B7002" t="str">
            <v>PULSE ELECTRONICS_2023</v>
          </cell>
          <cell r="C7002" t="str">
            <v>CID001460 - PT Refined Bangka Tin</v>
          </cell>
          <cell r="D7002" t="str">
            <v>Tin</v>
          </cell>
          <cell r="E7002" t="str">
            <v>CID001460</v>
          </cell>
          <cell r="F7002" t="str">
            <v>RMI</v>
          </cell>
          <cell r="G7002" t="str">
            <v>PT Refined Bangka Tin</v>
          </cell>
          <cell r="H7002" t="str">
            <v>INDONESIA</v>
          </cell>
          <cell r="I7002"/>
          <cell r="J7002" t="str">
            <v>Sungailiat</v>
          </cell>
          <cell r="K7002" t="str">
            <v>Kepulauan Bangka Belitung</v>
          </cell>
          <cell r="L7002" t="str">
            <v>Conformant</v>
          </cell>
        </row>
        <row r="7003">
          <cell r="B7003" t="str">
            <v>PULSE ELECTRONICS_2023</v>
          </cell>
          <cell r="C7003" t="str">
            <v>CID001463 - PT Sariwiguna Binasentosa</v>
          </cell>
          <cell r="D7003" t="str">
            <v>Tin</v>
          </cell>
          <cell r="E7003" t="str">
            <v>CID001463</v>
          </cell>
          <cell r="F7003" t="str">
            <v>RMI</v>
          </cell>
          <cell r="G7003" t="str">
            <v>PT Sariwiguna Binasentosa</v>
          </cell>
          <cell r="H7003" t="str">
            <v>INDONESIA</v>
          </cell>
          <cell r="I7003"/>
          <cell r="J7003" t="str">
            <v>Pangkal Pinang</v>
          </cell>
          <cell r="K7003" t="str">
            <v>Kepulauan Bangka Belitung</v>
          </cell>
          <cell r="L7003" t="str">
            <v>Conformant</v>
          </cell>
        </row>
        <row r="7004">
          <cell r="B7004" t="str">
            <v>PULSE ELECTRONICS_2023</v>
          </cell>
          <cell r="C7004" t="str">
            <v>CID001468 - PT Stanindo Inti Perkasa</v>
          </cell>
          <cell r="D7004" t="str">
            <v>Tin</v>
          </cell>
          <cell r="E7004" t="str">
            <v>CID001468</v>
          </cell>
          <cell r="F7004" t="str">
            <v>RMI</v>
          </cell>
          <cell r="G7004" t="str">
            <v>PT Stanindo Inti Perkasa</v>
          </cell>
          <cell r="H7004" t="str">
            <v>INDONESIA</v>
          </cell>
          <cell r="I7004"/>
          <cell r="J7004" t="str">
            <v>Pangkal Pinang</v>
          </cell>
          <cell r="K7004" t="str">
            <v>Kepulauan Bangka Belitung</v>
          </cell>
          <cell r="L7004" t="str">
            <v>Conformant</v>
          </cell>
        </row>
        <row r="7005">
          <cell r="B7005" t="str">
            <v>PULSE ELECTRONICS_2023</v>
          </cell>
          <cell r="C7005" t="str">
            <v>CID001477 - PT Timah Tbk Kundur</v>
          </cell>
          <cell r="D7005" t="str">
            <v>Tin</v>
          </cell>
          <cell r="E7005" t="str">
            <v>CID001477</v>
          </cell>
          <cell r="F7005" t="str">
            <v>RMI</v>
          </cell>
          <cell r="G7005" t="str">
            <v>PT Timah Tbk Kundur</v>
          </cell>
          <cell r="H7005" t="str">
            <v>INDONESIA</v>
          </cell>
          <cell r="I7005" t="str">
            <v>Unknown.</v>
          </cell>
          <cell r="J7005" t="str">
            <v>Kundur</v>
          </cell>
          <cell r="K7005" t="str">
            <v>Riau</v>
          </cell>
          <cell r="L7005" t="str">
            <v>Conformant</v>
          </cell>
        </row>
        <row r="7006">
          <cell r="B7006" t="str">
            <v>PULSE ELECTRONICS_2023</v>
          </cell>
          <cell r="C7006" t="str">
            <v>CID001482 - PT Timah Tbk Mentok</v>
          </cell>
          <cell r="D7006" t="str">
            <v>Tin</v>
          </cell>
          <cell r="E7006" t="str">
            <v>CID001482</v>
          </cell>
          <cell r="F7006" t="str">
            <v>RMI</v>
          </cell>
          <cell r="G7006" t="str">
            <v>PT Timah Tbk Mentok</v>
          </cell>
          <cell r="H7006" t="str">
            <v>INDONESIA</v>
          </cell>
          <cell r="I7006" t="str">
            <v>Unknown.</v>
          </cell>
          <cell r="J7006" t="str">
            <v>Mentok</v>
          </cell>
          <cell r="K7006" t="str">
            <v>Kepulauan Bangka Belitung</v>
          </cell>
          <cell r="L7006" t="str">
            <v>Conformant</v>
          </cell>
        </row>
        <row r="7007">
          <cell r="B7007" t="str">
            <v>PULSE ELECTRONICS_2023</v>
          </cell>
          <cell r="C7007" t="str">
            <v>CID001539 - Rui Da Hung</v>
          </cell>
          <cell r="D7007" t="str">
            <v>Tin</v>
          </cell>
          <cell r="E7007" t="str">
            <v>CID001539</v>
          </cell>
          <cell r="F7007" t="str">
            <v>RMI</v>
          </cell>
          <cell r="G7007" t="str">
            <v>Rui Da Hung</v>
          </cell>
          <cell r="H7007" t="str">
            <v>TAIWAN, PROVINCE OF CHINA</v>
          </cell>
          <cell r="I7007"/>
          <cell r="J7007" t="str">
            <v>Taoyuan</v>
          </cell>
          <cell r="K7007" t="str">
            <v>Taoyuan</v>
          </cell>
          <cell r="L7007" t="str">
            <v>Conformant</v>
          </cell>
        </row>
        <row r="7008">
          <cell r="B7008" t="str">
            <v>PULSE ELECTRONICS_2023</v>
          </cell>
          <cell r="C7008" t="str">
            <v>CID001898 - Thaisarco</v>
          </cell>
          <cell r="D7008" t="str">
            <v>Tin</v>
          </cell>
          <cell r="E7008" t="str">
            <v>CID001898</v>
          </cell>
          <cell r="F7008" t="str">
            <v>RMI</v>
          </cell>
          <cell r="G7008" t="str">
            <v>Thaisarco</v>
          </cell>
          <cell r="H7008" t="str">
            <v>THAILAND</v>
          </cell>
          <cell r="I7008" t="str">
            <v>80 Moo 8, Sakdidej Road</v>
          </cell>
          <cell r="J7008" t="str">
            <v>Amphur Muang</v>
          </cell>
          <cell r="K7008" t="str">
            <v>Phuket</v>
          </cell>
          <cell r="L7008" t="str">
            <v>Conformant</v>
          </cell>
        </row>
        <row r="7009">
          <cell r="B7009" t="str">
            <v>PULSE ELECTRONICS_2023</v>
          </cell>
          <cell r="C7009" t="str">
            <v>CID002036 - White Solder Metalurgia e Mineracao Ltda.</v>
          </cell>
          <cell r="D7009" t="str">
            <v>Tin</v>
          </cell>
          <cell r="E7009" t="str">
            <v>CID002036</v>
          </cell>
          <cell r="F7009" t="str">
            <v>RMI</v>
          </cell>
          <cell r="G7009" t="str">
            <v>White Solder Metalurgia e Mineracao Ltda.</v>
          </cell>
          <cell r="H7009" t="str">
            <v>BRAZIL</v>
          </cell>
          <cell r="I7009" t="str">
            <v>Rodovia 421, Km 1,1 no 917 CEP 76877-073/Cx Postal: 433</v>
          </cell>
          <cell r="J7009" t="str">
            <v>Ariquemes</v>
          </cell>
          <cell r="K7009" t="str">
            <v>Rondônia</v>
          </cell>
          <cell r="L7009" t="str">
            <v>Conformant</v>
          </cell>
        </row>
        <row r="7010">
          <cell r="B7010" t="str">
            <v>PULSE ELECTRONICS_2023</v>
          </cell>
          <cell r="C7010" t="str">
            <v>CID002158 - Yunnan Chengfeng Non-ferrous Metals Co., Ltd.165</v>
          </cell>
          <cell r="D7010" t="str">
            <v>Tin</v>
          </cell>
          <cell r="E7010" t="str">
            <v>CID002158</v>
          </cell>
          <cell r="F7010" t="str">
            <v>RMI</v>
          </cell>
          <cell r="G7010" t="str">
            <v>Yunnan Chengfeng Non-ferrous Metals Co., Ltd.</v>
          </cell>
          <cell r="H7010" t="str">
            <v>CHINA</v>
          </cell>
          <cell r="I7010" t="str">
            <v>Unknown.</v>
          </cell>
          <cell r="J7010" t="str">
            <v>Gejiu</v>
          </cell>
          <cell r="K7010" t="str">
            <v>Yunnan Sheng</v>
          </cell>
          <cell r="L7010" t="str">
            <v>Conformant</v>
          </cell>
        </row>
        <row r="7011">
          <cell r="B7011" t="str">
            <v>PULSE ELECTRONICS_2023</v>
          </cell>
          <cell r="C7011" t="str">
            <v>CID001231 - Jiangxi New Nanshan Technology Ltd.</v>
          </cell>
          <cell r="D7011" t="str">
            <v>Tin</v>
          </cell>
          <cell r="E7011" t="str">
            <v>CID001231</v>
          </cell>
          <cell r="F7011" t="str">
            <v>RMI</v>
          </cell>
          <cell r="G7011" t="str">
            <v>Jiangxi New Nanshan Technology Ltd.</v>
          </cell>
          <cell r="H7011" t="str">
            <v>CHINA</v>
          </cell>
          <cell r="I7011" t="str">
            <v>Nan Kang Industrial Park, Ganzhou, Jiangxi Province, China, 341413</v>
          </cell>
          <cell r="J7011" t="str">
            <v>Ganzhou</v>
          </cell>
          <cell r="K7011" t="str">
            <v>Jiangxi Sheng</v>
          </cell>
          <cell r="L7011" t="str">
            <v>Conformant</v>
          </cell>
        </row>
        <row r="7012">
          <cell r="B7012" t="str">
            <v>PULSE ELECTRONICS_2023</v>
          </cell>
          <cell r="C7012" t="str">
            <v>CID002773 - Aurubis Beerse99</v>
          </cell>
          <cell r="D7012" t="str">
            <v>Tin</v>
          </cell>
          <cell r="E7012" t="str">
            <v>CID002773</v>
          </cell>
          <cell r="F7012" t="str">
            <v>RMI</v>
          </cell>
          <cell r="G7012" t="str">
            <v>Aurubis Beerse</v>
          </cell>
          <cell r="H7012" t="str">
            <v>BELGIUM</v>
          </cell>
          <cell r="I7012"/>
          <cell r="J7012" t="str">
            <v>Beerse</v>
          </cell>
          <cell r="K7012" t="str">
            <v>Antwerpen</v>
          </cell>
          <cell r="L7012" t="str">
            <v>Conformant</v>
          </cell>
        </row>
        <row r="7013">
          <cell r="B7013" t="str">
            <v>PULSE ELECTRONICS_2023</v>
          </cell>
          <cell r="C7013" t="str">
            <v>CID003190 - Chifeng Dajingzi Tin Industry Co., Ltd.</v>
          </cell>
          <cell r="D7013" t="str">
            <v>Tin</v>
          </cell>
          <cell r="E7013" t="str">
            <v>CID003190</v>
          </cell>
          <cell r="F7013" t="str">
            <v>RMI</v>
          </cell>
          <cell r="G7013" t="str">
            <v>Chifeng Dajingzi Tin Industry Co., Ltd.</v>
          </cell>
          <cell r="H7013" t="str">
            <v>CHINA</v>
          </cell>
          <cell r="I7013"/>
          <cell r="J7013" t="str">
            <v>Chifeng</v>
          </cell>
          <cell r="K7013" t="str">
            <v>Nei Mongol Zizhiqu</v>
          </cell>
          <cell r="L7013" t="str">
            <v>Conformant</v>
          </cell>
        </row>
        <row r="7014">
          <cell r="B7014" t="str">
            <v>PULSE ELECTRONICS_2023</v>
          </cell>
          <cell r="C7014" t="str">
            <v>CID003205 - PT Bangka Serumpun</v>
          </cell>
          <cell r="D7014" t="str">
            <v>Tin</v>
          </cell>
          <cell r="E7014" t="str">
            <v>CID003205</v>
          </cell>
          <cell r="F7014" t="str">
            <v>RMI</v>
          </cell>
          <cell r="G7014" t="str">
            <v>PT Bangka Serumpun</v>
          </cell>
          <cell r="H7014" t="str">
            <v>INDONESIA</v>
          </cell>
          <cell r="I7014"/>
          <cell r="J7014" t="str">
            <v>Pangkalpinang</v>
          </cell>
          <cell r="K7014" t="str">
            <v>Kepulauan Bangka Belitung</v>
          </cell>
          <cell r="L7014" t="str">
            <v>Conformant</v>
          </cell>
        </row>
        <row r="7015">
          <cell r="B7015" t="str">
            <v>PULSE ELECTRONICS_2023</v>
          </cell>
          <cell r="C7015" t="str">
            <v>CID003325 - Tin Technology &amp; Refining</v>
          </cell>
          <cell r="D7015" t="str">
            <v>Tin</v>
          </cell>
          <cell r="E7015" t="str">
            <v>CID003325</v>
          </cell>
          <cell r="F7015" t="str">
            <v>RMI</v>
          </cell>
          <cell r="G7015" t="str">
            <v>Tin Technology &amp; Refining</v>
          </cell>
          <cell r="H7015" t="str">
            <v>UNITED STATES OF AMERICA</v>
          </cell>
          <cell r="I7015"/>
          <cell r="J7015" t="str">
            <v>West Chester</v>
          </cell>
          <cell r="K7015" t="str">
            <v>Pennsylvania</v>
          </cell>
          <cell r="L7015" t="str">
            <v>Conformant</v>
          </cell>
        </row>
        <row r="7016">
          <cell r="B7016" t="str">
            <v>PULSE ELECTRONICS_2023</v>
          </cell>
          <cell r="C7016" t="str">
            <v>CID001406 - PT Babel Surya Alam Lestari</v>
          </cell>
          <cell r="D7016" t="str">
            <v>Tin</v>
          </cell>
          <cell r="E7016" t="str">
            <v>CID001406</v>
          </cell>
          <cell r="F7016" t="str">
            <v>RMI</v>
          </cell>
          <cell r="G7016" t="str">
            <v>PT Babel Surya Alam Lestari</v>
          </cell>
          <cell r="H7016" t="str">
            <v>INDONESIA</v>
          </cell>
          <cell r="I7016"/>
          <cell r="J7016" t="str">
            <v>Badau</v>
          </cell>
          <cell r="K7016" t="str">
            <v>Kepulauan Bangka Belitung</v>
          </cell>
          <cell r="L7016" t="str">
            <v>Conformant</v>
          </cell>
        </row>
        <row r="7017">
          <cell r="B7017" t="str">
            <v>PULSE ELECTRONICS_2023</v>
          </cell>
          <cell r="C7017" t="str">
            <v>CID003381 - PT Rajawali Rimba Perkasa</v>
          </cell>
          <cell r="D7017" t="str">
            <v>Tin</v>
          </cell>
          <cell r="E7017" t="str">
            <v>CID003381</v>
          </cell>
          <cell r="F7017" t="str">
            <v>RMI</v>
          </cell>
          <cell r="G7017" t="str">
            <v>PT Rajawali Rimba Perkasa</v>
          </cell>
          <cell r="H7017" t="str">
            <v>INDONESIA</v>
          </cell>
          <cell r="I7017"/>
          <cell r="J7017" t="str">
            <v>Tukak Sadai</v>
          </cell>
          <cell r="K7017" t="str">
            <v>Bangka Belitung</v>
          </cell>
          <cell r="L7017" t="str">
            <v>Conformant</v>
          </cell>
        </row>
        <row r="7018">
          <cell r="B7018" t="str">
            <v>PULSE ELECTRONICS_2023</v>
          </cell>
          <cell r="C7018" t="str">
            <v>CID003387 - Luna Smelter, Ltd.</v>
          </cell>
          <cell r="D7018" t="str">
            <v>Tin</v>
          </cell>
          <cell r="E7018" t="str">
            <v>CID003387</v>
          </cell>
          <cell r="F7018" t="str">
            <v>RMI</v>
          </cell>
          <cell r="G7018" t="str">
            <v>Luna Smelter, Ltd.</v>
          </cell>
          <cell r="H7018" t="str">
            <v>RWANDA</v>
          </cell>
          <cell r="I7018"/>
          <cell r="J7018" t="str">
            <v>Kigali</v>
          </cell>
          <cell r="K7018" t="str">
            <v>City of Kigali</v>
          </cell>
          <cell r="L7018" t="str">
            <v>Conformant</v>
          </cell>
        </row>
        <row r="7019">
          <cell r="B7019" t="str">
            <v>PULSE ELECTRONICS_2023</v>
          </cell>
          <cell r="C7019" t="str">
            <v>CID001191 - Mitsubishi Materials Corporation</v>
          </cell>
          <cell r="D7019" t="str">
            <v>Tin</v>
          </cell>
          <cell r="E7019" t="str">
            <v>CID001191</v>
          </cell>
          <cell r="F7019" t="str">
            <v>RMI</v>
          </cell>
          <cell r="G7019" t="str">
            <v>Mitsubishi Materials Corporation</v>
          </cell>
          <cell r="H7019" t="str">
            <v>JAPAN</v>
          </cell>
          <cell r="I7019"/>
          <cell r="J7019" t="str">
            <v>Tokyo</v>
          </cell>
          <cell r="K7019" t="str">
            <v>Tokyo</v>
          </cell>
          <cell r="L7019" t="str">
            <v>Conformant</v>
          </cell>
        </row>
        <row r="7020">
          <cell r="B7020" t="str">
            <v>REEL COMPANY GMBH_2023</v>
          </cell>
          <cell r="C7020"/>
          <cell r="D7020"/>
          <cell r="E7020"/>
          <cell r="F7020"/>
          <cell r="G7020"/>
          <cell r="H7020"/>
          <cell r="I7020"/>
          <cell r="J7020"/>
          <cell r="K7020"/>
          <cell r="L7020"/>
        </row>
        <row r="7021">
          <cell r="B7021" t="str">
            <v>Rutronik Elektronische Bauelemente AG_2023</v>
          </cell>
          <cell r="C7021" t="str">
            <v>CID000211 - Changsha South Tantalum Niobium Co., Ltd.</v>
          </cell>
          <cell r="D7021" t="str">
            <v>Tantalum</v>
          </cell>
          <cell r="E7021" t="str">
            <v>CID000211</v>
          </cell>
          <cell r="F7021" t="str">
            <v>RMI</v>
          </cell>
          <cell r="G7021" t="str">
            <v>Changsha South Tantalum Niobium Co., Ltd.</v>
          </cell>
          <cell r="H7021" t="str">
            <v>CHINA</v>
          </cell>
          <cell r="I7021"/>
          <cell r="J7021" t="str">
            <v>Changsha</v>
          </cell>
          <cell r="K7021" t="str">
            <v>Hunan Sheng</v>
          </cell>
          <cell r="L7021" t="str">
            <v>Conformant</v>
          </cell>
        </row>
        <row r="7022">
          <cell r="B7022" t="str">
            <v>Rutronik Elektronische Bauelemente AG_2023</v>
          </cell>
          <cell r="C7022" t="str">
            <v>CID002504 - D Block Metals, LLC</v>
          </cell>
          <cell r="D7022" t="str">
            <v>Tantalum</v>
          </cell>
          <cell r="E7022" t="str">
            <v>CID002504</v>
          </cell>
          <cell r="F7022" t="str">
            <v>RMI</v>
          </cell>
          <cell r="G7022" t="str">
            <v>D Block Metals, LLC</v>
          </cell>
          <cell r="H7022" t="str">
            <v>UNITED STATES OF AMERICA</v>
          </cell>
          <cell r="I7022"/>
          <cell r="J7022" t="str">
            <v>Gastonia</v>
          </cell>
          <cell r="K7022" t="str">
            <v>North Carolina</v>
          </cell>
          <cell r="L7022" t="str">
            <v>Conformant</v>
          </cell>
        </row>
        <row r="7023">
          <cell r="B7023" t="str">
            <v>Rutronik Elektronische Bauelemente AG_2023</v>
          </cell>
          <cell r="C7023" t="str">
            <v>CID000460 - F&amp;X Electro-Materials Ltd.4</v>
          </cell>
          <cell r="D7023" t="str">
            <v>Tantalum</v>
          </cell>
          <cell r="E7023" t="str">
            <v>CID000460</v>
          </cell>
          <cell r="F7023" t="str">
            <v>RMI</v>
          </cell>
          <cell r="G7023" t="str">
            <v>F&amp;X Electro-Materials Ltd.</v>
          </cell>
          <cell r="H7023" t="str">
            <v>CHINA</v>
          </cell>
          <cell r="I7023"/>
          <cell r="J7023" t="str">
            <v>Jiangmen</v>
          </cell>
          <cell r="K7023" t="str">
            <v>Guangdong Sheng</v>
          </cell>
          <cell r="L7023" t="str">
            <v>Conformant</v>
          </cell>
        </row>
        <row r="7024">
          <cell r="B7024" t="str">
            <v>Rutronik Elektronische Bauelemente AG_2023</v>
          </cell>
          <cell r="C7024" t="str">
            <v>CID002505 - FIR Metals &amp; Resource Ltd.</v>
          </cell>
          <cell r="D7024" t="str">
            <v>Tantalum</v>
          </cell>
          <cell r="E7024" t="str">
            <v>CID002505</v>
          </cell>
          <cell r="F7024" t="str">
            <v>RMI</v>
          </cell>
          <cell r="G7024" t="str">
            <v>FIR Metals &amp; Resource Ltd.</v>
          </cell>
          <cell r="H7024" t="str">
            <v>CHINA</v>
          </cell>
          <cell r="I7024"/>
          <cell r="J7024" t="str">
            <v>Zhuzhou</v>
          </cell>
          <cell r="K7024" t="str">
            <v>Hunan Sheng</v>
          </cell>
          <cell r="L7024" t="str">
            <v>Conformant</v>
          </cell>
        </row>
        <row r="7025">
          <cell r="B7025" t="str">
            <v>Rutronik Elektronische Bauelemente AG_2023</v>
          </cell>
          <cell r="C7025" t="str">
            <v>CID002558 - Global Advanced Metals Aizu</v>
          </cell>
          <cell r="D7025" t="str">
            <v>Tantalum</v>
          </cell>
          <cell r="E7025" t="str">
            <v>CID002558</v>
          </cell>
          <cell r="F7025" t="str">
            <v>RMI</v>
          </cell>
          <cell r="G7025" t="str">
            <v>Global Advanced Metals Aizu</v>
          </cell>
          <cell r="H7025" t="str">
            <v>JAPAN</v>
          </cell>
          <cell r="I7025"/>
          <cell r="J7025" t="str">
            <v>Aizuwakamatsu</v>
          </cell>
          <cell r="K7025" t="str">
            <v>Fukushima</v>
          </cell>
          <cell r="L7025" t="str">
            <v>Conformant</v>
          </cell>
        </row>
        <row r="7026">
          <cell r="B7026" t="str">
            <v>Rutronik Elektronische Bauelemente AG_2023</v>
          </cell>
          <cell r="C7026" t="str">
            <v>CID002557 - Global Advanced Metals Boyertown</v>
          </cell>
          <cell r="D7026" t="str">
            <v>Tantalum</v>
          </cell>
          <cell r="E7026" t="str">
            <v>CID002557</v>
          </cell>
          <cell r="F7026" t="str">
            <v>RMI</v>
          </cell>
          <cell r="G7026" t="str">
            <v>Global Advanced Metals Boyertown</v>
          </cell>
          <cell r="H7026" t="str">
            <v>UNITED STATES OF AMERICA</v>
          </cell>
          <cell r="I7026"/>
          <cell r="J7026" t="str">
            <v>Boyertown</v>
          </cell>
          <cell r="K7026" t="str">
            <v>Pennsylvania</v>
          </cell>
          <cell r="L7026" t="str">
            <v>Conformant</v>
          </cell>
        </row>
        <row r="7027">
          <cell r="B7027" t="str">
            <v>Rutronik Elektronische Bauelemente AG_2023</v>
          </cell>
          <cell r="C7027" t="str">
            <v>CID000616 - XIMEI RESOURCES (GUANGDONG) LIMITED</v>
          </cell>
          <cell r="D7027" t="str">
            <v>Tantalum</v>
          </cell>
          <cell r="E7027" t="str">
            <v>CID000616</v>
          </cell>
          <cell r="F7027" t="str">
            <v>RMI</v>
          </cell>
          <cell r="G7027" t="str">
            <v>XIMEI RESOURCES (GUANGDONG) LIMITED</v>
          </cell>
          <cell r="H7027" t="str">
            <v>CHINA</v>
          </cell>
          <cell r="I7027"/>
          <cell r="J7027" t="str">
            <v>Yingde</v>
          </cell>
          <cell r="K7027" t="str">
            <v>Guangdong Sheng</v>
          </cell>
          <cell r="L7027" t="str">
            <v>Conformant</v>
          </cell>
        </row>
        <row r="7028">
          <cell r="B7028" t="str">
            <v>Rutronik Elektronische Bauelemente AG_2023</v>
          </cell>
          <cell r="C7028" t="str">
            <v>CID002544 - TANIOBIS Co., Ltd.</v>
          </cell>
          <cell r="D7028" t="str">
            <v>Tantalum</v>
          </cell>
          <cell r="E7028" t="str">
            <v>CID002544</v>
          </cell>
          <cell r="F7028" t="str">
            <v>RMI</v>
          </cell>
          <cell r="G7028" t="str">
            <v>TANIOBIS Co., Ltd.</v>
          </cell>
          <cell r="H7028" t="str">
            <v>THAILAND</v>
          </cell>
          <cell r="I7028"/>
          <cell r="J7028" t="str">
            <v>Map Ta Phut</v>
          </cell>
          <cell r="K7028" t="str">
            <v>Rayong</v>
          </cell>
          <cell r="L7028" t="str">
            <v>Conformant</v>
          </cell>
        </row>
        <row r="7029">
          <cell r="B7029" t="str">
            <v>Rutronik Elektronische Bauelemente AG_2023</v>
          </cell>
          <cell r="C7029" t="str">
            <v>CID002547 - QSIL Metals Hermsdorf GmbH98</v>
          </cell>
          <cell r="D7029" t="str">
            <v>Tantalum</v>
          </cell>
          <cell r="E7029" t="str">
            <v>CID002547</v>
          </cell>
          <cell r="F7029" t="str">
            <v>RMI</v>
          </cell>
          <cell r="G7029" t="str">
            <v>QSIL Metals Hermsdorf GmbH</v>
          </cell>
          <cell r="H7029" t="str">
            <v>GERMANY</v>
          </cell>
          <cell r="I7029"/>
          <cell r="J7029" t="str">
            <v>Hermsdorf</v>
          </cell>
          <cell r="K7029" t="str">
            <v>Thüringen</v>
          </cell>
          <cell r="L7029" t="str">
            <v>Removed</v>
          </cell>
        </row>
        <row r="7030">
          <cell r="B7030" t="str">
            <v>Rutronik Elektronische Bauelemente AG_2023</v>
          </cell>
          <cell r="C7030" t="str">
            <v>CID002548 - Materion Newton Inc.</v>
          </cell>
          <cell r="D7030" t="str">
            <v>Tantalum</v>
          </cell>
          <cell r="E7030" t="str">
            <v>CID002548</v>
          </cell>
          <cell r="F7030" t="str">
            <v>RMI</v>
          </cell>
          <cell r="G7030" t="str">
            <v>Materion Newton Inc.</v>
          </cell>
          <cell r="H7030" t="str">
            <v>UNITED STATES OF AMERICA</v>
          </cell>
          <cell r="I7030"/>
          <cell r="J7030" t="str">
            <v>Newton</v>
          </cell>
          <cell r="K7030" t="str">
            <v>Massachusetts</v>
          </cell>
          <cell r="L7030" t="str">
            <v>Conformant</v>
          </cell>
        </row>
        <row r="7031">
          <cell r="B7031" t="str">
            <v>Rutronik Elektronische Bauelemente AG_2023</v>
          </cell>
          <cell r="C7031" t="str">
            <v>CID002549 - TANIOBIS Japan Co., Ltd.</v>
          </cell>
          <cell r="D7031" t="str">
            <v>Tantalum</v>
          </cell>
          <cell r="E7031" t="str">
            <v>CID002549</v>
          </cell>
          <cell r="F7031" t="str">
            <v>RMI</v>
          </cell>
          <cell r="G7031" t="str">
            <v>TANIOBIS Japan Co., Ltd.</v>
          </cell>
          <cell r="H7031" t="str">
            <v>JAPAN</v>
          </cell>
          <cell r="I7031"/>
          <cell r="J7031" t="str">
            <v>Mito</v>
          </cell>
          <cell r="K7031" t="str">
            <v>Ibaraki</v>
          </cell>
          <cell r="L7031" t="str">
            <v>Conformant</v>
          </cell>
        </row>
        <row r="7032">
          <cell r="B7032" t="str">
            <v>Rutronik Elektronische Bauelemente AG_2023</v>
          </cell>
          <cell r="C7032" t="str">
            <v>CID002550 - TANIOBIS Smelting GmbH &amp; Co. KG</v>
          </cell>
          <cell r="D7032" t="str">
            <v>Tantalum</v>
          </cell>
          <cell r="E7032" t="str">
            <v>CID002550</v>
          </cell>
          <cell r="F7032" t="str">
            <v>RMI</v>
          </cell>
          <cell r="G7032" t="str">
            <v>TANIOBIS Smelting GmbH &amp; Co. KG</v>
          </cell>
          <cell r="H7032" t="str">
            <v>GERMANY</v>
          </cell>
          <cell r="I7032"/>
          <cell r="J7032" t="str">
            <v>Laufenburg</v>
          </cell>
          <cell r="K7032" t="str">
            <v>Baden-Württemberg</v>
          </cell>
          <cell r="L7032" t="str">
            <v>Conformant</v>
          </cell>
        </row>
        <row r="7033">
          <cell r="B7033" t="str">
            <v>Rutronik Elektronische Bauelemente AG_2023</v>
          </cell>
          <cell r="C7033" t="str">
            <v>CID002545 - TANIOBIS GmbH</v>
          </cell>
          <cell r="D7033" t="str">
            <v>Tantalum</v>
          </cell>
          <cell r="E7033" t="str">
            <v>CID002545</v>
          </cell>
          <cell r="F7033" t="str">
            <v>RMI</v>
          </cell>
          <cell r="G7033" t="str">
            <v>TANIOBIS GmbH</v>
          </cell>
          <cell r="H7033" t="str">
            <v>GERMANY</v>
          </cell>
          <cell r="I7033"/>
          <cell r="J7033" t="str">
            <v>Goslar</v>
          </cell>
          <cell r="K7033" t="str">
            <v>Niedersachsen</v>
          </cell>
          <cell r="L7033" t="str">
            <v>Conformant</v>
          </cell>
        </row>
        <row r="7034">
          <cell r="B7034" t="str">
            <v>Rutronik Elektronische Bauelemente AG_2023</v>
          </cell>
          <cell r="C7034" t="str">
            <v>CID002492 - Hengyang King Xing Lifeng New Materials Co., Ltd.</v>
          </cell>
          <cell r="D7034" t="str">
            <v>Tantalum</v>
          </cell>
          <cell r="E7034" t="str">
            <v>CID002492</v>
          </cell>
          <cell r="F7034" t="str">
            <v>RMI</v>
          </cell>
          <cell r="G7034" t="str">
            <v>Hengyang King Xing Lifeng New Materials Co., Ltd.</v>
          </cell>
          <cell r="H7034" t="str">
            <v>CHINA</v>
          </cell>
          <cell r="I7034"/>
          <cell r="J7034" t="str">
            <v>Hengyang</v>
          </cell>
          <cell r="K7034" t="str">
            <v>Hunan Sheng</v>
          </cell>
          <cell r="L7034" t="str">
            <v>Conformant</v>
          </cell>
        </row>
        <row r="7035">
          <cell r="B7035" t="str">
            <v>Rutronik Elektronische Bauelemente AG_2023</v>
          </cell>
          <cell r="C7035" t="str">
            <v>CID002512 - Jiangxi Dinghai Tantalum &amp; Niobium Co., Ltd.</v>
          </cell>
          <cell r="D7035" t="str">
            <v>Tantalum</v>
          </cell>
          <cell r="E7035" t="str">
            <v>CID002512</v>
          </cell>
          <cell r="F7035" t="str">
            <v>RMI</v>
          </cell>
          <cell r="G7035" t="str">
            <v>Jiangxi Dinghai Tantalum &amp; Niobium Co., Ltd.</v>
          </cell>
          <cell r="H7035" t="str">
            <v>CHINA</v>
          </cell>
          <cell r="I7035"/>
          <cell r="J7035" t="str">
            <v>Fengxin</v>
          </cell>
          <cell r="K7035" t="str">
            <v>Jiangxi Sheng</v>
          </cell>
          <cell r="L7035" t="str">
            <v>Conformant</v>
          </cell>
        </row>
        <row r="7036">
          <cell r="B7036" t="str">
            <v>Rutronik Elektronische Bauelemente AG_2023</v>
          </cell>
          <cell r="C7036" t="str">
            <v>CID002842 - Jiangxi Tuohong New Raw Material</v>
          </cell>
          <cell r="D7036" t="str">
            <v>Tantalum</v>
          </cell>
          <cell r="E7036" t="str">
            <v>CID002842</v>
          </cell>
          <cell r="F7036" t="str">
            <v>RMI</v>
          </cell>
          <cell r="G7036" t="str">
            <v>Jiangxi Tuohong New Raw Material</v>
          </cell>
          <cell r="H7036" t="str">
            <v>CHINA</v>
          </cell>
          <cell r="I7036"/>
          <cell r="J7036" t="str">
            <v>Yi Chun City</v>
          </cell>
          <cell r="K7036" t="str">
            <v>Jiangxi Sheng</v>
          </cell>
          <cell r="L7036" t="str">
            <v>Conformant</v>
          </cell>
        </row>
        <row r="7037">
          <cell r="B7037" t="str">
            <v>Rutronik Elektronische Bauelemente AG_2023</v>
          </cell>
          <cell r="C7037" t="str">
            <v>CID000914 - JiuJiang JinXin Nonferrous Metals Co., Ltd.</v>
          </cell>
          <cell r="D7037" t="str">
            <v>Tantalum</v>
          </cell>
          <cell r="E7037" t="str">
            <v>CID000914</v>
          </cell>
          <cell r="F7037" t="str">
            <v>RMI</v>
          </cell>
          <cell r="G7037" t="str">
            <v>JiuJiang JinXin Nonferrous Metals Co., Ltd.</v>
          </cell>
          <cell r="H7037" t="str">
            <v>CHINA</v>
          </cell>
          <cell r="I7037"/>
          <cell r="J7037" t="str">
            <v>Jiujiang</v>
          </cell>
          <cell r="K7037" t="str">
            <v>Jiangxi Sheng</v>
          </cell>
          <cell r="L7037" t="str">
            <v>Conformant</v>
          </cell>
        </row>
        <row r="7038">
          <cell r="B7038" t="str">
            <v>Rutronik Elektronische Bauelemente AG_2023</v>
          </cell>
          <cell r="C7038" t="str">
            <v>CID000917 - Jiujiang Tanbre Co., Ltd.</v>
          </cell>
          <cell r="D7038" t="str">
            <v>Tantalum</v>
          </cell>
          <cell r="E7038" t="str">
            <v>CID000917</v>
          </cell>
          <cell r="F7038" t="str">
            <v>RMI</v>
          </cell>
          <cell r="G7038" t="str">
            <v>Jiujiang Tanbre Co., Ltd.</v>
          </cell>
          <cell r="H7038" t="str">
            <v>CHINA</v>
          </cell>
          <cell r="I7038" t="str">
            <v>No. 62, Jiuhu Road, Jiujiang City, Jiangxi 
Province, China, P.C: 332014</v>
          </cell>
          <cell r="J7038" t="str">
            <v>Jiujiang</v>
          </cell>
          <cell r="K7038" t="str">
            <v>Jiangxi Sheng</v>
          </cell>
          <cell r="L7038" t="str">
            <v>Conformant</v>
          </cell>
        </row>
        <row r="7039">
          <cell r="B7039" t="str">
            <v>Rutronik Elektronische Bauelemente AG_2023</v>
          </cell>
          <cell r="C7039" t="str">
            <v>CID002506 - Jiujiang Zhongao Tantalum &amp; Niobium Co., Ltd.</v>
          </cell>
          <cell r="D7039" t="str">
            <v>Tantalum</v>
          </cell>
          <cell r="E7039" t="str">
            <v>CID002506</v>
          </cell>
          <cell r="F7039" t="str">
            <v>RMI</v>
          </cell>
          <cell r="G7039" t="str">
            <v>Jiujiang Zhongao Tantalum &amp; Niobium Co., Ltd.</v>
          </cell>
          <cell r="H7039" t="str">
            <v>CHINA</v>
          </cell>
          <cell r="I7039"/>
          <cell r="J7039" t="str">
            <v>Jiujiang</v>
          </cell>
          <cell r="K7039" t="str">
            <v>Jiangxi Sheng</v>
          </cell>
          <cell r="L7039" t="str">
            <v>Conformant</v>
          </cell>
        </row>
        <row r="7040">
          <cell r="B7040" t="str">
            <v>Rutronik Elektronische Bauelemente AG_2023</v>
          </cell>
          <cell r="C7040" t="str">
            <v>CID002539 - KEMET de Mexico</v>
          </cell>
          <cell r="D7040" t="str">
            <v>Tantalum</v>
          </cell>
          <cell r="E7040" t="str">
            <v>CID002539</v>
          </cell>
          <cell r="F7040" t="str">
            <v>RMI</v>
          </cell>
          <cell r="G7040" t="str">
            <v>KEMET de Mexico</v>
          </cell>
          <cell r="H7040" t="str">
            <v>MEXICO</v>
          </cell>
          <cell r="I7040"/>
          <cell r="J7040" t="str">
            <v>Matamoros</v>
          </cell>
          <cell r="K7040" t="str">
            <v>Tamaulipas</v>
          </cell>
          <cell r="L7040" t="str">
            <v>Conformant</v>
          </cell>
        </row>
        <row r="7041">
          <cell r="B7041" t="str">
            <v>Rutronik Elektronische Bauelemente AG_2023</v>
          </cell>
          <cell r="C7041" t="str">
            <v>CID001076 - AMG Brasil</v>
          </cell>
          <cell r="D7041" t="str">
            <v>Tantalum</v>
          </cell>
          <cell r="E7041" t="str">
            <v>CID001076</v>
          </cell>
          <cell r="F7041" t="str">
            <v>RMI</v>
          </cell>
          <cell r="G7041" t="str">
            <v>AMG Brasil</v>
          </cell>
          <cell r="H7041" t="str">
            <v>BRAZIL</v>
          </cell>
          <cell r="I7041"/>
          <cell r="J7041" t="str">
            <v>São João del Rei</v>
          </cell>
          <cell r="K7041" t="str">
            <v>Minas Gerais</v>
          </cell>
          <cell r="L7041" t="str">
            <v>Conformant</v>
          </cell>
        </row>
        <row r="7042">
          <cell r="B7042" t="str">
            <v>Rutronik Elektronische Bauelemente AG_2023</v>
          </cell>
          <cell r="C7042" t="str">
            <v>CID001163 - Metallurgical Products India Pvt., Ltd.7</v>
          </cell>
          <cell r="D7042" t="str">
            <v>Tantalum</v>
          </cell>
          <cell r="E7042" t="str">
            <v>CID001163</v>
          </cell>
          <cell r="F7042" t="str">
            <v>RMI</v>
          </cell>
          <cell r="G7042" t="str">
            <v>Metallurgical Products India Pvt., Ltd.</v>
          </cell>
          <cell r="H7042" t="str">
            <v>INDIA</v>
          </cell>
          <cell r="I7042"/>
          <cell r="J7042" t="str">
            <v>District Raigad</v>
          </cell>
          <cell r="K7042" t="str">
            <v>Maharashtra</v>
          </cell>
          <cell r="L7042" t="str">
            <v>Conformant</v>
          </cell>
        </row>
        <row r="7043">
          <cell r="B7043" t="str">
            <v>Rutronik Elektronische Bauelemente AG_2023</v>
          </cell>
          <cell r="C7043" t="str">
            <v>CID001173 - Mineracao Taboca S.A.</v>
          </cell>
          <cell r="D7043" t="str">
            <v>Tin</v>
          </cell>
          <cell r="E7043" t="str">
            <v>CID001173</v>
          </cell>
          <cell r="F7043" t="str">
            <v>RMI</v>
          </cell>
          <cell r="G7043" t="str">
            <v>Mineracao Taboca S.A.</v>
          </cell>
          <cell r="H7043" t="str">
            <v>BRAZIL</v>
          </cell>
          <cell r="I7043" t="str">
            <v>Nondisclosure</v>
          </cell>
          <cell r="J7043" t="str">
            <v>Bairro Guarapiranga</v>
          </cell>
          <cell r="K7043" t="str">
            <v>Pirapora do Bom Jesus City</v>
          </cell>
          <cell r="L7043" t="str">
            <v>Conformant</v>
          </cell>
        </row>
        <row r="7044">
          <cell r="B7044" t="str">
            <v>Rutronik Elektronische Bauelemente AG_2023</v>
          </cell>
          <cell r="C7044" t="str">
            <v>CID001192 - Mitsui Mining and Smelting Co., Ltd.8</v>
          </cell>
          <cell r="D7044" t="str">
            <v>Tantalum</v>
          </cell>
          <cell r="E7044" t="str">
            <v>CID001192</v>
          </cell>
          <cell r="F7044" t="str">
            <v>RMI</v>
          </cell>
          <cell r="G7044" t="str">
            <v>Mitsui Mining and Smelting Co., Ltd.</v>
          </cell>
          <cell r="H7044" t="str">
            <v>JAPAN</v>
          </cell>
          <cell r="I7044"/>
          <cell r="J7044" t="str">
            <v>Omuta</v>
          </cell>
          <cell r="K7044" t="str">
            <v>Fukuoka</v>
          </cell>
          <cell r="L7044" t="str">
            <v>Conformant</v>
          </cell>
        </row>
        <row r="7045">
          <cell r="B7045" t="str">
            <v>Rutronik Elektronische Bauelemente AG_2023</v>
          </cell>
          <cell r="C7045" t="str">
            <v>CID001277 - Ningxia Orient Tantalum Industry Co., Ltd.</v>
          </cell>
          <cell r="D7045" t="str">
            <v>Tantalum</v>
          </cell>
          <cell r="E7045" t="str">
            <v>CID001277</v>
          </cell>
          <cell r="F7045" t="str">
            <v>RMI</v>
          </cell>
          <cell r="G7045" t="str">
            <v>Ningxia Orient Tantalum Industry Co., Ltd.</v>
          </cell>
          <cell r="H7045" t="str">
            <v>CHINA</v>
          </cell>
          <cell r="I7045"/>
          <cell r="J7045" t="str">
            <v>Shizuishan City</v>
          </cell>
          <cell r="K7045" t="str">
            <v>Ningxia Huizi Zizhiqu</v>
          </cell>
          <cell r="L7045" t="str">
            <v>Conformant</v>
          </cell>
        </row>
        <row r="7046">
          <cell r="B7046" t="str">
            <v>Rutronik Elektronische Bauelemente AG_2023</v>
          </cell>
          <cell r="C7046" t="str">
            <v>CID001200 - NPM Silmet AS9</v>
          </cell>
          <cell r="D7046" t="str">
            <v>Tantalum</v>
          </cell>
          <cell r="E7046" t="str">
            <v>CID001200</v>
          </cell>
          <cell r="F7046" t="str">
            <v>RMI</v>
          </cell>
          <cell r="G7046" t="str">
            <v>NPM Silmet AS</v>
          </cell>
          <cell r="H7046" t="str">
            <v>ESTONIA</v>
          </cell>
          <cell r="I7046"/>
          <cell r="J7046" t="str">
            <v>Sillamäe</v>
          </cell>
          <cell r="K7046" t="str">
            <v>Ida-Virumaa</v>
          </cell>
          <cell r="L7046" t="str">
            <v>Conformant</v>
          </cell>
        </row>
        <row r="7047">
          <cell r="B7047" t="str">
            <v>Rutronik Elektronische Bauelemente AG_2023</v>
          </cell>
          <cell r="C7047" t="str">
            <v>CID002847 - Meta Materials</v>
          </cell>
          <cell r="D7047" t="str">
            <v>Tantalum</v>
          </cell>
          <cell r="E7047" t="str">
            <v>CID002847</v>
          </cell>
          <cell r="F7047" t="str">
            <v>RMI</v>
          </cell>
          <cell r="G7047" t="str">
            <v>Meta Materials</v>
          </cell>
          <cell r="H7047" t="str">
            <v>NORTH MACEDONIA, REPUBLIC OF</v>
          </cell>
          <cell r="I7047"/>
          <cell r="J7047" t="str">
            <v>Balin Dol</v>
          </cell>
          <cell r="K7047" t="str">
            <v>Gostivar</v>
          </cell>
          <cell r="L7047" t="str">
            <v>Removed</v>
          </cell>
        </row>
        <row r="7048">
          <cell r="B7048" t="str">
            <v>Rutronik Elektronische Bauelemente AG_2023</v>
          </cell>
          <cell r="C7048" t="str">
            <v>CID001508 - QuantumClean</v>
          </cell>
          <cell r="D7048" t="str">
            <v>Tantalum</v>
          </cell>
          <cell r="E7048" t="str">
            <v>CID001508</v>
          </cell>
          <cell r="F7048" t="str">
            <v>RMI</v>
          </cell>
          <cell r="G7048" t="str">
            <v>QuantumClean</v>
          </cell>
          <cell r="H7048" t="str">
            <v>UNITED STATES OF AMERICA</v>
          </cell>
          <cell r="I7048"/>
          <cell r="J7048" t="str">
            <v>Carrollton</v>
          </cell>
          <cell r="K7048" t="str">
            <v>Texas</v>
          </cell>
          <cell r="L7048" t="str">
            <v>Conformant</v>
          </cell>
        </row>
        <row r="7049">
          <cell r="B7049" t="str">
            <v>Rutronik Elektronische Bauelemente AG_2023</v>
          </cell>
          <cell r="C7049" t="str">
            <v>CID002706 - Resind Industria e Comercio Ltda.</v>
          </cell>
          <cell r="D7049" t="str">
            <v>Tin</v>
          </cell>
          <cell r="E7049" t="str">
            <v>CID002706</v>
          </cell>
          <cell r="F7049" t="str">
            <v>RMI</v>
          </cell>
          <cell r="G7049" t="str">
            <v>Resind Industria e Comercio Ltda.</v>
          </cell>
          <cell r="H7049" t="str">
            <v>BRAZIL</v>
          </cell>
          <cell r="I7049"/>
          <cell r="J7049" t="str">
            <v>São João del Rei</v>
          </cell>
          <cell r="K7049" t="str">
            <v>Minas gerais</v>
          </cell>
          <cell r="L7049" t="str">
            <v>Conformant</v>
          </cell>
        </row>
        <row r="7050">
          <cell r="B7050" t="str">
            <v>Rutronik Elektronische Bauelemente AG_2023</v>
          </cell>
          <cell r="C7050" t="str">
            <v>CID001869 - Taki Chemical Co., Ltd.</v>
          </cell>
          <cell r="D7050" t="str">
            <v>Tantalum</v>
          </cell>
          <cell r="E7050" t="str">
            <v>CID001869</v>
          </cell>
          <cell r="F7050" t="str">
            <v>RMI</v>
          </cell>
          <cell r="G7050" t="str">
            <v>Taki Chemical Co., Ltd.</v>
          </cell>
          <cell r="H7050" t="str">
            <v>JAPAN</v>
          </cell>
          <cell r="I7050"/>
          <cell r="J7050" t="str">
            <v>Harima</v>
          </cell>
          <cell r="K7050" t="str">
            <v>Hyogo</v>
          </cell>
          <cell r="L7050" t="str">
            <v>Conformant</v>
          </cell>
        </row>
        <row r="7051">
          <cell r="B7051" t="str">
            <v>Rutronik Elektronische Bauelemente AG_2023</v>
          </cell>
          <cell r="C7051" t="str">
            <v>CID001891 - Telex Metals</v>
          </cell>
          <cell r="D7051" t="str">
            <v>Tantalum</v>
          </cell>
          <cell r="E7051" t="str">
            <v>CID001891</v>
          </cell>
          <cell r="F7051" t="str">
            <v>RMI</v>
          </cell>
          <cell r="G7051" t="str">
            <v>Telex Metals</v>
          </cell>
          <cell r="H7051" t="str">
            <v>UNITED STATES OF AMERICA</v>
          </cell>
          <cell r="I7051"/>
          <cell r="J7051" t="str">
            <v>Croydon</v>
          </cell>
          <cell r="K7051" t="str">
            <v>Pennsylvania</v>
          </cell>
          <cell r="L7051" t="str">
            <v>Conformant</v>
          </cell>
        </row>
        <row r="7052">
          <cell r="B7052" t="str">
            <v>Rutronik Elektronische Bauelemente AG_2023</v>
          </cell>
          <cell r="C7052" t="str">
            <v>CID001969 - Ulba Metallurgical Plant JSC17</v>
          </cell>
          <cell r="D7052" t="str">
            <v>Tantalum</v>
          </cell>
          <cell r="E7052" t="str">
            <v>CID001969</v>
          </cell>
          <cell r="F7052" t="str">
            <v>RMI</v>
          </cell>
          <cell r="G7052" t="str">
            <v>Ulba Metallurgical Plant JSC</v>
          </cell>
          <cell r="H7052" t="str">
            <v>KAZAKHSTAN</v>
          </cell>
          <cell r="I7052"/>
          <cell r="J7052" t="str">
            <v>Ust-Kamenogorsk</v>
          </cell>
          <cell r="K7052" t="str">
            <v>Qaraghandy oblysy</v>
          </cell>
          <cell r="L7052" t="str">
            <v>Conformant</v>
          </cell>
        </row>
        <row r="7053">
          <cell r="B7053" t="str">
            <v>Rutronik Elektronische Bauelemente AG_2023</v>
          </cell>
          <cell r="C7053" t="str">
            <v>CID002508 - XinXing HaoRong Electronic Material Co., Ltd.</v>
          </cell>
          <cell r="D7053" t="str">
            <v>Tantalum</v>
          </cell>
          <cell r="E7053" t="str">
            <v>CID002508</v>
          </cell>
          <cell r="F7053" t="str">
            <v>RMI</v>
          </cell>
          <cell r="G7053" t="str">
            <v>XinXing HaoRong Electronic Material Co., Ltd.</v>
          </cell>
          <cell r="H7053" t="str">
            <v>CHINA</v>
          </cell>
          <cell r="I7053"/>
          <cell r="J7053" t="str">
            <v>YunFu City</v>
          </cell>
          <cell r="K7053" t="str">
            <v>Guangdong Sheng</v>
          </cell>
          <cell r="L7053" t="str">
            <v>Conformant</v>
          </cell>
        </row>
        <row r="7054">
          <cell r="B7054" t="str">
            <v>Rutronik Elektronische Bauelemente AG_2023</v>
          </cell>
          <cell r="C7054" t="str">
            <v>CID002708 - Abington Reldan Metals, LLC</v>
          </cell>
          <cell r="D7054" t="str">
            <v>Gold</v>
          </cell>
          <cell r="E7054" t="str">
            <v>CID002708</v>
          </cell>
          <cell r="F7054" t="str">
            <v>RMI</v>
          </cell>
          <cell r="G7054" t="str">
            <v>Abington Reldan Metals, LLC</v>
          </cell>
          <cell r="H7054" t="str">
            <v>UNITED STATES OF AMERICA</v>
          </cell>
          <cell r="I7054"/>
          <cell r="J7054" t="str">
            <v>Fairless Hills</v>
          </cell>
          <cell r="K7054" t="str">
            <v>Pennsylvania</v>
          </cell>
          <cell r="L7054" t="str">
            <v>Conformant</v>
          </cell>
        </row>
        <row r="7055">
          <cell r="B7055" t="str">
            <v>Rutronik Elektronische Bauelemente AG_2023</v>
          </cell>
          <cell r="C7055" t="str">
            <v>CID000015 - Advanced Chemical Company</v>
          </cell>
          <cell r="D7055" t="str">
            <v>Gold</v>
          </cell>
          <cell r="E7055" t="str">
            <v>CID000015</v>
          </cell>
          <cell r="F7055" t="str">
            <v>RMI</v>
          </cell>
          <cell r="G7055" t="str">
            <v>Advanced Chemical Company</v>
          </cell>
          <cell r="H7055" t="str">
            <v>UNITED STATES OF AMERICA</v>
          </cell>
          <cell r="I7055"/>
          <cell r="J7055" t="str">
            <v>Warwick</v>
          </cell>
          <cell r="K7055" t="str">
            <v>Rhode Island</v>
          </cell>
          <cell r="L7055" t="str">
            <v>Conformant</v>
          </cell>
        </row>
        <row r="7056">
          <cell r="B7056" t="str">
            <v>Rutronik Elektronische Bauelemente AG_2023</v>
          </cell>
          <cell r="C7056" t="str">
            <v>CID000019 - Aida Chemical Industries Co., Ltd.</v>
          </cell>
          <cell r="D7056" t="str">
            <v>Gold</v>
          </cell>
          <cell r="E7056" t="str">
            <v>CID000019</v>
          </cell>
          <cell r="F7056" t="str">
            <v>RMI</v>
          </cell>
          <cell r="G7056" t="str">
            <v>Aida Chemical Industries Co., Ltd.</v>
          </cell>
          <cell r="H7056" t="str">
            <v>JAPAN</v>
          </cell>
          <cell r="I7056" t="str">
            <v>6-15-13 Minami-cho</v>
          </cell>
          <cell r="J7056" t="str">
            <v>Fuchu</v>
          </cell>
          <cell r="K7056" t="str">
            <v>Tokyo</v>
          </cell>
          <cell r="L7056" t="str">
            <v>Conformant</v>
          </cell>
        </row>
        <row r="7057">
          <cell r="B7057" t="str">
            <v>Rutronik Elektronische Bauelemente AG_2023</v>
          </cell>
          <cell r="C7057" t="str">
            <v>CID002560 - Al Etihad Gold Refinery DMCC</v>
          </cell>
          <cell r="D7057" t="str">
            <v>Gold</v>
          </cell>
          <cell r="E7057" t="str">
            <v>CID002560</v>
          </cell>
          <cell r="F7057" t="str">
            <v>RMI</v>
          </cell>
          <cell r="G7057" t="str">
            <v>Al Etihad Gold Refinery DMCC</v>
          </cell>
          <cell r="H7057" t="str">
            <v>UNITED ARAB EMIRATES</v>
          </cell>
          <cell r="I7057"/>
          <cell r="J7057" t="str">
            <v>Dubai</v>
          </cell>
          <cell r="K7057" t="str">
            <v>Dubayy</v>
          </cell>
          <cell r="L7057" t="str">
            <v>Conformant</v>
          </cell>
        </row>
        <row r="7058">
          <cell r="B7058" t="str">
            <v>Rutronik Elektronische Bauelemente AG_2023</v>
          </cell>
          <cell r="C7058" t="str">
            <v>CID000035 - Agosi AG</v>
          </cell>
          <cell r="D7058" t="str">
            <v>Gold</v>
          </cell>
          <cell r="E7058" t="str">
            <v>CID000035</v>
          </cell>
          <cell r="F7058" t="str">
            <v>RMI</v>
          </cell>
          <cell r="G7058" t="str">
            <v>Agosi AG</v>
          </cell>
          <cell r="H7058" t="str">
            <v>GERMANY</v>
          </cell>
          <cell r="I7058"/>
          <cell r="J7058" t="str">
            <v>Pforzheim</v>
          </cell>
          <cell r="K7058" t="str">
            <v>Baden-Württemberg</v>
          </cell>
          <cell r="L7058" t="str">
            <v>Conformant</v>
          </cell>
        </row>
        <row r="7059">
          <cell r="B7059" t="str">
            <v>Rutronik Elektronische Bauelemente AG_2023</v>
          </cell>
          <cell r="C7059" t="str">
            <v>CID000041 - Almalyk Mining and Metallurgical Complex (AMMC)</v>
          </cell>
          <cell r="D7059" t="str">
            <v>Gold</v>
          </cell>
          <cell r="E7059" t="str">
            <v>CID000041</v>
          </cell>
          <cell r="F7059" t="str">
            <v>RMI</v>
          </cell>
          <cell r="G7059" t="str">
            <v>Almalyk Mining and Metallurgical Complex (AMMC)</v>
          </cell>
          <cell r="H7059" t="str">
            <v>UZBEKISTAN</v>
          </cell>
          <cell r="I7059"/>
          <cell r="J7059" t="str">
            <v>Almalyk</v>
          </cell>
          <cell r="K7059" t="str">
            <v>Toshkent</v>
          </cell>
          <cell r="L7059" t="str">
            <v>Conformant</v>
          </cell>
        </row>
        <row r="7060">
          <cell r="B7060" t="str">
            <v>Rutronik Elektronische Bauelemente AG_2023</v>
          </cell>
          <cell r="C7060" t="str">
            <v>CID000058 - AngloGold Ashanti Corrego do Sitio Mineracao</v>
          </cell>
          <cell r="D7060" t="str">
            <v>Gold</v>
          </cell>
          <cell r="E7060" t="str">
            <v>CID000058</v>
          </cell>
          <cell r="F7060" t="str">
            <v>RMI</v>
          </cell>
          <cell r="G7060" t="str">
            <v>AngloGold Ashanti Corrego do Sitio Mineracao</v>
          </cell>
          <cell r="H7060" t="str">
            <v>BRAZIL</v>
          </cell>
          <cell r="I7060"/>
          <cell r="J7060" t="str">
            <v>Nova Lima</v>
          </cell>
          <cell r="K7060" t="str">
            <v>Minas Gerais</v>
          </cell>
          <cell r="L7060" t="str">
            <v>Conformant</v>
          </cell>
        </row>
        <row r="7061">
          <cell r="B7061" t="str">
            <v>Rutronik Elektronische Bauelemente AG_2023</v>
          </cell>
          <cell r="C7061" t="str">
            <v>CID000077 - Argor-Heraeus S.A.</v>
          </cell>
          <cell r="D7061" t="str">
            <v>Gold</v>
          </cell>
          <cell r="E7061" t="str">
            <v>CID000077</v>
          </cell>
          <cell r="F7061" t="str">
            <v>RMI</v>
          </cell>
          <cell r="G7061" t="str">
            <v>Argor-Heraeus S.A.</v>
          </cell>
          <cell r="H7061" t="str">
            <v>SWITZERLAND</v>
          </cell>
          <cell r="I7061" t="str">
            <v>CH-6850 Mendrisio , Switzerland</v>
          </cell>
          <cell r="J7061" t="str">
            <v>Mendrisio</v>
          </cell>
          <cell r="K7061" t="str">
            <v>Ticino</v>
          </cell>
          <cell r="L7061" t="str">
            <v>Conformant</v>
          </cell>
        </row>
        <row r="7062">
          <cell r="B7062" t="str">
            <v>Rutronik Elektronische Bauelemente AG_2023</v>
          </cell>
          <cell r="C7062" t="str">
            <v>CID000082 - Asahi Pretec Corp.20</v>
          </cell>
          <cell r="D7062" t="str">
            <v>Gold</v>
          </cell>
          <cell r="E7062" t="str">
            <v>CID000082</v>
          </cell>
          <cell r="F7062" t="str">
            <v>RMI</v>
          </cell>
          <cell r="G7062" t="str">
            <v>Asahi Pretec Corp.</v>
          </cell>
          <cell r="H7062" t="str">
            <v>JAPAN</v>
          </cell>
          <cell r="I7062"/>
          <cell r="J7062" t="str">
            <v>Kobe</v>
          </cell>
          <cell r="K7062" t="str">
            <v>Hyogo</v>
          </cell>
          <cell r="L7062" t="str">
            <v>Conformant</v>
          </cell>
        </row>
        <row r="7063">
          <cell r="B7063" t="str">
            <v>Rutronik Elektronische Bauelemente AG_2023</v>
          </cell>
          <cell r="C7063" t="str">
            <v>CID000924 - Asahi Refining Canada Ltd.</v>
          </cell>
          <cell r="D7063" t="str">
            <v>Gold</v>
          </cell>
          <cell r="E7063" t="str">
            <v>CID000924</v>
          </cell>
          <cell r="F7063" t="str">
            <v>RMI</v>
          </cell>
          <cell r="G7063" t="str">
            <v>Asahi Refining Canada Ltd.</v>
          </cell>
          <cell r="H7063" t="str">
            <v>CANADA</v>
          </cell>
          <cell r="I7063"/>
          <cell r="J7063" t="str">
            <v>Brampton</v>
          </cell>
          <cell r="K7063" t="str">
            <v>Ontario</v>
          </cell>
          <cell r="L7063" t="str">
            <v>Conformant</v>
          </cell>
        </row>
        <row r="7064">
          <cell r="B7064" t="str">
            <v>Rutronik Elektronische Bauelemente AG_2023</v>
          </cell>
          <cell r="C7064" t="str">
            <v>CID000920 - Asahi Refining USA Inc.</v>
          </cell>
          <cell r="D7064" t="str">
            <v>Gold</v>
          </cell>
          <cell r="E7064" t="str">
            <v>CID000920</v>
          </cell>
          <cell r="F7064" t="str">
            <v>RMI</v>
          </cell>
          <cell r="G7064" t="str">
            <v>Asahi Refining USA Inc.</v>
          </cell>
          <cell r="H7064" t="str">
            <v>UNITED STATES OF AMERICA</v>
          </cell>
          <cell r="I7064"/>
          <cell r="J7064" t="str">
            <v>Salt Lake City</v>
          </cell>
          <cell r="K7064" t="str">
            <v>Utah</v>
          </cell>
          <cell r="L7064" t="str">
            <v>Conformant</v>
          </cell>
        </row>
        <row r="7065">
          <cell r="B7065" t="str">
            <v>Rutronik Elektronische Bauelemente AG_2023</v>
          </cell>
          <cell r="C7065" t="str">
            <v>CID000113 - Aurubis AG</v>
          </cell>
          <cell r="D7065" t="str">
            <v>Gold</v>
          </cell>
          <cell r="E7065" t="str">
            <v>CID000113</v>
          </cell>
          <cell r="F7065" t="str">
            <v>RMI</v>
          </cell>
          <cell r="G7065" t="str">
            <v>Aurubis AG</v>
          </cell>
          <cell r="H7065" t="str">
            <v>GERMANY</v>
          </cell>
          <cell r="I7065"/>
          <cell r="J7065" t="str">
            <v>Hamburg</v>
          </cell>
          <cell r="K7065" t="str">
            <v>Hamburg</v>
          </cell>
          <cell r="L7065" t="str">
            <v>Conformant</v>
          </cell>
        </row>
        <row r="7066">
          <cell r="B7066" t="str">
            <v>Rutronik Elektronische Bauelemente AG_2023</v>
          </cell>
          <cell r="C7066" t="str">
            <v>CID002863 - Bangalore Refinery26</v>
          </cell>
          <cell r="D7066" t="str">
            <v>Gold</v>
          </cell>
          <cell r="E7066" t="str">
            <v>CID002863</v>
          </cell>
          <cell r="F7066" t="str">
            <v>RMI</v>
          </cell>
          <cell r="G7066" t="str">
            <v>Bangalore Refinery</v>
          </cell>
          <cell r="H7066" t="str">
            <v>INDIA</v>
          </cell>
          <cell r="I7066"/>
          <cell r="J7066" t="str">
            <v>Bangalore</v>
          </cell>
          <cell r="K7066" t="str">
            <v>Karnataka</v>
          </cell>
          <cell r="L7066" t="str">
            <v>Conformant</v>
          </cell>
        </row>
        <row r="7067">
          <cell r="B7067" t="str">
            <v>Rutronik Elektronische Bauelemente AG_2023</v>
          </cell>
          <cell r="C7067" t="str">
            <v>CID000128 - Bangko Sentral ng Pilipinas (Central Bank of the Philippines)</v>
          </cell>
          <cell r="D7067" t="str">
            <v>Gold</v>
          </cell>
          <cell r="E7067" t="str">
            <v>CID000128</v>
          </cell>
          <cell r="F7067" t="str">
            <v>RMI</v>
          </cell>
          <cell r="G7067" t="str">
            <v>Bangko Sentral ng Pilipinas (Central Bank of the Philippines)</v>
          </cell>
          <cell r="H7067" t="str">
            <v>PHILIPPINES</v>
          </cell>
          <cell r="I7067"/>
          <cell r="J7067" t="str">
            <v>Quezon City</v>
          </cell>
          <cell r="K7067" t="str">
            <v>Rizal</v>
          </cell>
          <cell r="L7067" t="str">
            <v>Conformant</v>
          </cell>
        </row>
        <row r="7068">
          <cell r="B7068" t="str">
            <v>Rutronik Elektronische Bauelemente AG_2023</v>
          </cell>
          <cell r="C7068" t="str">
            <v>CID000157 - Boliden AB</v>
          </cell>
          <cell r="D7068" t="str">
            <v>Gold</v>
          </cell>
          <cell r="E7068" t="str">
            <v>CID000157</v>
          </cell>
          <cell r="F7068" t="str">
            <v>RMI</v>
          </cell>
          <cell r="G7068" t="str">
            <v>Boliden AB</v>
          </cell>
          <cell r="H7068" t="str">
            <v>SWEDEN</v>
          </cell>
          <cell r="I7068"/>
          <cell r="J7068" t="str">
            <v>Skelleftehamn</v>
          </cell>
          <cell r="K7068" t="str">
            <v>Västerbottens län [SE-24]</v>
          </cell>
          <cell r="L7068" t="str">
            <v>Conformant</v>
          </cell>
        </row>
        <row r="7069">
          <cell r="B7069" t="str">
            <v>Rutronik Elektronische Bauelemente AG_2023</v>
          </cell>
          <cell r="C7069" t="str">
            <v>CID000176 - C. Hafner GmbH + Co. KG</v>
          </cell>
          <cell r="D7069" t="str">
            <v>Gold</v>
          </cell>
          <cell r="E7069" t="str">
            <v>CID000176</v>
          </cell>
          <cell r="F7069" t="str">
            <v>RMI</v>
          </cell>
          <cell r="G7069" t="str">
            <v>C. Hafner GmbH + Co. KG</v>
          </cell>
          <cell r="H7069" t="str">
            <v>GERMANY</v>
          </cell>
          <cell r="I7069"/>
          <cell r="J7069" t="str">
            <v>Pforzheim</v>
          </cell>
          <cell r="K7069" t="str">
            <v>Baden-Württemberg</v>
          </cell>
          <cell r="L7069" t="str">
            <v>Conformant</v>
          </cell>
        </row>
        <row r="7070">
          <cell r="B7070" t="str">
            <v>Rutronik Elektronische Bauelemente AG_2023</v>
          </cell>
          <cell r="C7070" t="str">
            <v>CID000185 - CCR Refinery - Glencore Canada Corporation30</v>
          </cell>
          <cell r="D7070" t="str">
            <v>Gold</v>
          </cell>
          <cell r="E7070" t="str">
            <v>CID000185</v>
          </cell>
          <cell r="F7070" t="str">
            <v>RMI</v>
          </cell>
          <cell r="G7070" t="str">
            <v>CCR Refinery - Glencore Canada Corporation</v>
          </cell>
          <cell r="H7070" t="str">
            <v>CANADA</v>
          </cell>
          <cell r="I7070"/>
          <cell r="J7070" t="str">
            <v>Montréal</v>
          </cell>
          <cell r="K7070" t="str">
            <v>Quebec</v>
          </cell>
          <cell r="L7070" t="str">
            <v>Conformant</v>
          </cell>
        </row>
        <row r="7071">
          <cell r="B7071" t="str">
            <v>Rutronik Elektronische Bauelemente AG_2023</v>
          </cell>
          <cell r="C7071" t="str">
            <v>CID000189 - Cendres + Metaux S.A.32</v>
          </cell>
          <cell r="D7071" t="str">
            <v>Gold</v>
          </cell>
          <cell r="E7071" t="str">
            <v>CID000189</v>
          </cell>
          <cell r="F7071" t="str">
            <v>RMI</v>
          </cell>
          <cell r="G7071" t="str">
            <v>Cendres + Metaux S.A.</v>
          </cell>
          <cell r="H7071" t="str">
            <v>SWITZERLAND</v>
          </cell>
          <cell r="I7071"/>
          <cell r="J7071" t="str">
            <v>Biel-Bienne</v>
          </cell>
          <cell r="K7071" t="str">
            <v>Bern</v>
          </cell>
          <cell r="L7071" t="str">
            <v>Listed by RMI</v>
          </cell>
        </row>
        <row r="7072">
          <cell r="B7072" t="str">
            <v>Rutronik Elektronische Bauelemente AG_2023</v>
          </cell>
          <cell r="C7072" t="str">
            <v>CID000233 - Chimet S.p.A.</v>
          </cell>
          <cell r="D7072" t="str">
            <v>Gold</v>
          </cell>
          <cell r="E7072" t="str">
            <v>CID000233</v>
          </cell>
          <cell r="F7072" t="str">
            <v>RMI</v>
          </cell>
          <cell r="G7072" t="str">
            <v>Chimet S.p.A.</v>
          </cell>
          <cell r="H7072" t="str">
            <v>ITALY</v>
          </cell>
          <cell r="I7072"/>
          <cell r="J7072" t="str">
            <v>Arezzo</v>
          </cell>
          <cell r="K7072" t="str">
            <v>Toscana</v>
          </cell>
          <cell r="L7072" t="str">
            <v>Conformant</v>
          </cell>
        </row>
        <row r="7073">
          <cell r="B7073" t="str">
            <v>Rutronik Elektronische Bauelemente AG_2023</v>
          </cell>
          <cell r="C7073" t="str">
            <v>CID000264 - Chugai Mining</v>
          </cell>
          <cell r="D7073" t="str">
            <v>Gold</v>
          </cell>
          <cell r="E7073" t="str">
            <v>CID000264</v>
          </cell>
          <cell r="F7073" t="str">
            <v>RMI</v>
          </cell>
          <cell r="G7073" t="str">
            <v>Chugai Mining</v>
          </cell>
          <cell r="H7073" t="str">
            <v>JAPAN</v>
          </cell>
          <cell r="I7073"/>
          <cell r="J7073" t="str">
            <v>Chiyoda</v>
          </cell>
          <cell r="K7073" t="str">
            <v>Tokyo</v>
          </cell>
          <cell r="L7073" t="str">
            <v>Conformant</v>
          </cell>
        </row>
        <row r="7074">
          <cell r="B7074" t="str">
            <v>Rutronik Elektronische Bauelemente AG_2023</v>
          </cell>
          <cell r="C7074" t="str">
            <v>CID000401 - Dowa</v>
          </cell>
          <cell r="D7074" t="str">
            <v>Gold</v>
          </cell>
          <cell r="E7074" t="str">
            <v>CID000401</v>
          </cell>
          <cell r="F7074" t="str">
            <v>RMI</v>
          </cell>
          <cell r="G7074" t="str">
            <v>Dowa</v>
          </cell>
          <cell r="H7074" t="str">
            <v>JAPAN</v>
          </cell>
          <cell r="I7074"/>
          <cell r="J7074" t="str">
            <v>Kosaka</v>
          </cell>
          <cell r="K7074" t="str">
            <v>Akita</v>
          </cell>
          <cell r="L7074" t="str">
            <v>Conformant</v>
          </cell>
        </row>
        <row r="7075">
          <cell r="B7075" t="str">
            <v>Rutronik Elektronische Bauelemente AG_2023</v>
          </cell>
          <cell r="C7075" t="str">
            <v>CID000359 - DSC (Do Sung Corporation)38</v>
          </cell>
          <cell r="D7075" t="str">
            <v>Gold</v>
          </cell>
          <cell r="E7075" t="str">
            <v>CID000359</v>
          </cell>
          <cell r="F7075" t="str">
            <v>RMI</v>
          </cell>
          <cell r="G7075" t="str">
            <v>DSC (Do Sung Corporation)</v>
          </cell>
          <cell r="H7075" t="str">
            <v>KOREA, REPUBLIC OF</v>
          </cell>
          <cell r="I7075"/>
          <cell r="J7075" t="str">
            <v>Gimpo</v>
          </cell>
          <cell r="K7075" t="str">
            <v>Gyeonggi-do</v>
          </cell>
          <cell r="L7075" t="str">
            <v>Conformant</v>
          </cell>
        </row>
        <row r="7076">
          <cell r="B7076" t="str">
            <v>Rutronik Elektronische Bauelemente AG_2023</v>
          </cell>
          <cell r="C7076" t="str">
            <v>CID000425 - Eco-System Recycling Co., Ltd. East Plant</v>
          </cell>
          <cell r="D7076" t="str">
            <v>Gold</v>
          </cell>
          <cell r="E7076" t="str">
            <v>CID000425</v>
          </cell>
          <cell r="F7076" t="str">
            <v>RMI</v>
          </cell>
          <cell r="G7076" t="str">
            <v>Eco-System Recycling Co., Ltd. East Plant</v>
          </cell>
          <cell r="H7076" t="str">
            <v>JAPAN</v>
          </cell>
          <cell r="I7076"/>
          <cell r="J7076" t="str">
            <v>Honjo</v>
          </cell>
          <cell r="K7076" t="str">
            <v>Saitama</v>
          </cell>
          <cell r="L7076" t="str">
            <v>Conformant</v>
          </cell>
        </row>
        <row r="7077">
          <cell r="B7077" t="str">
            <v>Rutronik Elektronische Bauelemente AG_2023</v>
          </cell>
          <cell r="C7077" t="str">
            <v>CID002561 - Emirates Gold DMCC</v>
          </cell>
          <cell r="D7077" t="str">
            <v>Gold</v>
          </cell>
          <cell r="E7077" t="str">
            <v>CID002561</v>
          </cell>
          <cell r="F7077" t="str">
            <v>RMI</v>
          </cell>
          <cell r="G7077" t="str">
            <v>Emirates Gold DMCC</v>
          </cell>
          <cell r="H7077" t="str">
            <v>UNITED ARAB EMIRATES</v>
          </cell>
          <cell r="I7077"/>
          <cell r="J7077" t="str">
            <v>Dubai</v>
          </cell>
          <cell r="K7077" t="str">
            <v>Dubayy</v>
          </cell>
          <cell r="L7077" t="str">
            <v>Conformant</v>
          </cell>
        </row>
        <row r="7078">
          <cell r="B7078" t="str">
            <v>Rutronik Elektronische Bauelemente AG_2023</v>
          </cell>
          <cell r="C7078" t="str">
            <v>CID002852 - GGC Gujrat Gold Centre Pvt. Ltd.</v>
          </cell>
          <cell r="D7078" t="str">
            <v>Gold</v>
          </cell>
          <cell r="E7078" t="str">
            <v>CID002852</v>
          </cell>
          <cell r="F7078" t="str">
            <v>RMI</v>
          </cell>
          <cell r="G7078" t="str">
            <v>GGC Gujrat Gold Centre Pvt. Ltd.</v>
          </cell>
          <cell r="H7078" t="str">
            <v>INDIA</v>
          </cell>
          <cell r="I7078"/>
          <cell r="J7078" t="str">
            <v>Ahmedabad</v>
          </cell>
          <cell r="K7078" t="str">
            <v>Gujarat</v>
          </cell>
          <cell r="L7078" t="str">
            <v>Active</v>
          </cell>
        </row>
        <row r="7079">
          <cell r="B7079" t="str">
            <v>Rutronik Elektronische Bauelemente AG_2023</v>
          </cell>
          <cell r="C7079" t="str">
            <v>CID002459 - Geib Refining Corporation</v>
          </cell>
          <cell r="D7079" t="str">
            <v>Gold</v>
          </cell>
          <cell r="E7079" t="str">
            <v>CID002459</v>
          </cell>
          <cell r="F7079" t="str">
            <v>RMI</v>
          </cell>
          <cell r="G7079" t="str">
            <v>Geib Refining Corporation</v>
          </cell>
          <cell r="H7079" t="str">
            <v>UNITED STATES OF AMERICA</v>
          </cell>
          <cell r="I7079"/>
          <cell r="J7079" t="str">
            <v>Warwick</v>
          </cell>
          <cell r="K7079" t="str">
            <v>Rhode Island</v>
          </cell>
          <cell r="L7079" t="str">
            <v>Conformant</v>
          </cell>
        </row>
        <row r="7080">
          <cell r="B7080" t="str">
            <v>Rutronik Elektronische Bauelemente AG_2023</v>
          </cell>
          <cell r="C7080" t="str">
            <v>CID002243 - Gold Refinery of Zijin Mining Group Co., Ltd.42</v>
          </cell>
          <cell r="D7080" t="str">
            <v>Gold</v>
          </cell>
          <cell r="E7080" t="str">
            <v>CID002243</v>
          </cell>
          <cell r="F7080" t="str">
            <v>RMI</v>
          </cell>
          <cell r="G7080" t="str">
            <v>Gold Refinery of Zijin Mining Group Co., Ltd.</v>
          </cell>
          <cell r="H7080" t="str">
            <v>CHINA</v>
          </cell>
          <cell r="I7080"/>
          <cell r="J7080" t="str">
            <v>Shanghang</v>
          </cell>
          <cell r="K7080" t="str">
            <v>Fujian Sheng</v>
          </cell>
          <cell r="L7080" t="str">
            <v>Conformant</v>
          </cell>
        </row>
        <row r="7081">
          <cell r="B7081" t="str">
            <v>Rutronik Elektronische Bauelemente AG_2023</v>
          </cell>
          <cell r="C7081" t="str">
            <v>CID000689 - LT Metal Ltd.</v>
          </cell>
          <cell r="D7081" t="str">
            <v>Gold</v>
          </cell>
          <cell r="E7081" t="str">
            <v>CID000689</v>
          </cell>
          <cell r="F7081" t="str">
            <v>RMI</v>
          </cell>
          <cell r="G7081" t="str">
            <v>LT Metal Ltd.</v>
          </cell>
          <cell r="H7081" t="str">
            <v>KOREA, REPUBLIC OF</v>
          </cell>
          <cell r="I7081"/>
          <cell r="J7081" t="str">
            <v>Seo-gu</v>
          </cell>
          <cell r="K7081" t="str">
            <v>Incheon-gwangyeoksi</v>
          </cell>
          <cell r="L7081" t="str">
            <v>Conformant</v>
          </cell>
        </row>
        <row r="7082">
          <cell r="B7082" t="str">
            <v>Rutronik Elektronische Bauelemente AG_2023</v>
          </cell>
          <cell r="C7082" t="str">
            <v>CID000694 - Heimerle + Meule GmbH</v>
          </cell>
          <cell r="D7082" t="str">
            <v>Gold</v>
          </cell>
          <cell r="E7082" t="str">
            <v>CID000694</v>
          </cell>
          <cell r="F7082" t="str">
            <v>RMI</v>
          </cell>
          <cell r="G7082" t="str">
            <v>Heimerle + Meule GmbH</v>
          </cell>
          <cell r="H7082" t="str">
            <v>GERMANY</v>
          </cell>
          <cell r="I7082"/>
          <cell r="J7082" t="str">
            <v>Pforzheim</v>
          </cell>
          <cell r="K7082" t="str">
            <v>Baden-Württemberg</v>
          </cell>
          <cell r="L7082" t="str">
            <v>Conformant</v>
          </cell>
        </row>
        <row r="7083">
          <cell r="B7083" t="str">
            <v>Rutronik Elektronische Bauelemente AG_2023</v>
          </cell>
          <cell r="C7083" t="str">
            <v>CID000707 - Heraeus Metals Hong Kong Ltd.</v>
          </cell>
          <cell r="D7083" t="str">
            <v>Gold</v>
          </cell>
          <cell r="E7083" t="str">
            <v>CID000707</v>
          </cell>
          <cell r="F7083" t="str">
            <v>RMI</v>
          </cell>
          <cell r="G7083" t="str">
            <v>Heraeus Metals Hong Kong Ltd.</v>
          </cell>
          <cell r="H7083" t="str">
            <v>CHINA</v>
          </cell>
          <cell r="I7083"/>
          <cell r="J7083" t="str">
            <v>Fanling</v>
          </cell>
          <cell r="K7083" t="str">
            <v>Hong Kong SAR</v>
          </cell>
          <cell r="L7083" t="str">
            <v>Conformant</v>
          </cell>
        </row>
        <row r="7084">
          <cell r="B7084" t="str">
            <v>Rutronik Elektronische Bauelemente AG_2023</v>
          </cell>
          <cell r="C7084" t="str">
            <v>CID000711 - Heraeus Germany GmbH Co. KG</v>
          </cell>
          <cell r="D7084" t="str">
            <v>Gold</v>
          </cell>
          <cell r="E7084" t="str">
            <v>CID000711</v>
          </cell>
          <cell r="F7084" t="str">
            <v>RMI</v>
          </cell>
          <cell r="G7084" t="str">
            <v>Heraeus Germany GmbH Co. KG</v>
          </cell>
          <cell r="H7084" t="str">
            <v>GERMANY</v>
          </cell>
          <cell r="I7084"/>
          <cell r="J7084" t="str">
            <v>Hanau</v>
          </cell>
          <cell r="K7084" t="str">
            <v>Hessen</v>
          </cell>
          <cell r="L7084" t="str">
            <v>Conformant</v>
          </cell>
        </row>
        <row r="7085">
          <cell r="B7085" t="str">
            <v>Rutronik Elektronische Bauelemente AG_2023</v>
          </cell>
          <cell r="C7085" t="str">
            <v>CID000766 - Hunan Chenzhou Mining Co., Ltd.</v>
          </cell>
          <cell r="D7085" t="str">
            <v>Tungsten</v>
          </cell>
          <cell r="E7085" t="str">
            <v>CID000766</v>
          </cell>
          <cell r="F7085" t="str">
            <v>RMI</v>
          </cell>
          <cell r="G7085" t="str">
            <v>Hunan Chenzhou Mining Co., Ltd.</v>
          </cell>
          <cell r="H7085" t="str">
            <v>CHINA</v>
          </cell>
          <cell r="I7085"/>
          <cell r="J7085" t="str">
            <v>Yuanling</v>
          </cell>
          <cell r="K7085" t="str">
            <v>Hunan Sheng</v>
          </cell>
          <cell r="L7085" t="str">
            <v>Conformant</v>
          </cell>
        </row>
        <row r="7086">
          <cell r="B7086" t="str">
            <v>Rutronik Elektronische Bauelemente AG_2023</v>
          </cell>
          <cell r="C7086" t="str">
            <v>CID000801 - Inner Mongolia Qiankun Gold and Silver Refinery Share Co., Ltd.</v>
          </cell>
          <cell r="D7086" t="str">
            <v>Gold</v>
          </cell>
          <cell r="E7086" t="str">
            <v>CID000801</v>
          </cell>
          <cell r="F7086" t="str">
            <v>RMI</v>
          </cell>
          <cell r="G7086" t="str">
            <v>Inner Mongolia Qiankun Gold and Silver Refinery Share Co., Ltd.</v>
          </cell>
          <cell r="H7086" t="str">
            <v>CHINA</v>
          </cell>
          <cell r="I7086"/>
          <cell r="J7086" t="str">
            <v>Hohhot</v>
          </cell>
          <cell r="K7086" t="str">
            <v>Nei Mongol Zizhiqu</v>
          </cell>
          <cell r="L7086" t="str">
            <v>Conformant</v>
          </cell>
        </row>
        <row r="7087">
          <cell r="B7087" t="str">
            <v>Rutronik Elektronische Bauelemente AG_2023</v>
          </cell>
          <cell r="C7087" t="str">
            <v>CID000807 - Ishifuku Metal Industry Co., Ltd.</v>
          </cell>
          <cell r="D7087" t="str">
            <v>Gold</v>
          </cell>
          <cell r="E7087" t="str">
            <v>CID000807</v>
          </cell>
          <cell r="F7087" t="str">
            <v>RMI</v>
          </cell>
          <cell r="G7087" t="str">
            <v>Ishifuku Metal Industry Co., Ltd.</v>
          </cell>
          <cell r="H7087" t="str">
            <v>JAPAN</v>
          </cell>
          <cell r="I7087"/>
          <cell r="J7087" t="str">
            <v>Soka</v>
          </cell>
          <cell r="K7087" t="str">
            <v>Saitama</v>
          </cell>
          <cell r="L7087" t="str">
            <v>Conformant</v>
          </cell>
        </row>
        <row r="7088">
          <cell r="B7088" t="str">
            <v>Rutronik Elektronische Bauelemente AG_2023</v>
          </cell>
          <cell r="C7088" t="str">
            <v>CID000814 - Istanbul Gold Refinery</v>
          </cell>
          <cell r="D7088" t="str">
            <v>Gold</v>
          </cell>
          <cell r="E7088" t="str">
            <v>CID000814</v>
          </cell>
          <cell r="F7088" t="str">
            <v>RMI</v>
          </cell>
          <cell r="G7088" t="str">
            <v>Istanbul Gold Refinery</v>
          </cell>
          <cell r="H7088" t="str">
            <v>TURKEY</v>
          </cell>
          <cell r="I7088"/>
          <cell r="J7088" t="str">
            <v>Kuyumcukent</v>
          </cell>
          <cell r="K7088" t="str">
            <v>İstanbul</v>
          </cell>
          <cell r="L7088" t="str">
            <v>Conformant</v>
          </cell>
        </row>
        <row r="7089">
          <cell r="B7089" t="str">
            <v>Rutronik Elektronische Bauelemente AG_2023</v>
          </cell>
          <cell r="C7089" t="str">
            <v>CID002765 - Italpreziosi</v>
          </cell>
          <cell r="D7089" t="str">
            <v>Gold</v>
          </cell>
          <cell r="E7089" t="str">
            <v>CID002765</v>
          </cell>
          <cell r="F7089" t="str">
            <v>RMI</v>
          </cell>
          <cell r="G7089" t="str">
            <v>Italpreziosi</v>
          </cell>
          <cell r="H7089" t="str">
            <v>ITALY</v>
          </cell>
          <cell r="I7089"/>
          <cell r="J7089" t="str">
            <v>Arezzo</v>
          </cell>
          <cell r="K7089" t="str">
            <v>Toscana</v>
          </cell>
          <cell r="L7089" t="str">
            <v>Conformant</v>
          </cell>
        </row>
        <row r="7090">
          <cell r="B7090" t="str">
            <v>Rutronik Elektronische Bauelemente AG_2023</v>
          </cell>
          <cell r="C7090" t="str">
            <v>CID000823 - Japan Mint</v>
          </cell>
          <cell r="D7090" t="str">
            <v>Gold</v>
          </cell>
          <cell r="E7090" t="str">
            <v>CID000823</v>
          </cell>
          <cell r="F7090" t="str">
            <v>RMI</v>
          </cell>
          <cell r="G7090" t="str">
            <v>Japan Mint</v>
          </cell>
          <cell r="H7090" t="str">
            <v>JAPAN</v>
          </cell>
          <cell r="I7090"/>
          <cell r="J7090" t="str">
            <v>Osaka</v>
          </cell>
          <cell r="K7090" t="str">
            <v>Osaka</v>
          </cell>
          <cell r="L7090" t="str">
            <v>Conformant</v>
          </cell>
        </row>
        <row r="7091">
          <cell r="B7091" t="str">
            <v>Rutronik Elektronische Bauelemente AG_2023</v>
          </cell>
          <cell r="C7091" t="str">
            <v>CID000855 - Jiangxi Copper Co., Ltd.51</v>
          </cell>
          <cell r="D7091" t="str">
            <v>Gold</v>
          </cell>
          <cell r="E7091" t="str">
            <v>CID000855</v>
          </cell>
          <cell r="F7091" t="str">
            <v>RMI</v>
          </cell>
          <cell r="G7091" t="str">
            <v>Jiangxi Copper Co., Ltd.</v>
          </cell>
          <cell r="H7091" t="str">
            <v>CHINA</v>
          </cell>
          <cell r="I7091"/>
          <cell r="J7091" t="str">
            <v>Guixi City</v>
          </cell>
          <cell r="K7091" t="str">
            <v>Jiangxi Sheng</v>
          </cell>
          <cell r="L7091" t="str">
            <v>Conformant</v>
          </cell>
        </row>
        <row r="7092">
          <cell r="B7092" t="str">
            <v>Rutronik Elektronische Bauelemente AG_2023</v>
          </cell>
          <cell r="C7092" t="str">
            <v>CID000937 - JX Nippon Mining &amp; Metals Co., Ltd.</v>
          </cell>
          <cell r="D7092" t="str">
            <v>Gold</v>
          </cell>
          <cell r="E7092" t="str">
            <v>CID000937</v>
          </cell>
          <cell r="F7092" t="str">
            <v>RMI</v>
          </cell>
          <cell r="G7092" t="str">
            <v>JX Nippon Mining &amp; Metals Co., Ltd.</v>
          </cell>
          <cell r="H7092" t="str">
            <v>JAPAN</v>
          </cell>
          <cell r="I7092"/>
          <cell r="J7092" t="str">
            <v>Ōita</v>
          </cell>
          <cell r="K7092" t="str">
            <v>Ôita</v>
          </cell>
          <cell r="L7092" t="str">
            <v>Conformant</v>
          </cell>
        </row>
        <row r="7093">
          <cell r="B7093" t="str">
            <v>Rutronik Elektronische Bauelemente AG_2023</v>
          </cell>
          <cell r="C7093" t="str">
            <v>CID000957 - Kazzinc</v>
          </cell>
          <cell r="D7093" t="str">
            <v>Gold</v>
          </cell>
          <cell r="E7093" t="str">
            <v>CID000957</v>
          </cell>
          <cell r="F7093" t="str">
            <v>RMI</v>
          </cell>
          <cell r="G7093" t="str">
            <v>Kazzinc</v>
          </cell>
          <cell r="H7093" t="str">
            <v>KAZAKHSTAN</v>
          </cell>
          <cell r="I7093"/>
          <cell r="J7093" t="str">
            <v>Ust-Kamenogorsk</v>
          </cell>
          <cell r="K7093" t="str">
            <v>Qaraghandy oblysy</v>
          </cell>
          <cell r="L7093" t="str">
            <v>Conformant</v>
          </cell>
        </row>
        <row r="7094">
          <cell r="B7094" t="str">
            <v>Rutronik Elektronische Bauelemente AG_2023</v>
          </cell>
          <cell r="C7094" t="str">
            <v>CID000969 - Kennecott Utah Copper LLC</v>
          </cell>
          <cell r="D7094" t="str">
            <v>Gold</v>
          </cell>
          <cell r="E7094" t="str">
            <v>CID000969</v>
          </cell>
          <cell r="F7094" t="str">
            <v>RMI</v>
          </cell>
          <cell r="G7094" t="str">
            <v>Kennecott Utah Copper LLC</v>
          </cell>
          <cell r="H7094" t="str">
            <v>UNITED STATES OF AMERICA</v>
          </cell>
          <cell r="I7094"/>
          <cell r="J7094" t="str">
            <v>Magna</v>
          </cell>
          <cell r="K7094" t="str">
            <v>Utah</v>
          </cell>
          <cell r="L7094" t="str">
            <v>Conformant</v>
          </cell>
        </row>
        <row r="7095">
          <cell r="B7095" t="str">
            <v>Rutronik Elektronische Bauelemente AG_2023</v>
          </cell>
          <cell r="C7095" t="str">
            <v>CID002511 - KGHM Polska Miedz Spolka Akcyjna</v>
          </cell>
          <cell r="D7095" t="str">
            <v>Gold</v>
          </cell>
          <cell r="E7095" t="str">
            <v>CID002511</v>
          </cell>
          <cell r="F7095" t="str">
            <v>RMI</v>
          </cell>
          <cell r="G7095" t="str">
            <v>KGHM Polska Miedz Spolka Akcyjna</v>
          </cell>
          <cell r="H7095" t="str">
            <v>POLAND</v>
          </cell>
          <cell r="I7095"/>
          <cell r="J7095" t="str">
            <v>Lubin</v>
          </cell>
          <cell r="K7095" t="str">
            <v>Dolnośląskie</v>
          </cell>
          <cell r="L7095" t="str">
            <v>Conformant</v>
          </cell>
        </row>
        <row r="7096">
          <cell r="B7096" t="str">
            <v>Rutronik Elektronische Bauelemente AG_2023</v>
          </cell>
          <cell r="C7096" t="str">
            <v>CID000981 - Kojima Chemicals Co., Ltd.</v>
          </cell>
          <cell r="D7096" t="str">
            <v>Gold</v>
          </cell>
          <cell r="E7096" t="str">
            <v>CID000981</v>
          </cell>
          <cell r="F7096" t="str">
            <v>RMI</v>
          </cell>
          <cell r="G7096" t="str">
            <v>Kojima Chemicals Co., Ltd.</v>
          </cell>
          <cell r="H7096" t="str">
            <v>JAPAN</v>
          </cell>
          <cell r="I7096"/>
          <cell r="J7096" t="str">
            <v>Sayama</v>
          </cell>
          <cell r="K7096" t="str">
            <v>Saitama</v>
          </cell>
          <cell r="L7096" t="str">
            <v>Conformant</v>
          </cell>
        </row>
        <row r="7097">
          <cell r="B7097" t="str">
            <v>Rutronik Elektronische Bauelemente AG_2023</v>
          </cell>
          <cell r="C7097" t="str">
            <v>CID002605 - Korea Zinc Co., Ltd.</v>
          </cell>
          <cell r="D7097" t="str">
            <v>Gold</v>
          </cell>
          <cell r="E7097" t="str">
            <v>CID002605</v>
          </cell>
          <cell r="F7097" t="str">
            <v>RMI</v>
          </cell>
          <cell r="G7097" t="str">
            <v>Korea Zinc Co., Ltd.</v>
          </cell>
          <cell r="H7097" t="str">
            <v>KOREA, REPUBLIC OF</v>
          </cell>
          <cell r="I7097"/>
          <cell r="J7097" t="str">
            <v>Gangnam</v>
          </cell>
          <cell r="K7097" t="str">
            <v>Seoul-teukbyeolsi</v>
          </cell>
          <cell r="L7097" t="str">
            <v>Conformant</v>
          </cell>
        </row>
        <row r="7098">
          <cell r="B7098" t="str">
            <v>Rutronik Elektronische Bauelemente AG_2023</v>
          </cell>
          <cell r="C7098" t="str">
            <v>CID002762 - L'Orfebre S.A.</v>
          </cell>
          <cell r="D7098" t="str">
            <v>Gold</v>
          </cell>
          <cell r="E7098" t="str">
            <v>CID002762</v>
          </cell>
          <cell r="F7098" t="str">
            <v>RMI</v>
          </cell>
          <cell r="G7098" t="str">
            <v>L'Orfebre S.A.</v>
          </cell>
          <cell r="H7098" t="str">
            <v>ANDORRA</v>
          </cell>
          <cell r="I7098"/>
          <cell r="J7098" t="str">
            <v>Andorra la Vella</v>
          </cell>
          <cell r="K7098" t="str">
            <v>Andorra la Vella</v>
          </cell>
          <cell r="L7098" t="str">
            <v>Conformant</v>
          </cell>
        </row>
        <row r="7099">
          <cell r="B7099" t="str">
            <v>Rutronik Elektronische Bauelemente AG_2023</v>
          </cell>
          <cell r="C7099" t="str">
            <v>CID001078 - LS-NIKKO Copper Inc.</v>
          </cell>
          <cell r="D7099" t="str">
            <v>Gold</v>
          </cell>
          <cell r="E7099" t="str">
            <v>CID001078</v>
          </cell>
          <cell r="F7099" t="str">
            <v>RMI</v>
          </cell>
          <cell r="G7099" t="str">
            <v>LS-NIKKO Copper Inc.</v>
          </cell>
          <cell r="H7099" t="str">
            <v>KOREA, REPUBLIC OF</v>
          </cell>
          <cell r="I7099"/>
          <cell r="J7099" t="str">
            <v>Onsan-eup</v>
          </cell>
          <cell r="K7099" t="str">
            <v>Ulsan-gwangyeoksi</v>
          </cell>
          <cell r="L7099" t="str">
            <v>Conformant</v>
          </cell>
        </row>
        <row r="7100">
          <cell r="B7100" t="str">
            <v>Rutronik Elektronische Bauelemente AG_2023</v>
          </cell>
          <cell r="C7100" t="str">
            <v>CID001113 - Materion</v>
          </cell>
          <cell r="D7100" t="str">
            <v>Gold</v>
          </cell>
          <cell r="E7100" t="str">
            <v>CID001113</v>
          </cell>
          <cell r="F7100" t="str">
            <v>RMI</v>
          </cell>
          <cell r="G7100" t="str">
            <v>Materion</v>
          </cell>
          <cell r="H7100" t="str">
            <v>UNITED STATES OF AMERICA</v>
          </cell>
          <cell r="I7100"/>
          <cell r="J7100" t="str">
            <v>Buffalo</v>
          </cell>
          <cell r="K7100" t="str">
            <v>New York</v>
          </cell>
          <cell r="L7100" t="str">
            <v>Conformant</v>
          </cell>
        </row>
        <row r="7101">
          <cell r="B7101" t="str">
            <v>Rutronik Elektronische Bauelemente AG_2023</v>
          </cell>
          <cell r="C7101" t="str">
            <v>CID001119 - Matsuda Sangyo Co., Ltd.</v>
          </cell>
          <cell r="D7101" t="str">
            <v>Gold</v>
          </cell>
          <cell r="E7101" t="str">
            <v>CID001119</v>
          </cell>
          <cell r="F7101" t="str">
            <v>RMI</v>
          </cell>
          <cell r="G7101" t="str">
            <v>Matsuda Sangyo Co., Ltd.</v>
          </cell>
          <cell r="H7101" t="str">
            <v>JAPAN</v>
          </cell>
          <cell r="I7101"/>
          <cell r="J7101" t="str">
            <v>Iruma</v>
          </cell>
          <cell r="K7101" t="str">
            <v>Saitama</v>
          </cell>
          <cell r="L7101" t="str">
            <v>Conformant</v>
          </cell>
        </row>
        <row r="7102">
          <cell r="B7102" t="str">
            <v>Rutronik Elektronische Bauelemente AG_2023</v>
          </cell>
          <cell r="C7102" t="str">
            <v>CID001149 - Metalor Technologies (Hong Kong) Ltd.</v>
          </cell>
          <cell r="D7102" t="str">
            <v>Gold</v>
          </cell>
          <cell r="E7102" t="str">
            <v>CID001149</v>
          </cell>
          <cell r="F7102" t="str">
            <v>RMI</v>
          </cell>
          <cell r="G7102" t="str">
            <v>Metalor Technologies (Hong Kong) Ltd.</v>
          </cell>
          <cell r="H7102" t="str">
            <v>CHINA</v>
          </cell>
          <cell r="I7102" t="str">
            <v>Unknown.</v>
          </cell>
          <cell r="J7102" t="str">
            <v>Kwai Chung</v>
          </cell>
          <cell r="K7102" t="str">
            <v>Hong Kong SAR</v>
          </cell>
          <cell r="L7102" t="str">
            <v>Conformant</v>
          </cell>
        </row>
        <row r="7103">
          <cell r="B7103" t="str">
            <v>Rutronik Elektronische Bauelemente AG_2023</v>
          </cell>
          <cell r="C7103" t="str">
            <v>CID001152 - Metalor Technologies (Singapore) Pte., Ltd.</v>
          </cell>
          <cell r="D7103" t="str">
            <v>Gold</v>
          </cell>
          <cell r="E7103" t="str">
            <v>CID001152</v>
          </cell>
          <cell r="F7103" t="str">
            <v>RMI</v>
          </cell>
          <cell r="G7103" t="str">
            <v>Metalor Technologies (Singapore) Pte., Ltd.</v>
          </cell>
          <cell r="H7103" t="str">
            <v>SINGAPORE</v>
          </cell>
          <cell r="I7103"/>
          <cell r="J7103" t="str">
            <v>Singapore</v>
          </cell>
          <cell r="K7103" t="str">
            <v>South West</v>
          </cell>
          <cell r="L7103" t="str">
            <v>Conformant</v>
          </cell>
        </row>
        <row r="7104">
          <cell r="B7104" t="str">
            <v>Rutronik Elektronische Bauelemente AG_2023</v>
          </cell>
          <cell r="C7104" t="str">
            <v>CID001147 - Metalor Technologies (Suzhou) Ltd.</v>
          </cell>
          <cell r="D7104" t="str">
            <v>Gold</v>
          </cell>
          <cell r="E7104" t="str">
            <v>CID001147</v>
          </cell>
          <cell r="F7104" t="str">
            <v>RMI</v>
          </cell>
          <cell r="G7104" t="str">
            <v>Metalor Technologies (Suzhou) Ltd.</v>
          </cell>
          <cell r="H7104" t="str">
            <v>CHINA</v>
          </cell>
          <cell r="I7104"/>
          <cell r="J7104" t="str">
            <v>Suzhou Industrial Park</v>
          </cell>
          <cell r="K7104" t="str">
            <v>Jiangsu Sheng</v>
          </cell>
          <cell r="L7104" t="str">
            <v>Conformant</v>
          </cell>
        </row>
        <row r="7105">
          <cell r="B7105" t="str">
            <v>Rutronik Elektronische Bauelemente AG_2023</v>
          </cell>
          <cell r="C7105" t="str">
            <v>CID001153 - Metalor Technologies S.A.</v>
          </cell>
          <cell r="D7105" t="str">
            <v>Gold</v>
          </cell>
          <cell r="E7105" t="str">
            <v>CID001153</v>
          </cell>
          <cell r="F7105" t="str">
            <v>RMI</v>
          </cell>
          <cell r="G7105" t="str">
            <v>Metalor Technologies S.A.</v>
          </cell>
          <cell r="H7105" t="str">
            <v>SWITZERLAND</v>
          </cell>
          <cell r="I7105"/>
          <cell r="J7105" t="str">
            <v>Marin</v>
          </cell>
          <cell r="K7105" t="str">
            <v>Neuchâtel</v>
          </cell>
          <cell r="L7105" t="str">
            <v>Conformant</v>
          </cell>
        </row>
        <row r="7106">
          <cell r="B7106" t="str">
            <v>Rutronik Elektronische Bauelemente AG_2023</v>
          </cell>
          <cell r="C7106" t="str">
            <v>CID001157 - Metalor USA Refining Corporation</v>
          </cell>
          <cell r="D7106" t="str">
            <v>Gold</v>
          </cell>
          <cell r="E7106" t="str">
            <v>CID001157</v>
          </cell>
          <cell r="F7106" t="str">
            <v>RMI</v>
          </cell>
          <cell r="G7106" t="str">
            <v>Metalor USA Refining Corporation</v>
          </cell>
          <cell r="H7106" t="str">
            <v>UNITED STATES OF AMERICA</v>
          </cell>
          <cell r="I7106"/>
          <cell r="J7106" t="str">
            <v>North Attleboro</v>
          </cell>
          <cell r="K7106" t="str">
            <v>Massachusetts</v>
          </cell>
          <cell r="L7106" t="str">
            <v>Conformant</v>
          </cell>
        </row>
        <row r="7107">
          <cell r="B7107" t="str">
            <v>Rutronik Elektronische Bauelemente AG_2023</v>
          </cell>
          <cell r="C7107" t="str">
            <v>CID001161 - Metalurgica Met-Mex Penoles S.A. De C.V.65</v>
          </cell>
          <cell r="D7107" t="str">
            <v>Gold</v>
          </cell>
          <cell r="E7107" t="str">
            <v>CID001161</v>
          </cell>
          <cell r="F7107" t="str">
            <v>RMI</v>
          </cell>
          <cell r="G7107" t="str">
            <v>Metalurgica Met-Mex Penoles S.A. De C.V.</v>
          </cell>
          <cell r="H7107" t="str">
            <v>MEXICO</v>
          </cell>
          <cell r="I7107"/>
          <cell r="J7107" t="str">
            <v>Torreon</v>
          </cell>
          <cell r="K7107" t="str">
            <v>Coahuila de Zaragoza</v>
          </cell>
          <cell r="L7107" t="str">
            <v>Conformant</v>
          </cell>
        </row>
        <row r="7108">
          <cell r="B7108" t="str">
            <v>Rutronik Elektronische Bauelemente AG_2023</v>
          </cell>
          <cell r="C7108" t="str">
            <v>CID001188 - Mitsubishi Materials Corporation</v>
          </cell>
          <cell r="D7108" t="str">
            <v>Gold</v>
          </cell>
          <cell r="E7108" t="str">
            <v>CID001188</v>
          </cell>
          <cell r="F7108" t="str">
            <v>RMI</v>
          </cell>
          <cell r="G7108" t="str">
            <v>Mitsubishi Materials Corporation</v>
          </cell>
          <cell r="H7108" t="str">
            <v>JAPAN</v>
          </cell>
          <cell r="I7108"/>
          <cell r="J7108" t="str">
            <v>Tokyo</v>
          </cell>
          <cell r="K7108" t="str">
            <v>Tokyo</v>
          </cell>
          <cell r="L7108" t="str">
            <v>Conformant</v>
          </cell>
        </row>
        <row r="7109">
          <cell r="B7109" t="str">
            <v>Rutronik Elektronische Bauelemente AG_2023</v>
          </cell>
          <cell r="C7109" t="str">
            <v>CID001193 - Mitsui Mining and Smelting Co., Ltd.</v>
          </cell>
          <cell r="D7109" t="str">
            <v>Gold</v>
          </cell>
          <cell r="E7109" t="str">
            <v>CID001193</v>
          </cell>
          <cell r="F7109" t="str">
            <v>RMI</v>
          </cell>
          <cell r="G7109" t="str">
            <v>Mitsui Mining and Smelting Co., Ltd.</v>
          </cell>
          <cell r="H7109" t="str">
            <v>JAPAN</v>
          </cell>
          <cell r="I7109"/>
          <cell r="J7109" t="str">
            <v>Takehara</v>
          </cell>
          <cell r="K7109" t="str">
            <v>Hiroshima</v>
          </cell>
          <cell r="L7109" t="str">
            <v>Conformant</v>
          </cell>
        </row>
        <row r="7110">
          <cell r="B7110" t="str">
            <v>Rutronik Elektronische Bauelemente AG_2023</v>
          </cell>
          <cell r="C7110" t="str">
            <v>CID002509 - MMTC-PAMP India Pvt., Ltd.</v>
          </cell>
          <cell r="D7110" t="str">
            <v>Gold</v>
          </cell>
          <cell r="E7110" t="str">
            <v>CID002509</v>
          </cell>
          <cell r="F7110" t="str">
            <v>RMI</v>
          </cell>
          <cell r="G7110" t="str">
            <v>MMTC-PAMP India Pvt., Ltd.</v>
          </cell>
          <cell r="H7110" t="str">
            <v>INDIA</v>
          </cell>
          <cell r="I7110"/>
          <cell r="J7110" t="str">
            <v>Mewat</v>
          </cell>
          <cell r="K7110" t="str">
            <v>Haryana</v>
          </cell>
          <cell r="L7110" t="str">
            <v>Conformant</v>
          </cell>
        </row>
        <row r="7111">
          <cell r="B7111" t="str">
            <v>Rutronik Elektronische Bauelemente AG_2023</v>
          </cell>
          <cell r="C7111" t="str">
            <v>CID001220 - Nadir Metal Rafineri San. Ve Tic. A.S.</v>
          </cell>
          <cell r="D7111" t="str">
            <v>Gold</v>
          </cell>
          <cell r="E7111" t="str">
            <v>CID001220</v>
          </cell>
          <cell r="F7111" t="str">
            <v>RMI</v>
          </cell>
          <cell r="G7111" t="str">
            <v>Nadir Metal Rafineri San. Ve Tic. A.S.</v>
          </cell>
          <cell r="H7111" t="str">
            <v>TURKEY</v>
          </cell>
          <cell r="I7111"/>
          <cell r="J7111" t="str">
            <v>Bahçelievler</v>
          </cell>
          <cell r="K7111" t="str">
            <v>İstanbul</v>
          </cell>
          <cell r="L7111" t="str">
            <v>Conformant</v>
          </cell>
        </row>
        <row r="7112">
          <cell r="B7112" t="str">
            <v>Rutronik Elektronische Bauelemente AG_2023</v>
          </cell>
          <cell r="C7112" t="str">
            <v>CID001236 - Navoi Mining and Metallurgical Combinat</v>
          </cell>
          <cell r="D7112" t="str">
            <v>Gold</v>
          </cell>
          <cell r="E7112" t="str">
            <v>CID001236</v>
          </cell>
          <cell r="F7112" t="str">
            <v>RMI</v>
          </cell>
          <cell r="G7112" t="str">
            <v>Navoi Mining and Metallurgical Combinat</v>
          </cell>
          <cell r="H7112" t="str">
            <v>UZBEKISTAN</v>
          </cell>
          <cell r="I7112"/>
          <cell r="J7112" t="str">
            <v>Navoi</v>
          </cell>
          <cell r="K7112" t="str">
            <v>Navoiy</v>
          </cell>
          <cell r="L7112" t="str">
            <v>Conformant</v>
          </cell>
        </row>
        <row r="7113">
          <cell r="B7113" t="str">
            <v>Rutronik Elektronische Bauelemente AG_2023</v>
          </cell>
          <cell r="C7113" t="str">
            <v>CID001259 - Nihon Material Co., Ltd.</v>
          </cell>
          <cell r="D7113" t="str">
            <v>Gold</v>
          </cell>
          <cell r="E7113" t="str">
            <v>CID001259</v>
          </cell>
          <cell r="F7113" t="str">
            <v>RMI</v>
          </cell>
          <cell r="G7113" t="str">
            <v>Nihon Material Co., Ltd.</v>
          </cell>
          <cell r="H7113" t="str">
            <v>JAPAN</v>
          </cell>
          <cell r="I7113"/>
          <cell r="J7113" t="str">
            <v>Noda</v>
          </cell>
          <cell r="K7113" t="str">
            <v>Chiba</v>
          </cell>
          <cell r="L7113" t="str">
            <v>Conformant</v>
          </cell>
        </row>
        <row r="7114">
          <cell r="B7114" t="str">
            <v>Rutronik Elektronische Bauelemente AG_2023</v>
          </cell>
          <cell r="C7114" t="str">
            <v>CID002779 - Ogussa Osterreichische Gold- und Silber-Scheideanstalt GmbH</v>
          </cell>
          <cell r="D7114" t="str">
            <v>Gold</v>
          </cell>
          <cell r="E7114" t="str">
            <v>CID002779</v>
          </cell>
          <cell r="F7114" t="str">
            <v>RMI</v>
          </cell>
          <cell r="G7114" t="str">
            <v>Ogussa Osterreichische Gold- und Silber-Scheideanstalt GmbH</v>
          </cell>
          <cell r="H7114" t="str">
            <v>AUSTRIA</v>
          </cell>
          <cell r="I7114"/>
          <cell r="J7114" t="str">
            <v>Vienna</v>
          </cell>
          <cell r="K7114" t="str">
            <v>Wien</v>
          </cell>
          <cell r="L7114" t="str">
            <v>Conformant</v>
          </cell>
        </row>
        <row r="7115">
          <cell r="B7115" t="str">
            <v>Rutronik Elektronische Bauelemente AG_2023</v>
          </cell>
          <cell r="C7115" t="str">
            <v>CID001325 - Ohura Precious Metal Industry Co., Ltd.</v>
          </cell>
          <cell r="D7115" t="str">
            <v>Gold</v>
          </cell>
          <cell r="E7115" t="str">
            <v>CID001325</v>
          </cell>
          <cell r="F7115" t="str">
            <v>RMI</v>
          </cell>
          <cell r="G7115" t="str">
            <v>Ohura Precious Metal Industry Co., Ltd.</v>
          </cell>
          <cell r="H7115" t="str">
            <v>JAPAN</v>
          </cell>
          <cell r="I7115"/>
          <cell r="J7115" t="str">
            <v>Nara-shi</v>
          </cell>
          <cell r="K7115" t="str">
            <v>Nara</v>
          </cell>
          <cell r="L7115" t="str">
            <v>Conformant</v>
          </cell>
        </row>
        <row r="7116">
          <cell r="B7116" t="str">
            <v>Rutronik Elektronische Bauelemente AG_2023</v>
          </cell>
          <cell r="C7116" t="str">
            <v>CID001352 - MKS PAMP SA97</v>
          </cell>
          <cell r="D7116" t="str">
            <v>Gold</v>
          </cell>
          <cell r="E7116" t="str">
            <v>CID001352</v>
          </cell>
          <cell r="F7116" t="str">
            <v>RMI</v>
          </cell>
          <cell r="G7116" t="str">
            <v>MKS PAMP SA</v>
          </cell>
          <cell r="H7116" t="str">
            <v>SWITZERLAND</v>
          </cell>
          <cell r="I7116"/>
          <cell r="J7116" t="str">
            <v>Geneva</v>
          </cell>
          <cell r="K7116" t="str">
            <v>Genève</v>
          </cell>
          <cell r="L7116" t="str">
            <v>Conformant</v>
          </cell>
        </row>
        <row r="7117">
          <cell r="B7117" t="str">
            <v>Rutronik Elektronische Bauelemente AG_2023</v>
          </cell>
          <cell r="C7117" t="str">
            <v>CID002919 - Planta Recuperadora de Metales SpA</v>
          </cell>
          <cell r="D7117" t="str">
            <v>Gold</v>
          </cell>
          <cell r="E7117" t="str">
            <v>CID002919</v>
          </cell>
          <cell r="F7117" t="str">
            <v>RMI</v>
          </cell>
          <cell r="G7117" t="str">
            <v>Planta Recuperadora de Metales SpA</v>
          </cell>
          <cell r="H7117" t="str">
            <v>CHILE</v>
          </cell>
          <cell r="I7117"/>
          <cell r="J7117" t="str">
            <v>Mejillones</v>
          </cell>
          <cell r="K7117" t="str">
            <v>Antofagasta</v>
          </cell>
          <cell r="L7117" t="str">
            <v>Conformant</v>
          </cell>
        </row>
        <row r="7118">
          <cell r="B7118" t="str">
            <v>Rutronik Elektronische Bauelemente AG_2023</v>
          </cell>
          <cell r="C7118" t="str">
            <v>CID001397 - PT Aneka Tambang (Persero) Tbk</v>
          </cell>
          <cell r="D7118" t="str">
            <v>Gold</v>
          </cell>
          <cell r="E7118" t="str">
            <v>CID001397</v>
          </cell>
          <cell r="F7118" t="str">
            <v>RMI</v>
          </cell>
          <cell r="G7118" t="str">
            <v>PT Aneka Tambang (Persero) Tbk</v>
          </cell>
          <cell r="H7118" t="str">
            <v>INDONESIA</v>
          </cell>
          <cell r="I7118"/>
          <cell r="J7118" t="str">
            <v>Jakarta</v>
          </cell>
          <cell r="K7118" t="str">
            <v>Jakarta Raya</v>
          </cell>
          <cell r="L7118" t="str">
            <v>Conformant</v>
          </cell>
        </row>
        <row r="7119">
          <cell r="B7119" t="str">
            <v>Rutronik Elektronische Bauelemente AG_2023</v>
          </cell>
          <cell r="C7119" t="str">
            <v>CID001498 - PX Precinox S.A.</v>
          </cell>
          <cell r="D7119" t="str">
            <v>Gold</v>
          </cell>
          <cell r="E7119" t="str">
            <v>CID001498</v>
          </cell>
          <cell r="F7119" t="str">
            <v>RMI</v>
          </cell>
          <cell r="G7119" t="str">
            <v>PX Precinox S.A.</v>
          </cell>
          <cell r="H7119" t="str">
            <v>SWITZERLAND</v>
          </cell>
          <cell r="I7119"/>
          <cell r="J7119" t="str">
            <v>La Chaux-de-Fonds</v>
          </cell>
          <cell r="K7119" t="str">
            <v>Neuchâtel</v>
          </cell>
          <cell r="L7119" t="str">
            <v>Conformant</v>
          </cell>
        </row>
        <row r="7120">
          <cell r="B7120" t="str">
            <v>Rutronik Elektronische Bauelemente AG_2023</v>
          </cell>
          <cell r="C7120" t="str">
            <v>CID001512 - Rand Refinery (Pty) Ltd.</v>
          </cell>
          <cell r="D7120" t="str">
            <v>Gold</v>
          </cell>
          <cell r="E7120" t="str">
            <v>CID001512</v>
          </cell>
          <cell r="F7120" t="str">
            <v>RMI</v>
          </cell>
          <cell r="G7120" t="str">
            <v>Rand Refinery (Pty) Ltd.</v>
          </cell>
          <cell r="H7120" t="str">
            <v>SOUTH AFRICA</v>
          </cell>
          <cell r="I7120"/>
          <cell r="J7120" t="str">
            <v>Germiston</v>
          </cell>
          <cell r="K7120" t="str">
            <v>Gauteng</v>
          </cell>
          <cell r="L7120" t="str">
            <v>Conformant</v>
          </cell>
        </row>
        <row r="7121">
          <cell r="B7121" t="str">
            <v>Rutronik Elektronische Bauelemente AG_2023</v>
          </cell>
          <cell r="C7121" t="str">
            <v>CID002582 - REMONDIS PMR B.V.</v>
          </cell>
          <cell r="D7121" t="str">
            <v>Gold</v>
          </cell>
          <cell r="E7121" t="str">
            <v>CID002582</v>
          </cell>
          <cell r="F7121" t="str">
            <v>RMI</v>
          </cell>
          <cell r="G7121" t="str">
            <v>REMONDIS PMR B.V.</v>
          </cell>
          <cell r="H7121" t="str">
            <v>NETHERLANDS</v>
          </cell>
          <cell r="I7121"/>
          <cell r="J7121" t="str">
            <v>Moerdijk</v>
          </cell>
          <cell r="K7121" t="str">
            <v>Noord-Brabant</v>
          </cell>
          <cell r="L7121" t="str">
            <v>Conformant</v>
          </cell>
        </row>
        <row r="7122">
          <cell r="B7122" t="str">
            <v>Rutronik Elektronische Bauelemente AG_2023</v>
          </cell>
          <cell r="C7122" t="str">
            <v>CID001534 - Royal Canadian Mint</v>
          </cell>
          <cell r="D7122" t="str">
            <v>Gold</v>
          </cell>
          <cell r="E7122" t="str">
            <v>CID001534</v>
          </cell>
          <cell r="F7122" t="str">
            <v>RMI</v>
          </cell>
          <cell r="G7122" t="str">
            <v>Royal Canadian Mint</v>
          </cell>
          <cell r="H7122" t="str">
            <v>CANADA</v>
          </cell>
          <cell r="I7122"/>
          <cell r="J7122" t="str">
            <v>Ottawa</v>
          </cell>
          <cell r="K7122" t="str">
            <v>Ontario</v>
          </cell>
          <cell r="L7122" t="str">
            <v>Conformant</v>
          </cell>
        </row>
        <row r="7123">
          <cell r="B7123" t="str">
            <v>Rutronik Elektronische Bauelemente AG_2023</v>
          </cell>
          <cell r="C7123" t="str">
            <v>CID002761 - SAAMP</v>
          </cell>
          <cell r="D7123" t="str">
            <v>Gold</v>
          </cell>
          <cell r="E7123" t="str">
            <v>CID002761</v>
          </cell>
          <cell r="F7123" t="str">
            <v>RMI</v>
          </cell>
          <cell r="G7123" t="str">
            <v>SAAMP</v>
          </cell>
          <cell r="H7123" t="str">
            <v>FRANCE</v>
          </cell>
          <cell r="I7123"/>
          <cell r="J7123" t="str">
            <v>Paris</v>
          </cell>
          <cell r="K7123" t="str">
            <v>Île-de-France</v>
          </cell>
          <cell r="L7123" t="str">
            <v>Conformant</v>
          </cell>
        </row>
        <row r="7124">
          <cell r="B7124" t="str">
            <v>Rutronik Elektronische Bauelemente AG_2023</v>
          </cell>
          <cell r="C7124" t="str">
            <v>CID002973 - Safimet S.p.A</v>
          </cell>
          <cell r="D7124" t="str">
            <v>Gold</v>
          </cell>
          <cell r="E7124" t="str">
            <v>CID002973</v>
          </cell>
          <cell r="F7124" t="str">
            <v>RMI</v>
          </cell>
          <cell r="G7124" t="str">
            <v>Safimet S.p.A</v>
          </cell>
          <cell r="H7124" t="str">
            <v>ITALY</v>
          </cell>
          <cell r="I7124"/>
          <cell r="J7124" t="str">
            <v>Arezzo</v>
          </cell>
          <cell r="K7124" t="str">
            <v>Toscana</v>
          </cell>
          <cell r="L7124" t="str">
            <v>Listed by RMI</v>
          </cell>
        </row>
        <row r="7125">
          <cell r="B7125" t="str">
            <v>Rutronik Elektronische Bauelemente AG_2023</v>
          </cell>
          <cell r="C7125" t="str">
            <v>CID002290 - SAFINA A.S.</v>
          </cell>
          <cell r="D7125" t="str">
            <v>Gold</v>
          </cell>
          <cell r="E7125" t="str">
            <v>CID002290</v>
          </cell>
          <cell r="F7125" t="str">
            <v>RMI</v>
          </cell>
          <cell r="G7125" t="str">
            <v>SAFINA A.S.</v>
          </cell>
          <cell r="H7125" t="str">
            <v>CZECHIA</v>
          </cell>
          <cell r="I7125"/>
          <cell r="J7125" t="str">
            <v>Vestec</v>
          </cell>
          <cell r="K7125" t="str">
            <v>Praha-západ</v>
          </cell>
          <cell r="L7125" t="str">
            <v>Conformant</v>
          </cell>
        </row>
        <row r="7126">
          <cell r="B7126" t="str">
            <v>Rutronik Elektronische Bauelemente AG_2023</v>
          </cell>
          <cell r="C7126" t="str">
            <v>CID001555 - Samduck Precious Metals71</v>
          </cell>
          <cell r="D7126" t="str">
            <v>Gold</v>
          </cell>
          <cell r="E7126" t="str">
            <v>CID001555</v>
          </cell>
          <cell r="F7126" t="str">
            <v>RMI</v>
          </cell>
          <cell r="G7126" t="str">
            <v>Samduck Precious Metals</v>
          </cell>
          <cell r="H7126" t="str">
            <v>KOREA, REPUBLIC OF</v>
          </cell>
          <cell r="I7126"/>
          <cell r="J7126" t="str">
            <v>Namdong</v>
          </cell>
          <cell r="K7126" t="str">
            <v>Incheon-gwangyeoksi</v>
          </cell>
          <cell r="L7126" t="str">
            <v>Listed by RMI</v>
          </cell>
        </row>
        <row r="7127">
          <cell r="B7127" t="str">
            <v>Rutronik Elektronische Bauelemente AG_2023</v>
          </cell>
          <cell r="C7127" t="str">
            <v>CID001585 - SEMPSA Joyeria Plateria S.A.</v>
          </cell>
          <cell r="D7127" t="str">
            <v>Gold</v>
          </cell>
          <cell r="E7127" t="str">
            <v>CID001585</v>
          </cell>
          <cell r="F7127" t="str">
            <v>RMI</v>
          </cell>
          <cell r="G7127" t="str">
            <v>SEMPSA Joyeria Plateria S.A.</v>
          </cell>
          <cell r="H7127" t="str">
            <v>SPAIN</v>
          </cell>
          <cell r="I7127" t="str">
            <v>Avenida Democratia</v>
          </cell>
          <cell r="J7127" t="str">
            <v>Madrid</v>
          </cell>
          <cell r="K7127" t="str">
            <v>Comunidad de Madrid</v>
          </cell>
          <cell r="L7127" t="str">
            <v>Conformant</v>
          </cell>
        </row>
        <row r="7128">
          <cell r="B7128" t="str">
            <v>Rutronik Elektronische Bauelemente AG_2023</v>
          </cell>
          <cell r="C7128" t="str">
            <v>CID001622 - Shandong Zhaojin Gold &amp; Silver Refinery Co., Ltd.</v>
          </cell>
          <cell r="D7128" t="str">
            <v>Gold</v>
          </cell>
          <cell r="E7128" t="str">
            <v>CID001622</v>
          </cell>
          <cell r="F7128" t="str">
            <v>RMI</v>
          </cell>
          <cell r="G7128" t="str">
            <v>Shandong Zhaojin Gold &amp; Silver Refinery Co., Ltd.</v>
          </cell>
          <cell r="H7128" t="str">
            <v>CHINA</v>
          </cell>
          <cell r="I7128"/>
          <cell r="J7128" t="str">
            <v>Zhaoyuan</v>
          </cell>
          <cell r="K7128" t="str">
            <v>Shandong Sheng</v>
          </cell>
          <cell r="L7128" t="str">
            <v>Conformant</v>
          </cell>
        </row>
        <row r="7129">
          <cell r="B7129" t="str">
            <v>Rutronik Elektronische Bauelemente AG_2023</v>
          </cell>
          <cell r="C7129" t="str">
            <v>CID001736 - Sichuan Tianze Precious Metals Co., Ltd.</v>
          </cell>
          <cell r="D7129" t="str">
            <v>Gold</v>
          </cell>
          <cell r="E7129" t="str">
            <v>CID001736</v>
          </cell>
          <cell r="F7129" t="str">
            <v>RMI</v>
          </cell>
          <cell r="G7129" t="str">
            <v>Sichuan Tianze Precious Metals Co., Ltd.</v>
          </cell>
          <cell r="H7129" t="str">
            <v>CHINA</v>
          </cell>
          <cell r="I7129"/>
          <cell r="J7129" t="str">
            <v>Chengdu</v>
          </cell>
          <cell r="K7129" t="str">
            <v>Sichuan Sheng</v>
          </cell>
          <cell r="L7129" t="str">
            <v>Conformant</v>
          </cell>
        </row>
        <row r="7130">
          <cell r="B7130" t="str">
            <v>Rutronik Elektronische Bauelemente AG_2023</v>
          </cell>
          <cell r="C7130" t="str">
            <v>CID002516 - Singway Technology Co., Ltd.</v>
          </cell>
          <cell r="D7130" t="str">
            <v>Gold</v>
          </cell>
          <cell r="E7130" t="str">
            <v>CID002516</v>
          </cell>
          <cell r="F7130" t="str">
            <v>RMI</v>
          </cell>
          <cell r="G7130" t="str">
            <v>Singway Technology Co., Ltd.</v>
          </cell>
          <cell r="H7130" t="str">
            <v>TAIWAN, PROVINCE OF CHINA</v>
          </cell>
          <cell r="I7130"/>
          <cell r="J7130" t="str">
            <v>Dayuan</v>
          </cell>
          <cell r="K7130" t="str">
            <v>Taoyuan</v>
          </cell>
          <cell r="L7130" t="str">
            <v>Listed by RMI</v>
          </cell>
        </row>
        <row r="7131">
          <cell r="B7131" t="str">
            <v>Rutronik Elektronische Bauelemente AG_2023</v>
          </cell>
          <cell r="C7131" t="str">
            <v>CID001761 - Solar Applied Materials Technology Corp.</v>
          </cell>
          <cell r="D7131" t="str">
            <v>Gold</v>
          </cell>
          <cell r="E7131" t="str">
            <v>CID001761</v>
          </cell>
          <cell r="F7131" t="str">
            <v>RMI</v>
          </cell>
          <cell r="G7131" t="str">
            <v>Solar Applied Materials Technology Corp.</v>
          </cell>
          <cell r="H7131" t="str">
            <v>TAIWAN, PROVINCE OF CHINA</v>
          </cell>
          <cell r="I7131"/>
          <cell r="J7131" t="str">
            <v>Tainan City</v>
          </cell>
          <cell r="K7131" t="str">
            <v>Tainan</v>
          </cell>
          <cell r="L7131" t="str">
            <v>Conformant</v>
          </cell>
        </row>
        <row r="7132">
          <cell r="B7132" t="str">
            <v>Rutronik Elektronische Bauelemente AG_2023</v>
          </cell>
          <cell r="C7132" t="str">
            <v>CID001798 - Sumitomo Metal Mining Co., Ltd.88</v>
          </cell>
          <cell r="D7132" t="str">
            <v>Gold</v>
          </cell>
          <cell r="E7132" t="str">
            <v>CID001798</v>
          </cell>
          <cell r="F7132" t="str">
            <v>RMI</v>
          </cell>
          <cell r="G7132" t="str">
            <v>Sumitomo Metal Mining Co., Ltd.</v>
          </cell>
          <cell r="H7132" t="str">
            <v>JAPAN</v>
          </cell>
          <cell r="I7132"/>
          <cell r="J7132" t="str">
            <v>Saijo</v>
          </cell>
          <cell r="K7132" t="str">
            <v>Wehime</v>
          </cell>
          <cell r="L7132" t="str">
            <v>Conformant</v>
          </cell>
        </row>
        <row r="7133">
          <cell r="B7133" t="str">
            <v>Rutronik Elektronische Bauelemente AG_2023</v>
          </cell>
          <cell r="C7133" t="str">
            <v>CID002580 - T.C.A S.p.A</v>
          </cell>
          <cell r="D7133" t="str">
            <v>Gold</v>
          </cell>
          <cell r="E7133" t="str">
            <v>CID002580</v>
          </cell>
          <cell r="F7133" t="str">
            <v>RMI</v>
          </cell>
          <cell r="G7133" t="str">
            <v>T.C.A S.p.A</v>
          </cell>
          <cell r="H7133" t="str">
            <v>ITALY</v>
          </cell>
          <cell r="I7133"/>
          <cell r="J7133" t="str">
            <v>Capolona</v>
          </cell>
          <cell r="K7133" t="str">
            <v>Toscana</v>
          </cell>
          <cell r="L7133" t="str">
            <v>Conformant</v>
          </cell>
        </row>
        <row r="7134">
          <cell r="B7134" t="str">
            <v>Rutronik Elektronische Bauelemente AG_2023</v>
          </cell>
          <cell r="C7134" t="str">
            <v>CID001875 - Tanaka Kikinzoku Kogyo K.K.96</v>
          </cell>
          <cell r="D7134" t="str">
            <v>Gold</v>
          </cell>
          <cell r="E7134" t="str">
            <v>CID001875</v>
          </cell>
          <cell r="F7134" t="str">
            <v>RMI</v>
          </cell>
          <cell r="G7134" t="str">
            <v>Tanaka Kikinzoku Kogyo K.K.</v>
          </cell>
          <cell r="H7134" t="str">
            <v>JAPAN</v>
          </cell>
          <cell r="I7134" t="str">
            <v>nagatoro2-14</v>
          </cell>
          <cell r="J7134" t="str">
            <v>Hiratsuka</v>
          </cell>
          <cell r="K7134" t="str">
            <v>Kanagawa</v>
          </cell>
          <cell r="L7134" t="str">
            <v>Conformant</v>
          </cell>
        </row>
        <row r="7135">
          <cell r="B7135" t="str">
            <v>Rutronik Elektronische Bauelemente AG_2023</v>
          </cell>
          <cell r="C7135" t="str">
            <v>CID001916 - Shandong Gold Smelting Co., Ltd.</v>
          </cell>
          <cell r="D7135" t="str">
            <v>Gold</v>
          </cell>
          <cell r="E7135" t="str">
            <v>CID001916</v>
          </cell>
          <cell r="F7135" t="str">
            <v>RMI</v>
          </cell>
          <cell r="G7135" t="str">
            <v>Shandong Gold Smelting Co., Ltd.</v>
          </cell>
          <cell r="H7135" t="str">
            <v>CHINA</v>
          </cell>
          <cell r="I7135"/>
          <cell r="J7135" t="str">
            <v>Laizhou</v>
          </cell>
          <cell r="K7135" t="str">
            <v>Shandong Sheng</v>
          </cell>
          <cell r="L7135" t="str">
            <v>Conformant</v>
          </cell>
        </row>
        <row r="7136">
          <cell r="B7136" t="str">
            <v>Rutronik Elektronische Bauelemente AG_2023</v>
          </cell>
          <cell r="C7136" t="str">
            <v>CID001938 - Tokuriki Honten Co., Ltd.</v>
          </cell>
          <cell r="D7136" t="str">
            <v>Gold</v>
          </cell>
          <cell r="E7136" t="str">
            <v>CID001938</v>
          </cell>
          <cell r="F7136" t="str">
            <v>RMI</v>
          </cell>
          <cell r="G7136" t="str">
            <v>Tokuriki Honten Co., Ltd.</v>
          </cell>
          <cell r="H7136" t="str">
            <v>JAPAN</v>
          </cell>
          <cell r="I7136"/>
          <cell r="J7136" t="str">
            <v>Kuki</v>
          </cell>
          <cell r="K7136" t="str">
            <v>Saitama</v>
          </cell>
          <cell r="L7136" t="str">
            <v>Conformant</v>
          </cell>
        </row>
        <row r="7137">
          <cell r="B7137" t="str">
            <v>Rutronik Elektronische Bauelemente AG_2023</v>
          </cell>
          <cell r="C7137" t="str">
            <v>CID002615 - TOO Tau-Ken-Altyn</v>
          </cell>
          <cell r="D7137" t="str">
            <v>Gold</v>
          </cell>
          <cell r="E7137" t="str">
            <v>CID002615</v>
          </cell>
          <cell r="F7137" t="str">
            <v>RMI</v>
          </cell>
          <cell r="G7137" t="str">
            <v>TOO Tau-Ken-Altyn</v>
          </cell>
          <cell r="H7137" t="str">
            <v>KAZAKHSTAN</v>
          </cell>
          <cell r="I7137"/>
          <cell r="J7137" t="str">
            <v>Astana</v>
          </cell>
          <cell r="K7137" t="str">
            <v>Almaty</v>
          </cell>
          <cell r="L7137" t="str">
            <v>Conformant</v>
          </cell>
        </row>
        <row r="7138">
          <cell r="B7138" t="str">
            <v>Rutronik Elektronische Bauelemente AG_2023</v>
          </cell>
          <cell r="C7138" t="str">
            <v>CID001955 - Torecom</v>
          </cell>
          <cell r="D7138" t="str">
            <v>Gold</v>
          </cell>
          <cell r="E7138" t="str">
            <v>CID001955</v>
          </cell>
          <cell r="F7138" t="str">
            <v>RMI</v>
          </cell>
          <cell r="G7138" t="str">
            <v>Torecom</v>
          </cell>
          <cell r="H7138" t="str">
            <v>KOREA, REPUBLIC OF</v>
          </cell>
          <cell r="I7138"/>
          <cell r="J7138" t="str">
            <v>Asan</v>
          </cell>
          <cell r="K7138" t="str">
            <v>Chungcheongnam-do</v>
          </cell>
          <cell r="L7138" t="str">
            <v>Conformant</v>
          </cell>
        </row>
        <row r="7139">
          <cell r="B7139" t="str">
            <v>Rutronik Elektronische Bauelemente AG_2023</v>
          </cell>
          <cell r="C7139" t="str">
            <v>CID002314 - Umicore Precious Metals Thailand</v>
          </cell>
          <cell r="D7139" t="str">
            <v>Gold</v>
          </cell>
          <cell r="E7139" t="str">
            <v>CID002314</v>
          </cell>
          <cell r="F7139" t="str">
            <v>RMI</v>
          </cell>
          <cell r="G7139" t="str">
            <v>Umicore Precious Metals Thailand</v>
          </cell>
          <cell r="H7139" t="str">
            <v>THAILAND</v>
          </cell>
          <cell r="I7139"/>
          <cell r="J7139" t="str">
            <v>Khwaeng Dok Mai</v>
          </cell>
          <cell r="K7139" t="str">
            <v>Krung Thep Maha Nakhon</v>
          </cell>
          <cell r="L7139" t="str">
            <v>Conformant</v>
          </cell>
        </row>
        <row r="7140">
          <cell r="B7140" t="str">
            <v>Rutronik Elektronische Bauelemente AG_2023</v>
          </cell>
          <cell r="C7140" t="str">
            <v>CID001980 - Umicore S.A. Business Unit Precious Metals Refining104</v>
          </cell>
          <cell r="D7140" t="str">
            <v>Gold</v>
          </cell>
          <cell r="E7140" t="str">
            <v>CID001980</v>
          </cell>
          <cell r="F7140" t="str">
            <v>RMI</v>
          </cell>
          <cell r="G7140" t="str">
            <v>Umicore S.A. Business Unit Precious Metals Refining</v>
          </cell>
          <cell r="H7140" t="str">
            <v>BELGIUM</v>
          </cell>
          <cell r="I7140" t="str">
            <v>Adolf Greinerstraat 14</v>
          </cell>
          <cell r="J7140" t="str">
            <v>Hoboken</v>
          </cell>
          <cell r="K7140" t="str">
            <v>Antwerpen</v>
          </cell>
          <cell r="L7140" t="str">
            <v>Conformant</v>
          </cell>
        </row>
        <row r="7141">
          <cell r="B7141" t="str">
            <v>Rutronik Elektronische Bauelemente AG_2023</v>
          </cell>
          <cell r="C7141" t="str">
            <v>CID001993 - United Precious Metal Refining, Inc.</v>
          </cell>
          <cell r="D7141" t="str">
            <v>Gold</v>
          </cell>
          <cell r="E7141" t="str">
            <v>CID001993</v>
          </cell>
          <cell r="F7141" t="str">
            <v>RMI</v>
          </cell>
          <cell r="G7141" t="str">
            <v>United Precious Metal Refining, Inc.</v>
          </cell>
          <cell r="H7141" t="str">
            <v>UNITED STATES OF AMERICA</v>
          </cell>
          <cell r="I7141"/>
          <cell r="J7141" t="str">
            <v>Alden</v>
          </cell>
          <cell r="K7141" t="str">
            <v>New York</v>
          </cell>
          <cell r="L7141" t="str">
            <v>Conformant</v>
          </cell>
        </row>
        <row r="7142">
          <cell r="B7142" t="str">
            <v>Rutronik Elektronische Bauelemente AG_2023</v>
          </cell>
          <cell r="C7142" t="str">
            <v>CID002003 - Valcambi S.A.</v>
          </cell>
          <cell r="D7142" t="str">
            <v>Gold</v>
          </cell>
          <cell r="E7142" t="str">
            <v>CID002003</v>
          </cell>
          <cell r="F7142" t="str">
            <v>RMI</v>
          </cell>
          <cell r="G7142" t="str">
            <v>Valcambi S.A.</v>
          </cell>
          <cell r="H7142" t="str">
            <v>SWITZERLAND</v>
          </cell>
          <cell r="I7142"/>
          <cell r="J7142" t="str">
            <v>Balerna</v>
          </cell>
          <cell r="K7142" t="str">
            <v>Ticino</v>
          </cell>
          <cell r="L7142" t="str">
            <v>Conformant</v>
          </cell>
        </row>
        <row r="7143">
          <cell r="B7143" t="str">
            <v>Rutronik Elektronische Bauelemente AG_2023</v>
          </cell>
          <cell r="C7143" t="str">
            <v>CID002030 - Western Australian Mint (T/a The Perth Mint)109</v>
          </cell>
          <cell r="D7143" t="str">
            <v>Gold</v>
          </cell>
          <cell r="E7143" t="str">
            <v>CID002030</v>
          </cell>
          <cell r="F7143" t="str">
            <v>RMI</v>
          </cell>
          <cell r="G7143" t="str">
            <v>Western Australian Mint (T/a The Perth Mint)</v>
          </cell>
          <cell r="H7143" t="str">
            <v>AUSTRALIA</v>
          </cell>
          <cell r="I7143" t="str">
            <v>Nondisclosure</v>
          </cell>
          <cell r="J7143" t="str">
            <v>Newburn</v>
          </cell>
          <cell r="K7143" t="str">
            <v>Western Australia</v>
          </cell>
          <cell r="L7143" t="str">
            <v>Conformant</v>
          </cell>
        </row>
        <row r="7144">
          <cell r="B7144" t="str">
            <v>Rutronik Elektronische Bauelemente AG_2023</v>
          </cell>
          <cell r="C7144" t="str">
            <v>CID002778 - WIELAND Edelmetalle GmbH</v>
          </cell>
          <cell r="D7144" t="str">
            <v>Gold</v>
          </cell>
          <cell r="E7144" t="str">
            <v>CID002778</v>
          </cell>
          <cell r="F7144" t="str">
            <v>RMI</v>
          </cell>
          <cell r="G7144" t="str">
            <v>WIELAND Edelmetalle GmbH</v>
          </cell>
          <cell r="H7144" t="str">
            <v>GERMANY</v>
          </cell>
          <cell r="I7144"/>
          <cell r="J7144" t="str">
            <v>Pforzeim</v>
          </cell>
          <cell r="K7144" t="str">
            <v>Baden-Wurttemberg</v>
          </cell>
          <cell r="L7144" t="str">
            <v>Conformant</v>
          </cell>
        </row>
        <row r="7145">
          <cell r="B7145" t="str">
            <v>Rutronik Elektronische Bauelemente AG_2023</v>
          </cell>
          <cell r="C7145" t="str">
            <v>CID002129 - Yokohama Metal Co., Ltd.</v>
          </cell>
          <cell r="D7145" t="str">
            <v>Gold</v>
          </cell>
          <cell r="E7145" t="str">
            <v>CID002129</v>
          </cell>
          <cell r="F7145" t="str">
            <v>RMI</v>
          </cell>
          <cell r="G7145" t="str">
            <v>Yokohama Metal Co., Ltd.</v>
          </cell>
          <cell r="H7145" t="str">
            <v>JAPAN</v>
          </cell>
          <cell r="I7145"/>
          <cell r="J7145" t="str">
            <v>Sagamihara</v>
          </cell>
          <cell r="K7145" t="str">
            <v>Kanagawa</v>
          </cell>
          <cell r="L7145" t="str">
            <v>Conformant</v>
          </cell>
        </row>
        <row r="7146">
          <cell r="B7146" t="str">
            <v>Rutronik Elektronische Bauelemente AG_2023</v>
          </cell>
          <cell r="C7146" t="str">
            <v>CID002224 - Zhongyuan Gold Smelter of Zhongjin Gold Corporation116</v>
          </cell>
          <cell r="D7146" t="str">
            <v>Gold</v>
          </cell>
          <cell r="E7146" t="str">
            <v>CID002224</v>
          </cell>
          <cell r="F7146" t="str">
            <v>RMI</v>
          </cell>
          <cell r="G7146" t="str">
            <v>Zhongyuan Gold Smelter of Zhongjin Gold Corporation</v>
          </cell>
          <cell r="H7146" t="str">
            <v>CHINA</v>
          </cell>
          <cell r="I7146"/>
          <cell r="J7146" t="str">
            <v>Sanmenxia</v>
          </cell>
          <cell r="K7146" t="str">
            <v>Henan Sheng</v>
          </cell>
          <cell r="L7146" t="str">
            <v>Conformant</v>
          </cell>
        </row>
        <row r="7147">
          <cell r="B7147" t="str">
            <v>Rutronik Elektronische Bauelemente AG_2023</v>
          </cell>
          <cell r="C7147" t="str">
            <v>CID000292 - Alpha117</v>
          </cell>
          <cell r="D7147" t="str">
            <v>Tin</v>
          </cell>
          <cell r="E7147" t="str">
            <v>CID000292</v>
          </cell>
          <cell r="F7147" t="str">
            <v>RMI</v>
          </cell>
          <cell r="G7147" t="str">
            <v>Alpha</v>
          </cell>
          <cell r="H7147" t="str">
            <v>UNITED STATES OF AMERICA</v>
          </cell>
          <cell r="I7147"/>
          <cell r="J7147" t="str">
            <v>Altoona</v>
          </cell>
          <cell r="K7147" t="str">
            <v>Pennsylvania</v>
          </cell>
          <cell r="L7147" t="str">
            <v>Conformant</v>
          </cell>
        </row>
        <row r="7148">
          <cell r="B7148" t="str">
            <v>Rutronik Elektronische Bauelemente AG_2023</v>
          </cell>
          <cell r="C7148" t="str">
            <v>CID000228 - Chenzhou Yunxiang Mining and Metallurgy Co., Ltd.124</v>
          </cell>
          <cell r="D7148" t="str">
            <v>Tin</v>
          </cell>
          <cell r="E7148" t="str">
            <v>CID000228</v>
          </cell>
          <cell r="F7148" t="str">
            <v>RMI</v>
          </cell>
          <cell r="G7148" t="str">
            <v>Chenzhou Yunxiang Mining and Metallurgy Co., Ltd.</v>
          </cell>
          <cell r="H7148" t="str">
            <v>CHINA</v>
          </cell>
          <cell r="I7148"/>
          <cell r="J7148" t="str">
            <v>Chenzhou</v>
          </cell>
          <cell r="K7148" t="str">
            <v>Hunan Sheng</v>
          </cell>
          <cell r="L7148" t="str">
            <v>Conformant</v>
          </cell>
        </row>
        <row r="7149">
          <cell r="B7149" t="str">
            <v>Rutronik Elektronische Bauelemente AG_2023</v>
          </cell>
          <cell r="C7149" t="str">
            <v>CID001070 - China Tin Group Co., Ltd.125</v>
          </cell>
          <cell r="D7149" t="str">
            <v>Tin</v>
          </cell>
          <cell r="E7149" t="str">
            <v>CID001070</v>
          </cell>
          <cell r="F7149" t="str">
            <v>RMI</v>
          </cell>
          <cell r="G7149" t="str">
            <v>China Tin Group Co., Ltd.</v>
          </cell>
          <cell r="H7149" t="str">
            <v>CHINA</v>
          </cell>
          <cell r="I7149"/>
          <cell r="J7149" t="str">
            <v>Laibin</v>
          </cell>
          <cell r="K7149" t="str">
            <v>Guangxi Zhuangzu Zizhiqu</v>
          </cell>
          <cell r="L7149" t="str">
            <v>Conformant</v>
          </cell>
        </row>
        <row r="7150">
          <cell r="B7150" t="str">
            <v>Rutronik Elektronische Bauelemente AG_2023</v>
          </cell>
          <cell r="C7150" t="str">
            <v>CID002570 - CV Ayi Jaya</v>
          </cell>
          <cell r="D7150" t="str">
            <v>Tin</v>
          </cell>
          <cell r="E7150" t="str">
            <v>CID002570</v>
          </cell>
          <cell r="F7150" t="str">
            <v>RMI</v>
          </cell>
          <cell r="G7150" t="str">
            <v>CV Ayi Jaya</v>
          </cell>
          <cell r="H7150" t="str">
            <v>INDONESIA</v>
          </cell>
          <cell r="I7150"/>
          <cell r="J7150" t="str">
            <v>Sungailiat</v>
          </cell>
          <cell r="K7150" t="str">
            <v>Kepulauan Bangka Belitung</v>
          </cell>
          <cell r="L7150" t="str">
            <v>Conformant</v>
          </cell>
        </row>
        <row r="7151">
          <cell r="B7151" t="str">
            <v>Rutronik Elektronische Bauelemente AG_2023</v>
          </cell>
          <cell r="C7151" t="str">
            <v>CID002593 - PT Rajehan Ariq</v>
          </cell>
          <cell r="D7151" t="str">
            <v>Tin</v>
          </cell>
          <cell r="E7151" t="str">
            <v>CID002593</v>
          </cell>
          <cell r="F7151" t="str">
            <v>RMI</v>
          </cell>
          <cell r="G7151" t="str">
            <v>PT Rajehan Ariq</v>
          </cell>
          <cell r="H7151" t="str">
            <v>INDONESIA</v>
          </cell>
          <cell r="I7151"/>
          <cell r="J7151" t="str">
            <v>Pangkal Pinang</v>
          </cell>
          <cell r="K7151" t="str">
            <v>Kepulauan Bangka Belitung</v>
          </cell>
          <cell r="L7151" t="str">
            <v>Conformant</v>
          </cell>
        </row>
        <row r="7152">
          <cell r="B7152" t="str">
            <v>Rutronik Elektronische Bauelemente AG_2023</v>
          </cell>
          <cell r="C7152" t="str">
            <v>CID002455 - CV Venus Inti Perkasa</v>
          </cell>
          <cell r="D7152" t="str">
            <v>Tin</v>
          </cell>
          <cell r="E7152" t="str">
            <v>CID002455</v>
          </cell>
          <cell r="F7152" t="str">
            <v>RMI</v>
          </cell>
          <cell r="G7152" t="str">
            <v>CV Venus Inti Perkasa</v>
          </cell>
          <cell r="H7152" t="str">
            <v>INDONESIA</v>
          </cell>
          <cell r="I7152"/>
          <cell r="J7152" t="str">
            <v>Pangkal Pinang</v>
          </cell>
          <cell r="K7152" t="str">
            <v>Kepulauan Bangka Belitung</v>
          </cell>
          <cell r="L7152" t="str">
            <v>Conformant</v>
          </cell>
        </row>
        <row r="7153">
          <cell r="B7153" t="str">
            <v>Rutronik Elektronische Bauelemente AG_2023</v>
          </cell>
          <cell r="C7153" t="str">
            <v>CID000402 - Dowa</v>
          </cell>
          <cell r="D7153" t="str">
            <v>Tin</v>
          </cell>
          <cell r="E7153" t="str">
            <v>CID000402</v>
          </cell>
          <cell r="F7153" t="str">
            <v>RMI</v>
          </cell>
          <cell r="G7153" t="str">
            <v>Dowa</v>
          </cell>
          <cell r="H7153" t="str">
            <v>JAPAN</v>
          </cell>
          <cell r="I7153"/>
          <cell r="J7153" t="str">
            <v>Kosaka</v>
          </cell>
          <cell r="K7153" t="str">
            <v>Akita</v>
          </cell>
          <cell r="L7153" t="str">
            <v>Conformant</v>
          </cell>
        </row>
        <row r="7154">
          <cell r="B7154" t="str">
            <v>Rutronik Elektronische Bauelemente AG_2023</v>
          </cell>
          <cell r="C7154" t="str">
            <v>CID000438 - EM Vinto</v>
          </cell>
          <cell r="D7154" t="str">
            <v>Tin</v>
          </cell>
          <cell r="E7154" t="str">
            <v>CID000438</v>
          </cell>
          <cell r="F7154" t="str">
            <v>RMI</v>
          </cell>
          <cell r="G7154" t="str">
            <v>EM Vinto</v>
          </cell>
          <cell r="H7154" t="str">
            <v>BOLIVIA (PLURINATIONAL STATE OF)</v>
          </cell>
          <cell r="I7154" t="str">
            <v>Unknown.</v>
          </cell>
          <cell r="J7154" t="str">
            <v>Oruro</v>
          </cell>
          <cell r="K7154" t="str">
            <v>Oruro</v>
          </cell>
          <cell r="L7154" t="str">
            <v>Conformant</v>
          </cell>
        </row>
        <row r="7155">
          <cell r="B7155" t="str">
            <v>Rutronik Elektronische Bauelemente AG_2023</v>
          </cell>
          <cell r="C7155" t="str">
            <v>CID000448 - Estanho de Rondonia S.A.</v>
          </cell>
          <cell r="D7155" t="str">
            <v>Tin</v>
          </cell>
          <cell r="E7155" t="str">
            <v>CID000448</v>
          </cell>
          <cell r="F7155" t="str">
            <v>RMI</v>
          </cell>
          <cell r="G7155" t="str">
            <v>Estanho de Rondonia S.A.</v>
          </cell>
          <cell r="H7155" t="str">
            <v>BRAZIL</v>
          </cell>
          <cell r="I7155"/>
          <cell r="J7155" t="str">
            <v>Ariquemes</v>
          </cell>
          <cell r="K7155" t="str">
            <v>Rondônia</v>
          </cell>
          <cell r="L7155" t="str">
            <v>Conformant</v>
          </cell>
        </row>
        <row r="7156">
          <cell r="B7156" t="str">
            <v>Rutronik Elektronische Bauelemente AG_2023</v>
          </cell>
          <cell r="C7156" t="str">
            <v>CID000468 - Fenix Metals</v>
          </cell>
          <cell r="D7156" t="str">
            <v>Tin</v>
          </cell>
          <cell r="E7156" t="str">
            <v>CID000468</v>
          </cell>
          <cell r="F7156" t="str">
            <v>RMI</v>
          </cell>
          <cell r="G7156" t="str">
            <v>Fenix Metals</v>
          </cell>
          <cell r="H7156" t="str">
            <v>POLAND</v>
          </cell>
          <cell r="I7156"/>
          <cell r="J7156" t="str">
            <v>Chmielów</v>
          </cell>
          <cell r="K7156" t="str">
            <v>Podkarpackie</v>
          </cell>
          <cell r="L7156" t="str">
            <v>Conformant</v>
          </cell>
        </row>
        <row r="7157">
          <cell r="B7157" t="str">
            <v>Rutronik Elektronische Bauelemente AG_2023</v>
          </cell>
          <cell r="C7157" t="str">
            <v>CID000538 - Gejiu Non-Ferrous Metal Processing Co., Ltd.</v>
          </cell>
          <cell r="D7157" t="str">
            <v>Tin</v>
          </cell>
          <cell r="E7157" t="str">
            <v>CID000538</v>
          </cell>
          <cell r="F7157" t="str">
            <v>RMI</v>
          </cell>
          <cell r="G7157" t="str">
            <v>Gejiu Non-Ferrous Metal Processing Co., Ltd.</v>
          </cell>
          <cell r="H7157" t="str">
            <v>CHINA</v>
          </cell>
          <cell r="I7157" t="str">
            <v>Jijie</v>
          </cell>
          <cell r="J7157" t="str">
            <v>Gejiu</v>
          </cell>
          <cell r="K7157" t="str">
            <v>Yunnan Sheng</v>
          </cell>
          <cell r="L7157" t="str">
            <v>Conformant</v>
          </cell>
        </row>
        <row r="7158">
          <cell r="B7158" t="str">
            <v>Rutronik Elektronische Bauelemente AG_2023</v>
          </cell>
          <cell r="C7158" t="str">
            <v>CID000555 - Gejiu Zili Mining And Metallurgy Co., Ltd.146</v>
          </cell>
          <cell r="D7158" t="str">
            <v>Tin</v>
          </cell>
          <cell r="E7158" t="str">
            <v>CID000555</v>
          </cell>
          <cell r="F7158" t="str">
            <v>RMI</v>
          </cell>
          <cell r="G7158" t="str">
            <v>Gejiu Zili Mining And Metallurgy Co., Ltd.</v>
          </cell>
          <cell r="H7158" t="str">
            <v>CHINA</v>
          </cell>
          <cell r="I7158"/>
          <cell r="J7158" t="str">
            <v>Gejiu</v>
          </cell>
          <cell r="K7158" t="str">
            <v>Yunnan Sheng</v>
          </cell>
          <cell r="L7158" t="str">
            <v>Listed by RMI</v>
          </cell>
        </row>
        <row r="7159">
          <cell r="B7159" t="str">
            <v>Rutronik Elektronische Bauelemente AG_2023</v>
          </cell>
          <cell r="C7159" t="str">
            <v>CID003116 - Guangdong Hanhe Non-Ferrous Metal Co., Ltd.</v>
          </cell>
          <cell r="D7159" t="str">
            <v>Tin</v>
          </cell>
          <cell r="E7159" t="str">
            <v>CID003116</v>
          </cell>
          <cell r="F7159" t="str">
            <v>RMI</v>
          </cell>
          <cell r="G7159" t="str">
            <v>Guangdong Hanhe Non-Ferrous Metal Co., Ltd.</v>
          </cell>
          <cell r="H7159" t="str">
            <v>CHINA</v>
          </cell>
          <cell r="I7159"/>
          <cell r="J7159" t="str">
            <v>Chaozhou</v>
          </cell>
          <cell r="K7159" t="str">
            <v>Guangdong Sheng</v>
          </cell>
          <cell r="L7159" t="str">
            <v>Conformant</v>
          </cell>
        </row>
        <row r="7160">
          <cell r="B7160" t="str">
            <v>Rutronik Elektronische Bauelemente AG_2023</v>
          </cell>
          <cell r="C7160" t="str">
            <v>CID002844 - HuiChang Hill Tin Industry Co., Ltd.</v>
          </cell>
          <cell r="D7160" t="str">
            <v>Tin</v>
          </cell>
          <cell r="E7160" t="str">
            <v>CID002844</v>
          </cell>
          <cell r="F7160" t="str">
            <v>RMI</v>
          </cell>
          <cell r="G7160" t="str">
            <v>HuiChang Hill Tin Industry Co., Ltd.</v>
          </cell>
          <cell r="H7160" t="str">
            <v>CHINA</v>
          </cell>
          <cell r="I7160"/>
          <cell r="J7160" t="str">
            <v>Ganzhou</v>
          </cell>
          <cell r="K7160" t="str">
            <v>Jiangxi Sheng</v>
          </cell>
          <cell r="L7160" t="str">
            <v>Removed</v>
          </cell>
        </row>
        <row r="7161">
          <cell r="B7161" t="str">
            <v>Rutronik Elektronische Bauelemente AG_2023</v>
          </cell>
          <cell r="C7161" t="str">
            <v>CID002468 - Magnu's Minerais Metais e Ligas Ltda.</v>
          </cell>
          <cell r="D7161" t="str">
            <v>Tin</v>
          </cell>
          <cell r="E7161" t="str">
            <v>CID002468</v>
          </cell>
          <cell r="F7161" t="str">
            <v>RMI</v>
          </cell>
          <cell r="G7161" t="str">
            <v>Magnu's Minerais Metais e Ligas Ltda.</v>
          </cell>
          <cell r="H7161" t="str">
            <v>BRAZIL</v>
          </cell>
          <cell r="I7161"/>
          <cell r="J7161" t="str">
            <v>São João del Rei</v>
          </cell>
          <cell r="K7161" t="str">
            <v>Minas Gerais</v>
          </cell>
          <cell r="L7161" t="str">
            <v>Conformant</v>
          </cell>
        </row>
        <row r="7162">
          <cell r="B7162" t="str">
            <v>Rutronik Elektronische Bauelemente AG_2023</v>
          </cell>
          <cell r="C7162" t="str">
            <v>CID001105 - Malaysia Smelting Corporation (MSC)</v>
          </cell>
          <cell r="D7162" t="str">
            <v>Tin</v>
          </cell>
          <cell r="E7162" t="str">
            <v>CID001105</v>
          </cell>
          <cell r="F7162" t="str">
            <v>RMI</v>
          </cell>
          <cell r="G7162" t="str">
            <v>Malaysia Smelting Corporation (MSC)</v>
          </cell>
          <cell r="H7162" t="str">
            <v>MALAYSIA</v>
          </cell>
          <cell r="I7162" t="str">
            <v>27, Jialan Pantai</v>
          </cell>
          <cell r="J7162" t="str">
            <v>Butterworth</v>
          </cell>
          <cell r="K7162" t="str">
            <v>Pulau Pinang</v>
          </cell>
          <cell r="L7162" t="str">
            <v>Conformant</v>
          </cell>
        </row>
        <row r="7163">
          <cell r="B7163" t="str">
            <v>Rutronik Elektronische Bauelemente AG_2023</v>
          </cell>
          <cell r="C7163" t="str">
            <v>CID001142 - Metallic Resources, Inc.</v>
          </cell>
          <cell r="D7163" t="str">
            <v>Tin</v>
          </cell>
          <cell r="E7163" t="str">
            <v>CID001142</v>
          </cell>
          <cell r="F7163" t="str">
            <v>RMI</v>
          </cell>
          <cell r="G7163" t="str">
            <v>Metallic Resources, Inc.</v>
          </cell>
          <cell r="H7163" t="str">
            <v>UNITED STATES OF AMERICA</v>
          </cell>
          <cell r="I7163"/>
          <cell r="J7163" t="str">
            <v>Twinsburg</v>
          </cell>
          <cell r="K7163" t="str">
            <v>Ohio</v>
          </cell>
          <cell r="L7163" t="str">
            <v>Conformant</v>
          </cell>
        </row>
        <row r="7164">
          <cell r="B7164" t="str">
            <v>Rutronik Elektronische Bauelemente AG_2023</v>
          </cell>
          <cell r="C7164" t="str">
            <v>CID001182 - Minsur</v>
          </cell>
          <cell r="D7164" t="str">
            <v>Tin</v>
          </cell>
          <cell r="E7164" t="str">
            <v>CID001182</v>
          </cell>
          <cell r="F7164" t="str">
            <v>RMI</v>
          </cell>
          <cell r="G7164" t="str">
            <v>Minsur</v>
          </cell>
          <cell r="H7164" t="str">
            <v>PERU</v>
          </cell>
          <cell r="I7164" t="str">
            <v>222 Bloomingdale Road, Suite 101</v>
          </cell>
          <cell r="J7164" t="str">
            <v>Paracas</v>
          </cell>
          <cell r="K7164" t="str">
            <v>Ika</v>
          </cell>
          <cell r="L7164" t="str">
            <v>Conformant</v>
          </cell>
        </row>
        <row r="7165">
          <cell r="B7165" t="str">
            <v>Rutronik Elektronische Bauelemente AG_2023</v>
          </cell>
          <cell r="C7165" t="str">
            <v>CID001314 - O.M. Manufacturing (Thailand) Co., Ltd.</v>
          </cell>
          <cell r="D7165" t="str">
            <v>Tin</v>
          </cell>
          <cell r="E7165" t="str">
            <v>CID001314</v>
          </cell>
          <cell r="F7165" t="str">
            <v>RMI</v>
          </cell>
          <cell r="G7165" t="str">
            <v>O.M. Manufacturing (Thailand) Co., Ltd.</v>
          </cell>
          <cell r="H7165" t="str">
            <v>THAILAND</v>
          </cell>
          <cell r="I7165"/>
          <cell r="J7165" t="str">
            <v>Sriracha</v>
          </cell>
          <cell r="K7165" t="str">
            <v>Chon Buri</v>
          </cell>
          <cell r="L7165" t="str">
            <v>Conformant</v>
          </cell>
        </row>
        <row r="7166">
          <cell r="B7166" t="str">
            <v>Rutronik Elektronische Bauelemente AG_2023</v>
          </cell>
          <cell r="C7166" t="str">
            <v>CID002517 - O.M. Manufacturing Philippines, Inc.</v>
          </cell>
          <cell r="D7166" t="str">
            <v>Tin</v>
          </cell>
          <cell r="E7166" t="str">
            <v>CID002517</v>
          </cell>
          <cell r="F7166" t="str">
            <v>RMI</v>
          </cell>
          <cell r="G7166" t="str">
            <v>O.M. Manufacturing Philippines, Inc.</v>
          </cell>
          <cell r="H7166" t="str">
            <v>PHILIPPINES</v>
          </cell>
          <cell r="I7166"/>
          <cell r="J7166" t="str">
            <v>Rosario</v>
          </cell>
          <cell r="K7166" t="str">
            <v>Cavite</v>
          </cell>
          <cell r="L7166" t="str">
            <v>Conformant</v>
          </cell>
        </row>
        <row r="7167">
          <cell r="B7167" t="str">
            <v>Rutronik Elektronische Bauelemente AG_2023</v>
          </cell>
          <cell r="C7167" t="str">
            <v>CID001337 - Operaciones Metalurgicas S.A.</v>
          </cell>
          <cell r="D7167" t="str">
            <v>Tin</v>
          </cell>
          <cell r="E7167" t="str">
            <v>CID001337</v>
          </cell>
          <cell r="F7167" t="str">
            <v>RMI</v>
          </cell>
          <cell r="G7167" t="str">
            <v>Operaciones Metalurgicas S.A.</v>
          </cell>
          <cell r="H7167" t="str">
            <v>BOLIVIA (PLURINATIONAL STATE OF)</v>
          </cell>
          <cell r="I7167" t="str">
            <v>Nondisclosure</v>
          </cell>
          <cell r="J7167" t="str">
            <v>Oruro</v>
          </cell>
          <cell r="K7167" t="str">
            <v>Oruro</v>
          </cell>
          <cell r="L7167" t="str">
            <v>Conformant</v>
          </cell>
        </row>
        <row r="7168">
          <cell r="B7168" t="str">
            <v>Rutronik Elektronische Bauelemente AG_2023</v>
          </cell>
          <cell r="C7168" t="str">
            <v>CID000309 - PT Aries Kencana Sejahtera155</v>
          </cell>
          <cell r="D7168" t="str">
            <v>Tin</v>
          </cell>
          <cell r="E7168" t="str">
            <v>CID000309</v>
          </cell>
          <cell r="F7168" t="str">
            <v>RMI</v>
          </cell>
          <cell r="G7168" t="str">
            <v>PT Aries Kencana Sejahtera</v>
          </cell>
          <cell r="H7168" t="str">
            <v>INDONESIA</v>
          </cell>
          <cell r="I7168"/>
          <cell r="J7168" t="str">
            <v>Pemali</v>
          </cell>
          <cell r="K7168" t="str">
            <v>Kepulauan Bangka Belitung</v>
          </cell>
          <cell r="L7168" t="str">
            <v>Conformant</v>
          </cell>
        </row>
        <row r="7169">
          <cell r="B7169" t="str">
            <v>Rutronik Elektronische Bauelemente AG_2023</v>
          </cell>
          <cell r="C7169" t="str">
            <v>CID001399 - PT Artha Cipta Langgeng</v>
          </cell>
          <cell r="D7169" t="str">
            <v>Tin</v>
          </cell>
          <cell r="E7169" t="str">
            <v>CID001399</v>
          </cell>
          <cell r="F7169" t="str">
            <v>RMI</v>
          </cell>
          <cell r="G7169" t="str">
            <v>PT Artha Cipta Langgeng</v>
          </cell>
          <cell r="H7169" t="str">
            <v>INDONESIA</v>
          </cell>
          <cell r="I7169"/>
          <cell r="J7169" t="str">
            <v>Sungailiat</v>
          </cell>
          <cell r="K7169" t="str">
            <v>Kepulauan Bangka Belitung</v>
          </cell>
          <cell r="L7169" t="str">
            <v>Conformant</v>
          </cell>
        </row>
        <row r="7170">
          <cell r="B7170" t="str">
            <v>Rutronik Elektronische Bauelemente AG_2023</v>
          </cell>
          <cell r="C7170" t="str">
            <v>CID002503 - PT ATD Makmur Mandiri Jaya</v>
          </cell>
          <cell r="D7170" t="str">
            <v>Tin</v>
          </cell>
          <cell r="E7170" t="str">
            <v>CID002503</v>
          </cell>
          <cell r="F7170" t="str">
            <v>RMI</v>
          </cell>
          <cell r="G7170" t="str">
            <v>PT ATD Makmur Mandiri Jaya</v>
          </cell>
          <cell r="H7170" t="str">
            <v>INDONESIA</v>
          </cell>
          <cell r="I7170"/>
          <cell r="J7170" t="str">
            <v>Sungailiat</v>
          </cell>
          <cell r="K7170" t="str">
            <v>Kepulauan Bangka Belitung</v>
          </cell>
          <cell r="L7170" t="str">
            <v>Conformant</v>
          </cell>
        </row>
        <row r="7171">
          <cell r="B7171" t="str">
            <v>Rutronik Elektronische Bauelemente AG_2023</v>
          </cell>
          <cell r="C7171" t="str">
            <v>CID001402 - PT Babel Inti Perkasa</v>
          </cell>
          <cell r="D7171" t="str">
            <v>Tin</v>
          </cell>
          <cell r="E7171" t="str">
            <v>CID001402</v>
          </cell>
          <cell r="F7171" t="str">
            <v>RMI</v>
          </cell>
          <cell r="G7171" t="str">
            <v>PT Babel Inti Perkasa</v>
          </cell>
          <cell r="H7171" t="str">
            <v>INDONESIA</v>
          </cell>
          <cell r="I7171"/>
          <cell r="J7171" t="str">
            <v>Lintang</v>
          </cell>
          <cell r="K7171" t="str">
            <v>Kepulauan Bangka Belitung</v>
          </cell>
          <cell r="L7171" t="str">
            <v>Conformant</v>
          </cell>
        </row>
        <row r="7172">
          <cell r="B7172" t="str">
            <v>Rutronik Elektronische Bauelemente AG_2023</v>
          </cell>
          <cell r="C7172" t="str">
            <v>CID002776 - PT Bangka Prima Tin</v>
          </cell>
          <cell r="D7172" t="str">
            <v>Tin</v>
          </cell>
          <cell r="E7172" t="str">
            <v>CID002776</v>
          </cell>
          <cell r="F7172" t="str">
            <v>RMI</v>
          </cell>
          <cell r="G7172" t="str">
            <v>PT Bangka Prima Tin</v>
          </cell>
          <cell r="H7172" t="str">
            <v>INDONESIA</v>
          </cell>
          <cell r="I7172"/>
          <cell r="J7172" t="str">
            <v>Pangkalan Baru</v>
          </cell>
          <cell r="K7172" t="str">
            <v>Kepulauan Bangka Belitung</v>
          </cell>
          <cell r="L7172" t="str">
            <v>Conformant</v>
          </cell>
        </row>
        <row r="7173">
          <cell r="B7173" t="str">
            <v>Rutronik Elektronische Bauelemente AG_2023</v>
          </cell>
          <cell r="C7173" t="str">
            <v>CID001421 - PT Belitung Industri Sejahtera</v>
          </cell>
          <cell r="D7173" t="str">
            <v>Tin</v>
          </cell>
          <cell r="E7173" t="str">
            <v>CID001421</v>
          </cell>
          <cell r="F7173" t="str">
            <v>RMI</v>
          </cell>
          <cell r="G7173" t="str">
            <v>PT Belitung Industri Sejahtera</v>
          </cell>
          <cell r="H7173" t="str">
            <v>INDONESIA</v>
          </cell>
          <cell r="I7173"/>
          <cell r="J7173" t="str">
            <v>Belitung</v>
          </cell>
          <cell r="K7173" t="str">
            <v>Kepulauan Bangka Belitung</v>
          </cell>
          <cell r="L7173" t="str">
            <v>Active</v>
          </cell>
        </row>
        <row r="7174">
          <cell r="B7174" t="str">
            <v>Rutronik Elektronische Bauelemente AG_2023</v>
          </cell>
          <cell r="C7174" t="str">
            <v>CID001428 - PT Bukit Timah156</v>
          </cell>
          <cell r="D7174" t="str">
            <v>Tin</v>
          </cell>
          <cell r="E7174" t="str">
            <v>CID001428</v>
          </cell>
          <cell r="F7174" t="str">
            <v>RMI</v>
          </cell>
          <cell r="G7174" t="str">
            <v>PT Bukit Timah</v>
          </cell>
          <cell r="H7174" t="str">
            <v>INDONESIA</v>
          </cell>
          <cell r="I7174" t="str">
            <v>Nondisclosure</v>
          </cell>
          <cell r="J7174" t="str">
            <v>Pangkal Pinang</v>
          </cell>
          <cell r="K7174" t="str">
            <v>Kepulauan Bangka Belitung</v>
          </cell>
          <cell r="L7174" t="str">
            <v>Conformant</v>
          </cell>
        </row>
        <row r="7175">
          <cell r="B7175" t="str">
            <v>Rutronik Elektronische Bauelemente AG_2023</v>
          </cell>
          <cell r="C7175" t="str">
            <v>CID002696 - PT Cipta Persada Mulia</v>
          </cell>
          <cell r="D7175" t="str">
            <v>Tin</v>
          </cell>
          <cell r="E7175" t="str">
            <v>CID002696</v>
          </cell>
          <cell r="F7175" t="str">
            <v>RMI</v>
          </cell>
          <cell r="G7175" t="str">
            <v>PT Cipta Persada Mulia</v>
          </cell>
          <cell r="H7175" t="str">
            <v>INDONESIA</v>
          </cell>
          <cell r="I7175"/>
          <cell r="J7175" t="str">
            <v>Batam</v>
          </cell>
          <cell r="K7175" t="str">
            <v>Kepulauan Riau</v>
          </cell>
          <cell r="L7175" t="str">
            <v>Conformant</v>
          </cell>
        </row>
        <row r="7176">
          <cell r="B7176" t="str">
            <v>Rutronik Elektronische Bauelemente AG_2023</v>
          </cell>
          <cell r="C7176" t="str">
            <v>CID002835 - PT Menara Cipta Mulia</v>
          </cell>
          <cell r="D7176" t="str">
            <v>Tin</v>
          </cell>
          <cell r="E7176" t="str">
            <v>CID002835</v>
          </cell>
          <cell r="F7176" t="str">
            <v>RMI</v>
          </cell>
          <cell r="G7176" t="str">
            <v>PT Menara Cipta Mulia</v>
          </cell>
          <cell r="H7176" t="str">
            <v>INDONESIA</v>
          </cell>
          <cell r="I7176"/>
          <cell r="J7176" t="str">
            <v>Mentawak</v>
          </cell>
          <cell r="K7176" t="str">
            <v>Kepulauan Bangka Belitung</v>
          </cell>
          <cell r="L7176" t="str">
            <v>Conformant</v>
          </cell>
        </row>
        <row r="7177">
          <cell r="B7177" t="str">
            <v>Rutronik Elektronische Bauelemente AG_2023</v>
          </cell>
          <cell r="C7177" t="str">
            <v>CID001453 - PT Mitra Stania Prima</v>
          </cell>
          <cell r="D7177" t="str">
            <v>Tin</v>
          </cell>
          <cell r="E7177" t="str">
            <v>CID001453</v>
          </cell>
          <cell r="F7177" t="str">
            <v>RMI</v>
          </cell>
          <cell r="G7177" t="str">
            <v>PT Mitra Stania Prima</v>
          </cell>
          <cell r="H7177" t="str">
            <v>INDONESIA</v>
          </cell>
          <cell r="I7177"/>
          <cell r="J7177" t="str">
            <v>Sungailiat</v>
          </cell>
          <cell r="K7177" t="str">
            <v>Kepulauan Bangka Belitung</v>
          </cell>
          <cell r="L7177" t="str">
            <v>Conformant</v>
          </cell>
        </row>
        <row r="7178">
          <cell r="B7178" t="str">
            <v>Rutronik Elektronische Bauelemente AG_2023</v>
          </cell>
          <cell r="C7178" t="str">
            <v>CID001458 - PT Prima Timah Utama</v>
          </cell>
          <cell r="D7178" t="str">
            <v>Tin</v>
          </cell>
          <cell r="E7178" t="str">
            <v>CID001458</v>
          </cell>
          <cell r="F7178" t="str">
            <v>RMI</v>
          </cell>
          <cell r="G7178" t="str">
            <v>PT Prima Timah Utama</v>
          </cell>
          <cell r="H7178" t="str">
            <v>INDONESIA</v>
          </cell>
          <cell r="I7178"/>
          <cell r="J7178" t="str">
            <v>Pangkal Pinang</v>
          </cell>
          <cell r="K7178" t="str">
            <v>Kepulauan Bangka Belitung</v>
          </cell>
          <cell r="L7178" t="str">
            <v>Conformant</v>
          </cell>
        </row>
        <row r="7179">
          <cell r="B7179" t="str">
            <v>Rutronik Elektronische Bauelemente AG_2023</v>
          </cell>
          <cell r="C7179" t="str">
            <v>CID001460 - PT Refined Bangka Tin</v>
          </cell>
          <cell r="D7179" t="str">
            <v>Tin</v>
          </cell>
          <cell r="E7179" t="str">
            <v>CID001460</v>
          </cell>
          <cell r="F7179" t="str">
            <v>RMI</v>
          </cell>
          <cell r="G7179" t="str">
            <v>PT Refined Bangka Tin</v>
          </cell>
          <cell r="H7179" t="str">
            <v>INDONESIA</v>
          </cell>
          <cell r="I7179"/>
          <cell r="J7179" t="str">
            <v>Sungailiat</v>
          </cell>
          <cell r="K7179" t="str">
            <v>Kepulauan Bangka Belitung</v>
          </cell>
          <cell r="L7179" t="str">
            <v>Conformant</v>
          </cell>
        </row>
        <row r="7180">
          <cell r="B7180" t="str">
            <v>Rutronik Elektronische Bauelemente AG_2023</v>
          </cell>
          <cell r="C7180" t="str">
            <v>CID001463 - PT Sariwiguna Binasentosa</v>
          </cell>
          <cell r="D7180" t="str">
            <v>Tin</v>
          </cell>
          <cell r="E7180" t="str">
            <v>CID001463</v>
          </cell>
          <cell r="F7180" t="str">
            <v>RMI</v>
          </cell>
          <cell r="G7180" t="str">
            <v>PT Sariwiguna Binasentosa</v>
          </cell>
          <cell r="H7180" t="str">
            <v>INDONESIA</v>
          </cell>
          <cell r="I7180"/>
          <cell r="J7180" t="str">
            <v>Pangkal Pinang</v>
          </cell>
          <cell r="K7180" t="str">
            <v>Kepulauan Bangka Belitung</v>
          </cell>
          <cell r="L7180" t="str">
            <v>Conformant</v>
          </cell>
        </row>
        <row r="7181">
          <cell r="B7181" t="str">
            <v>Rutronik Elektronische Bauelemente AG_2023</v>
          </cell>
          <cell r="C7181" t="str">
            <v>CID001468 - PT Stanindo Inti Perkasa</v>
          </cell>
          <cell r="D7181" t="str">
            <v>Tin</v>
          </cell>
          <cell r="E7181" t="str">
            <v>CID001468</v>
          </cell>
          <cell r="F7181" t="str">
            <v>RMI</v>
          </cell>
          <cell r="G7181" t="str">
            <v>PT Stanindo Inti Perkasa</v>
          </cell>
          <cell r="H7181" t="str">
            <v>INDONESIA</v>
          </cell>
          <cell r="I7181"/>
          <cell r="J7181" t="str">
            <v>Pangkal Pinang</v>
          </cell>
          <cell r="K7181" t="str">
            <v>Kepulauan Bangka Belitung</v>
          </cell>
          <cell r="L7181" t="str">
            <v>Conformant</v>
          </cell>
        </row>
        <row r="7182">
          <cell r="B7182" t="str">
            <v>Rutronik Elektronische Bauelemente AG_2023</v>
          </cell>
          <cell r="C7182" t="str">
            <v>CID002816 - PT Sukses Inti Makmur</v>
          </cell>
          <cell r="D7182" t="str">
            <v>Tin</v>
          </cell>
          <cell r="E7182" t="str">
            <v>CID002816</v>
          </cell>
          <cell r="F7182" t="str">
            <v>RMI</v>
          </cell>
          <cell r="G7182" t="str">
            <v>PT Sukses Inti Makmur</v>
          </cell>
          <cell r="H7182" t="str">
            <v>INDONESIA</v>
          </cell>
          <cell r="I7182"/>
          <cell r="J7182" t="str">
            <v>Belitung</v>
          </cell>
          <cell r="K7182" t="str">
            <v>Kepulauan Bangka Belitung</v>
          </cell>
          <cell r="L7182" t="str">
            <v>Conformant</v>
          </cell>
        </row>
        <row r="7183">
          <cell r="B7183" t="str">
            <v>Rutronik Elektronische Bauelemente AG_2023</v>
          </cell>
          <cell r="C7183" t="str">
            <v>CID001477 - PT Timah Tbk Kundur</v>
          </cell>
          <cell r="D7183" t="str">
            <v>Tin</v>
          </cell>
          <cell r="E7183" t="str">
            <v>CID001477</v>
          </cell>
          <cell r="F7183" t="str">
            <v>RMI</v>
          </cell>
          <cell r="G7183" t="str">
            <v>PT Timah Tbk Kundur</v>
          </cell>
          <cell r="H7183" t="str">
            <v>INDONESIA</v>
          </cell>
          <cell r="I7183" t="str">
            <v>Unknown.</v>
          </cell>
          <cell r="J7183" t="str">
            <v>Kundur</v>
          </cell>
          <cell r="K7183" t="str">
            <v>Riau</v>
          </cell>
          <cell r="L7183" t="str">
            <v>Conformant</v>
          </cell>
        </row>
        <row r="7184">
          <cell r="B7184" t="str">
            <v>Rutronik Elektronische Bauelemente AG_2023</v>
          </cell>
          <cell r="C7184" t="str">
            <v>CID001482 - PT Timah Tbk Mentok</v>
          </cell>
          <cell r="D7184" t="str">
            <v>Tin</v>
          </cell>
          <cell r="E7184" t="str">
            <v>CID001482</v>
          </cell>
          <cell r="F7184" t="str">
            <v>RMI</v>
          </cell>
          <cell r="G7184" t="str">
            <v>PT Timah Tbk Mentok</v>
          </cell>
          <cell r="H7184" t="str">
            <v>INDONESIA</v>
          </cell>
          <cell r="I7184" t="str">
            <v>Unknown.</v>
          </cell>
          <cell r="J7184" t="str">
            <v>Mentok</v>
          </cell>
          <cell r="K7184" t="str">
            <v>Kepulauan Bangka Belitung</v>
          </cell>
          <cell r="L7184" t="str">
            <v>Conformant</v>
          </cell>
        </row>
        <row r="7185">
          <cell r="B7185" t="str">
            <v>Rutronik Elektronische Bauelemente AG_2023</v>
          </cell>
          <cell r="C7185" t="str">
            <v>CID001490 - PT Tinindo Inter Nusa</v>
          </cell>
          <cell r="D7185" t="str">
            <v>Tin</v>
          </cell>
          <cell r="E7185" t="str">
            <v>CID001490</v>
          </cell>
          <cell r="F7185" t="str">
            <v>RMI</v>
          </cell>
          <cell r="G7185" t="str">
            <v>PT Tinindo Inter Nusa</v>
          </cell>
          <cell r="H7185" t="str">
            <v>INDONESIA</v>
          </cell>
          <cell r="I7185"/>
          <cell r="J7185" t="str">
            <v>Pangkal Pinang</v>
          </cell>
          <cell r="K7185" t="str">
            <v>Kepulauan Bangka Belitung</v>
          </cell>
          <cell r="L7185" t="str">
            <v>Listed by RMI</v>
          </cell>
        </row>
        <row r="7186">
          <cell r="B7186" t="str">
            <v>Rutronik Elektronische Bauelemente AG_2023</v>
          </cell>
          <cell r="C7186" t="str">
            <v>CID001493 - PT Tommy Utama</v>
          </cell>
          <cell r="D7186" t="str">
            <v>Tin</v>
          </cell>
          <cell r="E7186" t="str">
            <v>CID001493</v>
          </cell>
          <cell r="F7186" t="str">
            <v>RMI</v>
          </cell>
          <cell r="G7186" t="str">
            <v>PT Tommy Utama</v>
          </cell>
          <cell r="H7186" t="str">
            <v>INDONESIA</v>
          </cell>
          <cell r="I7186"/>
          <cell r="J7186" t="str">
            <v>Gantung</v>
          </cell>
          <cell r="K7186" t="str">
            <v>Kepulauan Bangka Belitung</v>
          </cell>
          <cell r="L7186" t="str">
            <v>Conformant</v>
          </cell>
        </row>
        <row r="7187">
          <cell r="B7187" t="str">
            <v>Rutronik Elektronische Bauelemente AG_2023</v>
          </cell>
          <cell r="C7187" t="str">
            <v>CID001539 - Rui Da Hung</v>
          </cell>
          <cell r="D7187" t="str">
            <v>Tin</v>
          </cell>
          <cell r="E7187" t="str">
            <v>CID001539</v>
          </cell>
          <cell r="F7187" t="str">
            <v>RMI</v>
          </cell>
          <cell r="G7187" t="str">
            <v>Rui Da Hung</v>
          </cell>
          <cell r="H7187" t="str">
            <v>TAIWAN, PROVINCE OF CHINA</v>
          </cell>
          <cell r="I7187"/>
          <cell r="J7187" t="str">
            <v>Taoyuan</v>
          </cell>
          <cell r="K7187" t="str">
            <v>Taoyuan</v>
          </cell>
          <cell r="L7187" t="str">
            <v>Conformant</v>
          </cell>
        </row>
        <row r="7188">
          <cell r="B7188" t="str">
            <v>Rutronik Elektronische Bauelemente AG_2023</v>
          </cell>
          <cell r="C7188" t="str">
            <v>CID001758 - Soft Metais Ltda.</v>
          </cell>
          <cell r="D7188" t="str">
            <v>Tin</v>
          </cell>
          <cell r="E7188" t="str">
            <v>CID001758</v>
          </cell>
          <cell r="F7188" t="str">
            <v>RMI</v>
          </cell>
          <cell r="G7188" t="str">
            <v>Soft Metais Ltda.</v>
          </cell>
          <cell r="H7188" t="str">
            <v>BRAZIL</v>
          </cell>
          <cell r="I7188"/>
          <cell r="J7188" t="str">
            <v>Bebedouro</v>
          </cell>
          <cell r="K7188" t="str">
            <v>São Paulo</v>
          </cell>
          <cell r="L7188" t="str">
            <v>Removed</v>
          </cell>
        </row>
        <row r="7189">
          <cell r="B7189" t="str">
            <v>Rutronik Elektronische Bauelemente AG_2023</v>
          </cell>
          <cell r="C7189" t="str">
            <v>CID002756 - Super Ligas</v>
          </cell>
          <cell r="D7189" t="str">
            <v>Tin</v>
          </cell>
          <cell r="E7189" t="str">
            <v>CID002756</v>
          </cell>
          <cell r="F7189" t="str">
            <v>RMI</v>
          </cell>
          <cell r="G7189" t="str">
            <v>Super Ligas</v>
          </cell>
          <cell r="H7189" t="str">
            <v>BRAZIL</v>
          </cell>
          <cell r="I7189"/>
          <cell r="J7189" t="str">
            <v>Piracicaba</v>
          </cell>
          <cell r="K7189" t="str">
            <v>São Paulo</v>
          </cell>
          <cell r="L7189" t="str">
            <v>Active</v>
          </cell>
        </row>
        <row r="7190">
          <cell r="B7190" t="str">
            <v>Rutronik Elektronische Bauelemente AG_2023</v>
          </cell>
          <cell r="C7190" t="str">
            <v>CID001898 - Thaisarco</v>
          </cell>
          <cell r="D7190" t="str">
            <v>Tin</v>
          </cell>
          <cell r="E7190" t="str">
            <v>CID001898</v>
          </cell>
          <cell r="F7190" t="str">
            <v>RMI</v>
          </cell>
          <cell r="G7190" t="str">
            <v>Thaisarco</v>
          </cell>
          <cell r="H7190" t="str">
            <v>THAILAND</v>
          </cell>
          <cell r="I7190" t="str">
            <v>80 Moo 8, Sakdidej Road</v>
          </cell>
          <cell r="J7190" t="str">
            <v>Amphur Muang</v>
          </cell>
          <cell r="K7190" t="str">
            <v>Phuket</v>
          </cell>
          <cell r="L7190" t="str">
            <v>Conformant</v>
          </cell>
        </row>
        <row r="7191">
          <cell r="B7191" t="str">
            <v>Rutronik Elektronische Bauelemente AG_2023</v>
          </cell>
          <cell r="C7191" t="str">
            <v>CID002036 - White Solder Metalurgia e Mineracao Ltda.</v>
          </cell>
          <cell r="D7191" t="str">
            <v>Tin</v>
          </cell>
          <cell r="E7191" t="str">
            <v>CID002036</v>
          </cell>
          <cell r="F7191" t="str">
            <v>RMI</v>
          </cell>
          <cell r="G7191" t="str">
            <v>White Solder Metalurgia e Mineracao Ltda.</v>
          </cell>
          <cell r="H7191" t="str">
            <v>BRAZIL</v>
          </cell>
          <cell r="I7191" t="str">
            <v>Rodovia 421, Km 1,1 no 917 CEP 76877-073/Cx Postal: 433</v>
          </cell>
          <cell r="J7191" t="str">
            <v>Ariquemes</v>
          </cell>
          <cell r="K7191" t="str">
            <v>Rondônia</v>
          </cell>
          <cell r="L7191" t="str">
            <v>Conformant</v>
          </cell>
        </row>
        <row r="7192">
          <cell r="B7192" t="str">
            <v>Rutronik Elektronische Bauelemente AG_2023</v>
          </cell>
          <cell r="C7192" t="str">
            <v>CID002158 - Yunnan Chengfeng Non-ferrous Metals Co., Ltd.165</v>
          </cell>
          <cell r="D7192" t="str">
            <v>Tin</v>
          </cell>
          <cell r="E7192" t="str">
            <v>CID002158</v>
          </cell>
          <cell r="F7192" t="str">
            <v>RMI</v>
          </cell>
          <cell r="G7192" t="str">
            <v>Yunnan Chengfeng Non-ferrous Metals Co., Ltd.</v>
          </cell>
          <cell r="H7192" t="str">
            <v>CHINA</v>
          </cell>
          <cell r="I7192" t="str">
            <v>Unknown.</v>
          </cell>
          <cell r="J7192" t="str">
            <v>Gejiu</v>
          </cell>
          <cell r="K7192" t="str">
            <v>Yunnan Sheng</v>
          </cell>
          <cell r="L7192" t="str">
            <v>Conformant</v>
          </cell>
        </row>
        <row r="7193">
          <cell r="B7193" t="str">
            <v>Rutronik Elektronische Bauelemente AG_2023</v>
          </cell>
          <cell r="C7193" t="str">
            <v>CID002180 - Tin Smelting Branch of Yunnan Tin Co., Ltd.</v>
          </cell>
          <cell r="D7193" t="str">
            <v>Tin</v>
          </cell>
          <cell r="E7193" t="str">
            <v>CID002180</v>
          </cell>
          <cell r="F7193" t="str">
            <v>RMI</v>
          </cell>
          <cell r="G7193" t="str">
            <v>Tin Smelting Branch of Yunnan Tin Co., Ltd.</v>
          </cell>
          <cell r="H7193" t="str">
            <v>CHINA</v>
          </cell>
          <cell r="I7193" t="str">
            <v>Unknown.</v>
          </cell>
          <cell r="J7193" t="str">
            <v>Gejiu</v>
          </cell>
          <cell r="K7193" t="str">
            <v>Yunnan Sheng</v>
          </cell>
          <cell r="L7193" t="str">
            <v>Conformant</v>
          </cell>
        </row>
        <row r="7194">
          <cell r="B7194" t="str">
            <v>Rutronik Elektronische Bauelemente AG_2023</v>
          </cell>
          <cell r="C7194" t="str">
            <v>CID000004 - A.L.M.T. Corp.</v>
          </cell>
          <cell r="D7194" t="str">
            <v>Tungsten</v>
          </cell>
          <cell r="E7194" t="str">
            <v>CID000004</v>
          </cell>
          <cell r="F7194" t="str">
            <v>RMI</v>
          </cell>
          <cell r="G7194" t="str">
            <v>A.L.M.T. Corp.</v>
          </cell>
          <cell r="H7194" t="str">
            <v>JAPAN</v>
          </cell>
          <cell r="I7194"/>
          <cell r="J7194" t="str">
            <v>Toyama City</v>
          </cell>
          <cell r="K7194" t="str">
            <v>Toyama</v>
          </cell>
          <cell r="L7194" t="str">
            <v>Conformant</v>
          </cell>
        </row>
        <row r="7195">
          <cell r="B7195" t="str">
            <v>Rutronik Elektronische Bauelemente AG_2023</v>
          </cell>
          <cell r="C7195" t="str">
            <v>CID002833 - ACL Metais Eireli</v>
          </cell>
          <cell r="D7195" t="str">
            <v>Tungsten</v>
          </cell>
          <cell r="E7195" t="str">
            <v>CID002833</v>
          </cell>
          <cell r="F7195" t="str">
            <v>RMI</v>
          </cell>
          <cell r="G7195" t="str">
            <v>ACL Metais Eireli</v>
          </cell>
          <cell r="H7195" t="str">
            <v>BRAZIL</v>
          </cell>
          <cell r="I7195"/>
          <cell r="J7195" t="str">
            <v>Araçariguama</v>
          </cell>
          <cell r="K7195" t="str">
            <v>São Paulo</v>
          </cell>
          <cell r="L7195" t="str">
            <v>Listed by RMI</v>
          </cell>
        </row>
        <row r="7196">
          <cell r="B7196" t="str">
            <v>Rutronik Elektronische Bauelemente AG_2023</v>
          </cell>
          <cell r="C7196" t="str">
            <v>CID002502 - Asia Tungsten Products Vietnam Ltd.</v>
          </cell>
          <cell r="D7196" t="str">
            <v>Tungsten</v>
          </cell>
          <cell r="E7196" t="str">
            <v>CID002502</v>
          </cell>
          <cell r="F7196" t="str">
            <v>RMI</v>
          </cell>
          <cell r="G7196" t="str">
            <v>Asia Tungsten Products Vietnam Ltd.</v>
          </cell>
          <cell r="H7196" t="str">
            <v>VIET NAM</v>
          </cell>
          <cell r="I7196"/>
          <cell r="J7196" t="str">
            <v>Vinh Bao District</v>
          </cell>
          <cell r="K7196" t="str">
            <v>Hai Phong</v>
          </cell>
          <cell r="L7196" t="str">
            <v>Removed</v>
          </cell>
        </row>
        <row r="7197">
          <cell r="B7197" t="str">
            <v>Rutronik Elektronische Bauelemente AG_2023</v>
          </cell>
          <cell r="C7197" t="str">
            <v>CID002513 - Hunan Shizhuyuan Nonferrous Metals Co., Ltd. Chenzhou Tungsten Products Branch</v>
          </cell>
          <cell r="D7197" t="str">
            <v>Tungsten</v>
          </cell>
          <cell r="E7197" t="str">
            <v>CID002513</v>
          </cell>
          <cell r="F7197" t="str">
            <v>RMI</v>
          </cell>
          <cell r="G7197" t="str">
            <v>Hunan Shizhuyuan Nonferrous Metals Co., Ltd. Chenzhou Tungsten Products Branch</v>
          </cell>
          <cell r="H7197" t="str">
            <v>CHINA</v>
          </cell>
          <cell r="I7197"/>
          <cell r="J7197" t="str">
            <v>Chenzhou</v>
          </cell>
          <cell r="K7197" t="str">
            <v>Hunan Sheng</v>
          </cell>
          <cell r="L7197" t="str">
            <v>Conformant</v>
          </cell>
        </row>
        <row r="7198">
          <cell r="B7198" t="str">
            <v>Rutronik Elektronische Bauelemente AG_2023</v>
          </cell>
          <cell r="C7198" t="str">
            <v>CID000258 - Chongyi Zhangyuan Tungsten Co., Ltd.</v>
          </cell>
          <cell r="D7198" t="str">
            <v>Tungsten</v>
          </cell>
          <cell r="E7198" t="str">
            <v>CID000258</v>
          </cell>
          <cell r="F7198" t="str">
            <v>RMI</v>
          </cell>
          <cell r="G7198" t="str">
            <v>Chongyi Zhangyuan Tungsten Co., Ltd.</v>
          </cell>
          <cell r="H7198" t="str">
            <v>CHINA</v>
          </cell>
          <cell r="I7198"/>
          <cell r="J7198" t="str">
            <v>Ganzhou</v>
          </cell>
          <cell r="K7198" t="str">
            <v>Jiangxi Sheng</v>
          </cell>
          <cell r="L7198" t="str">
            <v>Conformant</v>
          </cell>
        </row>
        <row r="7199">
          <cell r="B7199" t="str">
            <v>Rutronik Elektronische Bauelemente AG_2023</v>
          </cell>
          <cell r="C7199" t="str">
            <v>CID000875 - Ganzhou Huaxing Tungsten Products Co., Ltd.177</v>
          </cell>
          <cell r="D7199" t="str">
            <v>Tungsten</v>
          </cell>
          <cell r="E7199" t="str">
            <v>CID000875</v>
          </cell>
          <cell r="F7199" t="str">
            <v>RMI</v>
          </cell>
          <cell r="G7199" t="str">
            <v>Ganzhou Huaxing Tungsten Products Co., Ltd.</v>
          </cell>
          <cell r="H7199" t="str">
            <v>CHINA</v>
          </cell>
          <cell r="I7199"/>
          <cell r="J7199" t="str">
            <v>Ganzhou</v>
          </cell>
          <cell r="K7199" t="str">
            <v>Jiangxi Sheng</v>
          </cell>
          <cell r="L7199" t="str">
            <v>Conformant</v>
          </cell>
        </row>
        <row r="7200">
          <cell r="B7200" t="str">
            <v>Rutronik Elektronische Bauelemente AG_2023</v>
          </cell>
          <cell r="C7200" t="str">
            <v>CID002315 - Ganzhou Jiangwu Ferrotungsten Co., Ltd.</v>
          </cell>
          <cell r="D7200" t="str">
            <v>Tungsten</v>
          </cell>
          <cell r="E7200" t="str">
            <v>CID002315</v>
          </cell>
          <cell r="F7200" t="str">
            <v>RMI</v>
          </cell>
          <cell r="G7200" t="str">
            <v>Ganzhou Jiangwu Ferrotungsten Co., Ltd.</v>
          </cell>
          <cell r="H7200" t="str">
            <v>CHINA</v>
          </cell>
          <cell r="I7200"/>
          <cell r="J7200" t="str">
            <v>Ganzhou</v>
          </cell>
          <cell r="K7200" t="str">
            <v>Jiangxi Sheng</v>
          </cell>
          <cell r="L7200" t="str">
            <v>Conformant</v>
          </cell>
        </row>
        <row r="7201">
          <cell r="B7201" t="str">
            <v>Rutronik Elektronische Bauelemente AG_2023</v>
          </cell>
          <cell r="C7201" t="str">
            <v>CID002494 - Ganzhou Seadragon W &amp; Mo Co., Ltd.</v>
          </cell>
          <cell r="D7201" t="str">
            <v>Tungsten</v>
          </cell>
          <cell r="E7201" t="str">
            <v>CID002494</v>
          </cell>
          <cell r="F7201" t="str">
            <v>RMI</v>
          </cell>
          <cell r="G7201" t="str">
            <v>Ganzhou Seadragon W &amp; Mo Co., Ltd.</v>
          </cell>
          <cell r="H7201" t="str">
            <v>CHINA</v>
          </cell>
          <cell r="I7201"/>
          <cell r="J7201" t="str">
            <v>Ganzhou</v>
          </cell>
          <cell r="K7201" t="str">
            <v>Jiangxi Sheng</v>
          </cell>
          <cell r="L7201" t="str">
            <v>Conformant</v>
          </cell>
        </row>
        <row r="7202">
          <cell r="B7202" t="str">
            <v>Rutronik Elektronische Bauelemente AG_2023</v>
          </cell>
          <cell r="C7202" t="str">
            <v>CID000568 - Global Tungsten &amp; Powders Corp.</v>
          </cell>
          <cell r="D7202" t="str">
            <v>Tungsten</v>
          </cell>
          <cell r="E7202" t="str">
            <v>CID000568</v>
          </cell>
          <cell r="F7202" t="str">
            <v>RMI</v>
          </cell>
          <cell r="G7202" t="str">
            <v>Global Tungsten &amp; Powders Corp.</v>
          </cell>
          <cell r="H7202" t="str">
            <v>UNITED STATES OF AMERICA</v>
          </cell>
          <cell r="I7202"/>
          <cell r="J7202" t="str">
            <v>Towanda</v>
          </cell>
          <cell r="K7202" t="str">
            <v>Pennsylvania</v>
          </cell>
          <cell r="L7202" t="str">
            <v>Conformant</v>
          </cell>
        </row>
        <row r="7203">
          <cell r="B7203" t="str">
            <v>Rutronik Elektronische Bauelemente AG_2023</v>
          </cell>
          <cell r="C7203" t="str">
            <v>CID000218 - Guangdong Xianglu Tungsten Co., Ltd.181</v>
          </cell>
          <cell r="D7203" t="str">
            <v>Tungsten</v>
          </cell>
          <cell r="E7203" t="str">
            <v>CID000218</v>
          </cell>
          <cell r="F7203" t="str">
            <v>RMI</v>
          </cell>
          <cell r="G7203" t="str">
            <v>Guangdong Xianglu Tungsten Co., Ltd.</v>
          </cell>
          <cell r="H7203" t="str">
            <v>CHINA</v>
          </cell>
          <cell r="I7203"/>
          <cell r="J7203" t="str">
            <v>Chaozhou</v>
          </cell>
          <cell r="K7203" t="str">
            <v>Guangdong Sheng</v>
          </cell>
          <cell r="L7203" t="str">
            <v>Conformant</v>
          </cell>
        </row>
        <row r="7204">
          <cell r="B7204" t="str">
            <v>Rutronik Elektronische Bauelemente AG_2023</v>
          </cell>
          <cell r="C7204" t="str">
            <v>CID002541 - H.C. Starck Tungsten GmbH</v>
          </cell>
          <cell r="D7204" t="str">
            <v>Tungsten</v>
          </cell>
          <cell r="E7204" t="str">
            <v>CID002541</v>
          </cell>
          <cell r="F7204" t="str">
            <v>RMI</v>
          </cell>
          <cell r="G7204" t="str">
            <v>H.C. Starck Tungsten GmbH</v>
          </cell>
          <cell r="H7204" t="str">
            <v>GERMANY</v>
          </cell>
          <cell r="I7204"/>
          <cell r="J7204" t="str">
            <v>Goslar</v>
          </cell>
          <cell r="K7204" t="str">
            <v>Niedersachsen</v>
          </cell>
          <cell r="L7204" t="str">
            <v>Conformant</v>
          </cell>
        </row>
        <row r="7205">
          <cell r="B7205" t="str">
            <v>Rutronik Elektronische Bauelemente AG_2023</v>
          </cell>
          <cell r="C7205" t="str">
            <v>CID000769 - Hunan Jintai New Material Co., Ltd.96</v>
          </cell>
          <cell r="D7205" t="str">
            <v>Tungsten</v>
          </cell>
          <cell r="E7205" t="str">
            <v>CID000769</v>
          </cell>
          <cell r="F7205" t="str">
            <v>RMI</v>
          </cell>
          <cell r="G7205" t="str">
            <v>Hunan Jintai New Material Co., Ltd.</v>
          </cell>
          <cell r="H7205" t="str">
            <v>CHINA</v>
          </cell>
          <cell r="I7205"/>
          <cell r="J7205" t="str">
            <v>Hengyang</v>
          </cell>
          <cell r="K7205" t="str">
            <v>Hunan Sheng</v>
          </cell>
          <cell r="L7205" t="str">
            <v>Conformant</v>
          </cell>
        </row>
        <row r="7206">
          <cell r="B7206" t="str">
            <v>Rutronik Elektronische Bauelemente AG_2023</v>
          </cell>
          <cell r="C7206" t="str">
            <v>CID000825 - Japan New Metals Co., Ltd.</v>
          </cell>
          <cell r="D7206" t="str">
            <v>Tungsten</v>
          </cell>
          <cell r="E7206" t="str">
            <v>CID000825</v>
          </cell>
          <cell r="F7206" t="str">
            <v>RMI</v>
          </cell>
          <cell r="G7206" t="str">
            <v>Japan New Metals Co., Ltd.</v>
          </cell>
          <cell r="H7206" t="str">
            <v>JAPAN</v>
          </cell>
          <cell r="I7206"/>
          <cell r="J7206" t="str">
            <v>Akita City</v>
          </cell>
          <cell r="K7206" t="str">
            <v>Akita</v>
          </cell>
          <cell r="L7206" t="str">
            <v>Conformant</v>
          </cell>
        </row>
        <row r="7207">
          <cell r="B7207" t="str">
            <v>Rutronik Elektronische Bauelemente AG_2023</v>
          </cell>
          <cell r="C7207" t="str">
            <v>CID002551 - Jiangwu H.C. Starck Tungsten Products Co., Ltd.</v>
          </cell>
          <cell r="D7207" t="str">
            <v>Tungsten</v>
          </cell>
          <cell r="E7207" t="str">
            <v>CID002551</v>
          </cell>
          <cell r="F7207" t="str">
            <v>RMI</v>
          </cell>
          <cell r="G7207" t="str">
            <v>Jiangwu H.C. Starck Tungsten Products Co., Ltd.</v>
          </cell>
          <cell r="H7207" t="str">
            <v>CHINA</v>
          </cell>
          <cell r="I7207"/>
          <cell r="J7207" t="str">
            <v>Ganzhou</v>
          </cell>
          <cell r="K7207" t="str">
            <v>Jiangxi Sheng</v>
          </cell>
          <cell r="L7207" t="str">
            <v>Conformant</v>
          </cell>
        </row>
        <row r="7208">
          <cell r="B7208" t="str">
            <v>Rutronik Elektronische Bauelemente AG_2023</v>
          </cell>
          <cell r="C7208" t="str">
            <v>CID002321 - Jiangxi Gan Bei Tungsten Co., Ltd.</v>
          </cell>
          <cell r="D7208" t="str">
            <v>Tungsten</v>
          </cell>
          <cell r="E7208" t="str">
            <v>CID002321</v>
          </cell>
          <cell r="F7208" t="str">
            <v>RMI</v>
          </cell>
          <cell r="G7208" t="str">
            <v>Jiangxi Gan Bei Tungsten Co., Ltd.</v>
          </cell>
          <cell r="H7208" t="str">
            <v>CHINA</v>
          </cell>
          <cell r="I7208"/>
          <cell r="J7208" t="str">
            <v>Xiushui</v>
          </cell>
          <cell r="K7208" t="str">
            <v>Jiangxi Sheng</v>
          </cell>
          <cell r="L7208" t="str">
            <v>Conformant</v>
          </cell>
        </row>
        <row r="7209">
          <cell r="B7209" t="str">
            <v>Rutronik Elektronische Bauelemente AG_2023</v>
          </cell>
          <cell r="C7209" t="str">
            <v>CID002318 - Jiangxi Tonggu Non-ferrous Metallurgical &amp; Chemical Co., Ltd.</v>
          </cell>
          <cell r="D7209" t="str">
            <v>Tungsten</v>
          </cell>
          <cell r="E7209" t="str">
            <v>CID002318</v>
          </cell>
          <cell r="F7209" t="str">
            <v>RMI</v>
          </cell>
          <cell r="G7209" t="str">
            <v>Jiangxi Tonggu Non-ferrous Metallurgical &amp; Chemical Co., Ltd.</v>
          </cell>
          <cell r="H7209" t="str">
            <v>CHINA</v>
          </cell>
          <cell r="I7209"/>
          <cell r="J7209" t="str">
            <v>Tonggu</v>
          </cell>
          <cell r="K7209" t="str">
            <v>Jiangxi Sheng</v>
          </cell>
          <cell r="L7209" t="str">
            <v>Conformant</v>
          </cell>
        </row>
        <row r="7210">
          <cell r="B7210" t="str">
            <v>Rutronik Elektronische Bauelemente AG_2023</v>
          </cell>
          <cell r="C7210" t="str">
            <v>CID002317 - Jiangxi Xinsheng Tungsten Industry Co., Ltd.</v>
          </cell>
          <cell r="D7210" t="str">
            <v>Tungsten</v>
          </cell>
          <cell r="E7210" t="str">
            <v>CID002317</v>
          </cell>
          <cell r="F7210" t="str">
            <v>RMI</v>
          </cell>
          <cell r="G7210" t="str">
            <v>Jiangxi Xinsheng Tungsten Industry Co., Ltd.</v>
          </cell>
          <cell r="H7210" t="str">
            <v>CHINA</v>
          </cell>
          <cell r="I7210"/>
          <cell r="J7210" t="str">
            <v>Ganzhou</v>
          </cell>
          <cell r="K7210" t="str">
            <v>Jiangxi Sheng</v>
          </cell>
          <cell r="L7210" t="str">
            <v>Conformant</v>
          </cell>
        </row>
        <row r="7211">
          <cell r="B7211" t="str">
            <v>Rutronik Elektronische Bauelemente AG_2023</v>
          </cell>
          <cell r="C7211" t="str">
            <v>CID002316 - Jiangxi Yaosheng Tungsten Co., Ltd.</v>
          </cell>
          <cell r="D7211" t="str">
            <v>Tungsten</v>
          </cell>
          <cell r="E7211" t="str">
            <v>CID002316</v>
          </cell>
          <cell r="F7211" t="str">
            <v>RMI</v>
          </cell>
          <cell r="G7211" t="str">
            <v>Jiangxi Yaosheng Tungsten Co., Ltd.</v>
          </cell>
          <cell r="H7211" t="str">
            <v>CHINA</v>
          </cell>
          <cell r="I7211"/>
          <cell r="J7211" t="str">
            <v>Ganzhou</v>
          </cell>
          <cell r="K7211" t="str">
            <v>Jiangxi Sheng</v>
          </cell>
          <cell r="L7211" t="str">
            <v>Conformant</v>
          </cell>
        </row>
        <row r="7212">
          <cell r="B7212" t="str">
            <v>Rutronik Elektronische Bauelemente AG_2023</v>
          </cell>
          <cell r="C7212" t="str">
            <v>CID000966 - Kennametal Fallon</v>
          </cell>
          <cell r="D7212" t="str">
            <v>Tungsten</v>
          </cell>
          <cell r="E7212" t="str">
            <v>CID000966</v>
          </cell>
          <cell r="F7212" t="str">
            <v>RMI</v>
          </cell>
          <cell r="G7212" t="str">
            <v>Kennametal Fallon</v>
          </cell>
          <cell r="H7212" t="str">
            <v>UNITED STATES OF AMERICA</v>
          </cell>
          <cell r="I7212"/>
          <cell r="J7212" t="str">
            <v>Fallon</v>
          </cell>
          <cell r="K7212" t="str">
            <v>Nevada</v>
          </cell>
          <cell r="L7212" t="str">
            <v>Conformant</v>
          </cell>
        </row>
        <row r="7213">
          <cell r="B7213" t="str">
            <v>Rutronik Elektronische Bauelemente AG_2023</v>
          </cell>
          <cell r="C7213" t="str">
            <v>CID000105 - Kennametal Huntsville184</v>
          </cell>
          <cell r="D7213" t="str">
            <v>Tungsten</v>
          </cell>
          <cell r="E7213" t="str">
            <v>CID000105</v>
          </cell>
          <cell r="F7213" t="str">
            <v>RMI</v>
          </cell>
          <cell r="G7213" t="str">
            <v>Kennametal Huntsville</v>
          </cell>
          <cell r="H7213" t="str">
            <v>UNITED STATES OF AMERICA</v>
          </cell>
          <cell r="I7213"/>
          <cell r="J7213" t="str">
            <v>Huntsville</v>
          </cell>
          <cell r="K7213" t="str">
            <v>Alabama</v>
          </cell>
          <cell r="L7213" t="str">
            <v>Conformant</v>
          </cell>
        </row>
        <row r="7214">
          <cell r="B7214" t="str">
            <v>Rutronik Elektronische Bauelemente AG_2023</v>
          </cell>
          <cell r="C7214" t="str">
            <v>CID002319 - Malipo Haiyu Tungsten Co., Ltd.</v>
          </cell>
          <cell r="D7214" t="str">
            <v>Tungsten</v>
          </cell>
          <cell r="E7214" t="str">
            <v>CID002319</v>
          </cell>
          <cell r="F7214" t="str">
            <v>RMI</v>
          </cell>
          <cell r="G7214" t="str">
            <v>Malipo Haiyu Tungsten Co., Ltd.</v>
          </cell>
          <cell r="H7214" t="str">
            <v>CHINA</v>
          </cell>
          <cell r="I7214"/>
          <cell r="J7214" t="str">
            <v>Nanfeng Xiaozhai</v>
          </cell>
          <cell r="K7214" t="str">
            <v>Yunnan Sheng</v>
          </cell>
          <cell r="L7214" t="str">
            <v>Conformant</v>
          </cell>
        </row>
        <row r="7215">
          <cell r="B7215" t="str">
            <v>Rutronik Elektronische Bauelemente AG_2023</v>
          </cell>
          <cell r="C7215" t="str">
            <v>CID002589 - Niagara Refining LLC</v>
          </cell>
          <cell r="D7215" t="str">
            <v>Tungsten</v>
          </cell>
          <cell r="E7215" t="str">
            <v>CID002589</v>
          </cell>
          <cell r="F7215" t="str">
            <v>RMI</v>
          </cell>
          <cell r="G7215" t="str">
            <v>Niagara Refining LLC</v>
          </cell>
          <cell r="H7215" t="str">
            <v>UNITED STATES OF AMERICA</v>
          </cell>
          <cell r="I7215"/>
          <cell r="J7215" t="str">
            <v>Depew</v>
          </cell>
          <cell r="K7215" t="str">
            <v>New York</v>
          </cell>
          <cell r="L7215" t="str">
            <v>Conformant</v>
          </cell>
        </row>
        <row r="7216">
          <cell r="B7216" t="str">
            <v>Rutronik Elektronische Bauelemente AG_2023</v>
          </cell>
          <cell r="C7216" t="str">
            <v>CID002543 - Masan High-Tech Materials</v>
          </cell>
          <cell r="D7216" t="str">
            <v>Tungsten</v>
          </cell>
          <cell r="E7216" t="str">
            <v>CID002543</v>
          </cell>
          <cell r="F7216" t="str">
            <v>RMI</v>
          </cell>
          <cell r="G7216" t="str">
            <v>Masan High-Tech Materials</v>
          </cell>
          <cell r="H7216" t="str">
            <v>VIET NAM</v>
          </cell>
          <cell r="I7216"/>
          <cell r="J7216" t="str">
            <v>Dai Tu</v>
          </cell>
          <cell r="K7216" t="str">
            <v>Thái Nguyên</v>
          </cell>
          <cell r="L7216" t="str">
            <v>Conformant</v>
          </cell>
        </row>
        <row r="7217">
          <cell r="B7217" t="str">
            <v>Rutronik Elektronische Bauelemente AG_2023</v>
          </cell>
          <cell r="C7217" t="str">
            <v>CID002827 - Philippine Chuangxin Industrial Co., Inc.</v>
          </cell>
          <cell r="D7217" t="str">
            <v>Tungsten</v>
          </cell>
          <cell r="E7217" t="str">
            <v>CID002827</v>
          </cell>
          <cell r="F7217" t="str">
            <v>RMI</v>
          </cell>
          <cell r="G7217" t="str">
            <v>Philippine Chuangxin Industrial Co., Inc.</v>
          </cell>
          <cell r="H7217" t="str">
            <v>PHILIPPINES</v>
          </cell>
          <cell r="I7217"/>
          <cell r="J7217" t="str">
            <v>Marilao</v>
          </cell>
          <cell r="K7217" t="str">
            <v>Bulacan</v>
          </cell>
          <cell r="L7217" t="str">
            <v>Conformant</v>
          </cell>
        </row>
        <row r="7218">
          <cell r="B7218" t="str">
            <v>Rutronik Elektronische Bauelemente AG_2023</v>
          </cell>
          <cell r="C7218" t="str">
            <v>CID002044 - Wolfram Bergbau und Hutten AG187</v>
          </cell>
          <cell r="D7218" t="str">
            <v>Tungsten</v>
          </cell>
          <cell r="E7218" t="str">
            <v>CID002044</v>
          </cell>
          <cell r="F7218" t="str">
            <v>RMI</v>
          </cell>
          <cell r="G7218" t="str">
            <v>Wolfram Bergbau und Hutten AG</v>
          </cell>
          <cell r="H7218" t="str">
            <v>AUSTRIA</v>
          </cell>
          <cell r="I7218"/>
          <cell r="J7218"/>
          <cell r="K7218"/>
          <cell r="L7218" t="str">
            <v>Conformant</v>
          </cell>
        </row>
        <row r="7219">
          <cell r="B7219" t="str">
            <v>Rutronik Elektronische Bauelemente AG_2023</v>
          </cell>
          <cell r="C7219" t="str">
            <v>CID002320 - Xiamen Tungsten (H.C.) Co., Ltd.188</v>
          </cell>
          <cell r="D7219" t="str">
            <v>Tungsten</v>
          </cell>
          <cell r="E7219" t="str">
            <v>CID002320</v>
          </cell>
          <cell r="F7219" t="str">
            <v>RMI</v>
          </cell>
          <cell r="G7219" t="str">
            <v>Xiamen Tungsten (H.C.) Co., Ltd.</v>
          </cell>
          <cell r="H7219" t="str">
            <v>CHINA</v>
          </cell>
          <cell r="I7219"/>
          <cell r="J7219"/>
          <cell r="K7219"/>
          <cell r="L7219" t="str">
            <v>Conformant</v>
          </cell>
        </row>
        <row r="7220">
          <cell r="B7220" t="str">
            <v>Rutronik Elektronische Bauelemente AG_2023</v>
          </cell>
          <cell r="C7220" t="str">
            <v>CID002082 - Xiamen Tungsten Co., Ltd.</v>
          </cell>
          <cell r="D7220" t="str">
            <v>Tungsten</v>
          </cell>
          <cell r="E7220" t="str">
            <v>CID002082</v>
          </cell>
          <cell r="F7220" t="str">
            <v>RMI</v>
          </cell>
          <cell r="G7220" t="str">
            <v>Xiamen Tungsten Co., Ltd.</v>
          </cell>
          <cell r="H7220" t="str">
            <v>CHINA</v>
          </cell>
          <cell r="I7220"/>
          <cell r="J7220"/>
          <cell r="K7220"/>
          <cell r="L7220" t="str">
            <v>Conformant</v>
          </cell>
        </row>
        <row r="7221">
          <cell r="B7221" t="str">
            <v>Rutronik Elektronische Bauelemente AG_2023</v>
          </cell>
          <cell r="C7221" t="str">
            <v>CID002830 - Xinfeng Huarui Tungsten &amp; Molybdenum New Material Co., Ltd.</v>
          </cell>
          <cell r="D7221" t="str">
            <v>Tungsten</v>
          </cell>
          <cell r="E7221" t="str">
            <v>CID002830</v>
          </cell>
          <cell r="F7221" t="str">
            <v>RMI</v>
          </cell>
          <cell r="G7221" t="str">
            <v>Xinfeng Huarui Tungsten &amp; Molybdenum New Material Co., Ltd.</v>
          </cell>
          <cell r="H7221" t="str">
            <v>CHINA</v>
          </cell>
          <cell r="I7221"/>
          <cell r="J7221"/>
          <cell r="K7221"/>
          <cell r="L7221" t="str">
            <v>Conformant</v>
          </cell>
        </row>
        <row r="7222">
          <cell r="B7222" t="str">
            <v>Rutronik Elektronische Bauelemente AG_2023</v>
          </cell>
          <cell r="C7222" t="str">
            <v>CID000291 - Guangdong Rising Rare Metals-EO Materials Ltd.</v>
          </cell>
          <cell r="D7222" t="str">
            <v>Tantalum</v>
          </cell>
          <cell r="E7222" t="str">
            <v>CID000291</v>
          </cell>
          <cell r="F7222" t="str">
            <v>RMI</v>
          </cell>
          <cell r="G7222" t="str">
            <v>Guangdong Rising Rare Metals-EO Materials Ltd.</v>
          </cell>
          <cell r="H7222" t="str">
            <v>CHINA</v>
          </cell>
          <cell r="I7222" t="str">
            <v>Conghua, Guangdong, China </v>
          </cell>
          <cell r="J7222" t="str">
            <v>Yingde</v>
          </cell>
          <cell r="K7222" t="str">
            <v>Guangdong Sheng</v>
          </cell>
          <cell r="L7222" t="str">
            <v>Removed</v>
          </cell>
        </row>
        <row r="7223">
          <cell r="B7223" t="str">
            <v>Rutronik Elektronische Bauelemente AG_2023</v>
          </cell>
          <cell r="C7223" t="str">
            <v>CID000313 - PT Premium Tin Indonesia</v>
          </cell>
          <cell r="D7223" t="str">
            <v>Tin</v>
          </cell>
          <cell r="E7223" t="str">
            <v>CID000313</v>
          </cell>
          <cell r="F7223" t="str">
            <v>RMI</v>
          </cell>
          <cell r="G7223" t="str">
            <v>PT Premium Tin Indonesia</v>
          </cell>
          <cell r="H7223" t="str">
            <v>INDONESIA</v>
          </cell>
          <cell r="I7223" t="str">
            <v>Jl. Polwan No 20 Kel. Dul Kec. Pangkalan Baru Kabupaten Bangka Tengah Provinsi Kep. Kepulauan Bangka Belitung</v>
          </cell>
          <cell r="J7223" t="str">
            <v>Pangkalan Baru</v>
          </cell>
          <cell r="K7223" t="str">
            <v>Kepulauan Bangka Belitung</v>
          </cell>
          <cell r="L7223" t="str">
            <v>Conformant</v>
          </cell>
        </row>
        <row r="7224">
          <cell r="B7224" t="str">
            <v>Rutronik Elektronische Bauelemente AG_2023</v>
          </cell>
          <cell r="C7224" t="str">
            <v>CID000362 - DODUCO Contacts and Refining GmbH</v>
          </cell>
          <cell r="D7224" t="str">
            <v>Gold</v>
          </cell>
          <cell r="E7224" t="str">
            <v>CID000362</v>
          </cell>
          <cell r="F7224" t="str">
            <v>RMI</v>
          </cell>
          <cell r="G7224" t="str">
            <v>DODUCO Contacts and Refining GmbH</v>
          </cell>
          <cell r="H7224" t="str">
            <v>GERMANY</v>
          </cell>
          <cell r="I7224"/>
          <cell r="J7224" t="str">
            <v>Pforzheim</v>
          </cell>
          <cell r="K7224" t="str">
            <v>Baden-Württemberg</v>
          </cell>
          <cell r="L7224" t="str">
            <v>Removed</v>
          </cell>
        </row>
        <row r="7225">
          <cell r="B7225" t="str">
            <v>Rutronik Elektronische Bauelemente AG_2023</v>
          </cell>
          <cell r="C7225" t="str">
            <v>CID001231 - Jiangxi New Nanshan Technology Ltd.</v>
          </cell>
          <cell r="D7225" t="str">
            <v>Tin</v>
          </cell>
          <cell r="E7225" t="str">
            <v>CID001231</v>
          </cell>
          <cell r="F7225" t="str">
            <v>RMI</v>
          </cell>
          <cell r="G7225" t="str">
            <v>Jiangxi New Nanshan Technology Ltd.</v>
          </cell>
          <cell r="H7225" t="str">
            <v>CHINA</v>
          </cell>
          <cell r="I7225" t="str">
            <v>Nan Kang Industrial Park, Ganzhou, Jiangxi Province, China, 341413</v>
          </cell>
          <cell r="J7225" t="str">
            <v>Ganzhou</v>
          </cell>
          <cell r="K7225" t="str">
            <v>Jiangxi Sheng</v>
          </cell>
          <cell r="L7225" t="str">
            <v>Conformant</v>
          </cell>
        </row>
        <row r="7226">
          <cell r="B7226" t="str">
            <v>Rutronik Elektronische Bauelemente AG_2023</v>
          </cell>
          <cell r="C7226" t="str">
            <v>CID001486 - PT Timah Nusantara</v>
          </cell>
          <cell r="D7226" t="str">
            <v>Tin</v>
          </cell>
          <cell r="E7226" t="str">
            <v>CID001486</v>
          </cell>
          <cell r="F7226" t="str">
            <v>RMI</v>
          </cell>
          <cell r="G7226" t="str">
            <v>PT Timah Nusantara</v>
          </cell>
          <cell r="H7226" t="str">
            <v>INDONESIA</v>
          </cell>
          <cell r="I7226"/>
          <cell r="J7226" t="str">
            <v>Tempilang</v>
          </cell>
          <cell r="K7226" t="str">
            <v>Kepulauan Bangka Belitung</v>
          </cell>
          <cell r="L7226" t="str">
            <v>Active</v>
          </cell>
        </row>
        <row r="7227">
          <cell r="B7227" t="str">
            <v>Rutronik Elektronische Bauelemente AG_2023</v>
          </cell>
          <cell r="C7227" t="str">
            <v>CID001522 - Yanling Jincheng Tantalum &amp; Niobium Co., Ltd.</v>
          </cell>
          <cell r="D7227" t="str">
            <v>Tantalum</v>
          </cell>
          <cell r="E7227" t="str">
            <v>CID001522</v>
          </cell>
          <cell r="F7227" t="str">
            <v>RMI</v>
          </cell>
          <cell r="G7227" t="str">
            <v>Yanling Jincheng Tantalum &amp; Niobium Co., Ltd.</v>
          </cell>
          <cell r="H7227" t="str">
            <v>CHINA</v>
          </cell>
          <cell r="I7227"/>
          <cell r="J7227" t="str">
            <v>Zhuzhou</v>
          </cell>
          <cell r="K7227" t="str">
            <v>Hunan Sheng</v>
          </cell>
          <cell r="L7227" t="str">
            <v>Conformant</v>
          </cell>
        </row>
        <row r="7228">
          <cell r="B7228" t="str">
            <v>Rutronik Elektronische Bauelemente AG_2023</v>
          </cell>
          <cell r="C7228" t="str">
            <v>CID002100 - Yamakin Co., Ltd.</v>
          </cell>
          <cell r="D7228" t="str">
            <v>Gold</v>
          </cell>
          <cell r="E7228" t="str">
            <v>CID002100</v>
          </cell>
          <cell r="F7228" t="str">
            <v>RMI</v>
          </cell>
          <cell r="G7228" t="str">
            <v>Yamakin Co., Ltd.</v>
          </cell>
          <cell r="H7228" t="str">
            <v>JAPAN</v>
          </cell>
          <cell r="I7228"/>
          <cell r="J7228" t="str">
            <v>Konan</v>
          </cell>
          <cell r="K7228" t="str">
            <v>Kochi</v>
          </cell>
          <cell r="L7228" t="str">
            <v>Conformant</v>
          </cell>
        </row>
        <row r="7229">
          <cell r="B7229" t="str">
            <v>Rutronik Elektronische Bauelemente AG_2023</v>
          </cell>
          <cell r="C7229" t="str">
            <v>CID002645 - Ganzhou Haichuang Tungsten Co., Ltd.</v>
          </cell>
          <cell r="D7229" t="str">
            <v>Tungsten</v>
          </cell>
          <cell r="E7229" t="str">
            <v>CID002645</v>
          </cell>
          <cell r="F7229" t="str">
            <v>RMI</v>
          </cell>
          <cell r="G7229" t="str">
            <v>Ganzhou Haichuang Tungsten Co., Ltd.</v>
          </cell>
          <cell r="H7229" t="str">
            <v>CHINA</v>
          </cell>
          <cell r="I7229"/>
          <cell r="J7229" t="str">
            <v>Ganzhou</v>
          </cell>
          <cell r="K7229" t="str">
            <v>Jiangxi Sheng</v>
          </cell>
          <cell r="L7229" t="str">
            <v>Conformant</v>
          </cell>
        </row>
        <row r="7230">
          <cell r="B7230" t="str">
            <v>Rutronik Elektronische Bauelemente AG_2023</v>
          </cell>
          <cell r="C7230" t="str">
            <v>CID002773 - Aurubis Beerse99</v>
          </cell>
          <cell r="D7230" t="str">
            <v>Tin</v>
          </cell>
          <cell r="E7230" t="str">
            <v>CID002773</v>
          </cell>
          <cell r="F7230" t="str">
            <v>RMI</v>
          </cell>
          <cell r="G7230" t="str">
            <v>Aurubis Beerse</v>
          </cell>
          <cell r="H7230" t="str">
            <v>BELGIUM</v>
          </cell>
          <cell r="I7230"/>
          <cell r="J7230" t="str">
            <v>Beerse</v>
          </cell>
          <cell r="K7230" t="str">
            <v>Antwerpen</v>
          </cell>
          <cell r="L7230" t="str">
            <v>Conformant</v>
          </cell>
        </row>
        <row r="7231">
          <cell r="B7231" t="str">
            <v>Rutronik Elektronische Bauelemente AG_2023</v>
          </cell>
          <cell r="C7231" t="str">
            <v>CID002774 - Aurubis Berango100</v>
          </cell>
          <cell r="D7231" t="str">
            <v>Tin</v>
          </cell>
          <cell r="E7231" t="str">
            <v>CID002774</v>
          </cell>
          <cell r="F7231" t="str">
            <v>RMI</v>
          </cell>
          <cell r="G7231" t="str">
            <v>Aurubis Berango</v>
          </cell>
          <cell r="H7231" t="str">
            <v>SPAIN</v>
          </cell>
          <cell r="I7231"/>
          <cell r="J7231" t="str">
            <v>Berango</v>
          </cell>
          <cell r="K7231" t="str">
            <v>Bizkaia</v>
          </cell>
          <cell r="L7231" t="str">
            <v>Conformant</v>
          </cell>
        </row>
        <row r="7232">
          <cell r="B7232" t="str">
            <v>Rutronik Elektronische Bauelemente AG_2023</v>
          </cell>
          <cell r="C7232" t="str">
            <v>CID002918 - SungEel HiMetal Co., Ltd.</v>
          </cell>
          <cell r="D7232" t="str">
            <v>Gold</v>
          </cell>
          <cell r="E7232" t="str">
            <v>CID002918</v>
          </cell>
          <cell r="F7232" t="str">
            <v>RMI</v>
          </cell>
          <cell r="G7232" t="str">
            <v>SungEel HiMetal Co., Ltd.</v>
          </cell>
          <cell r="H7232" t="str">
            <v>KOREA, REPUBLIC OF</v>
          </cell>
          <cell r="I7232"/>
          <cell r="J7232" t="str">
            <v>Gunsan-si</v>
          </cell>
          <cell r="K7232" t="str">
            <v>Jeollabuk-do</v>
          </cell>
          <cell r="L7232" t="str">
            <v>Conformant</v>
          </cell>
        </row>
        <row r="7233">
          <cell r="B7233" t="str">
            <v>Rutronik Elektronische Bauelemente AG_2023</v>
          </cell>
          <cell r="C7233" t="str">
            <v>CID003189 - NH Recytech Company</v>
          </cell>
          <cell r="D7233" t="str">
            <v>Gold</v>
          </cell>
          <cell r="E7233" t="str">
            <v>CID003189</v>
          </cell>
          <cell r="F7233" t="str">
            <v>RMI</v>
          </cell>
          <cell r="G7233" t="str">
            <v>NH Recytech Company</v>
          </cell>
          <cell r="H7233" t="str">
            <v>KOREA, REPUBLIC OF</v>
          </cell>
          <cell r="I7233"/>
          <cell r="J7233" t="str">
            <v>Pyeongtaek-si</v>
          </cell>
          <cell r="K7233" t="str">
            <v>Gyeonggi-do</v>
          </cell>
          <cell r="L7233" t="str">
            <v>Conformant</v>
          </cell>
        </row>
        <row r="7234">
          <cell r="B7234" t="str">
            <v>Rutronik Elektronische Bauelemente AG_2023</v>
          </cell>
          <cell r="C7234" t="str">
            <v>CID003190 - Chifeng Dajingzi Tin Industry Co., Ltd.</v>
          </cell>
          <cell r="D7234" t="str">
            <v>Tin</v>
          </cell>
          <cell r="E7234" t="str">
            <v>CID003190</v>
          </cell>
          <cell r="F7234" t="str">
            <v>RMI</v>
          </cell>
          <cell r="G7234" t="str">
            <v>Chifeng Dajingzi Tin Industry Co., Ltd.</v>
          </cell>
          <cell r="H7234" t="str">
            <v>CHINA</v>
          </cell>
          <cell r="I7234"/>
          <cell r="J7234" t="str">
            <v>Chifeng</v>
          </cell>
          <cell r="K7234" t="str">
            <v>Nei Mongol Zizhiqu</v>
          </cell>
          <cell r="L7234" t="str">
            <v>Conformant</v>
          </cell>
        </row>
        <row r="7235">
          <cell r="B7235" t="str">
            <v>Rutronik Elektronische Bauelemente AG_2023</v>
          </cell>
          <cell r="C7235" t="str">
            <v>CID003205 - PT Bangka Serumpun</v>
          </cell>
          <cell r="D7235" t="str">
            <v>Tin</v>
          </cell>
          <cell r="E7235" t="str">
            <v>CID003205</v>
          </cell>
          <cell r="F7235" t="str">
            <v>RMI</v>
          </cell>
          <cell r="G7235" t="str">
            <v>PT Bangka Serumpun</v>
          </cell>
          <cell r="H7235" t="str">
            <v>INDONESIA</v>
          </cell>
          <cell r="I7235"/>
          <cell r="J7235" t="str">
            <v>Pangkalpinang</v>
          </cell>
          <cell r="K7235" t="str">
            <v>Kepulauan Bangka Belitung</v>
          </cell>
          <cell r="L7235" t="str">
            <v>Conformant</v>
          </cell>
        </row>
        <row r="7236">
          <cell r="B7236" t="str">
            <v>Rutronik Elektronische Bauelemente AG_2023</v>
          </cell>
          <cell r="C7236" t="str">
            <v>CID003325 - Tin Technology &amp; Refining</v>
          </cell>
          <cell r="D7236" t="str">
            <v>Tin</v>
          </cell>
          <cell r="E7236" t="str">
            <v>CID003325</v>
          </cell>
          <cell r="F7236" t="str">
            <v>RMI</v>
          </cell>
          <cell r="G7236" t="str">
            <v>Tin Technology &amp; Refining</v>
          </cell>
          <cell r="H7236" t="str">
            <v>UNITED STATES OF AMERICA</v>
          </cell>
          <cell r="I7236"/>
          <cell r="J7236" t="str">
            <v>West Chester</v>
          </cell>
          <cell r="K7236" t="str">
            <v>Pennsylvania</v>
          </cell>
          <cell r="L7236" t="str">
            <v>Conformant</v>
          </cell>
        </row>
        <row r="7237">
          <cell r="B7237" t="str">
            <v>Rutronik Elektronische Bauelemente AG_2023</v>
          </cell>
          <cell r="C7237" t="str">
            <v>CID001406 - PT Babel Surya Alam Lestari</v>
          </cell>
          <cell r="D7237" t="str">
            <v>Tin</v>
          </cell>
          <cell r="E7237" t="str">
            <v>CID001406</v>
          </cell>
          <cell r="F7237" t="str">
            <v>RMI</v>
          </cell>
          <cell r="G7237" t="str">
            <v>PT Babel Surya Alam Lestari</v>
          </cell>
          <cell r="H7237" t="str">
            <v>INDONESIA</v>
          </cell>
          <cell r="I7237"/>
          <cell r="J7237" t="str">
            <v>Badau</v>
          </cell>
          <cell r="K7237" t="str">
            <v>Kepulauan Bangka Belitung</v>
          </cell>
          <cell r="L7237" t="str">
            <v>Conformant</v>
          </cell>
        </row>
        <row r="7238">
          <cell r="B7238" t="str">
            <v>Rutronik Elektronische Bauelemente AG_2023</v>
          </cell>
          <cell r="C7238" t="str">
            <v>CID002763 - 8853 S.p.A.</v>
          </cell>
          <cell r="D7238" t="str">
            <v>Gold</v>
          </cell>
          <cell r="E7238" t="str">
            <v>CID002763</v>
          </cell>
          <cell r="F7238" t="str">
            <v>RMI</v>
          </cell>
          <cell r="G7238" t="str">
            <v>8853 S.p.A.</v>
          </cell>
          <cell r="H7238" t="str">
            <v>ITALY</v>
          </cell>
          <cell r="I7238"/>
          <cell r="J7238" t="str">
            <v>Pero</v>
          </cell>
          <cell r="K7238" t="str">
            <v>Lombardia</v>
          </cell>
          <cell r="L7238" t="str">
            <v>Listed by RMI</v>
          </cell>
        </row>
        <row r="7239">
          <cell r="B7239" t="str">
            <v>Rutronik Elektronische Bauelemente AG_2023</v>
          </cell>
          <cell r="C7239" t="str">
            <v>CID003381 - PT Rajawali Rimba Perkasa</v>
          </cell>
          <cell r="D7239" t="str">
            <v>Tin</v>
          </cell>
          <cell r="E7239" t="str">
            <v>CID003381</v>
          </cell>
          <cell r="F7239" t="str">
            <v>RMI</v>
          </cell>
          <cell r="G7239" t="str">
            <v>PT Rajawali Rimba Perkasa</v>
          </cell>
          <cell r="H7239" t="str">
            <v>INDONESIA</v>
          </cell>
          <cell r="I7239"/>
          <cell r="J7239" t="str">
            <v>Tukak Sadai</v>
          </cell>
          <cell r="K7239" t="str">
            <v>Bangka Belitung</v>
          </cell>
          <cell r="L7239" t="str">
            <v>Conformant</v>
          </cell>
        </row>
        <row r="7240">
          <cell r="B7240" t="str">
            <v>Rutronik Elektronische Bauelemente AG_2023</v>
          </cell>
          <cell r="C7240" t="str">
            <v>CID002834 - Thai Nguyen Mining and Metallurgy Co., Ltd.</v>
          </cell>
          <cell r="D7240" t="str">
            <v>Tin</v>
          </cell>
          <cell r="E7240" t="str">
            <v>CID002834</v>
          </cell>
          <cell r="F7240" t="str">
            <v>RMI</v>
          </cell>
          <cell r="G7240" t="str">
            <v>Thai Nguyen Mining and Metallurgy Co., Ltd.</v>
          </cell>
          <cell r="H7240" t="str">
            <v>VIET NAM</v>
          </cell>
          <cell r="I7240"/>
          <cell r="J7240" t="str">
            <v>Thai Nguyen</v>
          </cell>
          <cell r="K7240" t="str">
            <v>Thái Nguyên</v>
          </cell>
          <cell r="L7240" t="str">
            <v>Removed</v>
          </cell>
        </row>
        <row r="7241">
          <cell r="B7241" t="str">
            <v>Rutronik Elektronische Bauelemente AG_2023</v>
          </cell>
          <cell r="C7241" t="str">
            <v>CID003388 - KGETS Co., Ltd.</v>
          </cell>
          <cell r="D7241" t="str">
            <v>Tungsten</v>
          </cell>
          <cell r="E7241" t="str">
            <v>CID003388</v>
          </cell>
          <cell r="F7241" t="str">
            <v>RMI</v>
          </cell>
          <cell r="G7241" t="str">
            <v>KGETS Co., Ltd.</v>
          </cell>
          <cell r="H7241" t="str">
            <v>KOREA, REPUBLIC OF</v>
          </cell>
          <cell r="I7241"/>
          <cell r="J7241" t="str">
            <v>Siheung-si</v>
          </cell>
          <cell r="K7241" t="str">
            <v>Gyeonggi-do</v>
          </cell>
          <cell r="L7241" t="str">
            <v>Removed</v>
          </cell>
        </row>
        <row r="7242">
          <cell r="B7242" t="str">
            <v>Rutronik Elektronische Bauelemente AG_2023</v>
          </cell>
          <cell r="C7242" t="str">
            <v>CID003379 - Ma'anshan Weitai Tin Co., Ltd.</v>
          </cell>
          <cell r="D7242" t="str">
            <v>Tin</v>
          </cell>
          <cell r="E7242" t="str">
            <v>CID003379</v>
          </cell>
          <cell r="F7242" t="str">
            <v>RMI</v>
          </cell>
          <cell r="G7242" t="str">
            <v>Ma'anshan Weitai Tin Co., Ltd.</v>
          </cell>
          <cell r="H7242" t="str">
            <v>CHINA</v>
          </cell>
          <cell r="I7242"/>
          <cell r="J7242" t="str">
            <v>Maanshan</v>
          </cell>
          <cell r="K7242" t="str">
            <v>Anhui Sheng</v>
          </cell>
          <cell r="L7242" t="str">
            <v>Removed</v>
          </cell>
        </row>
        <row r="7243">
          <cell r="B7243" t="str">
            <v>Rutronik Elektronische Bauelemente AG_2023</v>
          </cell>
          <cell r="C7243" t="str">
            <v>CID003401 - Fujian Ganmin RareMetal Co., Ltd.</v>
          </cell>
          <cell r="D7243" t="str">
            <v>Tungsten</v>
          </cell>
          <cell r="E7243" t="str">
            <v>CID003401</v>
          </cell>
          <cell r="F7243" t="str">
            <v>RMI</v>
          </cell>
          <cell r="G7243" t="str">
            <v>Fujian Ganmin RareMetal Co., Ltd.</v>
          </cell>
          <cell r="H7243" t="str">
            <v>CHINA</v>
          </cell>
          <cell r="I7243"/>
          <cell r="J7243" t="str">
            <v>Longyan</v>
          </cell>
          <cell r="K7243" t="str">
            <v>Fujian Sheng</v>
          </cell>
          <cell r="L7243" t="str">
            <v>Removed</v>
          </cell>
        </row>
        <row r="7244">
          <cell r="B7244" t="str">
            <v>Rutronik Elektronische Bauelemente AG_2023</v>
          </cell>
          <cell r="C7244" t="str">
            <v>CID003407 - Lianyou Metals Co., Ltd.</v>
          </cell>
          <cell r="D7244" t="str">
            <v>Tungsten</v>
          </cell>
          <cell r="E7244" t="str">
            <v>CID003407</v>
          </cell>
          <cell r="F7244" t="str">
            <v>RMI</v>
          </cell>
          <cell r="G7244" t="str">
            <v>Lianyou Metals Co., Ltd.</v>
          </cell>
          <cell r="H7244" t="str">
            <v>TAIWAN, PROVINCE OF CHINA</v>
          </cell>
          <cell r="I7244"/>
          <cell r="J7244" t="str">
            <v>Fangliao</v>
          </cell>
          <cell r="K7244" t="str">
            <v>Pingtung</v>
          </cell>
          <cell r="L7244" t="str">
            <v>Conformant</v>
          </cell>
        </row>
        <row r="7245">
          <cell r="B7245" t="str">
            <v>Rutronik Elektronische Bauelemente AG_2023</v>
          </cell>
          <cell r="C7245" t="str">
            <v>CID000090 - Asaka Riken Co., Ltd.</v>
          </cell>
          <cell r="D7245" t="str">
            <v>Gold</v>
          </cell>
          <cell r="E7245" t="str">
            <v>CID000090</v>
          </cell>
          <cell r="F7245" t="str">
            <v>RMI</v>
          </cell>
          <cell r="G7245" t="str">
            <v>Asaka Riken Co., Ltd.</v>
          </cell>
          <cell r="H7245" t="str">
            <v>JAPAN</v>
          </cell>
          <cell r="I7245"/>
          <cell r="J7245" t="str">
            <v>Tamura</v>
          </cell>
          <cell r="K7245" t="str">
            <v>Fukushima</v>
          </cell>
          <cell r="L7245" t="str">
            <v>Conformant</v>
          </cell>
        </row>
        <row r="7246">
          <cell r="B7246" t="str">
            <v>Rutronik Elektronische Bauelemente AG_2023</v>
          </cell>
          <cell r="C7246" t="str">
            <v>CID003424 - Eco-System Recycling Co., Ltd. North Plant</v>
          </cell>
          <cell r="D7246" t="str">
            <v>Gold</v>
          </cell>
          <cell r="E7246" t="str">
            <v>CID003424</v>
          </cell>
          <cell r="F7246" t="str">
            <v>RMI</v>
          </cell>
          <cell r="G7246" t="str">
            <v>Eco-System Recycling Co., Ltd. North Plant</v>
          </cell>
          <cell r="H7246" t="str">
            <v>JAPAN</v>
          </cell>
          <cell r="I7246"/>
          <cell r="J7246" t="str">
            <v>Kazuno</v>
          </cell>
          <cell r="K7246" t="str">
            <v>Akita</v>
          </cell>
          <cell r="L7246" t="str">
            <v>Conformant</v>
          </cell>
        </row>
        <row r="7247">
          <cell r="B7247" t="str">
            <v>Rutronik Elektronische Bauelemente AG_2023</v>
          </cell>
          <cell r="C7247" t="str">
            <v>CID003425 - Eco-System Recycling Co., Ltd. West Plant</v>
          </cell>
          <cell r="D7247" t="str">
            <v>Gold</v>
          </cell>
          <cell r="E7247" t="str">
            <v>CID003425</v>
          </cell>
          <cell r="F7247" t="str">
            <v>RMI</v>
          </cell>
          <cell r="G7247" t="str">
            <v>Eco-System Recycling Co., Ltd. West Plant</v>
          </cell>
          <cell r="H7247" t="str">
            <v>JAPAN</v>
          </cell>
          <cell r="I7247"/>
          <cell r="J7247" t="str">
            <v>Okayama</v>
          </cell>
          <cell r="K7247" t="str">
            <v>Okayama</v>
          </cell>
          <cell r="L7247" t="str">
            <v>Conformant</v>
          </cell>
        </row>
        <row r="7248">
          <cell r="B7248" t="str">
            <v>Rutronik Elektronische Bauelemente AG_2023</v>
          </cell>
          <cell r="C7248" t="str">
            <v>CID002542 - TANIOBIS Smelting GmbH &amp; Co. KG</v>
          </cell>
          <cell r="D7248" t="str">
            <v>Tungsten</v>
          </cell>
          <cell r="E7248" t="str">
            <v>CID002542</v>
          </cell>
          <cell r="F7248" t="str">
            <v>RMI</v>
          </cell>
          <cell r="G7248" t="str">
            <v>TANIOBIS Smelting GmbH &amp; Co. KG</v>
          </cell>
          <cell r="H7248" t="str">
            <v>GERMANY</v>
          </cell>
          <cell r="I7248"/>
          <cell r="J7248" t="str">
            <v>Laufenburg</v>
          </cell>
          <cell r="K7248" t="str">
            <v>Baden-Württemberg</v>
          </cell>
          <cell r="L7248" t="str">
            <v>Conformant</v>
          </cell>
        </row>
        <row r="7249">
          <cell r="B7249" t="str">
            <v>Rutronik Elektronische Bauelemente AG_2023</v>
          </cell>
          <cell r="C7249" t="str">
            <v>CID003387 - Luna Smelter, Ltd.</v>
          </cell>
          <cell r="D7249" t="str">
            <v>Tin</v>
          </cell>
          <cell r="E7249" t="str">
            <v>CID003387</v>
          </cell>
          <cell r="F7249" t="str">
            <v>RMI</v>
          </cell>
          <cell r="G7249" t="str">
            <v>Luna Smelter, Ltd.</v>
          </cell>
          <cell r="H7249" t="str">
            <v>RWANDA</v>
          </cell>
          <cell r="I7249"/>
          <cell r="J7249" t="str">
            <v>Kigali</v>
          </cell>
          <cell r="K7249" t="str">
            <v>City of Kigali</v>
          </cell>
          <cell r="L7249" t="str">
            <v>Conformant</v>
          </cell>
        </row>
        <row r="7250">
          <cell r="B7250" t="str">
            <v>Rutronik Elektronische Bauelemente AG_2023</v>
          </cell>
          <cell r="C7250" t="str">
            <v>CID001175 - Mineracao Taboca S.A.</v>
          </cell>
          <cell r="D7250" t="str">
            <v>Tantalum</v>
          </cell>
          <cell r="E7250" t="str">
            <v>CID001175</v>
          </cell>
          <cell r="F7250" t="str">
            <v>RMI</v>
          </cell>
          <cell r="G7250" t="str">
            <v>Mineracao Taboca S.A.</v>
          </cell>
          <cell r="H7250" t="str">
            <v>BRAZIL</v>
          </cell>
          <cell r="I7250"/>
          <cell r="J7250" t="str">
            <v>Presidente Figueiredo</v>
          </cell>
          <cell r="K7250" t="str">
            <v>Amazonas</v>
          </cell>
          <cell r="L7250" t="str">
            <v>Conformant</v>
          </cell>
        </row>
        <row r="7251">
          <cell r="B7251" t="str">
            <v>Rutronik Elektronische Bauelemente AG_2023</v>
          </cell>
          <cell r="C7251" t="str">
            <v>CID001191 - Mitsubishi Materials Corporation</v>
          </cell>
          <cell r="D7251" t="str">
            <v>Tin</v>
          </cell>
          <cell r="E7251" t="str">
            <v>CID001191</v>
          </cell>
          <cell r="F7251" t="str">
            <v>RMI</v>
          </cell>
          <cell r="G7251" t="str">
            <v>Mitsubishi Materials Corporation</v>
          </cell>
          <cell r="H7251" t="str">
            <v>JAPAN</v>
          </cell>
          <cell r="I7251"/>
          <cell r="J7251" t="str">
            <v>Tokyo</v>
          </cell>
          <cell r="K7251" t="str">
            <v>Tokyo</v>
          </cell>
          <cell r="L7251" t="str">
            <v>Conformant</v>
          </cell>
        </row>
        <row r="7252">
          <cell r="B7252" t="str">
            <v>Rutronik Elektronische Bauelemente AG_2023</v>
          </cell>
          <cell r="C7252" t="str">
            <v>CID002707 - Resind Industria e Comercio Ltda.</v>
          </cell>
          <cell r="D7252" t="str">
            <v>Tantalum</v>
          </cell>
          <cell r="E7252" t="str">
            <v>CID002707</v>
          </cell>
          <cell r="F7252" t="str">
            <v>RMI</v>
          </cell>
          <cell r="G7252" t="str">
            <v>Resind Industria e Comercio Ltda.</v>
          </cell>
          <cell r="H7252" t="str">
            <v>BRAZIL</v>
          </cell>
          <cell r="I7252"/>
          <cell r="J7252" t="str">
            <v>São João del Rei</v>
          </cell>
          <cell r="K7252" t="str">
            <v>Minas gerais</v>
          </cell>
          <cell r="L7252" t="str">
            <v>Conformant</v>
          </cell>
        </row>
        <row r="7253">
          <cell r="B7253" t="str">
            <v>Rutronik Elektronische Bauelemente AG_2023</v>
          </cell>
          <cell r="C7253" t="str">
            <v>CID002641 - China Molybdenum Tungsten Co., Ltd.</v>
          </cell>
          <cell r="D7253" t="str">
            <v>Tungsten</v>
          </cell>
          <cell r="E7253" t="str">
            <v>CID002641</v>
          </cell>
          <cell r="F7253" t="str">
            <v>RMI</v>
          </cell>
          <cell r="G7253" t="str">
            <v>China Molybdenum Tungsten Co., Ltd.</v>
          </cell>
          <cell r="H7253" t="str">
            <v>CHINA</v>
          </cell>
          <cell r="I7253"/>
          <cell r="J7253" t="str">
            <v>Luoyang</v>
          </cell>
          <cell r="K7253" t="str">
            <v>Henan Sheng</v>
          </cell>
          <cell r="L7253" t="str">
            <v>Conformant</v>
          </cell>
        </row>
        <row r="7254">
          <cell r="B7254" t="str">
            <v>Rutronik Elektronische Bauelemente AG_2023</v>
          </cell>
          <cell r="C7254" t="str">
            <v>CID003486 - CRM Fundicao De Metais E Comercio De Equipamentos Eletronicos Do Brasil Ltda</v>
          </cell>
          <cell r="D7254" t="str">
            <v>Tin</v>
          </cell>
          <cell r="E7254" t="str">
            <v>CID003486</v>
          </cell>
          <cell r="F7254" t="str">
            <v>RMI</v>
          </cell>
          <cell r="G7254" t="str">
            <v>CRM Fundicao De Metais E Comercio De Equipamentos Eletronicos Do Brasil Ltda</v>
          </cell>
          <cell r="H7254" t="str">
            <v>BRAZIL</v>
          </cell>
          <cell r="I7254"/>
          <cell r="J7254" t="str">
            <v>São José</v>
          </cell>
          <cell r="K7254" t="str">
            <v>Santa Catarina</v>
          </cell>
          <cell r="L7254" t="str">
            <v>Conformant</v>
          </cell>
        </row>
        <row r="7255">
          <cell r="B7255" t="str">
            <v>Rutronik Elektronische Bauelemente AG_2023</v>
          </cell>
          <cell r="C7255" t="str">
            <v>CID003421 - C.I Metales Procesados Industriales SAS</v>
          </cell>
          <cell r="D7255" t="str">
            <v>Gold</v>
          </cell>
          <cell r="E7255" t="str">
            <v>CID003421</v>
          </cell>
          <cell r="F7255" t="str">
            <v>RMI</v>
          </cell>
          <cell r="G7255" t="str">
            <v>C.I Metales Procesados Industriales SAS</v>
          </cell>
          <cell r="H7255" t="str">
            <v>COLOMBIA</v>
          </cell>
          <cell r="I7255"/>
          <cell r="J7255" t="str">
            <v>Cota</v>
          </cell>
          <cell r="K7255" t="str">
            <v>Cundinamarca</v>
          </cell>
          <cell r="L7255" t="str">
            <v>Active</v>
          </cell>
        </row>
        <row r="7256">
          <cell r="B7256" t="str">
            <v>Rutronik Elektronische Bauelemente AG_2023</v>
          </cell>
          <cell r="C7256" t="str">
            <v>CID003461 - Augmont Enterprises Private Limited</v>
          </cell>
          <cell r="D7256" t="str">
            <v>Gold</v>
          </cell>
          <cell r="E7256" t="str">
            <v>CID003461</v>
          </cell>
          <cell r="F7256" t="str">
            <v>RMI</v>
          </cell>
          <cell r="G7256" t="str">
            <v>Augmont Enterprises Private Limited</v>
          </cell>
          <cell r="H7256" t="str">
            <v>INDIA</v>
          </cell>
          <cell r="I7256"/>
          <cell r="J7256" t="str">
            <v>Mumbai</v>
          </cell>
          <cell r="K7256" t="str">
            <v>Mahārāshtra</v>
          </cell>
          <cell r="L7256" t="str">
            <v>Active</v>
          </cell>
        </row>
        <row r="7257">
          <cell r="B7257" t="str">
            <v>Rutronik Elektronische Bauelemente AG_2023</v>
          </cell>
          <cell r="C7257" t="str">
            <v>CID003468 - Cronimet Brasil Ltda</v>
          </cell>
          <cell r="D7257" t="str">
            <v>Tungsten</v>
          </cell>
          <cell r="E7257" t="str">
            <v>CID003468</v>
          </cell>
          <cell r="F7257" t="str">
            <v>RMI</v>
          </cell>
          <cell r="G7257" t="str">
            <v>Cronimet Brasil Ltda</v>
          </cell>
          <cell r="H7257" t="str">
            <v>BRAZIL</v>
          </cell>
          <cell r="I7257"/>
          <cell r="J7257" t="str">
            <v>Araquari</v>
          </cell>
          <cell r="K7257" t="str">
            <v>Santa Catarina</v>
          </cell>
          <cell r="L7257" t="str">
            <v>Conformant</v>
          </cell>
        </row>
        <row r="7258">
          <cell r="B7258" t="str">
            <v>Rutronik Elektronische Bauelemente AG_2023</v>
          </cell>
          <cell r="C7258" t="str">
            <v>CID003500 - Alexy Metals</v>
          </cell>
          <cell r="D7258" t="str">
            <v>Gold</v>
          </cell>
          <cell r="E7258" t="str">
            <v>CID003500</v>
          </cell>
          <cell r="F7258" t="str">
            <v>RMI</v>
          </cell>
          <cell r="G7258" t="str">
            <v>Alexy Metals</v>
          </cell>
          <cell r="H7258" t="str">
            <v>UNITED STATES OF AMERICA</v>
          </cell>
          <cell r="I7258"/>
          <cell r="J7258" t="str">
            <v>Mentor</v>
          </cell>
          <cell r="K7258" t="str">
            <v>Ohio</v>
          </cell>
          <cell r="L7258" t="str">
            <v>Active</v>
          </cell>
        </row>
        <row r="7259">
          <cell r="B7259" t="str">
            <v>Rutronik Elektronische Bauelemente AG_2023</v>
          </cell>
          <cell r="C7259" t="str">
            <v>CID003524 - CRM Synergies</v>
          </cell>
          <cell r="D7259" t="str">
            <v>Tin</v>
          </cell>
          <cell r="E7259" t="str">
            <v>CID003524</v>
          </cell>
          <cell r="F7259" t="str">
            <v>RMI</v>
          </cell>
          <cell r="G7259" t="str">
            <v>CRM Synergies</v>
          </cell>
          <cell r="H7259" t="str">
            <v>SPAIN</v>
          </cell>
          <cell r="I7259"/>
          <cell r="J7259" t="str">
            <v>Toledo</v>
          </cell>
          <cell r="K7259" t="str">
            <v>Toledo</v>
          </cell>
          <cell r="L7259" t="str">
            <v>Conformant</v>
          </cell>
        </row>
        <row r="7260">
          <cell r="B7260" t="str">
            <v>Rutronik Elektronische Bauelemente AG_2023</v>
          </cell>
          <cell r="C7260" t="str">
            <v>CID003582 - Fabrica Auricchio Industria e Comercio Ltda.</v>
          </cell>
          <cell r="D7260" t="str">
            <v>Tin</v>
          </cell>
          <cell r="E7260" t="str">
            <v>CID003582</v>
          </cell>
          <cell r="F7260" t="str">
            <v>RMI</v>
          </cell>
          <cell r="G7260" t="str">
            <v>Fabrica Auricchio Industria e Comercio Ltda.</v>
          </cell>
          <cell r="H7260" t="str">
            <v>BRAZIL</v>
          </cell>
          <cell r="I7260"/>
          <cell r="J7260" t="str">
            <v>Mogi das Cruzes</v>
          </cell>
          <cell r="K7260" t="str">
            <v>São Paulo</v>
          </cell>
          <cell r="L7260" t="str">
            <v>Conformant</v>
          </cell>
        </row>
        <row r="7261">
          <cell r="B7261" t="str">
            <v>Rutronik Elektronische Bauelemente AG_2023</v>
          </cell>
          <cell r="C7261" t="str">
            <v>CID003417 - Hubei Green Tungsten Co., Ltd.</v>
          </cell>
          <cell r="D7261" t="str">
            <v>Tungsten</v>
          </cell>
          <cell r="E7261" t="str">
            <v>CID003417</v>
          </cell>
          <cell r="F7261" t="str">
            <v>RMI</v>
          </cell>
          <cell r="G7261" t="str">
            <v>Hubei Green Tungsten Co., Ltd.</v>
          </cell>
          <cell r="H7261" t="str">
            <v>CHINA</v>
          </cell>
          <cell r="I7261"/>
          <cell r="J7261" t="str">
            <v>Shenzhen</v>
          </cell>
          <cell r="K7261" t="str">
            <v>Guangdong Sheng</v>
          </cell>
          <cell r="L7261" t="str">
            <v>Conformant</v>
          </cell>
        </row>
        <row r="7262">
          <cell r="B7262" t="str">
            <v>Rutronik Elektronische Bauelemente AG_2023</v>
          </cell>
          <cell r="C7262" t="str">
            <v>CID003449 - PT Mitra Sukses Globalindo</v>
          </cell>
          <cell r="D7262" t="str">
            <v>Tin</v>
          </cell>
          <cell r="E7262" t="str">
            <v>CID003449</v>
          </cell>
          <cell r="F7262" t="str">
            <v>RMI</v>
          </cell>
          <cell r="G7262" t="str">
            <v>PT Mitra Sukses Globalindo</v>
          </cell>
          <cell r="H7262" t="str">
            <v>INDONESIA</v>
          </cell>
          <cell r="I7262"/>
          <cell r="J7262" t="str">
            <v>Pangkalpinang</v>
          </cell>
          <cell r="K7262" t="str">
            <v>Kepulauan Bangka Belitung</v>
          </cell>
          <cell r="L7262" t="str">
            <v>Conformant</v>
          </cell>
        </row>
        <row r="7263">
          <cell r="B7263" t="str">
            <v>Rutronik Elektronische Bauelemente AG_2023</v>
          </cell>
          <cell r="C7263" t="str">
            <v>CID003529 - Sancus ZFS (L’Orfebre, SA)</v>
          </cell>
          <cell r="D7263" t="str">
            <v>Gold</v>
          </cell>
          <cell r="E7263" t="str">
            <v>CID003529</v>
          </cell>
          <cell r="F7263" t="str">
            <v>RMI</v>
          </cell>
          <cell r="G7263" t="str">
            <v>Sancus ZFS (L’Orfebre, SA)</v>
          </cell>
          <cell r="H7263" t="str">
            <v>COLOMBIA</v>
          </cell>
          <cell r="I7263"/>
          <cell r="J7263" t="str">
            <v>Barranquilla</v>
          </cell>
          <cell r="K7263" t="str">
            <v>Atlántico</v>
          </cell>
          <cell r="L7263" t="str">
            <v>Active</v>
          </cell>
        </row>
        <row r="7264">
          <cell r="B7264" t="str">
            <v>Rutronik Elektronische Bauelemente AG_2023</v>
          </cell>
          <cell r="C7264" t="str">
            <v>CID003575 - Metal Concentrators SA (Pty) Ltd.</v>
          </cell>
          <cell r="D7264" t="str">
            <v>Gold</v>
          </cell>
          <cell r="E7264" t="str">
            <v>CID003575</v>
          </cell>
          <cell r="F7264" t="str">
            <v>RMI</v>
          </cell>
          <cell r="G7264" t="str">
            <v>Metal Concentrators SA (Pty) Ltd.</v>
          </cell>
          <cell r="H7264" t="str">
            <v>SOUTH AFRICA</v>
          </cell>
          <cell r="I7264"/>
          <cell r="J7264" t="str">
            <v>Kempton Park</v>
          </cell>
          <cell r="K7264" t="str">
            <v>Gauteng</v>
          </cell>
          <cell r="L7264" t="str">
            <v>Conformant</v>
          </cell>
        </row>
        <row r="7265">
          <cell r="B7265" t="str">
            <v>Rutronik Elektronische Bauelemente AG_2023</v>
          </cell>
          <cell r="C7265" t="str">
            <v>CID003583 - RFH Yancheng Jinye New Material Technology Co., Ltd.</v>
          </cell>
          <cell r="D7265" t="str">
            <v>Tantalum</v>
          </cell>
          <cell r="E7265" t="str">
            <v>CID003583</v>
          </cell>
          <cell r="F7265" t="str">
            <v>RMI</v>
          </cell>
          <cell r="G7265" t="str">
            <v>RFH Yancheng Jinye New Material Technology Co., Ltd.</v>
          </cell>
          <cell r="H7265" t="str">
            <v>CHINA</v>
          </cell>
          <cell r="I7265"/>
          <cell r="J7265" t="str">
            <v>Yecheng City</v>
          </cell>
          <cell r="K7265" t="str">
            <v>Jiangsu Sheng</v>
          </cell>
          <cell r="L7265" t="str">
            <v>Conformant</v>
          </cell>
        </row>
        <row r="7266">
          <cell r="B7266" t="str">
            <v>Rutronik Elektronische Bauelemente AG_2023</v>
          </cell>
          <cell r="C7266" t="str">
            <v>CID003615 - WEEEREFINING</v>
          </cell>
          <cell r="D7266" t="str">
            <v>Gold</v>
          </cell>
          <cell r="E7266" t="str">
            <v>CID003615</v>
          </cell>
          <cell r="F7266" t="str">
            <v>RMI</v>
          </cell>
          <cell r="G7266" t="str">
            <v>WEEEREFINING</v>
          </cell>
          <cell r="H7266" t="str">
            <v>FRANCE</v>
          </cell>
          <cell r="I7266"/>
          <cell r="J7266" t="str">
            <v>Tourville-les-Ifs</v>
          </cell>
          <cell r="K7266" t="str">
            <v>Normandie</v>
          </cell>
          <cell r="L7266" t="str">
            <v>Active</v>
          </cell>
        </row>
        <row r="7267">
          <cell r="B7267" t="str">
            <v>Rutronik Elektronische Bauelemente AG_2023</v>
          </cell>
          <cell r="C7267" t="str">
            <v>CID003617 - Value Trading</v>
          </cell>
          <cell r="D7267" t="str">
            <v>Gold</v>
          </cell>
          <cell r="E7267" t="str">
            <v>CID003617</v>
          </cell>
          <cell r="F7267" t="str">
            <v>From Suppliers Declarations</v>
          </cell>
          <cell r="G7267" t="str">
            <v>Value Trading</v>
          </cell>
          <cell r="H7267" t="str">
            <v>BELGIUM</v>
          </cell>
          <cell r="I7267"/>
          <cell r="J7267" t="str">
            <v>Antwerp</v>
          </cell>
          <cell r="K7267" t="str">
            <v>Antwerpen</v>
          </cell>
          <cell r="L7267" t="str">
            <v>Not listed</v>
          </cell>
        </row>
        <row r="7268">
          <cell r="B7268" t="str">
            <v>Rutronik Elektronische Bauelemente AG_2023</v>
          </cell>
          <cell r="C7268" t="str">
            <v>CID003868 - PT Putera Sarana Shakti (PT PSS)</v>
          </cell>
          <cell r="D7268" t="str">
            <v>Tin</v>
          </cell>
          <cell r="E7268" t="str">
            <v>CID003868</v>
          </cell>
          <cell r="F7268" t="str">
            <v>RMI</v>
          </cell>
          <cell r="G7268" t="str">
            <v>PT Putera Sarana Shakti (PT PSS)</v>
          </cell>
          <cell r="H7268" t="str">
            <v>INDONESIA</v>
          </cell>
          <cell r="I7268"/>
          <cell r="J7268" t="str">
            <v>Sungailiat</v>
          </cell>
          <cell r="K7268" t="str">
            <v>Kepulauan Bangka Belitung</v>
          </cell>
          <cell r="L7268" t="str">
            <v>Conformant</v>
          </cell>
        </row>
        <row r="7269">
          <cell r="B7269" t="str">
            <v>Rutronik Elektronische Bauelemente AG_2023</v>
          </cell>
          <cell r="C7269" t="str">
            <v>CID003609 - Fujian Xinlu Tungsten Co., Ltd.</v>
          </cell>
          <cell r="D7269" t="str">
            <v>Tungsten</v>
          </cell>
          <cell r="E7269" t="str">
            <v>CID003609</v>
          </cell>
          <cell r="F7269" t="str">
            <v>RMI</v>
          </cell>
          <cell r="G7269" t="str">
            <v>Fujian Xinlu Tungsten Co., Ltd.</v>
          </cell>
          <cell r="H7269" t="str">
            <v>CHINA</v>
          </cell>
          <cell r="I7269"/>
          <cell r="J7269" t="str">
            <v>Longyan</v>
          </cell>
          <cell r="K7269" t="str">
            <v>Fujian Sheng</v>
          </cell>
          <cell r="L7269" t="str">
            <v>Conformant</v>
          </cell>
        </row>
        <row r="7270">
          <cell r="B7270" t="str">
            <v>Rutronik Elektronische Bauelemente AG_2023</v>
          </cell>
          <cell r="C7270" t="str">
            <v>CID003641 - Gold by Gold Colombia</v>
          </cell>
          <cell r="D7270" t="str">
            <v>Gold</v>
          </cell>
          <cell r="E7270" t="str">
            <v>CID003641</v>
          </cell>
          <cell r="F7270" t="str">
            <v>RMI</v>
          </cell>
          <cell r="G7270" t="str">
            <v>Gold by Gold Colombia</v>
          </cell>
          <cell r="H7270" t="str">
            <v>COLOMBIA</v>
          </cell>
          <cell r="I7270"/>
          <cell r="J7270" t="str">
            <v>Medellín</v>
          </cell>
          <cell r="K7270" t="str">
            <v>Antioquia</v>
          </cell>
          <cell r="L7270" t="str">
            <v>Conformant</v>
          </cell>
        </row>
        <row r="7271">
          <cell r="B7271" t="str">
            <v>SAMTEC_2023</v>
          </cell>
          <cell r="C7271" t="str">
            <v>CID001173 - Mineracao Taboca S.A.</v>
          </cell>
          <cell r="D7271" t="str">
            <v>Tin</v>
          </cell>
          <cell r="E7271" t="str">
            <v>CID001173</v>
          </cell>
          <cell r="F7271" t="str">
            <v>RMI</v>
          </cell>
          <cell r="G7271" t="str">
            <v>Mineracao Taboca S.A.</v>
          </cell>
          <cell r="H7271" t="str">
            <v>BRAZIL</v>
          </cell>
          <cell r="I7271" t="str">
            <v>Nondisclosure</v>
          </cell>
          <cell r="J7271" t="str">
            <v>Bairro Guarapiranga</v>
          </cell>
          <cell r="K7271" t="str">
            <v>Pirapora do Bom Jesus City</v>
          </cell>
          <cell r="L7271" t="str">
            <v>Conformant</v>
          </cell>
        </row>
        <row r="7272">
          <cell r="B7272" t="str">
            <v>SAMTEC_2023</v>
          </cell>
          <cell r="C7272" t="str">
            <v>CID000924 - Asahi Refining Canada Ltd.</v>
          </cell>
          <cell r="D7272" t="str">
            <v>Gold</v>
          </cell>
          <cell r="E7272" t="str">
            <v>CID000924</v>
          </cell>
          <cell r="F7272" t="str">
            <v>RMI</v>
          </cell>
          <cell r="G7272" t="str">
            <v>Asahi Refining Canada Ltd.</v>
          </cell>
          <cell r="H7272" t="str">
            <v>CANADA</v>
          </cell>
          <cell r="I7272"/>
          <cell r="J7272" t="str">
            <v>Brampton</v>
          </cell>
          <cell r="K7272" t="str">
            <v>Ontario</v>
          </cell>
          <cell r="L7272" t="str">
            <v>Conformant</v>
          </cell>
        </row>
        <row r="7273">
          <cell r="B7273" t="str">
            <v>SAMTEC_2023</v>
          </cell>
          <cell r="C7273" t="str">
            <v>CID000185 - CCR Refinery - Glencore Canada Corporation30</v>
          </cell>
          <cell r="D7273" t="str">
            <v>Gold</v>
          </cell>
          <cell r="E7273" t="str">
            <v>CID000185</v>
          </cell>
          <cell r="F7273" t="str">
            <v>RMI</v>
          </cell>
          <cell r="G7273" t="str">
            <v>CCR Refinery - Glencore Canada Corporation</v>
          </cell>
          <cell r="H7273" t="str">
            <v>CANADA</v>
          </cell>
          <cell r="I7273"/>
          <cell r="J7273" t="str">
            <v>Montréal</v>
          </cell>
          <cell r="K7273" t="str">
            <v>Quebec</v>
          </cell>
          <cell r="L7273" t="str">
            <v>Conformant</v>
          </cell>
        </row>
        <row r="7274">
          <cell r="B7274" t="str">
            <v>SAMTEC_2023</v>
          </cell>
          <cell r="C7274" t="str">
            <v>CID000969 - Kennecott Utah Copper LLC</v>
          </cell>
          <cell r="D7274" t="str">
            <v>Gold</v>
          </cell>
          <cell r="E7274" t="str">
            <v>CID000969</v>
          </cell>
          <cell r="F7274" t="str">
            <v>RMI</v>
          </cell>
          <cell r="G7274" t="str">
            <v>Kennecott Utah Copper LLC</v>
          </cell>
          <cell r="H7274" t="str">
            <v>UNITED STATES OF AMERICA</v>
          </cell>
          <cell r="I7274"/>
          <cell r="J7274" t="str">
            <v>Magna</v>
          </cell>
          <cell r="K7274" t="str">
            <v>Utah</v>
          </cell>
          <cell r="L7274" t="str">
            <v>Conformant</v>
          </cell>
        </row>
        <row r="7275">
          <cell r="B7275" t="str">
            <v>SAMTEC_2023</v>
          </cell>
          <cell r="C7275" t="str">
            <v>CID001149 - Metalor Technologies (Hong Kong) Ltd.</v>
          </cell>
          <cell r="D7275" t="str">
            <v>Gold</v>
          </cell>
          <cell r="E7275" t="str">
            <v>CID001149</v>
          </cell>
          <cell r="F7275" t="str">
            <v>RMI</v>
          </cell>
          <cell r="G7275" t="str">
            <v>Metalor Technologies (Hong Kong) Ltd.</v>
          </cell>
          <cell r="H7275" t="str">
            <v>CHINA</v>
          </cell>
          <cell r="I7275" t="str">
            <v>Unknown.</v>
          </cell>
          <cell r="J7275" t="str">
            <v>Kwai Chung</v>
          </cell>
          <cell r="K7275" t="str">
            <v>Hong Kong SAR</v>
          </cell>
          <cell r="L7275" t="str">
            <v>Conformant</v>
          </cell>
        </row>
        <row r="7276">
          <cell r="B7276" t="str">
            <v>SAMTEC_2023</v>
          </cell>
          <cell r="C7276" t="str">
            <v>CID001152 - Metalor Technologies (Singapore) Pte., Ltd.</v>
          </cell>
          <cell r="D7276" t="str">
            <v>Gold</v>
          </cell>
          <cell r="E7276" t="str">
            <v>CID001152</v>
          </cell>
          <cell r="F7276" t="str">
            <v>RMI</v>
          </cell>
          <cell r="G7276" t="str">
            <v>Metalor Technologies (Singapore) Pte., Ltd.</v>
          </cell>
          <cell r="H7276" t="str">
            <v>SINGAPORE</v>
          </cell>
          <cell r="I7276"/>
          <cell r="J7276" t="str">
            <v>Singapore</v>
          </cell>
          <cell r="K7276" t="str">
            <v>South West</v>
          </cell>
          <cell r="L7276" t="str">
            <v>Conformant</v>
          </cell>
        </row>
        <row r="7277">
          <cell r="B7277" t="str">
            <v>SAMTEC_2023</v>
          </cell>
          <cell r="C7277" t="str">
            <v>CID001153 - Metalor Technologies S.A.</v>
          </cell>
          <cell r="D7277" t="str">
            <v>Gold</v>
          </cell>
          <cell r="E7277" t="str">
            <v>CID001153</v>
          </cell>
          <cell r="F7277" t="str">
            <v>RMI</v>
          </cell>
          <cell r="G7277" t="str">
            <v>Metalor Technologies S.A.</v>
          </cell>
          <cell r="H7277" t="str">
            <v>SWITZERLAND</v>
          </cell>
          <cell r="I7277"/>
          <cell r="J7277" t="str">
            <v>Marin</v>
          </cell>
          <cell r="K7277" t="str">
            <v>Neuchâtel</v>
          </cell>
          <cell r="L7277" t="str">
            <v>Conformant</v>
          </cell>
        </row>
        <row r="7278">
          <cell r="B7278" t="str">
            <v>SAMTEC_2023</v>
          </cell>
          <cell r="C7278" t="str">
            <v>CID001157 - Metalor USA Refining Corporation</v>
          </cell>
          <cell r="D7278" t="str">
            <v>Gold</v>
          </cell>
          <cell r="E7278" t="str">
            <v>CID001157</v>
          </cell>
          <cell r="F7278" t="str">
            <v>RMI</v>
          </cell>
          <cell r="G7278" t="str">
            <v>Metalor USA Refining Corporation</v>
          </cell>
          <cell r="H7278" t="str">
            <v>UNITED STATES OF AMERICA</v>
          </cell>
          <cell r="I7278"/>
          <cell r="J7278" t="str">
            <v>North Attleboro</v>
          </cell>
          <cell r="K7278" t="str">
            <v>Massachusetts</v>
          </cell>
          <cell r="L7278" t="str">
            <v>Conformant</v>
          </cell>
        </row>
        <row r="7279">
          <cell r="B7279" t="str">
            <v>SAMTEC_2023</v>
          </cell>
          <cell r="C7279" t="str">
            <v>CID001161 - Metalurgica Met-Mex Penoles S.A. De C.V.65</v>
          </cell>
          <cell r="D7279" t="str">
            <v>Gold</v>
          </cell>
          <cell r="E7279" t="str">
            <v>CID001161</v>
          </cell>
          <cell r="F7279" t="str">
            <v>RMI</v>
          </cell>
          <cell r="G7279" t="str">
            <v>Metalurgica Met-Mex Penoles S.A. De C.V.</v>
          </cell>
          <cell r="H7279" t="str">
            <v>MEXICO</v>
          </cell>
          <cell r="I7279"/>
          <cell r="J7279" t="str">
            <v>Torreon</v>
          </cell>
          <cell r="K7279" t="str">
            <v>Coahuila de Zaragoza</v>
          </cell>
          <cell r="L7279" t="str">
            <v>Conformant</v>
          </cell>
        </row>
        <row r="7280">
          <cell r="B7280" t="str">
            <v>SAMTEC_2023</v>
          </cell>
          <cell r="C7280" t="str">
            <v>CID001534 - Royal Canadian Mint</v>
          </cell>
          <cell r="D7280" t="str">
            <v>Gold</v>
          </cell>
          <cell r="E7280" t="str">
            <v>CID001534</v>
          </cell>
          <cell r="F7280" t="str">
            <v>RMI</v>
          </cell>
          <cell r="G7280" t="str">
            <v>Royal Canadian Mint</v>
          </cell>
          <cell r="H7280" t="str">
            <v>CANADA</v>
          </cell>
          <cell r="I7280"/>
          <cell r="J7280" t="str">
            <v>Ottawa</v>
          </cell>
          <cell r="K7280" t="str">
            <v>Ontario</v>
          </cell>
          <cell r="L7280" t="str">
            <v>Conformant</v>
          </cell>
        </row>
        <row r="7281">
          <cell r="B7281" t="str">
            <v>SAMTEC_2023</v>
          </cell>
          <cell r="C7281" t="str">
            <v>CID001993 - United Precious Metal Refining, Inc.</v>
          </cell>
          <cell r="D7281" t="str">
            <v>Gold</v>
          </cell>
          <cell r="E7281" t="str">
            <v>CID001993</v>
          </cell>
          <cell r="F7281" t="str">
            <v>RMI</v>
          </cell>
          <cell r="G7281" t="str">
            <v>United Precious Metal Refining, Inc.</v>
          </cell>
          <cell r="H7281" t="str">
            <v>UNITED STATES OF AMERICA</v>
          </cell>
          <cell r="I7281"/>
          <cell r="J7281" t="str">
            <v>Alden</v>
          </cell>
          <cell r="K7281" t="str">
            <v>New York</v>
          </cell>
          <cell r="L7281" t="str">
            <v>Conformant</v>
          </cell>
        </row>
        <row r="7282">
          <cell r="B7282" t="str">
            <v>SAMTEC_2023</v>
          </cell>
          <cell r="C7282" t="str">
            <v>CID001070 - China Tin Group Co., Ltd.125</v>
          </cell>
          <cell r="D7282" t="str">
            <v>Tin</v>
          </cell>
          <cell r="E7282" t="str">
            <v>CID001070</v>
          </cell>
          <cell r="F7282" t="str">
            <v>RMI</v>
          </cell>
          <cell r="G7282" t="str">
            <v>China Tin Group Co., Ltd.</v>
          </cell>
          <cell r="H7282" t="str">
            <v>CHINA</v>
          </cell>
          <cell r="I7282"/>
          <cell r="J7282" t="str">
            <v>Laibin</v>
          </cell>
          <cell r="K7282" t="str">
            <v>Guangxi Zhuangzu Zizhiqu</v>
          </cell>
          <cell r="L7282" t="str">
            <v>Conformant</v>
          </cell>
        </row>
        <row r="7283">
          <cell r="B7283" t="str">
            <v>SAMTEC_2023</v>
          </cell>
          <cell r="C7283" t="str">
            <v>CID000468 - Fenix Metals</v>
          </cell>
          <cell r="D7283" t="str">
            <v>Tin</v>
          </cell>
          <cell r="E7283" t="str">
            <v>CID000468</v>
          </cell>
          <cell r="F7283" t="str">
            <v>RMI</v>
          </cell>
          <cell r="G7283" t="str">
            <v>Fenix Metals</v>
          </cell>
          <cell r="H7283" t="str">
            <v>POLAND</v>
          </cell>
          <cell r="I7283"/>
          <cell r="J7283" t="str">
            <v>Chmielów</v>
          </cell>
          <cell r="K7283" t="str">
            <v>Podkarpackie</v>
          </cell>
          <cell r="L7283" t="str">
            <v>Conformant</v>
          </cell>
        </row>
        <row r="7284">
          <cell r="B7284" t="str">
            <v>SAMTEC_2023</v>
          </cell>
          <cell r="C7284" t="str">
            <v>CID003116 - Guangdong Hanhe Non-Ferrous Metal Co., Ltd.</v>
          </cell>
          <cell r="D7284" t="str">
            <v>Tin</v>
          </cell>
          <cell r="E7284" t="str">
            <v>CID003116</v>
          </cell>
          <cell r="F7284" t="str">
            <v>RMI</v>
          </cell>
          <cell r="G7284" t="str">
            <v>Guangdong Hanhe Non-Ferrous Metal Co., Ltd.</v>
          </cell>
          <cell r="H7284" t="str">
            <v>CHINA</v>
          </cell>
          <cell r="I7284"/>
          <cell r="J7284" t="str">
            <v>Chaozhou</v>
          </cell>
          <cell r="K7284" t="str">
            <v>Guangdong Sheng</v>
          </cell>
          <cell r="L7284" t="str">
            <v>Conformant</v>
          </cell>
        </row>
        <row r="7285">
          <cell r="B7285" t="str">
            <v>SAMTEC_2023</v>
          </cell>
          <cell r="C7285" t="str">
            <v>CID001142 - Metallic Resources, Inc.</v>
          </cell>
          <cell r="D7285" t="str">
            <v>Tin</v>
          </cell>
          <cell r="E7285" t="str">
            <v>CID001142</v>
          </cell>
          <cell r="F7285" t="str">
            <v>RMI</v>
          </cell>
          <cell r="G7285" t="str">
            <v>Metallic Resources, Inc.</v>
          </cell>
          <cell r="H7285" t="str">
            <v>UNITED STATES OF AMERICA</v>
          </cell>
          <cell r="I7285"/>
          <cell r="J7285" t="str">
            <v>Twinsburg</v>
          </cell>
          <cell r="K7285" t="str">
            <v>Ohio</v>
          </cell>
          <cell r="L7285" t="str">
            <v>Conformant</v>
          </cell>
        </row>
        <row r="7286">
          <cell r="B7286" t="str">
            <v>SAMTEC_2023</v>
          </cell>
          <cell r="C7286" t="str">
            <v>CID001182 - Minsur</v>
          </cell>
          <cell r="D7286" t="str">
            <v>Tin</v>
          </cell>
          <cell r="E7286" t="str">
            <v>CID001182</v>
          </cell>
          <cell r="F7286" t="str">
            <v>RMI</v>
          </cell>
          <cell r="G7286" t="str">
            <v>Minsur</v>
          </cell>
          <cell r="H7286" t="str">
            <v>PERU</v>
          </cell>
          <cell r="I7286" t="str">
            <v>222 Bloomingdale Road, Suite 101</v>
          </cell>
          <cell r="J7286" t="str">
            <v>Paracas</v>
          </cell>
          <cell r="K7286" t="str">
            <v>Ika</v>
          </cell>
          <cell r="L7286" t="str">
            <v>Conformant</v>
          </cell>
        </row>
        <row r="7287">
          <cell r="B7287" t="str">
            <v>SAMTEC_2023</v>
          </cell>
          <cell r="C7287" t="str">
            <v>CID001337 - Operaciones Metalurgicas S.A.</v>
          </cell>
          <cell r="D7287" t="str">
            <v>Tin</v>
          </cell>
          <cell r="E7287" t="str">
            <v>CID001337</v>
          </cell>
          <cell r="F7287" t="str">
            <v>RMI</v>
          </cell>
          <cell r="G7287" t="str">
            <v>Operaciones Metalurgicas S.A.</v>
          </cell>
          <cell r="H7287" t="str">
            <v>BOLIVIA (PLURINATIONAL STATE OF)</v>
          </cell>
          <cell r="I7287" t="str">
            <v>Nondisclosure</v>
          </cell>
          <cell r="J7287" t="str">
            <v>Oruro</v>
          </cell>
          <cell r="K7287" t="str">
            <v>Oruro</v>
          </cell>
          <cell r="L7287" t="str">
            <v>Conformant</v>
          </cell>
        </row>
        <row r="7288">
          <cell r="B7288" t="str">
            <v>SAMTEC_2023</v>
          </cell>
          <cell r="C7288" t="str">
            <v>CID001453 - PT Mitra Stania Prima</v>
          </cell>
          <cell r="D7288" t="str">
            <v>Tin</v>
          </cell>
          <cell r="E7288" t="str">
            <v>CID001453</v>
          </cell>
          <cell r="F7288" t="str">
            <v>RMI</v>
          </cell>
          <cell r="G7288" t="str">
            <v>PT Mitra Stania Prima</v>
          </cell>
          <cell r="H7288" t="str">
            <v>INDONESIA</v>
          </cell>
          <cell r="I7288"/>
          <cell r="J7288" t="str">
            <v>Sungailiat</v>
          </cell>
          <cell r="K7288" t="str">
            <v>Kepulauan Bangka Belitung</v>
          </cell>
          <cell r="L7288" t="str">
            <v>Conformant</v>
          </cell>
        </row>
        <row r="7289">
          <cell r="B7289" t="str">
            <v>SAMTEC_2023</v>
          </cell>
          <cell r="C7289" t="str">
            <v>CID001460 - PT Refined Bangka Tin</v>
          </cell>
          <cell r="D7289" t="str">
            <v>Tin</v>
          </cell>
          <cell r="E7289" t="str">
            <v>CID001460</v>
          </cell>
          <cell r="F7289" t="str">
            <v>RMI</v>
          </cell>
          <cell r="G7289" t="str">
            <v>PT Refined Bangka Tin</v>
          </cell>
          <cell r="H7289" t="str">
            <v>INDONESIA</v>
          </cell>
          <cell r="I7289"/>
          <cell r="J7289" t="str">
            <v>Sungailiat</v>
          </cell>
          <cell r="K7289" t="str">
            <v>Kepulauan Bangka Belitung</v>
          </cell>
          <cell r="L7289" t="str">
            <v>Conformant</v>
          </cell>
        </row>
        <row r="7290">
          <cell r="B7290" t="str">
            <v>SAMTEC_2023</v>
          </cell>
          <cell r="C7290" t="str">
            <v>CID001477 - PT Timah Tbk Kundur</v>
          </cell>
          <cell r="D7290" t="str">
            <v>Tin</v>
          </cell>
          <cell r="E7290" t="str">
            <v>CID001477</v>
          </cell>
          <cell r="F7290" t="str">
            <v>RMI</v>
          </cell>
          <cell r="G7290" t="str">
            <v>PT Timah Tbk Kundur</v>
          </cell>
          <cell r="H7290" t="str">
            <v>INDONESIA</v>
          </cell>
          <cell r="I7290" t="str">
            <v>Unknown.</v>
          </cell>
          <cell r="J7290" t="str">
            <v>Kundur</v>
          </cell>
          <cell r="K7290" t="str">
            <v>Riau</v>
          </cell>
          <cell r="L7290" t="str">
            <v>Conformant</v>
          </cell>
        </row>
        <row r="7291">
          <cell r="B7291" t="str">
            <v>SAMTEC_2023</v>
          </cell>
          <cell r="C7291" t="str">
            <v>CID001482 - PT Timah Tbk Mentok</v>
          </cell>
          <cell r="D7291" t="str">
            <v>Tin</v>
          </cell>
          <cell r="E7291" t="str">
            <v>CID001482</v>
          </cell>
          <cell r="F7291" t="str">
            <v>RMI</v>
          </cell>
          <cell r="G7291" t="str">
            <v>PT Timah Tbk Mentok</v>
          </cell>
          <cell r="H7291" t="str">
            <v>INDONESIA</v>
          </cell>
          <cell r="I7291" t="str">
            <v>Unknown.</v>
          </cell>
          <cell r="J7291" t="str">
            <v>Mentok</v>
          </cell>
          <cell r="K7291" t="str">
            <v>Kepulauan Bangka Belitung</v>
          </cell>
          <cell r="L7291" t="str">
            <v>Conformant</v>
          </cell>
        </row>
        <row r="7292">
          <cell r="B7292" t="str">
            <v>SAMTEC_2023</v>
          </cell>
          <cell r="C7292" t="str">
            <v>CID001539 - Rui Da Hung</v>
          </cell>
          <cell r="D7292" t="str">
            <v>Tin</v>
          </cell>
          <cell r="E7292" t="str">
            <v>CID001539</v>
          </cell>
          <cell r="F7292" t="str">
            <v>RMI</v>
          </cell>
          <cell r="G7292" t="str">
            <v>Rui Da Hung</v>
          </cell>
          <cell r="H7292" t="str">
            <v>TAIWAN, PROVINCE OF CHINA</v>
          </cell>
          <cell r="I7292"/>
          <cell r="J7292" t="str">
            <v>Taoyuan</v>
          </cell>
          <cell r="K7292" t="str">
            <v>Taoyuan</v>
          </cell>
          <cell r="L7292" t="str">
            <v>Conformant</v>
          </cell>
        </row>
        <row r="7293">
          <cell r="B7293" t="str">
            <v>SAMTEC_2023</v>
          </cell>
          <cell r="C7293" t="str">
            <v>CID002036 - White Solder Metalurgia e Mineracao Ltda.</v>
          </cell>
          <cell r="D7293" t="str">
            <v>Tin</v>
          </cell>
          <cell r="E7293" t="str">
            <v>CID002036</v>
          </cell>
          <cell r="F7293" t="str">
            <v>RMI</v>
          </cell>
          <cell r="G7293" t="str">
            <v>White Solder Metalurgia e Mineracao Ltda.</v>
          </cell>
          <cell r="H7293" t="str">
            <v>BRAZIL</v>
          </cell>
          <cell r="I7293" t="str">
            <v>Rodovia 421, Km 1,1 no 917 CEP 76877-073/Cx Postal: 433</v>
          </cell>
          <cell r="J7293" t="str">
            <v>Ariquemes</v>
          </cell>
          <cell r="K7293" t="str">
            <v>Rondônia</v>
          </cell>
          <cell r="L7293" t="str">
            <v>Conformant</v>
          </cell>
        </row>
        <row r="7294">
          <cell r="B7294" t="str">
            <v>SAMTEC_2023</v>
          </cell>
          <cell r="C7294" t="str">
            <v>CID001231 - Jiangxi New Nanshan Technology Ltd.</v>
          </cell>
          <cell r="D7294" t="str">
            <v>Tin</v>
          </cell>
          <cell r="E7294" t="str">
            <v>CID001231</v>
          </cell>
          <cell r="F7294" t="str">
            <v>RMI</v>
          </cell>
          <cell r="G7294" t="str">
            <v>Jiangxi New Nanshan Technology Ltd.</v>
          </cell>
          <cell r="H7294" t="str">
            <v>CHINA</v>
          </cell>
          <cell r="I7294" t="str">
            <v>Nan Kang Industrial Park, Ganzhou, Jiangxi Province, China, 341413</v>
          </cell>
          <cell r="J7294" t="str">
            <v>Ganzhou</v>
          </cell>
          <cell r="K7294" t="str">
            <v>Jiangxi Sheng</v>
          </cell>
          <cell r="L7294" t="str">
            <v>Conformant</v>
          </cell>
        </row>
        <row r="7295">
          <cell r="B7295" t="str">
            <v>SAMTEC_2023</v>
          </cell>
          <cell r="C7295" t="str">
            <v>CID001191 - Mitsubishi Materials Corporation</v>
          </cell>
          <cell r="D7295" t="str">
            <v>Tin</v>
          </cell>
          <cell r="E7295" t="str">
            <v>CID001191</v>
          </cell>
          <cell r="F7295" t="str">
            <v>RMI</v>
          </cell>
          <cell r="G7295" t="str">
            <v>Mitsubishi Materials Corporation</v>
          </cell>
          <cell r="H7295" t="str">
            <v>JAPAN</v>
          </cell>
          <cell r="I7295"/>
          <cell r="J7295" t="str">
            <v>Tokyo</v>
          </cell>
          <cell r="K7295" t="str">
            <v>Tokyo</v>
          </cell>
          <cell r="L7295" t="str">
            <v>Conformant</v>
          </cell>
        </row>
        <row r="7296">
          <cell r="B7296" t="str">
            <v>SCHWEIZER_2023</v>
          </cell>
          <cell r="C7296" t="str">
            <v>CID001173 - Mineracao Taboca S.A.</v>
          </cell>
          <cell r="D7296" t="str">
            <v>Tin</v>
          </cell>
          <cell r="E7296" t="str">
            <v>CID001173</v>
          </cell>
          <cell r="F7296" t="str">
            <v>RMI</v>
          </cell>
          <cell r="G7296" t="str">
            <v>Mineracao Taboca S.A.</v>
          </cell>
          <cell r="H7296" t="str">
            <v>BRAZIL</v>
          </cell>
          <cell r="I7296" t="str">
            <v>Nondisclosure</v>
          </cell>
          <cell r="J7296" t="str">
            <v>Bairro Guarapiranga</v>
          </cell>
          <cell r="K7296" t="str">
            <v>Pirapora do Bom Jesus City</v>
          </cell>
          <cell r="L7296" t="str">
            <v>Conformant</v>
          </cell>
        </row>
        <row r="7297">
          <cell r="B7297" t="str">
            <v>SCHWEIZER_2023</v>
          </cell>
          <cell r="C7297" t="str">
            <v>CID001157 - Metalor USA Refining Corporation</v>
          </cell>
          <cell r="D7297" t="str">
            <v>Gold</v>
          </cell>
          <cell r="E7297" t="str">
            <v>CID001157</v>
          </cell>
          <cell r="F7297" t="str">
            <v>RMI</v>
          </cell>
          <cell r="G7297" t="str">
            <v>Metalor USA Refining Corporation</v>
          </cell>
          <cell r="H7297" t="str">
            <v>UNITED STATES OF AMERICA</v>
          </cell>
          <cell r="I7297"/>
          <cell r="J7297" t="str">
            <v>North Attleboro</v>
          </cell>
          <cell r="K7297" t="str">
            <v>Massachusetts</v>
          </cell>
          <cell r="L7297" t="str">
            <v>Conformant</v>
          </cell>
        </row>
        <row r="7298">
          <cell r="B7298" t="str">
            <v>SCHWEIZER_2023</v>
          </cell>
          <cell r="C7298" t="str">
            <v>CID001161 - Metalurgica Met-Mex Penoles S.A. De C.V.65</v>
          </cell>
          <cell r="D7298" t="str">
            <v>Gold</v>
          </cell>
          <cell r="E7298" t="str">
            <v>CID001161</v>
          </cell>
          <cell r="F7298" t="str">
            <v>RMI</v>
          </cell>
          <cell r="G7298" t="str">
            <v>Metalurgica Met-Mex Penoles S.A. De C.V.</v>
          </cell>
          <cell r="H7298" t="str">
            <v>MEXICO</v>
          </cell>
          <cell r="I7298"/>
          <cell r="J7298" t="str">
            <v>Torreon</v>
          </cell>
          <cell r="K7298" t="str">
            <v>Coahuila de Zaragoza</v>
          </cell>
          <cell r="L7298" t="str">
            <v>Conformant</v>
          </cell>
        </row>
        <row r="7299">
          <cell r="B7299" t="str">
            <v>SCHWEIZER_2023</v>
          </cell>
          <cell r="C7299" t="str">
            <v>CID001875 - Tanaka Kikinzoku Kogyo K.K.96</v>
          </cell>
          <cell r="D7299" t="str">
            <v>Gold</v>
          </cell>
          <cell r="E7299" t="str">
            <v>CID001875</v>
          </cell>
          <cell r="F7299" t="str">
            <v>RMI</v>
          </cell>
          <cell r="G7299" t="str">
            <v>Tanaka Kikinzoku Kogyo K.K.</v>
          </cell>
          <cell r="H7299" t="str">
            <v>JAPAN</v>
          </cell>
          <cell r="I7299" t="str">
            <v>nagatoro2-14</v>
          </cell>
          <cell r="J7299" t="str">
            <v>Hiratsuka</v>
          </cell>
          <cell r="K7299" t="str">
            <v>Kanagawa</v>
          </cell>
          <cell r="L7299" t="str">
            <v>Conformant</v>
          </cell>
        </row>
        <row r="7300">
          <cell r="B7300" t="str">
            <v>SCHWEIZER_2023</v>
          </cell>
          <cell r="C7300" t="str">
            <v>CID001980 - Umicore S.A. Business Unit Precious Metals Refining104</v>
          </cell>
          <cell r="D7300" t="str">
            <v>Gold</v>
          </cell>
          <cell r="E7300" t="str">
            <v>CID001980</v>
          </cell>
          <cell r="F7300" t="str">
            <v>RMI</v>
          </cell>
          <cell r="G7300" t="str">
            <v>Umicore S.A. Business Unit Precious Metals Refining</v>
          </cell>
          <cell r="H7300" t="str">
            <v>BELGIUM</v>
          </cell>
          <cell r="I7300" t="str">
            <v>Adolf Greinerstraat 14</v>
          </cell>
          <cell r="J7300" t="str">
            <v>Hoboken</v>
          </cell>
          <cell r="K7300" t="str">
            <v>Antwerpen</v>
          </cell>
          <cell r="L7300" t="str">
            <v>Conformant</v>
          </cell>
        </row>
        <row r="7301">
          <cell r="B7301" t="str">
            <v>SCHWEIZER_2023</v>
          </cell>
          <cell r="C7301" t="str">
            <v>CID002030 - Western Australian Mint (T/a The Perth Mint)109</v>
          </cell>
          <cell r="D7301" t="str">
            <v>Gold</v>
          </cell>
          <cell r="E7301" t="str">
            <v>CID002030</v>
          </cell>
          <cell r="F7301" t="str">
            <v>RMI</v>
          </cell>
          <cell r="G7301" t="str">
            <v>Western Australian Mint (T/a The Perth Mint)</v>
          </cell>
          <cell r="H7301" t="str">
            <v>AUSTRALIA</v>
          </cell>
          <cell r="I7301" t="str">
            <v>Nondisclosure</v>
          </cell>
          <cell r="J7301" t="str">
            <v>Newburn</v>
          </cell>
          <cell r="K7301" t="str">
            <v>Western Australia</v>
          </cell>
          <cell r="L7301" t="str">
            <v>Conformant</v>
          </cell>
        </row>
        <row r="7302">
          <cell r="B7302" t="str">
            <v>SCHWEIZER_2023</v>
          </cell>
          <cell r="C7302" t="str">
            <v>CID002778 - WIELAND Edelmetalle GmbH</v>
          </cell>
          <cell r="D7302" t="str">
            <v>Gold</v>
          </cell>
          <cell r="E7302" t="str">
            <v>CID002778</v>
          </cell>
          <cell r="F7302" t="str">
            <v>RMI</v>
          </cell>
          <cell r="G7302" t="str">
            <v>WIELAND Edelmetalle GmbH</v>
          </cell>
          <cell r="H7302" t="str">
            <v>GERMANY</v>
          </cell>
          <cell r="I7302"/>
          <cell r="J7302" t="str">
            <v>Pforzeim</v>
          </cell>
          <cell r="K7302" t="str">
            <v>Baden-Wurttemberg</v>
          </cell>
          <cell r="L7302" t="str">
            <v>Conformant</v>
          </cell>
        </row>
        <row r="7303">
          <cell r="B7303" t="str">
            <v>SCHWEIZER_2023</v>
          </cell>
          <cell r="C7303" t="str">
            <v>CID000292 - Alpha117</v>
          </cell>
          <cell r="D7303" t="str">
            <v>Tin</v>
          </cell>
          <cell r="E7303" t="str">
            <v>CID000292</v>
          </cell>
          <cell r="F7303" t="str">
            <v>RMI</v>
          </cell>
          <cell r="G7303" t="str">
            <v>Alpha</v>
          </cell>
          <cell r="H7303" t="str">
            <v>UNITED STATES OF AMERICA</v>
          </cell>
          <cell r="I7303"/>
          <cell r="J7303" t="str">
            <v>Altoona</v>
          </cell>
          <cell r="K7303" t="str">
            <v>Pennsylvania</v>
          </cell>
          <cell r="L7303" t="str">
            <v>Conformant</v>
          </cell>
        </row>
        <row r="7304">
          <cell r="B7304" t="str">
            <v>SCHWEIZER_2023</v>
          </cell>
          <cell r="C7304" t="str">
            <v>CID000228 - Chenzhou Yunxiang Mining and Metallurgy Co., Ltd.124</v>
          </cell>
          <cell r="D7304" t="str">
            <v>Tin</v>
          </cell>
          <cell r="E7304" t="str">
            <v>CID000228</v>
          </cell>
          <cell r="F7304" t="str">
            <v>RMI</v>
          </cell>
          <cell r="G7304" t="str">
            <v>Chenzhou Yunxiang Mining and Metallurgy Co., Ltd.</v>
          </cell>
          <cell r="H7304" t="str">
            <v>CHINA</v>
          </cell>
          <cell r="I7304"/>
          <cell r="J7304" t="str">
            <v>Chenzhou</v>
          </cell>
          <cell r="K7304" t="str">
            <v>Hunan Sheng</v>
          </cell>
          <cell r="L7304" t="str">
            <v>Conformant</v>
          </cell>
        </row>
        <row r="7305">
          <cell r="B7305" t="str">
            <v>SCHWEIZER_2023</v>
          </cell>
          <cell r="C7305" t="str">
            <v>CID001070 - China Tin Group Co., Ltd.125</v>
          </cell>
          <cell r="D7305" t="str">
            <v>Tin</v>
          </cell>
          <cell r="E7305" t="str">
            <v>CID001070</v>
          </cell>
          <cell r="F7305" t="str">
            <v>RMI</v>
          </cell>
          <cell r="G7305" t="str">
            <v>China Tin Group Co., Ltd.</v>
          </cell>
          <cell r="H7305" t="str">
            <v>CHINA</v>
          </cell>
          <cell r="I7305"/>
          <cell r="J7305" t="str">
            <v>Laibin</v>
          </cell>
          <cell r="K7305" t="str">
            <v>Guangxi Zhuangzu Zizhiqu</v>
          </cell>
          <cell r="L7305" t="str">
            <v>Conformant</v>
          </cell>
        </row>
        <row r="7306">
          <cell r="B7306" t="str">
            <v>SCHWEIZER_2023</v>
          </cell>
          <cell r="C7306" t="str">
            <v>CID000402 - Dowa</v>
          </cell>
          <cell r="D7306" t="str">
            <v>Tin</v>
          </cell>
          <cell r="E7306" t="str">
            <v>CID000402</v>
          </cell>
          <cell r="F7306" t="str">
            <v>RMI</v>
          </cell>
          <cell r="G7306" t="str">
            <v>Dowa</v>
          </cell>
          <cell r="H7306" t="str">
            <v>JAPAN</v>
          </cell>
          <cell r="I7306"/>
          <cell r="J7306" t="str">
            <v>Kosaka</v>
          </cell>
          <cell r="K7306" t="str">
            <v>Akita</v>
          </cell>
          <cell r="L7306" t="str">
            <v>Conformant</v>
          </cell>
        </row>
        <row r="7307">
          <cell r="B7307" t="str">
            <v>SCHWEIZER_2023</v>
          </cell>
          <cell r="C7307" t="str">
            <v>CID000438 - EM Vinto</v>
          </cell>
          <cell r="D7307" t="str">
            <v>Tin</v>
          </cell>
          <cell r="E7307" t="str">
            <v>CID000438</v>
          </cell>
          <cell r="F7307" t="str">
            <v>RMI</v>
          </cell>
          <cell r="G7307" t="str">
            <v>EM Vinto</v>
          </cell>
          <cell r="H7307" t="str">
            <v>BOLIVIA (PLURINATIONAL STATE OF)</v>
          </cell>
          <cell r="I7307" t="str">
            <v>Unknown.</v>
          </cell>
          <cell r="J7307" t="str">
            <v>Oruro</v>
          </cell>
          <cell r="K7307" t="str">
            <v>Oruro</v>
          </cell>
          <cell r="L7307" t="str">
            <v>Conformant</v>
          </cell>
        </row>
        <row r="7308">
          <cell r="B7308" t="str">
            <v>SCHWEIZER_2023</v>
          </cell>
          <cell r="C7308" t="str">
            <v>CID000468 - Fenix Metals</v>
          </cell>
          <cell r="D7308" t="str">
            <v>Tin</v>
          </cell>
          <cell r="E7308" t="str">
            <v>CID000468</v>
          </cell>
          <cell r="F7308" t="str">
            <v>RMI</v>
          </cell>
          <cell r="G7308" t="str">
            <v>Fenix Metals</v>
          </cell>
          <cell r="H7308" t="str">
            <v>POLAND</v>
          </cell>
          <cell r="I7308"/>
          <cell r="J7308" t="str">
            <v>Chmielów</v>
          </cell>
          <cell r="K7308" t="str">
            <v>Podkarpackie</v>
          </cell>
          <cell r="L7308" t="str">
            <v>Conformant</v>
          </cell>
        </row>
        <row r="7309">
          <cell r="B7309" t="str">
            <v>SCHWEIZER_2023</v>
          </cell>
          <cell r="C7309" t="str">
            <v>CID000555 - Gejiu Zili Mining And Metallurgy Co., Ltd.146</v>
          </cell>
          <cell r="D7309" t="str">
            <v>Tin</v>
          </cell>
          <cell r="E7309" t="str">
            <v>CID000555</v>
          </cell>
          <cell r="F7309" t="str">
            <v>RMI</v>
          </cell>
          <cell r="G7309" t="str">
            <v>Gejiu Zili Mining And Metallurgy Co., Ltd.</v>
          </cell>
          <cell r="H7309" t="str">
            <v>CHINA</v>
          </cell>
          <cell r="I7309"/>
          <cell r="J7309" t="str">
            <v>Gejiu</v>
          </cell>
          <cell r="K7309" t="str">
            <v>Yunnan Sheng</v>
          </cell>
          <cell r="L7309" t="str">
            <v>Listed by RMI</v>
          </cell>
        </row>
        <row r="7310">
          <cell r="B7310" t="str">
            <v>SCHWEIZER_2023</v>
          </cell>
          <cell r="C7310" t="str">
            <v>CID003116 - Guangdong Hanhe Non-Ferrous Metal Co., Ltd.</v>
          </cell>
          <cell r="D7310" t="str">
            <v>Tin</v>
          </cell>
          <cell r="E7310" t="str">
            <v>CID003116</v>
          </cell>
          <cell r="F7310" t="str">
            <v>RMI</v>
          </cell>
          <cell r="G7310" t="str">
            <v>Guangdong Hanhe Non-Ferrous Metal Co., Ltd.</v>
          </cell>
          <cell r="H7310" t="str">
            <v>CHINA</v>
          </cell>
          <cell r="I7310"/>
          <cell r="J7310" t="str">
            <v>Chaozhou</v>
          </cell>
          <cell r="K7310" t="str">
            <v>Guangdong Sheng</v>
          </cell>
          <cell r="L7310" t="str">
            <v>Conformant</v>
          </cell>
        </row>
        <row r="7311">
          <cell r="B7311" t="str">
            <v>SCHWEIZER_2023</v>
          </cell>
          <cell r="C7311" t="str">
            <v>CID001105 - Malaysia Smelting Corporation (MSC)</v>
          </cell>
          <cell r="D7311" t="str">
            <v>Tin</v>
          </cell>
          <cell r="E7311" t="str">
            <v>CID001105</v>
          </cell>
          <cell r="F7311" t="str">
            <v>RMI</v>
          </cell>
          <cell r="G7311" t="str">
            <v>Malaysia Smelting Corporation (MSC)</v>
          </cell>
          <cell r="H7311" t="str">
            <v>MALAYSIA</v>
          </cell>
          <cell r="I7311" t="str">
            <v>27, Jialan Pantai</v>
          </cell>
          <cell r="J7311" t="str">
            <v>Butterworth</v>
          </cell>
          <cell r="K7311" t="str">
            <v>Pulau Pinang</v>
          </cell>
          <cell r="L7311" t="str">
            <v>Conformant</v>
          </cell>
        </row>
        <row r="7312">
          <cell r="B7312" t="str">
            <v>SCHWEIZER_2023</v>
          </cell>
          <cell r="C7312" t="str">
            <v>CID001142 - Metallic Resources, Inc.</v>
          </cell>
          <cell r="D7312" t="str">
            <v>Tin</v>
          </cell>
          <cell r="E7312" t="str">
            <v>CID001142</v>
          </cell>
          <cell r="F7312" t="str">
            <v>RMI</v>
          </cell>
          <cell r="G7312" t="str">
            <v>Metallic Resources, Inc.</v>
          </cell>
          <cell r="H7312" t="str">
            <v>UNITED STATES OF AMERICA</v>
          </cell>
          <cell r="I7312"/>
          <cell r="J7312" t="str">
            <v>Twinsburg</v>
          </cell>
          <cell r="K7312" t="str">
            <v>Ohio</v>
          </cell>
          <cell r="L7312" t="str">
            <v>Conformant</v>
          </cell>
        </row>
        <row r="7313">
          <cell r="B7313" t="str">
            <v>SCHWEIZER_2023</v>
          </cell>
          <cell r="C7313" t="str">
            <v>CID001182 - Minsur</v>
          </cell>
          <cell r="D7313" t="str">
            <v>Tin</v>
          </cell>
          <cell r="E7313" t="str">
            <v>CID001182</v>
          </cell>
          <cell r="F7313" t="str">
            <v>RMI</v>
          </cell>
          <cell r="G7313" t="str">
            <v>Minsur</v>
          </cell>
          <cell r="H7313" t="str">
            <v>PERU</v>
          </cell>
          <cell r="I7313" t="str">
            <v>222 Bloomingdale Road, Suite 101</v>
          </cell>
          <cell r="J7313" t="str">
            <v>Paracas</v>
          </cell>
          <cell r="K7313" t="str">
            <v>Ika</v>
          </cell>
          <cell r="L7313" t="str">
            <v>Conformant</v>
          </cell>
        </row>
        <row r="7314">
          <cell r="B7314" t="str">
            <v>SCHWEIZER_2023</v>
          </cell>
          <cell r="C7314" t="str">
            <v>CID001314 - O.M. Manufacturing (Thailand) Co., Ltd.</v>
          </cell>
          <cell r="D7314" t="str">
            <v>Tin</v>
          </cell>
          <cell r="E7314" t="str">
            <v>CID001314</v>
          </cell>
          <cell r="F7314" t="str">
            <v>RMI</v>
          </cell>
          <cell r="G7314" t="str">
            <v>O.M. Manufacturing (Thailand) Co., Ltd.</v>
          </cell>
          <cell r="H7314" t="str">
            <v>THAILAND</v>
          </cell>
          <cell r="I7314"/>
          <cell r="J7314" t="str">
            <v>Sriracha</v>
          </cell>
          <cell r="K7314" t="str">
            <v>Chon Buri</v>
          </cell>
          <cell r="L7314" t="str">
            <v>Conformant</v>
          </cell>
        </row>
        <row r="7315">
          <cell r="B7315" t="str">
            <v>SCHWEIZER_2023</v>
          </cell>
          <cell r="C7315" t="str">
            <v>CID001337 - Operaciones Metalurgicas S.A.</v>
          </cell>
          <cell r="D7315" t="str">
            <v>Tin</v>
          </cell>
          <cell r="E7315" t="str">
            <v>CID001337</v>
          </cell>
          <cell r="F7315" t="str">
            <v>RMI</v>
          </cell>
          <cell r="G7315" t="str">
            <v>Operaciones Metalurgicas S.A.</v>
          </cell>
          <cell r="H7315" t="str">
            <v>BOLIVIA (PLURINATIONAL STATE OF)</v>
          </cell>
          <cell r="I7315" t="str">
            <v>Nondisclosure</v>
          </cell>
          <cell r="J7315" t="str">
            <v>Oruro</v>
          </cell>
          <cell r="K7315" t="str">
            <v>Oruro</v>
          </cell>
          <cell r="L7315" t="str">
            <v>Conformant</v>
          </cell>
        </row>
        <row r="7316">
          <cell r="B7316" t="str">
            <v>SCHWEIZER_2023</v>
          </cell>
          <cell r="C7316" t="str">
            <v>CID001399 - PT Artha Cipta Langgeng</v>
          </cell>
          <cell r="D7316" t="str">
            <v>Tin</v>
          </cell>
          <cell r="E7316" t="str">
            <v>CID001399</v>
          </cell>
          <cell r="F7316" t="str">
            <v>RMI</v>
          </cell>
          <cell r="G7316" t="str">
            <v>PT Artha Cipta Langgeng</v>
          </cell>
          <cell r="H7316" t="str">
            <v>INDONESIA</v>
          </cell>
          <cell r="I7316"/>
          <cell r="J7316" t="str">
            <v>Sungailiat</v>
          </cell>
          <cell r="K7316" t="str">
            <v>Kepulauan Bangka Belitung</v>
          </cell>
          <cell r="L7316" t="str">
            <v>Conformant</v>
          </cell>
        </row>
        <row r="7317">
          <cell r="B7317" t="str">
            <v>SCHWEIZER_2023</v>
          </cell>
          <cell r="C7317" t="str">
            <v>CID002503 - PT ATD Makmur Mandiri Jaya</v>
          </cell>
          <cell r="D7317" t="str">
            <v>Tin</v>
          </cell>
          <cell r="E7317" t="str">
            <v>CID002503</v>
          </cell>
          <cell r="F7317" t="str">
            <v>RMI</v>
          </cell>
          <cell r="G7317" t="str">
            <v>PT ATD Makmur Mandiri Jaya</v>
          </cell>
          <cell r="H7317" t="str">
            <v>INDONESIA</v>
          </cell>
          <cell r="I7317"/>
          <cell r="J7317" t="str">
            <v>Sungailiat</v>
          </cell>
          <cell r="K7317" t="str">
            <v>Kepulauan Bangka Belitung</v>
          </cell>
          <cell r="L7317" t="str">
            <v>Conformant</v>
          </cell>
        </row>
        <row r="7318">
          <cell r="B7318" t="str">
            <v>SCHWEIZER_2023</v>
          </cell>
          <cell r="C7318" t="str">
            <v>CID001402 - PT Babel Inti Perkasa</v>
          </cell>
          <cell r="D7318" t="str">
            <v>Tin</v>
          </cell>
          <cell r="E7318" t="str">
            <v>CID001402</v>
          </cell>
          <cell r="F7318" t="str">
            <v>RMI</v>
          </cell>
          <cell r="G7318" t="str">
            <v>PT Babel Inti Perkasa</v>
          </cell>
          <cell r="H7318" t="str">
            <v>INDONESIA</v>
          </cell>
          <cell r="I7318"/>
          <cell r="J7318" t="str">
            <v>Lintang</v>
          </cell>
          <cell r="K7318" t="str">
            <v>Kepulauan Bangka Belitung</v>
          </cell>
          <cell r="L7318" t="str">
            <v>Conformant</v>
          </cell>
        </row>
        <row r="7319">
          <cell r="B7319" t="str">
            <v>SCHWEIZER_2023</v>
          </cell>
          <cell r="C7319" t="str">
            <v>CID001428 - PT Bukit Timah156</v>
          </cell>
          <cell r="D7319" t="str">
            <v>Tin</v>
          </cell>
          <cell r="E7319" t="str">
            <v>CID001428</v>
          </cell>
          <cell r="F7319" t="str">
            <v>RMI</v>
          </cell>
          <cell r="G7319" t="str">
            <v>PT Bukit Timah</v>
          </cell>
          <cell r="H7319" t="str">
            <v>INDONESIA</v>
          </cell>
          <cell r="I7319" t="str">
            <v>Nondisclosure</v>
          </cell>
          <cell r="J7319" t="str">
            <v>Pangkal Pinang</v>
          </cell>
          <cell r="K7319" t="str">
            <v>Kepulauan Bangka Belitung</v>
          </cell>
          <cell r="L7319" t="str">
            <v>Conformant</v>
          </cell>
        </row>
        <row r="7320">
          <cell r="B7320" t="str">
            <v>SCHWEIZER_2023</v>
          </cell>
          <cell r="C7320" t="str">
            <v>CID002696 - PT Cipta Persada Mulia</v>
          </cell>
          <cell r="D7320" t="str">
            <v>Tin</v>
          </cell>
          <cell r="E7320" t="str">
            <v>CID002696</v>
          </cell>
          <cell r="F7320" t="str">
            <v>RMI</v>
          </cell>
          <cell r="G7320" t="str">
            <v>PT Cipta Persada Mulia</v>
          </cell>
          <cell r="H7320" t="str">
            <v>INDONESIA</v>
          </cell>
          <cell r="I7320"/>
          <cell r="J7320" t="str">
            <v>Batam</v>
          </cell>
          <cell r="K7320" t="str">
            <v>Kepulauan Riau</v>
          </cell>
          <cell r="L7320" t="str">
            <v>Conformant</v>
          </cell>
        </row>
        <row r="7321">
          <cell r="B7321" t="str">
            <v>SCHWEIZER_2023</v>
          </cell>
          <cell r="C7321" t="str">
            <v>CID002835 - PT Menara Cipta Mulia</v>
          </cell>
          <cell r="D7321" t="str">
            <v>Tin</v>
          </cell>
          <cell r="E7321" t="str">
            <v>CID002835</v>
          </cell>
          <cell r="F7321" t="str">
            <v>RMI</v>
          </cell>
          <cell r="G7321" t="str">
            <v>PT Menara Cipta Mulia</v>
          </cell>
          <cell r="H7321" t="str">
            <v>INDONESIA</v>
          </cell>
          <cell r="I7321"/>
          <cell r="J7321" t="str">
            <v>Mentawak</v>
          </cell>
          <cell r="K7321" t="str">
            <v>Kepulauan Bangka Belitung</v>
          </cell>
          <cell r="L7321" t="str">
            <v>Conformant</v>
          </cell>
        </row>
        <row r="7322">
          <cell r="B7322" t="str">
            <v>SCHWEIZER_2023</v>
          </cell>
          <cell r="C7322" t="str">
            <v>CID001453 - PT Mitra Stania Prima</v>
          </cell>
          <cell r="D7322" t="str">
            <v>Tin</v>
          </cell>
          <cell r="E7322" t="str">
            <v>CID001453</v>
          </cell>
          <cell r="F7322" t="str">
            <v>RMI</v>
          </cell>
          <cell r="G7322" t="str">
            <v>PT Mitra Stania Prima</v>
          </cell>
          <cell r="H7322" t="str">
            <v>INDONESIA</v>
          </cell>
          <cell r="I7322"/>
          <cell r="J7322" t="str">
            <v>Sungailiat</v>
          </cell>
          <cell r="K7322" t="str">
            <v>Kepulauan Bangka Belitung</v>
          </cell>
          <cell r="L7322" t="str">
            <v>Conformant</v>
          </cell>
        </row>
        <row r="7323">
          <cell r="B7323" t="str">
            <v>SCHWEIZER_2023</v>
          </cell>
          <cell r="C7323" t="str">
            <v>CID001458 - PT Prima Timah Utama</v>
          </cell>
          <cell r="D7323" t="str">
            <v>Tin</v>
          </cell>
          <cell r="E7323" t="str">
            <v>CID001458</v>
          </cell>
          <cell r="F7323" t="str">
            <v>RMI</v>
          </cell>
          <cell r="G7323" t="str">
            <v>PT Prima Timah Utama</v>
          </cell>
          <cell r="H7323" t="str">
            <v>INDONESIA</v>
          </cell>
          <cell r="I7323"/>
          <cell r="J7323" t="str">
            <v>Pangkal Pinang</v>
          </cell>
          <cell r="K7323" t="str">
            <v>Kepulauan Bangka Belitung</v>
          </cell>
          <cell r="L7323" t="str">
            <v>Conformant</v>
          </cell>
        </row>
        <row r="7324">
          <cell r="B7324" t="str">
            <v>SCHWEIZER_2023</v>
          </cell>
          <cell r="C7324" t="str">
            <v>CID001460 - PT Refined Bangka Tin</v>
          </cell>
          <cell r="D7324" t="str">
            <v>Tin</v>
          </cell>
          <cell r="E7324" t="str">
            <v>CID001460</v>
          </cell>
          <cell r="F7324" t="str">
            <v>RMI</v>
          </cell>
          <cell r="G7324" t="str">
            <v>PT Refined Bangka Tin</v>
          </cell>
          <cell r="H7324" t="str">
            <v>INDONESIA</v>
          </cell>
          <cell r="I7324"/>
          <cell r="J7324" t="str">
            <v>Sungailiat</v>
          </cell>
          <cell r="K7324" t="str">
            <v>Kepulauan Bangka Belitung</v>
          </cell>
          <cell r="L7324" t="str">
            <v>Conformant</v>
          </cell>
        </row>
        <row r="7325">
          <cell r="B7325" t="str">
            <v>SCHWEIZER_2023</v>
          </cell>
          <cell r="C7325" t="str">
            <v>CID001463 - PT Sariwiguna Binasentosa</v>
          </cell>
          <cell r="D7325" t="str">
            <v>Tin</v>
          </cell>
          <cell r="E7325" t="str">
            <v>CID001463</v>
          </cell>
          <cell r="F7325" t="str">
            <v>RMI</v>
          </cell>
          <cell r="G7325" t="str">
            <v>PT Sariwiguna Binasentosa</v>
          </cell>
          <cell r="H7325" t="str">
            <v>INDONESIA</v>
          </cell>
          <cell r="I7325"/>
          <cell r="J7325" t="str">
            <v>Pangkal Pinang</v>
          </cell>
          <cell r="K7325" t="str">
            <v>Kepulauan Bangka Belitung</v>
          </cell>
          <cell r="L7325" t="str">
            <v>Conformant</v>
          </cell>
        </row>
        <row r="7326">
          <cell r="B7326" t="str">
            <v>SCHWEIZER_2023</v>
          </cell>
          <cell r="C7326" t="str">
            <v>CID001468 - PT Stanindo Inti Perkasa</v>
          </cell>
          <cell r="D7326" t="str">
            <v>Tin</v>
          </cell>
          <cell r="E7326" t="str">
            <v>CID001468</v>
          </cell>
          <cell r="F7326" t="str">
            <v>RMI</v>
          </cell>
          <cell r="G7326" t="str">
            <v>PT Stanindo Inti Perkasa</v>
          </cell>
          <cell r="H7326" t="str">
            <v>INDONESIA</v>
          </cell>
          <cell r="I7326"/>
          <cell r="J7326" t="str">
            <v>Pangkal Pinang</v>
          </cell>
          <cell r="K7326" t="str">
            <v>Kepulauan Bangka Belitung</v>
          </cell>
          <cell r="L7326" t="str">
            <v>Conformant</v>
          </cell>
        </row>
        <row r="7327">
          <cell r="B7327" t="str">
            <v>SCHWEIZER_2023</v>
          </cell>
          <cell r="C7327" t="str">
            <v>CID001477 - PT Timah Tbk Kundur</v>
          </cell>
          <cell r="D7327" t="str">
            <v>Tin</v>
          </cell>
          <cell r="E7327" t="str">
            <v>CID001477</v>
          </cell>
          <cell r="F7327" t="str">
            <v>RMI</v>
          </cell>
          <cell r="G7327" t="str">
            <v>PT Timah Tbk Kundur</v>
          </cell>
          <cell r="H7327" t="str">
            <v>INDONESIA</v>
          </cell>
          <cell r="I7327" t="str">
            <v>Unknown.</v>
          </cell>
          <cell r="J7327" t="str">
            <v>Kundur</v>
          </cell>
          <cell r="K7327" t="str">
            <v>Riau</v>
          </cell>
          <cell r="L7327" t="str">
            <v>Conformant</v>
          </cell>
        </row>
        <row r="7328">
          <cell r="B7328" t="str">
            <v>SCHWEIZER_2023</v>
          </cell>
          <cell r="C7328" t="str">
            <v>CID001482 - PT Timah Tbk Mentok</v>
          </cell>
          <cell r="D7328" t="str">
            <v>Tin</v>
          </cell>
          <cell r="E7328" t="str">
            <v>CID001482</v>
          </cell>
          <cell r="F7328" t="str">
            <v>RMI</v>
          </cell>
          <cell r="G7328" t="str">
            <v>PT Timah Tbk Mentok</v>
          </cell>
          <cell r="H7328" t="str">
            <v>INDONESIA</v>
          </cell>
          <cell r="I7328" t="str">
            <v>Unknown.</v>
          </cell>
          <cell r="J7328" t="str">
            <v>Mentok</v>
          </cell>
          <cell r="K7328" t="str">
            <v>Kepulauan Bangka Belitung</v>
          </cell>
          <cell r="L7328" t="str">
            <v>Conformant</v>
          </cell>
        </row>
        <row r="7329">
          <cell r="B7329" t="str">
            <v>SCHWEIZER_2023</v>
          </cell>
          <cell r="C7329" t="str">
            <v>CID001490 - PT Tinindo Inter Nusa</v>
          </cell>
          <cell r="D7329" t="str">
            <v>Tin</v>
          </cell>
          <cell r="E7329" t="str">
            <v>CID001490</v>
          </cell>
          <cell r="F7329" t="str">
            <v>RMI</v>
          </cell>
          <cell r="G7329" t="str">
            <v>PT Tinindo Inter Nusa</v>
          </cell>
          <cell r="H7329" t="str">
            <v>INDONESIA</v>
          </cell>
          <cell r="I7329"/>
          <cell r="J7329" t="str">
            <v>Pangkal Pinang</v>
          </cell>
          <cell r="K7329" t="str">
            <v>Kepulauan Bangka Belitung</v>
          </cell>
          <cell r="L7329" t="str">
            <v>Listed by RMI</v>
          </cell>
        </row>
        <row r="7330">
          <cell r="B7330" t="str">
            <v>SCHWEIZER_2023</v>
          </cell>
          <cell r="C7330" t="str">
            <v>CID001539 - Rui Da Hung</v>
          </cell>
          <cell r="D7330" t="str">
            <v>Tin</v>
          </cell>
          <cell r="E7330" t="str">
            <v>CID001539</v>
          </cell>
          <cell r="F7330" t="str">
            <v>RMI</v>
          </cell>
          <cell r="G7330" t="str">
            <v>Rui Da Hung</v>
          </cell>
          <cell r="H7330" t="str">
            <v>TAIWAN, PROVINCE OF CHINA</v>
          </cell>
          <cell r="I7330"/>
          <cell r="J7330" t="str">
            <v>Taoyuan</v>
          </cell>
          <cell r="K7330" t="str">
            <v>Taoyuan</v>
          </cell>
          <cell r="L7330" t="str">
            <v>Conformant</v>
          </cell>
        </row>
        <row r="7331">
          <cell r="B7331" t="str">
            <v>SCHWEIZER_2023</v>
          </cell>
          <cell r="C7331" t="str">
            <v>CID001898 - Thaisarco</v>
          </cell>
          <cell r="D7331" t="str">
            <v>Tin</v>
          </cell>
          <cell r="E7331" t="str">
            <v>CID001898</v>
          </cell>
          <cell r="F7331" t="str">
            <v>RMI</v>
          </cell>
          <cell r="G7331" t="str">
            <v>Thaisarco</v>
          </cell>
          <cell r="H7331" t="str">
            <v>THAILAND</v>
          </cell>
          <cell r="I7331" t="str">
            <v>80 Moo 8, Sakdidej Road</v>
          </cell>
          <cell r="J7331" t="str">
            <v>Amphur Muang</v>
          </cell>
          <cell r="K7331" t="str">
            <v>Phuket</v>
          </cell>
          <cell r="L7331" t="str">
            <v>Conformant</v>
          </cell>
        </row>
        <row r="7332">
          <cell r="B7332" t="str">
            <v>SCHWEIZER_2023</v>
          </cell>
          <cell r="C7332" t="str">
            <v>CID002036 - White Solder Metalurgia e Mineracao Ltda.</v>
          </cell>
          <cell r="D7332" t="str">
            <v>Tin</v>
          </cell>
          <cell r="E7332" t="str">
            <v>CID002036</v>
          </cell>
          <cell r="F7332" t="str">
            <v>RMI</v>
          </cell>
          <cell r="G7332" t="str">
            <v>White Solder Metalurgia e Mineracao Ltda.</v>
          </cell>
          <cell r="H7332" t="str">
            <v>BRAZIL</v>
          </cell>
          <cell r="I7332" t="str">
            <v>Rodovia 421, Km 1,1 no 917 CEP 76877-073/Cx Postal: 433</v>
          </cell>
          <cell r="J7332" t="str">
            <v>Ariquemes</v>
          </cell>
          <cell r="K7332" t="str">
            <v>Rondônia</v>
          </cell>
          <cell r="L7332" t="str">
            <v>Conformant</v>
          </cell>
        </row>
        <row r="7333">
          <cell r="B7333" t="str">
            <v>SCHWEIZER_2023</v>
          </cell>
          <cell r="C7333" t="str">
            <v>CID002158 - Yunnan Chengfeng Non-ferrous Metals Co., Ltd.165</v>
          </cell>
          <cell r="D7333" t="str">
            <v>Tin</v>
          </cell>
          <cell r="E7333" t="str">
            <v>CID002158</v>
          </cell>
          <cell r="F7333" t="str">
            <v>RMI</v>
          </cell>
          <cell r="G7333" t="str">
            <v>Yunnan Chengfeng Non-ferrous Metals Co., Ltd.</v>
          </cell>
          <cell r="H7333" t="str">
            <v>CHINA</v>
          </cell>
          <cell r="I7333" t="str">
            <v>Unknown.</v>
          </cell>
          <cell r="J7333" t="str">
            <v>Gejiu</v>
          </cell>
          <cell r="K7333" t="str">
            <v>Yunnan Sheng</v>
          </cell>
          <cell r="L7333" t="str">
            <v>Conformant</v>
          </cell>
        </row>
        <row r="7334">
          <cell r="B7334" t="str">
            <v>SCHWEIZER_2023</v>
          </cell>
          <cell r="C7334" t="str">
            <v>CID002180 - Tin Smelting Branch of Yunnan Tin Co., Ltd.</v>
          </cell>
          <cell r="D7334" t="str">
            <v>Tin</v>
          </cell>
          <cell r="E7334" t="str">
            <v>CID002180</v>
          </cell>
          <cell r="F7334" t="str">
            <v>RMI</v>
          </cell>
          <cell r="G7334" t="str">
            <v>Tin Smelting Branch of Yunnan Tin Co., Ltd.</v>
          </cell>
          <cell r="H7334" t="str">
            <v>CHINA</v>
          </cell>
          <cell r="I7334" t="str">
            <v>Unknown.</v>
          </cell>
          <cell r="J7334" t="str">
            <v>Gejiu</v>
          </cell>
          <cell r="K7334" t="str">
            <v>Yunnan Sheng</v>
          </cell>
          <cell r="L7334" t="str">
            <v>Conformant</v>
          </cell>
        </row>
        <row r="7335">
          <cell r="B7335" t="str">
            <v>SCHWEIZER_2023</v>
          </cell>
          <cell r="C7335" t="str">
            <v>CID001231 - Jiangxi New Nanshan Technology Ltd.</v>
          </cell>
          <cell r="D7335" t="str">
            <v>Tin</v>
          </cell>
          <cell r="E7335" t="str">
            <v>CID001231</v>
          </cell>
          <cell r="F7335" t="str">
            <v>RMI</v>
          </cell>
          <cell r="G7335" t="str">
            <v>Jiangxi New Nanshan Technology Ltd.</v>
          </cell>
          <cell r="H7335" t="str">
            <v>CHINA</v>
          </cell>
          <cell r="I7335" t="str">
            <v>Nan Kang Industrial Park, Ganzhou, Jiangxi Province, China, 341413</v>
          </cell>
          <cell r="J7335" t="str">
            <v>Ganzhou</v>
          </cell>
          <cell r="K7335" t="str">
            <v>Jiangxi Sheng</v>
          </cell>
          <cell r="L7335" t="str">
            <v>Conformant</v>
          </cell>
        </row>
        <row r="7336">
          <cell r="B7336" t="str">
            <v>SCHWEIZER_2023</v>
          </cell>
          <cell r="C7336" t="str">
            <v>CID002773 - Aurubis Beerse99</v>
          </cell>
          <cell r="D7336" t="str">
            <v>Tin</v>
          </cell>
          <cell r="E7336" t="str">
            <v>CID002773</v>
          </cell>
          <cell r="F7336" t="str">
            <v>RMI</v>
          </cell>
          <cell r="G7336" t="str">
            <v>Aurubis Beerse</v>
          </cell>
          <cell r="H7336" t="str">
            <v>BELGIUM</v>
          </cell>
          <cell r="I7336"/>
          <cell r="J7336" t="str">
            <v>Beerse</v>
          </cell>
          <cell r="K7336" t="str">
            <v>Antwerpen</v>
          </cell>
          <cell r="L7336" t="str">
            <v>Conformant</v>
          </cell>
        </row>
        <row r="7337">
          <cell r="B7337" t="str">
            <v>SCHWEIZER_2023</v>
          </cell>
          <cell r="C7337" t="str">
            <v>CID003205 - PT Bangka Serumpun</v>
          </cell>
          <cell r="D7337" t="str">
            <v>Tin</v>
          </cell>
          <cell r="E7337" t="str">
            <v>CID003205</v>
          </cell>
          <cell r="F7337" t="str">
            <v>RMI</v>
          </cell>
          <cell r="G7337" t="str">
            <v>PT Bangka Serumpun</v>
          </cell>
          <cell r="H7337" t="str">
            <v>INDONESIA</v>
          </cell>
          <cell r="I7337"/>
          <cell r="J7337" t="str">
            <v>Pangkalpinang</v>
          </cell>
          <cell r="K7337" t="str">
            <v>Kepulauan Bangka Belitung</v>
          </cell>
          <cell r="L7337" t="str">
            <v>Conformant</v>
          </cell>
        </row>
        <row r="7338">
          <cell r="B7338" t="str">
            <v>SCHWEIZER_2023</v>
          </cell>
          <cell r="C7338" t="str">
            <v>CID003325 - Tin Technology &amp; Refining</v>
          </cell>
          <cell r="D7338" t="str">
            <v>Tin</v>
          </cell>
          <cell r="E7338" t="str">
            <v>CID003325</v>
          </cell>
          <cell r="F7338" t="str">
            <v>RMI</v>
          </cell>
          <cell r="G7338" t="str">
            <v>Tin Technology &amp; Refining</v>
          </cell>
          <cell r="H7338" t="str">
            <v>UNITED STATES OF AMERICA</v>
          </cell>
          <cell r="I7338"/>
          <cell r="J7338" t="str">
            <v>West Chester</v>
          </cell>
          <cell r="K7338" t="str">
            <v>Pennsylvania</v>
          </cell>
          <cell r="L7338" t="str">
            <v>Conformant</v>
          </cell>
        </row>
        <row r="7339">
          <cell r="B7339" t="str">
            <v>SCHWEIZER_2023</v>
          </cell>
          <cell r="C7339" t="str">
            <v>CID001406 - PT Babel Surya Alam Lestari</v>
          </cell>
          <cell r="D7339" t="str">
            <v>Tin</v>
          </cell>
          <cell r="E7339" t="str">
            <v>CID001406</v>
          </cell>
          <cell r="F7339" t="str">
            <v>RMI</v>
          </cell>
          <cell r="G7339" t="str">
            <v>PT Babel Surya Alam Lestari</v>
          </cell>
          <cell r="H7339" t="str">
            <v>INDONESIA</v>
          </cell>
          <cell r="I7339"/>
          <cell r="J7339" t="str">
            <v>Badau</v>
          </cell>
          <cell r="K7339" t="str">
            <v>Kepulauan Bangka Belitung</v>
          </cell>
          <cell r="L7339" t="str">
            <v>Conformant</v>
          </cell>
        </row>
        <row r="7340">
          <cell r="B7340" t="str">
            <v>SCHWEIZER_2023</v>
          </cell>
          <cell r="C7340" t="str">
            <v>CID003381 - PT Rajawali Rimba Perkasa</v>
          </cell>
          <cell r="D7340" t="str">
            <v>Tin</v>
          </cell>
          <cell r="E7340" t="str">
            <v>CID003381</v>
          </cell>
          <cell r="F7340" t="str">
            <v>RMI</v>
          </cell>
          <cell r="G7340" t="str">
            <v>PT Rajawali Rimba Perkasa</v>
          </cell>
          <cell r="H7340" t="str">
            <v>INDONESIA</v>
          </cell>
          <cell r="I7340"/>
          <cell r="J7340" t="str">
            <v>Tukak Sadai</v>
          </cell>
          <cell r="K7340" t="str">
            <v>Bangka Belitung</v>
          </cell>
          <cell r="L7340" t="str">
            <v>Conformant</v>
          </cell>
        </row>
        <row r="7341">
          <cell r="B7341" t="str">
            <v>SCHWEIZER_2023</v>
          </cell>
          <cell r="C7341" t="str">
            <v>CID002834 - Thai Nguyen Mining and Metallurgy Co., Ltd.</v>
          </cell>
          <cell r="D7341" t="str">
            <v>Tin</v>
          </cell>
          <cell r="E7341" t="str">
            <v>CID002834</v>
          </cell>
          <cell r="F7341" t="str">
            <v>RMI</v>
          </cell>
          <cell r="G7341" t="str">
            <v>Thai Nguyen Mining and Metallurgy Co., Ltd.</v>
          </cell>
          <cell r="H7341" t="str">
            <v>VIET NAM</v>
          </cell>
          <cell r="I7341"/>
          <cell r="J7341" t="str">
            <v>Thai Nguyen</v>
          </cell>
          <cell r="K7341" t="str">
            <v>Thái Nguyên</v>
          </cell>
          <cell r="L7341" t="str">
            <v>Removed</v>
          </cell>
        </row>
        <row r="7342">
          <cell r="B7342" t="str">
            <v>SCHWEIZER_2023</v>
          </cell>
          <cell r="C7342" t="str">
            <v>CID003379 - Ma'anshan Weitai Tin Co., Ltd.</v>
          </cell>
          <cell r="D7342" t="str">
            <v>Tin</v>
          </cell>
          <cell r="E7342" t="str">
            <v>CID003379</v>
          </cell>
          <cell r="F7342" t="str">
            <v>RMI</v>
          </cell>
          <cell r="G7342" t="str">
            <v>Ma'anshan Weitai Tin Co., Ltd.</v>
          </cell>
          <cell r="H7342" t="str">
            <v>CHINA</v>
          </cell>
          <cell r="I7342"/>
          <cell r="J7342" t="str">
            <v>Maanshan</v>
          </cell>
          <cell r="K7342" t="str">
            <v>Anhui Sheng</v>
          </cell>
          <cell r="L7342" t="str">
            <v>Removed</v>
          </cell>
        </row>
        <row r="7343">
          <cell r="B7343" t="str">
            <v>SCHWEIZER_2023</v>
          </cell>
          <cell r="C7343" t="str">
            <v>CID003387 - Luna Smelter, Ltd.</v>
          </cell>
          <cell r="D7343" t="str">
            <v>Tin</v>
          </cell>
          <cell r="E7343" t="str">
            <v>CID003387</v>
          </cell>
          <cell r="F7343" t="str">
            <v>RMI</v>
          </cell>
          <cell r="G7343" t="str">
            <v>Luna Smelter, Ltd.</v>
          </cell>
          <cell r="H7343" t="str">
            <v>RWANDA</v>
          </cell>
          <cell r="I7343"/>
          <cell r="J7343" t="str">
            <v>Kigali</v>
          </cell>
          <cell r="K7343" t="str">
            <v>City of Kigali</v>
          </cell>
          <cell r="L7343" t="str">
            <v>Conformant</v>
          </cell>
        </row>
        <row r="7344">
          <cell r="B7344" t="str">
            <v>SCHWEIZER_2023</v>
          </cell>
          <cell r="C7344" t="str">
            <v>CID001191 - Mitsubishi Materials Corporation</v>
          </cell>
          <cell r="D7344" t="str">
            <v>Tin</v>
          </cell>
          <cell r="E7344" t="str">
            <v>CID001191</v>
          </cell>
          <cell r="F7344" t="str">
            <v>RMI</v>
          </cell>
          <cell r="G7344" t="str">
            <v>Mitsubishi Materials Corporation</v>
          </cell>
          <cell r="H7344" t="str">
            <v>JAPAN</v>
          </cell>
          <cell r="I7344"/>
          <cell r="J7344" t="str">
            <v>Tokyo</v>
          </cell>
          <cell r="K7344" t="str">
            <v>Tokyo</v>
          </cell>
          <cell r="L7344" t="str">
            <v>Conformant</v>
          </cell>
        </row>
        <row r="7345">
          <cell r="B7345" t="str">
            <v>SEI STACKPOLE ELECTRONICS_2023</v>
          </cell>
          <cell r="C7345" t="str">
            <v>CID002557 - Global Advanced Metals Boyertown</v>
          </cell>
          <cell r="D7345" t="str">
            <v>Tantalum</v>
          </cell>
          <cell r="E7345" t="str">
            <v>CID002557</v>
          </cell>
          <cell r="F7345" t="str">
            <v>RMI</v>
          </cell>
          <cell r="G7345" t="str">
            <v>Global Advanced Metals Boyertown</v>
          </cell>
          <cell r="H7345" t="str">
            <v>UNITED STATES OF AMERICA</v>
          </cell>
          <cell r="I7345"/>
          <cell r="J7345" t="str">
            <v>Boyertown</v>
          </cell>
          <cell r="K7345" t="str">
            <v>Pennsylvania</v>
          </cell>
          <cell r="L7345" t="str">
            <v>Conformant</v>
          </cell>
        </row>
        <row r="7346">
          <cell r="B7346" t="str">
            <v>SEI STACKPOLE ELECTRONICS_2023</v>
          </cell>
          <cell r="C7346" t="str">
            <v>CID001173 - Mineracao Taboca S.A.</v>
          </cell>
          <cell r="D7346" t="str">
            <v>Tin</v>
          </cell>
          <cell r="E7346" t="str">
            <v>CID001173</v>
          </cell>
          <cell r="F7346" t="str">
            <v>RMI</v>
          </cell>
          <cell r="G7346" t="str">
            <v>Mineracao Taboca S.A.</v>
          </cell>
          <cell r="H7346" t="str">
            <v>BRAZIL</v>
          </cell>
          <cell r="I7346" t="str">
            <v>Nondisclosure</v>
          </cell>
          <cell r="J7346" t="str">
            <v>Bairro Guarapiranga</v>
          </cell>
          <cell r="K7346" t="str">
            <v>Pirapora do Bom Jesus City</v>
          </cell>
          <cell r="L7346" t="str">
            <v>Conformant</v>
          </cell>
        </row>
        <row r="7347">
          <cell r="B7347" t="str">
            <v>SEI STACKPOLE ELECTRONICS_2023</v>
          </cell>
          <cell r="C7347" t="str">
            <v>CID001869 - Taki Chemical Co., Ltd.</v>
          </cell>
          <cell r="D7347" t="str">
            <v>Tantalum</v>
          </cell>
          <cell r="E7347" t="str">
            <v>CID001869</v>
          </cell>
          <cell r="F7347" t="str">
            <v>RMI</v>
          </cell>
          <cell r="G7347" t="str">
            <v>Taki Chemical Co., Ltd.</v>
          </cell>
          <cell r="H7347" t="str">
            <v>JAPAN</v>
          </cell>
          <cell r="I7347"/>
          <cell r="J7347" t="str">
            <v>Harima</v>
          </cell>
          <cell r="K7347" t="str">
            <v>Hyogo</v>
          </cell>
          <cell r="L7347" t="str">
            <v>Conformant</v>
          </cell>
        </row>
        <row r="7348">
          <cell r="B7348" t="str">
            <v>SEI STACKPOLE ELECTRONICS_2023</v>
          </cell>
          <cell r="C7348" t="str">
            <v>CID000019 - Aida Chemical Industries Co., Ltd.</v>
          </cell>
          <cell r="D7348" t="str">
            <v>Gold</v>
          </cell>
          <cell r="E7348" t="str">
            <v>CID000019</v>
          </cell>
          <cell r="F7348" t="str">
            <v>RMI</v>
          </cell>
          <cell r="G7348" t="str">
            <v>Aida Chemical Industries Co., Ltd.</v>
          </cell>
          <cell r="H7348" t="str">
            <v>JAPAN</v>
          </cell>
          <cell r="I7348" t="str">
            <v>6-15-13 Minami-cho</v>
          </cell>
          <cell r="J7348" t="str">
            <v>Fuchu</v>
          </cell>
          <cell r="K7348" t="str">
            <v>Tokyo</v>
          </cell>
          <cell r="L7348" t="str">
            <v>Conformant</v>
          </cell>
        </row>
        <row r="7349">
          <cell r="B7349" t="str">
            <v>SEI STACKPOLE ELECTRONICS_2023</v>
          </cell>
          <cell r="C7349" t="str">
            <v>CID000035 - Agosi AG</v>
          </cell>
          <cell r="D7349" t="str">
            <v>Gold</v>
          </cell>
          <cell r="E7349" t="str">
            <v>CID000035</v>
          </cell>
          <cell r="F7349" t="str">
            <v>RMI</v>
          </cell>
          <cell r="G7349" t="str">
            <v>Agosi AG</v>
          </cell>
          <cell r="H7349" t="str">
            <v>GERMANY</v>
          </cell>
          <cell r="I7349"/>
          <cell r="J7349" t="str">
            <v>Pforzheim</v>
          </cell>
          <cell r="K7349" t="str">
            <v>Baden-Württemberg</v>
          </cell>
          <cell r="L7349" t="str">
            <v>Conformant</v>
          </cell>
        </row>
        <row r="7350">
          <cell r="B7350" t="str">
            <v>SEI STACKPOLE ELECTRONICS_2023</v>
          </cell>
          <cell r="C7350" t="str">
            <v>CID000058 - AngloGold Ashanti Corrego do Sitio Mineracao</v>
          </cell>
          <cell r="D7350" t="str">
            <v>Gold</v>
          </cell>
          <cell r="E7350" t="str">
            <v>CID000058</v>
          </cell>
          <cell r="F7350" t="str">
            <v>RMI</v>
          </cell>
          <cell r="G7350" t="str">
            <v>AngloGold Ashanti Corrego do Sitio Mineracao</v>
          </cell>
          <cell r="H7350" t="str">
            <v>BRAZIL</v>
          </cell>
          <cell r="I7350"/>
          <cell r="J7350" t="str">
            <v>Nova Lima</v>
          </cell>
          <cell r="K7350" t="str">
            <v>Minas Gerais</v>
          </cell>
          <cell r="L7350" t="str">
            <v>Conformant</v>
          </cell>
        </row>
        <row r="7351">
          <cell r="B7351" t="str">
            <v>SEI STACKPOLE ELECTRONICS_2023</v>
          </cell>
          <cell r="C7351" t="str">
            <v>CID000077 - Argor-Heraeus S.A.</v>
          </cell>
          <cell r="D7351" t="str">
            <v>Gold</v>
          </cell>
          <cell r="E7351" t="str">
            <v>CID000077</v>
          </cell>
          <cell r="F7351" t="str">
            <v>RMI</v>
          </cell>
          <cell r="G7351" t="str">
            <v>Argor-Heraeus S.A.</v>
          </cell>
          <cell r="H7351" t="str">
            <v>SWITZERLAND</v>
          </cell>
          <cell r="I7351" t="str">
            <v>CH-6850 Mendrisio , Switzerland</v>
          </cell>
          <cell r="J7351" t="str">
            <v>Mendrisio</v>
          </cell>
          <cell r="K7351" t="str">
            <v>Ticino</v>
          </cell>
          <cell r="L7351" t="str">
            <v>Conformant</v>
          </cell>
        </row>
        <row r="7352">
          <cell r="B7352" t="str">
            <v>SEI STACKPOLE ELECTRONICS_2023</v>
          </cell>
          <cell r="C7352" t="str">
            <v>CID000082 - Asahi Pretec Corp.20</v>
          </cell>
          <cell r="D7352" t="str">
            <v>Gold</v>
          </cell>
          <cell r="E7352" t="str">
            <v>CID000082</v>
          </cell>
          <cell r="F7352" t="str">
            <v>RMI</v>
          </cell>
          <cell r="G7352" t="str">
            <v>Asahi Pretec Corp.</v>
          </cell>
          <cell r="H7352" t="str">
            <v>JAPAN</v>
          </cell>
          <cell r="I7352"/>
          <cell r="J7352" t="str">
            <v>Kobe</v>
          </cell>
          <cell r="K7352" t="str">
            <v>Hyogo</v>
          </cell>
          <cell r="L7352" t="str">
            <v>Conformant</v>
          </cell>
        </row>
        <row r="7353">
          <cell r="B7353" t="str">
            <v>SEI STACKPOLE ELECTRONICS_2023</v>
          </cell>
          <cell r="C7353" t="str">
            <v>CID000924 - Asahi Refining Canada Ltd.</v>
          </cell>
          <cell r="D7353" t="str">
            <v>Gold</v>
          </cell>
          <cell r="E7353" t="str">
            <v>CID000924</v>
          </cell>
          <cell r="F7353" t="str">
            <v>RMI</v>
          </cell>
          <cell r="G7353" t="str">
            <v>Asahi Refining Canada Ltd.</v>
          </cell>
          <cell r="H7353" t="str">
            <v>CANADA</v>
          </cell>
          <cell r="I7353"/>
          <cell r="J7353" t="str">
            <v>Brampton</v>
          </cell>
          <cell r="K7353" t="str">
            <v>Ontario</v>
          </cell>
          <cell r="L7353" t="str">
            <v>Conformant</v>
          </cell>
        </row>
        <row r="7354">
          <cell r="B7354" t="str">
            <v>SEI STACKPOLE ELECTRONICS_2023</v>
          </cell>
          <cell r="C7354" t="str">
            <v>CID000920 - Asahi Refining USA Inc.</v>
          </cell>
          <cell r="D7354" t="str">
            <v>Gold</v>
          </cell>
          <cell r="E7354" t="str">
            <v>CID000920</v>
          </cell>
          <cell r="F7354" t="str">
            <v>RMI</v>
          </cell>
          <cell r="G7354" t="str">
            <v>Asahi Refining USA Inc.</v>
          </cell>
          <cell r="H7354" t="str">
            <v>UNITED STATES OF AMERICA</v>
          </cell>
          <cell r="I7354"/>
          <cell r="J7354" t="str">
            <v>Salt Lake City</v>
          </cell>
          <cell r="K7354" t="str">
            <v>Utah</v>
          </cell>
          <cell r="L7354" t="str">
            <v>Conformant</v>
          </cell>
        </row>
        <row r="7355">
          <cell r="B7355" t="str">
            <v>SEI STACKPOLE ELECTRONICS_2023</v>
          </cell>
          <cell r="C7355" t="str">
            <v>CID000113 - Aurubis AG</v>
          </cell>
          <cell r="D7355" t="str">
            <v>Gold</v>
          </cell>
          <cell r="E7355" t="str">
            <v>CID000113</v>
          </cell>
          <cell r="F7355" t="str">
            <v>RMI</v>
          </cell>
          <cell r="G7355" t="str">
            <v>Aurubis AG</v>
          </cell>
          <cell r="H7355" t="str">
            <v>GERMANY</v>
          </cell>
          <cell r="I7355"/>
          <cell r="J7355" t="str">
            <v>Hamburg</v>
          </cell>
          <cell r="K7355" t="str">
            <v>Hamburg</v>
          </cell>
          <cell r="L7355" t="str">
            <v>Conformant</v>
          </cell>
        </row>
        <row r="7356">
          <cell r="B7356" t="str">
            <v>SEI STACKPOLE ELECTRONICS_2023</v>
          </cell>
          <cell r="C7356" t="str">
            <v>CID000157 - Boliden AB</v>
          </cell>
          <cell r="D7356" t="str">
            <v>Gold</v>
          </cell>
          <cell r="E7356" t="str">
            <v>CID000157</v>
          </cell>
          <cell r="F7356" t="str">
            <v>RMI</v>
          </cell>
          <cell r="G7356" t="str">
            <v>Boliden AB</v>
          </cell>
          <cell r="H7356" t="str">
            <v>SWEDEN</v>
          </cell>
          <cell r="I7356"/>
          <cell r="J7356" t="str">
            <v>Skelleftehamn</v>
          </cell>
          <cell r="K7356" t="str">
            <v>Västerbottens län [SE-24]</v>
          </cell>
          <cell r="L7356" t="str">
            <v>Conformant</v>
          </cell>
        </row>
        <row r="7357">
          <cell r="B7357" t="str">
            <v>SEI STACKPOLE ELECTRONICS_2023</v>
          </cell>
          <cell r="C7357" t="str">
            <v>CID000176 - C. Hafner GmbH + Co. KG</v>
          </cell>
          <cell r="D7357" t="str">
            <v>Gold</v>
          </cell>
          <cell r="E7357" t="str">
            <v>CID000176</v>
          </cell>
          <cell r="F7357" t="str">
            <v>RMI</v>
          </cell>
          <cell r="G7357" t="str">
            <v>C. Hafner GmbH + Co. KG</v>
          </cell>
          <cell r="H7357" t="str">
            <v>GERMANY</v>
          </cell>
          <cell r="I7357"/>
          <cell r="J7357" t="str">
            <v>Pforzheim</v>
          </cell>
          <cell r="K7357" t="str">
            <v>Baden-Württemberg</v>
          </cell>
          <cell r="L7357" t="str">
            <v>Conformant</v>
          </cell>
        </row>
        <row r="7358">
          <cell r="B7358" t="str">
            <v>SEI STACKPOLE ELECTRONICS_2023</v>
          </cell>
          <cell r="C7358" t="str">
            <v>CID000233 - Chimet S.p.A.</v>
          </cell>
          <cell r="D7358" t="str">
            <v>Gold</v>
          </cell>
          <cell r="E7358" t="str">
            <v>CID000233</v>
          </cell>
          <cell r="F7358" t="str">
            <v>RMI</v>
          </cell>
          <cell r="G7358" t="str">
            <v>Chimet S.p.A.</v>
          </cell>
          <cell r="H7358" t="str">
            <v>ITALY</v>
          </cell>
          <cell r="I7358"/>
          <cell r="J7358" t="str">
            <v>Arezzo</v>
          </cell>
          <cell r="K7358" t="str">
            <v>Toscana</v>
          </cell>
          <cell r="L7358" t="str">
            <v>Conformant</v>
          </cell>
        </row>
        <row r="7359">
          <cell r="B7359" t="str">
            <v>SEI STACKPOLE ELECTRONICS_2023</v>
          </cell>
          <cell r="C7359" t="str">
            <v>CID000401 - Dowa</v>
          </cell>
          <cell r="D7359" t="str">
            <v>Gold</v>
          </cell>
          <cell r="E7359" t="str">
            <v>CID000401</v>
          </cell>
          <cell r="F7359" t="str">
            <v>RMI</v>
          </cell>
          <cell r="G7359" t="str">
            <v>Dowa</v>
          </cell>
          <cell r="H7359" t="str">
            <v>JAPAN</v>
          </cell>
          <cell r="I7359"/>
          <cell r="J7359" t="str">
            <v>Kosaka</v>
          </cell>
          <cell r="K7359" t="str">
            <v>Akita</v>
          </cell>
          <cell r="L7359" t="str">
            <v>Conformant</v>
          </cell>
        </row>
        <row r="7360">
          <cell r="B7360" t="str">
            <v>SEI STACKPOLE ELECTRONICS_2023</v>
          </cell>
          <cell r="C7360" t="str">
            <v>CID000425 - Eco-System Recycling Co., Ltd. East Plant</v>
          </cell>
          <cell r="D7360" t="str">
            <v>Gold</v>
          </cell>
          <cell r="E7360" t="str">
            <v>CID000425</v>
          </cell>
          <cell r="F7360" t="str">
            <v>RMI</v>
          </cell>
          <cell r="G7360" t="str">
            <v>Eco-System Recycling Co., Ltd. East Plant</v>
          </cell>
          <cell r="H7360" t="str">
            <v>JAPAN</v>
          </cell>
          <cell r="I7360"/>
          <cell r="J7360" t="str">
            <v>Honjo</v>
          </cell>
          <cell r="K7360" t="str">
            <v>Saitama</v>
          </cell>
          <cell r="L7360" t="str">
            <v>Conformant</v>
          </cell>
        </row>
        <row r="7361">
          <cell r="B7361" t="str">
            <v>SEI STACKPOLE ELECTRONICS_2023</v>
          </cell>
          <cell r="C7361" t="str">
            <v>CID000694 - Heimerle + Meule GmbH</v>
          </cell>
          <cell r="D7361" t="str">
            <v>Gold</v>
          </cell>
          <cell r="E7361" t="str">
            <v>CID000694</v>
          </cell>
          <cell r="F7361" t="str">
            <v>RMI</v>
          </cell>
          <cell r="G7361" t="str">
            <v>Heimerle + Meule GmbH</v>
          </cell>
          <cell r="H7361" t="str">
            <v>GERMANY</v>
          </cell>
          <cell r="I7361"/>
          <cell r="J7361" t="str">
            <v>Pforzheim</v>
          </cell>
          <cell r="K7361" t="str">
            <v>Baden-Württemberg</v>
          </cell>
          <cell r="L7361" t="str">
            <v>Conformant</v>
          </cell>
        </row>
        <row r="7362">
          <cell r="B7362" t="str">
            <v>SEI STACKPOLE ELECTRONICS_2023</v>
          </cell>
          <cell r="C7362" t="str">
            <v>CID000707 - Heraeus Metals Hong Kong Ltd.</v>
          </cell>
          <cell r="D7362" t="str">
            <v>Gold</v>
          </cell>
          <cell r="E7362" t="str">
            <v>CID000707</v>
          </cell>
          <cell r="F7362" t="str">
            <v>RMI</v>
          </cell>
          <cell r="G7362" t="str">
            <v>Heraeus Metals Hong Kong Ltd.</v>
          </cell>
          <cell r="H7362" t="str">
            <v>CHINA</v>
          </cell>
          <cell r="I7362"/>
          <cell r="J7362" t="str">
            <v>Fanling</v>
          </cell>
          <cell r="K7362" t="str">
            <v>Hong Kong SAR</v>
          </cell>
          <cell r="L7362" t="str">
            <v>Conformant</v>
          </cell>
        </row>
        <row r="7363">
          <cell r="B7363" t="str">
            <v>SEI STACKPOLE ELECTRONICS_2023</v>
          </cell>
          <cell r="C7363" t="str">
            <v>CID000807 - Ishifuku Metal Industry Co., Ltd.</v>
          </cell>
          <cell r="D7363" t="str">
            <v>Gold</v>
          </cell>
          <cell r="E7363" t="str">
            <v>CID000807</v>
          </cell>
          <cell r="F7363" t="str">
            <v>RMI</v>
          </cell>
          <cell r="G7363" t="str">
            <v>Ishifuku Metal Industry Co., Ltd.</v>
          </cell>
          <cell r="H7363" t="str">
            <v>JAPAN</v>
          </cell>
          <cell r="I7363"/>
          <cell r="J7363" t="str">
            <v>Soka</v>
          </cell>
          <cell r="K7363" t="str">
            <v>Saitama</v>
          </cell>
          <cell r="L7363" t="str">
            <v>Conformant</v>
          </cell>
        </row>
        <row r="7364">
          <cell r="B7364" t="str">
            <v>SEI STACKPOLE ELECTRONICS_2023</v>
          </cell>
          <cell r="C7364" t="str">
            <v>CID000814 - Istanbul Gold Refinery</v>
          </cell>
          <cell r="D7364" t="str">
            <v>Gold</v>
          </cell>
          <cell r="E7364" t="str">
            <v>CID000814</v>
          </cell>
          <cell r="F7364" t="str">
            <v>RMI</v>
          </cell>
          <cell r="G7364" t="str">
            <v>Istanbul Gold Refinery</v>
          </cell>
          <cell r="H7364" t="str">
            <v>TURKEY</v>
          </cell>
          <cell r="I7364"/>
          <cell r="J7364" t="str">
            <v>Kuyumcukent</v>
          </cell>
          <cell r="K7364" t="str">
            <v>İstanbul</v>
          </cell>
          <cell r="L7364" t="str">
            <v>Conformant</v>
          </cell>
        </row>
        <row r="7365">
          <cell r="B7365" t="str">
            <v>SEI STACKPOLE ELECTRONICS_2023</v>
          </cell>
          <cell r="C7365" t="str">
            <v>CID000937 - JX Nippon Mining &amp; Metals Co., Ltd.</v>
          </cell>
          <cell r="D7365" t="str">
            <v>Gold</v>
          </cell>
          <cell r="E7365" t="str">
            <v>CID000937</v>
          </cell>
          <cell r="F7365" t="str">
            <v>RMI</v>
          </cell>
          <cell r="G7365" t="str">
            <v>JX Nippon Mining &amp; Metals Co., Ltd.</v>
          </cell>
          <cell r="H7365" t="str">
            <v>JAPAN</v>
          </cell>
          <cell r="I7365"/>
          <cell r="J7365" t="str">
            <v>Ōita</v>
          </cell>
          <cell r="K7365" t="str">
            <v>Ôita</v>
          </cell>
          <cell r="L7365" t="str">
            <v>Conformant</v>
          </cell>
        </row>
        <row r="7366">
          <cell r="B7366" t="str">
            <v>SEI STACKPOLE ELECTRONICS_2023</v>
          </cell>
          <cell r="C7366" t="str">
            <v>CID000969 - Kennecott Utah Copper LLC</v>
          </cell>
          <cell r="D7366" t="str">
            <v>Gold</v>
          </cell>
          <cell r="E7366" t="str">
            <v>CID000969</v>
          </cell>
          <cell r="F7366" t="str">
            <v>RMI</v>
          </cell>
          <cell r="G7366" t="str">
            <v>Kennecott Utah Copper LLC</v>
          </cell>
          <cell r="H7366" t="str">
            <v>UNITED STATES OF AMERICA</v>
          </cell>
          <cell r="I7366"/>
          <cell r="J7366" t="str">
            <v>Magna</v>
          </cell>
          <cell r="K7366" t="str">
            <v>Utah</v>
          </cell>
          <cell r="L7366" t="str">
            <v>Conformant</v>
          </cell>
        </row>
        <row r="7367">
          <cell r="B7367" t="str">
            <v>SEI STACKPOLE ELECTRONICS_2023</v>
          </cell>
          <cell r="C7367" t="str">
            <v>CID000981 - Kojima Chemicals Co., Ltd.</v>
          </cell>
          <cell r="D7367" t="str">
            <v>Gold</v>
          </cell>
          <cell r="E7367" t="str">
            <v>CID000981</v>
          </cell>
          <cell r="F7367" t="str">
            <v>RMI</v>
          </cell>
          <cell r="G7367" t="str">
            <v>Kojima Chemicals Co., Ltd.</v>
          </cell>
          <cell r="H7367" t="str">
            <v>JAPAN</v>
          </cell>
          <cell r="I7367"/>
          <cell r="J7367" t="str">
            <v>Sayama</v>
          </cell>
          <cell r="K7367" t="str">
            <v>Saitama</v>
          </cell>
          <cell r="L7367" t="str">
            <v>Conformant</v>
          </cell>
        </row>
        <row r="7368">
          <cell r="B7368" t="str">
            <v>SEI STACKPOLE ELECTRONICS_2023</v>
          </cell>
          <cell r="C7368" t="str">
            <v>CID001078 - LS-NIKKO Copper Inc.</v>
          </cell>
          <cell r="D7368" t="str">
            <v>Gold</v>
          </cell>
          <cell r="E7368" t="str">
            <v>CID001078</v>
          </cell>
          <cell r="F7368" t="str">
            <v>RMI</v>
          </cell>
          <cell r="G7368" t="str">
            <v>LS-NIKKO Copper Inc.</v>
          </cell>
          <cell r="H7368" t="str">
            <v>KOREA, REPUBLIC OF</v>
          </cell>
          <cell r="I7368"/>
          <cell r="J7368" t="str">
            <v>Onsan-eup</v>
          </cell>
          <cell r="K7368" t="str">
            <v>Ulsan-gwangyeoksi</v>
          </cell>
          <cell r="L7368" t="str">
            <v>Conformant</v>
          </cell>
        </row>
        <row r="7369">
          <cell r="B7369" t="str">
            <v>SEI STACKPOLE ELECTRONICS_2023</v>
          </cell>
          <cell r="C7369" t="str">
            <v>CID001119 - Matsuda Sangyo Co., Ltd.</v>
          </cell>
          <cell r="D7369" t="str">
            <v>Gold</v>
          </cell>
          <cell r="E7369" t="str">
            <v>CID001119</v>
          </cell>
          <cell r="F7369" t="str">
            <v>RMI</v>
          </cell>
          <cell r="G7369" t="str">
            <v>Matsuda Sangyo Co., Ltd.</v>
          </cell>
          <cell r="H7369" t="str">
            <v>JAPAN</v>
          </cell>
          <cell r="I7369"/>
          <cell r="J7369" t="str">
            <v>Iruma</v>
          </cell>
          <cell r="K7369" t="str">
            <v>Saitama</v>
          </cell>
          <cell r="L7369" t="str">
            <v>Conformant</v>
          </cell>
        </row>
        <row r="7370">
          <cell r="B7370" t="str">
            <v>SEI STACKPOLE ELECTRONICS_2023</v>
          </cell>
          <cell r="C7370" t="str">
            <v>CID001149 - Metalor Technologies (Hong Kong) Ltd.</v>
          </cell>
          <cell r="D7370" t="str">
            <v>Gold</v>
          </cell>
          <cell r="E7370" t="str">
            <v>CID001149</v>
          </cell>
          <cell r="F7370" t="str">
            <v>RMI</v>
          </cell>
          <cell r="G7370" t="str">
            <v>Metalor Technologies (Hong Kong) Ltd.</v>
          </cell>
          <cell r="H7370" t="str">
            <v>CHINA</v>
          </cell>
          <cell r="I7370" t="str">
            <v>Unknown.</v>
          </cell>
          <cell r="J7370" t="str">
            <v>Kwai Chung</v>
          </cell>
          <cell r="K7370" t="str">
            <v>Hong Kong SAR</v>
          </cell>
          <cell r="L7370" t="str">
            <v>Conformant</v>
          </cell>
        </row>
        <row r="7371">
          <cell r="B7371" t="str">
            <v>SEI STACKPOLE ELECTRONICS_2023</v>
          </cell>
          <cell r="C7371" t="str">
            <v>CID001152 - Metalor Technologies (Singapore) Pte., Ltd.</v>
          </cell>
          <cell r="D7371" t="str">
            <v>Gold</v>
          </cell>
          <cell r="E7371" t="str">
            <v>CID001152</v>
          </cell>
          <cell r="F7371" t="str">
            <v>RMI</v>
          </cell>
          <cell r="G7371" t="str">
            <v>Metalor Technologies (Singapore) Pte., Ltd.</v>
          </cell>
          <cell r="H7371" t="str">
            <v>SINGAPORE</v>
          </cell>
          <cell r="I7371"/>
          <cell r="J7371" t="str">
            <v>Singapore</v>
          </cell>
          <cell r="K7371" t="str">
            <v>South West</v>
          </cell>
          <cell r="L7371" t="str">
            <v>Conformant</v>
          </cell>
        </row>
        <row r="7372">
          <cell r="B7372" t="str">
            <v>SEI STACKPOLE ELECTRONICS_2023</v>
          </cell>
          <cell r="C7372" t="str">
            <v>CID001147 - Metalor Technologies (Suzhou) Ltd.</v>
          </cell>
          <cell r="D7372" t="str">
            <v>Gold</v>
          </cell>
          <cell r="E7372" t="str">
            <v>CID001147</v>
          </cell>
          <cell r="F7372" t="str">
            <v>RMI</v>
          </cell>
          <cell r="G7372" t="str">
            <v>Metalor Technologies (Suzhou) Ltd.</v>
          </cell>
          <cell r="H7372" t="str">
            <v>CHINA</v>
          </cell>
          <cell r="I7372"/>
          <cell r="J7372" t="str">
            <v>Suzhou Industrial Park</v>
          </cell>
          <cell r="K7372" t="str">
            <v>Jiangsu Sheng</v>
          </cell>
          <cell r="L7372" t="str">
            <v>Conformant</v>
          </cell>
        </row>
        <row r="7373">
          <cell r="B7373" t="str">
            <v>SEI STACKPOLE ELECTRONICS_2023</v>
          </cell>
          <cell r="C7373" t="str">
            <v>CID001153 - Metalor Technologies S.A.</v>
          </cell>
          <cell r="D7373" t="str">
            <v>Gold</v>
          </cell>
          <cell r="E7373" t="str">
            <v>CID001153</v>
          </cell>
          <cell r="F7373" t="str">
            <v>RMI</v>
          </cell>
          <cell r="G7373" t="str">
            <v>Metalor Technologies S.A.</v>
          </cell>
          <cell r="H7373" t="str">
            <v>SWITZERLAND</v>
          </cell>
          <cell r="I7373"/>
          <cell r="J7373" t="str">
            <v>Marin</v>
          </cell>
          <cell r="K7373" t="str">
            <v>Neuchâtel</v>
          </cell>
          <cell r="L7373" t="str">
            <v>Conformant</v>
          </cell>
        </row>
        <row r="7374">
          <cell r="B7374" t="str">
            <v>SEI STACKPOLE ELECTRONICS_2023</v>
          </cell>
          <cell r="C7374" t="str">
            <v>CID001157 - Metalor USA Refining Corporation</v>
          </cell>
          <cell r="D7374" t="str">
            <v>Gold</v>
          </cell>
          <cell r="E7374" t="str">
            <v>CID001157</v>
          </cell>
          <cell r="F7374" t="str">
            <v>RMI</v>
          </cell>
          <cell r="G7374" t="str">
            <v>Metalor USA Refining Corporation</v>
          </cell>
          <cell r="H7374" t="str">
            <v>UNITED STATES OF AMERICA</v>
          </cell>
          <cell r="I7374"/>
          <cell r="J7374" t="str">
            <v>North Attleboro</v>
          </cell>
          <cell r="K7374" t="str">
            <v>Massachusetts</v>
          </cell>
          <cell r="L7374" t="str">
            <v>Conformant</v>
          </cell>
        </row>
        <row r="7375">
          <cell r="B7375" t="str">
            <v>SEI STACKPOLE ELECTRONICS_2023</v>
          </cell>
          <cell r="C7375" t="str">
            <v>CID001161 - Metalurgica Met-Mex Penoles S.A. De C.V.65</v>
          </cell>
          <cell r="D7375" t="str">
            <v>Gold</v>
          </cell>
          <cell r="E7375" t="str">
            <v>CID001161</v>
          </cell>
          <cell r="F7375" t="str">
            <v>RMI</v>
          </cell>
          <cell r="G7375" t="str">
            <v>Metalurgica Met-Mex Penoles S.A. De C.V.</v>
          </cell>
          <cell r="H7375" t="str">
            <v>MEXICO</v>
          </cell>
          <cell r="I7375"/>
          <cell r="J7375" t="str">
            <v>Torreon</v>
          </cell>
          <cell r="K7375" t="str">
            <v>Coahuila de Zaragoza</v>
          </cell>
          <cell r="L7375" t="str">
            <v>Conformant</v>
          </cell>
        </row>
        <row r="7376">
          <cell r="B7376" t="str">
            <v>SEI STACKPOLE ELECTRONICS_2023</v>
          </cell>
          <cell r="C7376" t="str">
            <v>CID001188 - Mitsubishi Materials Corporation</v>
          </cell>
          <cell r="D7376" t="str">
            <v>Gold</v>
          </cell>
          <cell r="E7376" t="str">
            <v>CID001188</v>
          </cell>
          <cell r="F7376" t="str">
            <v>RMI</v>
          </cell>
          <cell r="G7376" t="str">
            <v>Mitsubishi Materials Corporation</v>
          </cell>
          <cell r="H7376" t="str">
            <v>JAPAN</v>
          </cell>
          <cell r="I7376"/>
          <cell r="J7376" t="str">
            <v>Tokyo</v>
          </cell>
          <cell r="K7376" t="str">
            <v>Tokyo</v>
          </cell>
          <cell r="L7376" t="str">
            <v>Conformant</v>
          </cell>
        </row>
        <row r="7377">
          <cell r="B7377" t="str">
            <v>SEI STACKPOLE ELECTRONICS_2023</v>
          </cell>
          <cell r="C7377" t="str">
            <v>CID001193 - Mitsui Mining and Smelting Co., Ltd.</v>
          </cell>
          <cell r="D7377" t="str">
            <v>Gold</v>
          </cell>
          <cell r="E7377" t="str">
            <v>CID001193</v>
          </cell>
          <cell r="F7377" t="str">
            <v>RMI</v>
          </cell>
          <cell r="G7377" t="str">
            <v>Mitsui Mining and Smelting Co., Ltd.</v>
          </cell>
          <cell r="H7377" t="str">
            <v>JAPAN</v>
          </cell>
          <cell r="I7377"/>
          <cell r="J7377" t="str">
            <v>Takehara</v>
          </cell>
          <cell r="K7377" t="str">
            <v>Hiroshima</v>
          </cell>
          <cell r="L7377" t="str">
            <v>Conformant</v>
          </cell>
        </row>
        <row r="7378">
          <cell r="B7378" t="str">
            <v>SEI STACKPOLE ELECTRONICS_2023</v>
          </cell>
          <cell r="C7378" t="str">
            <v>CID001259 - Nihon Material Co., Ltd.</v>
          </cell>
          <cell r="D7378" t="str">
            <v>Gold</v>
          </cell>
          <cell r="E7378" t="str">
            <v>CID001259</v>
          </cell>
          <cell r="F7378" t="str">
            <v>RMI</v>
          </cell>
          <cell r="G7378" t="str">
            <v>Nihon Material Co., Ltd.</v>
          </cell>
          <cell r="H7378" t="str">
            <v>JAPAN</v>
          </cell>
          <cell r="I7378"/>
          <cell r="J7378" t="str">
            <v>Noda</v>
          </cell>
          <cell r="K7378" t="str">
            <v>Chiba</v>
          </cell>
          <cell r="L7378" t="str">
            <v>Conformant</v>
          </cell>
        </row>
        <row r="7379">
          <cell r="B7379" t="str">
            <v>SEI STACKPOLE ELECTRONICS_2023</v>
          </cell>
          <cell r="C7379" t="str">
            <v>CID002779 - Ogussa Osterreichische Gold- und Silber-Scheideanstalt GmbH</v>
          </cell>
          <cell r="D7379" t="str">
            <v>Gold</v>
          </cell>
          <cell r="E7379" t="str">
            <v>CID002779</v>
          </cell>
          <cell r="F7379" t="str">
            <v>RMI</v>
          </cell>
          <cell r="G7379" t="str">
            <v>Ogussa Osterreichische Gold- und Silber-Scheideanstalt GmbH</v>
          </cell>
          <cell r="H7379" t="str">
            <v>AUSTRIA</v>
          </cell>
          <cell r="I7379"/>
          <cell r="J7379" t="str">
            <v>Vienna</v>
          </cell>
          <cell r="K7379" t="str">
            <v>Wien</v>
          </cell>
          <cell r="L7379" t="str">
            <v>Conformant</v>
          </cell>
        </row>
        <row r="7380">
          <cell r="B7380" t="str">
            <v>SEI STACKPOLE ELECTRONICS_2023</v>
          </cell>
          <cell r="C7380" t="str">
            <v>CID001352 - MKS PAMP SA97</v>
          </cell>
          <cell r="D7380" t="str">
            <v>Gold</v>
          </cell>
          <cell r="E7380" t="str">
            <v>CID001352</v>
          </cell>
          <cell r="F7380" t="str">
            <v>RMI</v>
          </cell>
          <cell r="G7380" t="str">
            <v>MKS PAMP SA</v>
          </cell>
          <cell r="H7380" t="str">
            <v>SWITZERLAND</v>
          </cell>
          <cell r="I7380"/>
          <cell r="J7380" t="str">
            <v>Geneva</v>
          </cell>
          <cell r="K7380" t="str">
            <v>Genève</v>
          </cell>
          <cell r="L7380" t="str">
            <v>Conformant</v>
          </cell>
        </row>
        <row r="7381">
          <cell r="B7381" t="str">
            <v>SEI STACKPOLE ELECTRONICS_2023</v>
          </cell>
          <cell r="C7381" t="str">
            <v>CID001534 - Royal Canadian Mint</v>
          </cell>
          <cell r="D7381" t="str">
            <v>Gold</v>
          </cell>
          <cell r="E7381" t="str">
            <v>CID001534</v>
          </cell>
          <cell r="F7381" t="str">
            <v>RMI</v>
          </cell>
          <cell r="G7381" t="str">
            <v>Royal Canadian Mint</v>
          </cell>
          <cell r="H7381" t="str">
            <v>CANADA</v>
          </cell>
          <cell r="I7381"/>
          <cell r="J7381" t="str">
            <v>Ottawa</v>
          </cell>
          <cell r="K7381" t="str">
            <v>Ontario</v>
          </cell>
          <cell r="L7381" t="str">
            <v>Conformant</v>
          </cell>
        </row>
        <row r="7382">
          <cell r="B7382" t="str">
            <v>SEI STACKPOLE ELECTRONICS_2023</v>
          </cell>
          <cell r="C7382" t="str">
            <v>CID001761 - Solar Applied Materials Technology Corp.</v>
          </cell>
          <cell r="D7382" t="str">
            <v>Gold</v>
          </cell>
          <cell r="E7382" t="str">
            <v>CID001761</v>
          </cell>
          <cell r="F7382" t="str">
            <v>RMI</v>
          </cell>
          <cell r="G7382" t="str">
            <v>Solar Applied Materials Technology Corp.</v>
          </cell>
          <cell r="H7382" t="str">
            <v>TAIWAN, PROVINCE OF CHINA</v>
          </cell>
          <cell r="I7382"/>
          <cell r="J7382" t="str">
            <v>Tainan City</v>
          </cell>
          <cell r="K7382" t="str">
            <v>Tainan</v>
          </cell>
          <cell r="L7382" t="str">
            <v>Conformant</v>
          </cell>
        </row>
        <row r="7383">
          <cell r="B7383" t="str">
            <v>SEI STACKPOLE ELECTRONICS_2023</v>
          </cell>
          <cell r="C7383" t="str">
            <v>CID001798 - Sumitomo Metal Mining Co., Ltd.88</v>
          </cell>
          <cell r="D7383" t="str">
            <v>Gold</v>
          </cell>
          <cell r="E7383" t="str">
            <v>CID001798</v>
          </cell>
          <cell r="F7383" t="str">
            <v>RMI</v>
          </cell>
          <cell r="G7383" t="str">
            <v>Sumitomo Metal Mining Co., Ltd.</v>
          </cell>
          <cell r="H7383" t="str">
            <v>JAPAN</v>
          </cell>
          <cell r="I7383"/>
          <cell r="J7383" t="str">
            <v>Saijo</v>
          </cell>
          <cell r="K7383" t="str">
            <v>Wehime</v>
          </cell>
          <cell r="L7383" t="str">
            <v>Conformant</v>
          </cell>
        </row>
        <row r="7384">
          <cell r="B7384" t="str">
            <v>SEI STACKPOLE ELECTRONICS_2023</v>
          </cell>
          <cell r="C7384" t="str">
            <v>CID001875 - Tanaka Kikinzoku Kogyo K.K.96</v>
          </cell>
          <cell r="D7384" t="str">
            <v>Gold</v>
          </cell>
          <cell r="E7384" t="str">
            <v>CID001875</v>
          </cell>
          <cell r="F7384" t="str">
            <v>RMI</v>
          </cell>
          <cell r="G7384" t="str">
            <v>Tanaka Kikinzoku Kogyo K.K.</v>
          </cell>
          <cell r="H7384" t="str">
            <v>JAPAN</v>
          </cell>
          <cell r="I7384" t="str">
            <v>nagatoro2-14</v>
          </cell>
          <cell r="J7384" t="str">
            <v>Hiratsuka</v>
          </cell>
          <cell r="K7384" t="str">
            <v>Kanagawa</v>
          </cell>
          <cell r="L7384" t="str">
            <v>Conformant</v>
          </cell>
        </row>
        <row r="7385">
          <cell r="B7385" t="str">
            <v>SEI STACKPOLE ELECTRONICS_2023</v>
          </cell>
          <cell r="C7385" t="str">
            <v>CID001938 - Tokuriki Honten Co., Ltd.</v>
          </cell>
          <cell r="D7385" t="str">
            <v>Gold</v>
          </cell>
          <cell r="E7385" t="str">
            <v>CID001938</v>
          </cell>
          <cell r="F7385" t="str">
            <v>RMI</v>
          </cell>
          <cell r="G7385" t="str">
            <v>Tokuriki Honten Co., Ltd.</v>
          </cell>
          <cell r="H7385" t="str">
            <v>JAPAN</v>
          </cell>
          <cell r="I7385"/>
          <cell r="J7385" t="str">
            <v>Kuki</v>
          </cell>
          <cell r="K7385" t="str">
            <v>Saitama</v>
          </cell>
          <cell r="L7385" t="str">
            <v>Conformant</v>
          </cell>
        </row>
        <row r="7386">
          <cell r="B7386" t="str">
            <v>SEI STACKPOLE ELECTRONICS_2023</v>
          </cell>
          <cell r="C7386" t="str">
            <v>CID001980 - Umicore S.A. Business Unit Precious Metals Refining104</v>
          </cell>
          <cell r="D7386" t="str">
            <v>Gold</v>
          </cell>
          <cell r="E7386" t="str">
            <v>CID001980</v>
          </cell>
          <cell r="F7386" t="str">
            <v>RMI</v>
          </cell>
          <cell r="G7386" t="str">
            <v>Umicore S.A. Business Unit Precious Metals Refining</v>
          </cell>
          <cell r="H7386" t="str">
            <v>BELGIUM</v>
          </cell>
          <cell r="I7386" t="str">
            <v>Adolf Greinerstraat 14</v>
          </cell>
          <cell r="J7386" t="str">
            <v>Hoboken</v>
          </cell>
          <cell r="K7386" t="str">
            <v>Antwerpen</v>
          </cell>
          <cell r="L7386" t="str">
            <v>Conformant</v>
          </cell>
        </row>
        <row r="7387">
          <cell r="B7387" t="str">
            <v>SEI STACKPOLE ELECTRONICS_2023</v>
          </cell>
          <cell r="C7387" t="str">
            <v>CID001993 - United Precious Metal Refining, Inc.</v>
          </cell>
          <cell r="D7387" t="str">
            <v>Gold</v>
          </cell>
          <cell r="E7387" t="str">
            <v>CID001993</v>
          </cell>
          <cell r="F7387" t="str">
            <v>RMI</v>
          </cell>
          <cell r="G7387" t="str">
            <v>United Precious Metal Refining, Inc.</v>
          </cell>
          <cell r="H7387" t="str">
            <v>UNITED STATES OF AMERICA</v>
          </cell>
          <cell r="I7387"/>
          <cell r="J7387" t="str">
            <v>Alden</v>
          </cell>
          <cell r="K7387" t="str">
            <v>New York</v>
          </cell>
          <cell r="L7387" t="str">
            <v>Conformant</v>
          </cell>
        </row>
        <row r="7388">
          <cell r="B7388" t="str">
            <v>SEI STACKPOLE ELECTRONICS_2023</v>
          </cell>
          <cell r="C7388" t="str">
            <v>CID002030 - Western Australian Mint (T/a The Perth Mint)109</v>
          </cell>
          <cell r="D7388" t="str">
            <v>Gold</v>
          </cell>
          <cell r="E7388" t="str">
            <v>CID002030</v>
          </cell>
          <cell r="F7388" t="str">
            <v>RMI</v>
          </cell>
          <cell r="G7388" t="str">
            <v>Western Australian Mint (T/a The Perth Mint)</v>
          </cell>
          <cell r="H7388" t="str">
            <v>AUSTRALIA</v>
          </cell>
          <cell r="I7388" t="str">
            <v>Nondisclosure</v>
          </cell>
          <cell r="J7388" t="str">
            <v>Newburn</v>
          </cell>
          <cell r="K7388" t="str">
            <v>Western Australia</v>
          </cell>
          <cell r="L7388" t="str">
            <v>Conformant</v>
          </cell>
        </row>
        <row r="7389">
          <cell r="B7389" t="str">
            <v>SEI STACKPOLE ELECTRONICS_2023</v>
          </cell>
          <cell r="C7389" t="str">
            <v>CID002778 - WIELAND Edelmetalle GmbH</v>
          </cell>
          <cell r="D7389" t="str">
            <v>Gold</v>
          </cell>
          <cell r="E7389" t="str">
            <v>CID002778</v>
          </cell>
          <cell r="F7389" t="str">
            <v>RMI</v>
          </cell>
          <cell r="G7389" t="str">
            <v>WIELAND Edelmetalle GmbH</v>
          </cell>
          <cell r="H7389" t="str">
            <v>GERMANY</v>
          </cell>
          <cell r="I7389"/>
          <cell r="J7389" t="str">
            <v>Pforzeim</v>
          </cell>
          <cell r="K7389" t="str">
            <v>Baden-Wurttemberg</v>
          </cell>
          <cell r="L7389" t="str">
            <v>Conformant</v>
          </cell>
        </row>
        <row r="7390">
          <cell r="B7390" t="str">
            <v>SEI STACKPOLE ELECTRONICS_2023</v>
          </cell>
          <cell r="C7390" t="str">
            <v>CID000292 - Alpha117</v>
          </cell>
          <cell r="D7390" t="str">
            <v>Tin</v>
          </cell>
          <cell r="E7390" t="str">
            <v>CID000292</v>
          </cell>
          <cell r="F7390" t="str">
            <v>RMI</v>
          </cell>
          <cell r="G7390" t="str">
            <v>Alpha</v>
          </cell>
          <cell r="H7390" t="str">
            <v>UNITED STATES OF AMERICA</v>
          </cell>
          <cell r="I7390"/>
          <cell r="J7390" t="str">
            <v>Altoona</v>
          </cell>
          <cell r="K7390" t="str">
            <v>Pennsylvania</v>
          </cell>
          <cell r="L7390" t="str">
            <v>Conformant</v>
          </cell>
        </row>
        <row r="7391">
          <cell r="B7391" t="str">
            <v>SEI STACKPOLE ELECTRONICS_2023</v>
          </cell>
          <cell r="C7391" t="str">
            <v>CID000228 - Chenzhou Yunxiang Mining and Metallurgy Co., Ltd.124</v>
          </cell>
          <cell r="D7391" t="str">
            <v>Tin</v>
          </cell>
          <cell r="E7391" t="str">
            <v>CID000228</v>
          </cell>
          <cell r="F7391" t="str">
            <v>RMI</v>
          </cell>
          <cell r="G7391" t="str">
            <v>Chenzhou Yunxiang Mining and Metallurgy Co., Ltd.</v>
          </cell>
          <cell r="H7391" t="str">
            <v>CHINA</v>
          </cell>
          <cell r="I7391"/>
          <cell r="J7391" t="str">
            <v>Chenzhou</v>
          </cell>
          <cell r="K7391" t="str">
            <v>Hunan Sheng</v>
          </cell>
          <cell r="L7391" t="str">
            <v>Conformant</v>
          </cell>
        </row>
        <row r="7392">
          <cell r="B7392" t="str">
            <v>SEI STACKPOLE ELECTRONICS_2023</v>
          </cell>
          <cell r="C7392" t="str">
            <v>CID001070 - China Tin Group Co., Ltd.125</v>
          </cell>
          <cell r="D7392" t="str">
            <v>Tin</v>
          </cell>
          <cell r="E7392" t="str">
            <v>CID001070</v>
          </cell>
          <cell r="F7392" t="str">
            <v>RMI</v>
          </cell>
          <cell r="G7392" t="str">
            <v>China Tin Group Co., Ltd.</v>
          </cell>
          <cell r="H7392" t="str">
            <v>CHINA</v>
          </cell>
          <cell r="I7392"/>
          <cell r="J7392" t="str">
            <v>Laibin</v>
          </cell>
          <cell r="K7392" t="str">
            <v>Guangxi Zhuangzu Zizhiqu</v>
          </cell>
          <cell r="L7392" t="str">
            <v>Conformant</v>
          </cell>
        </row>
        <row r="7393">
          <cell r="B7393" t="str">
            <v>SEI STACKPOLE ELECTRONICS_2023</v>
          </cell>
          <cell r="C7393" t="str">
            <v>CID000402 - Dowa</v>
          </cell>
          <cell r="D7393" t="str">
            <v>Tin</v>
          </cell>
          <cell r="E7393" t="str">
            <v>CID000402</v>
          </cell>
          <cell r="F7393" t="str">
            <v>RMI</v>
          </cell>
          <cell r="G7393" t="str">
            <v>Dowa</v>
          </cell>
          <cell r="H7393" t="str">
            <v>JAPAN</v>
          </cell>
          <cell r="I7393"/>
          <cell r="J7393" t="str">
            <v>Kosaka</v>
          </cell>
          <cell r="K7393" t="str">
            <v>Akita</v>
          </cell>
          <cell r="L7393" t="str">
            <v>Conformant</v>
          </cell>
        </row>
        <row r="7394">
          <cell r="B7394" t="str">
            <v>SEI STACKPOLE ELECTRONICS_2023</v>
          </cell>
          <cell r="C7394" t="str">
            <v>CID000438 - EM Vinto</v>
          </cell>
          <cell r="D7394" t="str">
            <v>Tin</v>
          </cell>
          <cell r="E7394" t="str">
            <v>CID000438</v>
          </cell>
          <cell r="F7394" t="str">
            <v>RMI</v>
          </cell>
          <cell r="G7394" t="str">
            <v>EM Vinto</v>
          </cell>
          <cell r="H7394" t="str">
            <v>BOLIVIA (PLURINATIONAL STATE OF)</v>
          </cell>
          <cell r="I7394" t="str">
            <v>Unknown.</v>
          </cell>
          <cell r="J7394" t="str">
            <v>Oruro</v>
          </cell>
          <cell r="K7394" t="str">
            <v>Oruro</v>
          </cell>
          <cell r="L7394" t="str">
            <v>Conformant</v>
          </cell>
        </row>
        <row r="7395">
          <cell r="B7395" t="str">
            <v>SEI STACKPOLE ELECTRONICS_2023</v>
          </cell>
          <cell r="C7395" t="str">
            <v>CID000468 - Fenix Metals</v>
          </cell>
          <cell r="D7395" t="str">
            <v>Tin</v>
          </cell>
          <cell r="E7395" t="str">
            <v>CID000468</v>
          </cell>
          <cell r="F7395" t="str">
            <v>RMI</v>
          </cell>
          <cell r="G7395" t="str">
            <v>Fenix Metals</v>
          </cell>
          <cell r="H7395" t="str">
            <v>POLAND</v>
          </cell>
          <cell r="I7395"/>
          <cell r="J7395" t="str">
            <v>Chmielów</v>
          </cell>
          <cell r="K7395" t="str">
            <v>Podkarpackie</v>
          </cell>
          <cell r="L7395" t="str">
            <v>Conformant</v>
          </cell>
        </row>
        <row r="7396">
          <cell r="B7396" t="str">
            <v>SEI STACKPOLE ELECTRONICS_2023</v>
          </cell>
          <cell r="C7396" t="str">
            <v>CID000538 - Gejiu Non-Ferrous Metal Processing Co., Ltd.</v>
          </cell>
          <cell r="D7396" t="str">
            <v>Tin</v>
          </cell>
          <cell r="E7396" t="str">
            <v>CID000538</v>
          </cell>
          <cell r="F7396" t="str">
            <v>RMI</v>
          </cell>
          <cell r="G7396" t="str">
            <v>Gejiu Non-Ferrous Metal Processing Co., Ltd.</v>
          </cell>
          <cell r="H7396" t="str">
            <v>CHINA</v>
          </cell>
          <cell r="I7396" t="str">
            <v>Jijie</v>
          </cell>
          <cell r="J7396" t="str">
            <v>Gejiu</v>
          </cell>
          <cell r="K7396" t="str">
            <v>Yunnan Sheng</v>
          </cell>
          <cell r="L7396" t="str">
            <v>Conformant</v>
          </cell>
        </row>
        <row r="7397">
          <cell r="B7397" t="str">
            <v>SEI STACKPOLE ELECTRONICS_2023</v>
          </cell>
          <cell r="C7397" t="str">
            <v>CID003116 - Guangdong Hanhe Non-Ferrous Metal Co., Ltd.</v>
          </cell>
          <cell r="D7397" t="str">
            <v>Tin</v>
          </cell>
          <cell r="E7397" t="str">
            <v>CID003116</v>
          </cell>
          <cell r="F7397" t="str">
            <v>RMI</v>
          </cell>
          <cell r="G7397" t="str">
            <v>Guangdong Hanhe Non-Ferrous Metal Co., Ltd.</v>
          </cell>
          <cell r="H7397" t="str">
            <v>CHINA</v>
          </cell>
          <cell r="I7397"/>
          <cell r="J7397" t="str">
            <v>Chaozhou</v>
          </cell>
          <cell r="K7397" t="str">
            <v>Guangdong Sheng</v>
          </cell>
          <cell r="L7397" t="str">
            <v>Conformant</v>
          </cell>
        </row>
        <row r="7398">
          <cell r="B7398" t="str">
            <v>SEI STACKPOLE ELECTRONICS_2023</v>
          </cell>
          <cell r="C7398" t="str">
            <v>CID001105 - Malaysia Smelting Corporation (MSC)</v>
          </cell>
          <cell r="D7398" t="str">
            <v>Tin</v>
          </cell>
          <cell r="E7398" t="str">
            <v>CID001105</v>
          </cell>
          <cell r="F7398" t="str">
            <v>RMI</v>
          </cell>
          <cell r="G7398" t="str">
            <v>Malaysia Smelting Corporation (MSC)</v>
          </cell>
          <cell r="H7398" t="str">
            <v>MALAYSIA</v>
          </cell>
          <cell r="I7398" t="str">
            <v>27, Jialan Pantai</v>
          </cell>
          <cell r="J7398" t="str">
            <v>Butterworth</v>
          </cell>
          <cell r="K7398" t="str">
            <v>Pulau Pinang</v>
          </cell>
          <cell r="L7398" t="str">
            <v>Conformant</v>
          </cell>
        </row>
        <row r="7399">
          <cell r="B7399" t="str">
            <v>SEI STACKPOLE ELECTRONICS_2023</v>
          </cell>
          <cell r="C7399" t="str">
            <v>CID001142 - Metallic Resources, Inc.</v>
          </cell>
          <cell r="D7399" t="str">
            <v>Tin</v>
          </cell>
          <cell r="E7399" t="str">
            <v>CID001142</v>
          </cell>
          <cell r="F7399" t="str">
            <v>RMI</v>
          </cell>
          <cell r="G7399" t="str">
            <v>Metallic Resources, Inc.</v>
          </cell>
          <cell r="H7399" t="str">
            <v>UNITED STATES OF AMERICA</v>
          </cell>
          <cell r="I7399"/>
          <cell r="J7399" t="str">
            <v>Twinsburg</v>
          </cell>
          <cell r="K7399" t="str">
            <v>Ohio</v>
          </cell>
          <cell r="L7399" t="str">
            <v>Conformant</v>
          </cell>
        </row>
        <row r="7400">
          <cell r="B7400" t="str">
            <v>SEI STACKPOLE ELECTRONICS_2023</v>
          </cell>
          <cell r="C7400" t="str">
            <v>CID001182 - Minsur</v>
          </cell>
          <cell r="D7400" t="str">
            <v>Tin</v>
          </cell>
          <cell r="E7400" t="str">
            <v>CID001182</v>
          </cell>
          <cell r="F7400" t="str">
            <v>RMI</v>
          </cell>
          <cell r="G7400" t="str">
            <v>Minsur</v>
          </cell>
          <cell r="H7400" t="str">
            <v>PERU</v>
          </cell>
          <cell r="I7400" t="str">
            <v>222 Bloomingdale Road, Suite 101</v>
          </cell>
          <cell r="J7400" t="str">
            <v>Paracas</v>
          </cell>
          <cell r="K7400" t="str">
            <v>Ika</v>
          </cell>
          <cell r="L7400" t="str">
            <v>Conformant</v>
          </cell>
        </row>
        <row r="7401">
          <cell r="B7401" t="str">
            <v>SEI STACKPOLE ELECTRONICS_2023</v>
          </cell>
          <cell r="C7401" t="str">
            <v>CID001314 - O.M. Manufacturing (Thailand) Co., Ltd.</v>
          </cell>
          <cell r="D7401" t="str">
            <v>Tin</v>
          </cell>
          <cell r="E7401" t="str">
            <v>CID001314</v>
          </cell>
          <cell r="F7401" t="str">
            <v>RMI</v>
          </cell>
          <cell r="G7401" t="str">
            <v>O.M. Manufacturing (Thailand) Co., Ltd.</v>
          </cell>
          <cell r="H7401" t="str">
            <v>THAILAND</v>
          </cell>
          <cell r="I7401"/>
          <cell r="J7401" t="str">
            <v>Sriracha</v>
          </cell>
          <cell r="K7401" t="str">
            <v>Chon Buri</v>
          </cell>
          <cell r="L7401" t="str">
            <v>Conformant</v>
          </cell>
        </row>
        <row r="7402">
          <cell r="B7402" t="str">
            <v>SEI STACKPOLE ELECTRONICS_2023</v>
          </cell>
          <cell r="C7402" t="str">
            <v>CID002517 - O.M. Manufacturing Philippines, Inc.</v>
          </cell>
          <cell r="D7402" t="str">
            <v>Tin</v>
          </cell>
          <cell r="E7402" t="str">
            <v>CID002517</v>
          </cell>
          <cell r="F7402" t="str">
            <v>RMI</v>
          </cell>
          <cell r="G7402" t="str">
            <v>O.M. Manufacturing Philippines, Inc.</v>
          </cell>
          <cell r="H7402" t="str">
            <v>PHILIPPINES</v>
          </cell>
          <cell r="I7402"/>
          <cell r="J7402" t="str">
            <v>Rosario</v>
          </cell>
          <cell r="K7402" t="str">
            <v>Cavite</v>
          </cell>
          <cell r="L7402" t="str">
            <v>Conformant</v>
          </cell>
        </row>
        <row r="7403">
          <cell r="B7403" t="str">
            <v>SEI STACKPOLE ELECTRONICS_2023</v>
          </cell>
          <cell r="C7403" t="str">
            <v>CID001337 - Operaciones Metalurgicas S.A.</v>
          </cell>
          <cell r="D7403" t="str">
            <v>Tin</v>
          </cell>
          <cell r="E7403" t="str">
            <v>CID001337</v>
          </cell>
          <cell r="F7403" t="str">
            <v>RMI</v>
          </cell>
          <cell r="G7403" t="str">
            <v>Operaciones Metalurgicas S.A.</v>
          </cell>
          <cell r="H7403" t="str">
            <v>BOLIVIA (PLURINATIONAL STATE OF)</v>
          </cell>
          <cell r="I7403" t="str">
            <v>Nondisclosure</v>
          </cell>
          <cell r="J7403" t="str">
            <v>Oruro</v>
          </cell>
          <cell r="K7403" t="str">
            <v>Oruro</v>
          </cell>
          <cell r="L7403" t="str">
            <v>Conformant</v>
          </cell>
        </row>
        <row r="7404">
          <cell r="B7404" t="str">
            <v>SEI STACKPOLE ELECTRONICS_2023</v>
          </cell>
          <cell r="C7404" t="str">
            <v>CID001399 - PT Artha Cipta Langgeng</v>
          </cell>
          <cell r="D7404" t="str">
            <v>Tin</v>
          </cell>
          <cell r="E7404" t="str">
            <v>CID001399</v>
          </cell>
          <cell r="F7404" t="str">
            <v>RMI</v>
          </cell>
          <cell r="G7404" t="str">
            <v>PT Artha Cipta Langgeng</v>
          </cell>
          <cell r="H7404" t="str">
            <v>INDONESIA</v>
          </cell>
          <cell r="I7404"/>
          <cell r="J7404" t="str">
            <v>Sungailiat</v>
          </cell>
          <cell r="K7404" t="str">
            <v>Kepulauan Bangka Belitung</v>
          </cell>
          <cell r="L7404" t="str">
            <v>Conformant</v>
          </cell>
        </row>
        <row r="7405">
          <cell r="B7405" t="str">
            <v>SEI STACKPOLE ELECTRONICS_2023</v>
          </cell>
          <cell r="C7405" t="str">
            <v>CID002503 - PT ATD Makmur Mandiri Jaya</v>
          </cell>
          <cell r="D7405" t="str">
            <v>Tin</v>
          </cell>
          <cell r="E7405" t="str">
            <v>CID002503</v>
          </cell>
          <cell r="F7405" t="str">
            <v>RMI</v>
          </cell>
          <cell r="G7405" t="str">
            <v>PT ATD Makmur Mandiri Jaya</v>
          </cell>
          <cell r="H7405" t="str">
            <v>INDONESIA</v>
          </cell>
          <cell r="I7405"/>
          <cell r="J7405" t="str">
            <v>Sungailiat</v>
          </cell>
          <cell r="K7405" t="str">
            <v>Kepulauan Bangka Belitung</v>
          </cell>
          <cell r="L7405" t="str">
            <v>Conformant</v>
          </cell>
        </row>
        <row r="7406">
          <cell r="B7406" t="str">
            <v>SEI STACKPOLE ELECTRONICS_2023</v>
          </cell>
          <cell r="C7406" t="str">
            <v>CID002835 - PT Menara Cipta Mulia</v>
          </cell>
          <cell r="D7406" t="str">
            <v>Tin</v>
          </cell>
          <cell r="E7406" t="str">
            <v>CID002835</v>
          </cell>
          <cell r="F7406" t="str">
            <v>RMI</v>
          </cell>
          <cell r="G7406" t="str">
            <v>PT Menara Cipta Mulia</v>
          </cell>
          <cell r="H7406" t="str">
            <v>INDONESIA</v>
          </cell>
          <cell r="I7406"/>
          <cell r="J7406" t="str">
            <v>Mentawak</v>
          </cell>
          <cell r="K7406" t="str">
            <v>Kepulauan Bangka Belitung</v>
          </cell>
          <cell r="L7406" t="str">
            <v>Conformant</v>
          </cell>
        </row>
        <row r="7407">
          <cell r="B7407" t="str">
            <v>SEI STACKPOLE ELECTRONICS_2023</v>
          </cell>
          <cell r="C7407" t="str">
            <v>CID001453 - PT Mitra Stania Prima</v>
          </cell>
          <cell r="D7407" t="str">
            <v>Tin</v>
          </cell>
          <cell r="E7407" t="str">
            <v>CID001453</v>
          </cell>
          <cell r="F7407" t="str">
            <v>RMI</v>
          </cell>
          <cell r="G7407" t="str">
            <v>PT Mitra Stania Prima</v>
          </cell>
          <cell r="H7407" t="str">
            <v>INDONESIA</v>
          </cell>
          <cell r="I7407"/>
          <cell r="J7407" t="str">
            <v>Sungailiat</v>
          </cell>
          <cell r="K7407" t="str">
            <v>Kepulauan Bangka Belitung</v>
          </cell>
          <cell r="L7407" t="str">
            <v>Conformant</v>
          </cell>
        </row>
        <row r="7408">
          <cell r="B7408" t="str">
            <v>SEI STACKPOLE ELECTRONICS_2023</v>
          </cell>
          <cell r="C7408" t="str">
            <v>CID001458 - PT Prima Timah Utama</v>
          </cell>
          <cell r="D7408" t="str">
            <v>Tin</v>
          </cell>
          <cell r="E7408" t="str">
            <v>CID001458</v>
          </cell>
          <cell r="F7408" t="str">
            <v>RMI</v>
          </cell>
          <cell r="G7408" t="str">
            <v>PT Prima Timah Utama</v>
          </cell>
          <cell r="H7408" t="str">
            <v>INDONESIA</v>
          </cell>
          <cell r="I7408"/>
          <cell r="J7408" t="str">
            <v>Pangkal Pinang</v>
          </cell>
          <cell r="K7408" t="str">
            <v>Kepulauan Bangka Belitung</v>
          </cell>
          <cell r="L7408" t="str">
            <v>Conformant</v>
          </cell>
        </row>
        <row r="7409">
          <cell r="B7409" t="str">
            <v>SEI STACKPOLE ELECTRONICS_2023</v>
          </cell>
          <cell r="C7409" t="str">
            <v>CID001460 - PT Refined Bangka Tin</v>
          </cell>
          <cell r="D7409" t="str">
            <v>Tin</v>
          </cell>
          <cell r="E7409" t="str">
            <v>CID001460</v>
          </cell>
          <cell r="F7409" t="str">
            <v>RMI</v>
          </cell>
          <cell r="G7409" t="str">
            <v>PT Refined Bangka Tin</v>
          </cell>
          <cell r="H7409" t="str">
            <v>INDONESIA</v>
          </cell>
          <cell r="I7409"/>
          <cell r="J7409" t="str">
            <v>Sungailiat</v>
          </cell>
          <cell r="K7409" t="str">
            <v>Kepulauan Bangka Belitung</v>
          </cell>
          <cell r="L7409" t="str">
            <v>Conformant</v>
          </cell>
        </row>
        <row r="7410">
          <cell r="B7410" t="str">
            <v>SEI STACKPOLE ELECTRONICS_2023</v>
          </cell>
          <cell r="C7410" t="str">
            <v>CID001477 - PT Timah Tbk Kundur</v>
          </cell>
          <cell r="D7410" t="str">
            <v>Tin</v>
          </cell>
          <cell r="E7410" t="str">
            <v>CID001477</v>
          </cell>
          <cell r="F7410" t="str">
            <v>RMI</v>
          </cell>
          <cell r="G7410" t="str">
            <v>PT Timah Tbk Kundur</v>
          </cell>
          <cell r="H7410" t="str">
            <v>INDONESIA</v>
          </cell>
          <cell r="I7410" t="str">
            <v>Unknown.</v>
          </cell>
          <cell r="J7410" t="str">
            <v>Kundur</v>
          </cell>
          <cell r="K7410" t="str">
            <v>Riau</v>
          </cell>
          <cell r="L7410" t="str">
            <v>Conformant</v>
          </cell>
        </row>
        <row r="7411">
          <cell r="B7411" t="str">
            <v>SEI STACKPOLE ELECTRONICS_2023</v>
          </cell>
          <cell r="C7411" t="str">
            <v>CID001482 - PT Timah Tbk Mentok</v>
          </cell>
          <cell r="D7411" t="str">
            <v>Tin</v>
          </cell>
          <cell r="E7411" t="str">
            <v>CID001482</v>
          </cell>
          <cell r="F7411" t="str">
            <v>RMI</v>
          </cell>
          <cell r="G7411" t="str">
            <v>PT Timah Tbk Mentok</v>
          </cell>
          <cell r="H7411" t="str">
            <v>INDONESIA</v>
          </cell>
          <cell r="I7411" t="str">
            <v>Unknown.</v>
          </cell>
          <cell r="J7411" t="str">
            <v>Mentok</v>
          </cell>
          <cell r="K7411" t="str">
            <v>Kepulauan Bangka Belitung</v>
          </cell>
          <cell r="L7411" t="str">
            <v>Conformant</v>
          </cell>
        </row>
        <row r="7412">
          <cell r="B7412" t="str">
            <v>SEI STACKPOLE ELECTRONICS_2023</v>
          </cell>
          <cell r="C7412" t="str">
            <v>CID001539 - Rui Da Hung</v>
          </cell>
          <cell r="D7412" t="str">
            <v>Tin</v>
          </cell>
          <cell r="E7412" t="str">
            <v>CID001539</v>
          </cell>
          <cell r="F7412" t="str">
            <v>RMI</v>
          </cell>
          <cell r="G7412" t="str">
            <v>Rui Da Hung</v>
          </cell>
          <cell r="H7412" t="str">
            <v>TAIWAN, PROVINCE OF CHINA</v>
          </cell>
          <cell r="I7412"/>
          <cell r="J7412" t="str">
            <v>Taoyuan</v>
          </cell>
          <cell r="K7412" t="str">
            <v>Taoyuan</v>
          </cell>
          <cell r="L7412" t="str">
            <v>Conformant</v>
          </cell>
        </row>
        <row r="7413">
          <cell r="B7413" t="str">
            <v>SEI STACKPOLE ELECTRONICS_2023</v>
          </cell>
          <cell r="C7413" t="str">
            <v>CID001898 - Thaisarco</v>
          </cell>
          <cell r="D7413" t="str">
            <v>Tin</v>
          </cell>
          <cell r="E7413" t="str">
            <v>CID001898</v>
          </cell>
          <cell r="F7413" t="str">
            <v>RMI</v>
          </cell>
          <cell r="G7413" t="str">
            <v>Thaisarco</v>
          </cell>
          <cell r="H7413" t="str">
            <v>THAILAND</v>
          </cell>
          <cell r="I7413" t="str">
            <v>80 Moo 8, Sakdidej Road</v>
          </cell>
          <cell r="J7413" t="str">
            <v>Amphur Muang</v>
          </cell>
          <cell r="K7413" t="str">
            <v>Phuket</v>
          </cell>
          <cell r="L7413" t="str">
            <v>Conformant</v>
          </cell>
        </row>
        <row r="7414">
          <cell r="B7414" t="str">
            <v>SEI STACKPOLE ELECTRONICS_2023</v>
          </cell>
          <cell r="C7414" t="str">
            <v>CID002036 - White Solder Metalurgia e Mineracao Ltda.</v>
          </cell>
          <cell r="D7414" t="str">
            <v>Tin</v>
          </cell>
          <cell r="E7414" t="str">
            <v>CID002036</v>
          </cell>
          <cell r="F7414" t="str">
            <v>RMI</v>
          </cell>
          <cell r="G7414" t="str">
            <v>White Solder Metalurgia e Mineracao Ltda.</v>
          </cell>
          <cell r="H7414" t="str">
            <v>BRAZIL</v>
          </cell>
          <cell r="I7414" t="str">
            <v>Rodovia 421, Km 1,1 no 917 CEP 76877-073/Cx Postal: 433</v>
          </cell>
          <cell r="J7414" t="str">
            <v>Ariquemes</v>
          </cell>
          <cell r="K7414" t="str">
            <v>Rondônia</v>
          </cell>
          <cell r="L7414" t="str">
            <v>Conformant</v>
          </cell>
        </row>
        <row r="7415">
          <cell r="B7415" t="str">
            <v>SEI STACKPOLE ELECTRONICS_2023</v>
          </cell>
          <cell r="C7415" t="str">
            <v>CID002158 - Yunnan Chengfeng Non-ferrous Metals Co., Ltd.165</v>
          </cell>
          <cell r="D7415" t="str">
            <v>Tin</v>
          </cell>
          <cell r="E7415" t="str">
            <v>CID002158</v>
          </cell>
          <cell r="F7415" t="str">
            <v>RMI</v>
          </cell>
          <cell r="G7415" t="str">
            <v>Yunnan Chengfeng Non-ferrous Metals Co., Ltd.</v>
          </cell>
          <cell r="H7415" t="str">
            <v>CHINA</v>
          </cell>
          <cell r="I7415" t="str">
            <v>Unknown.</v>
          </cell>
          <cell r="J7415" t="str">
            <v>Gejiu</v>
          </cell>
          <cell r="K7415" t="str">
            <v>Yunnan Sheng</v>
          </cell>
          <cell r="L7415" t="str">
            <v>Conformant</v>
          </cell>
        </row>
        <row r="7416">
          <cell r="B7416" t="str">
            <v>SEI STACKPOLE ELECTRONICS_2023</v>
          </cell>
          <cell r="C7416" t="str">
            <v>CID002180 - Tin Smelting Branch of Yunnan Tin Co., Ltd.</v>
          </cell>
          <cell r="D7416" t="str">
            <v>Tin</v>
          </cell>
          <cell r="E7416" t="str">
            <v>CID002180</v>
          </cell>
          <cell r="F7416" t="str">
            <v>RMI</v>
          </cell>
          <cell r="G7416" t="str">
            <v>Tin Smelting Branch of Yunnan Tin Co., Ltd.</v>
          </cell>
          <cell r="H7416" t="str">
            <v>CHINA</v>
          </cell>
          <cell r="I7416" t="str">
            <v>Unknown.</v>
          </cell>
          <cell r="J7416" t="str">
            <v>Gejiu</v>
          </cell>
          <cell r="K7416" t="str">
            <v>Yunnan Sheng</v>
          </cell>
          <cell r="L7416" t="str">
            <v>Conformant</v>
          </cell>
        </row>
        <row r="7417">
          <cell r="B7417" t="str">
            <v>SEI STACKPOLE ELECTRONICS_2023</v>
          </cell>
          <cell r="C7417" t="str">
            <v>CID000258 - Chongyi Zhangyuan Tungsten Co., Ltd.</v>
          </cell>
          <cell r="D7417" t="str">
            <v>Tungsten</v>
          </cell>
          <cell r="E7417" t="str">
            <v>CID000258</v>
          </cell>
          <cell r="F7417" t="str">
            <v>RMI</v>
          </cell>
          <cell r="G7417" t="str">
            <v>Chongyi Zhangyuan Tungsten Co., Ltd.</v>
          </cell>
          <cell r="H7417" t="str">
            <v>CHINA</v>
          </cell>
          <cell r="I7417"/>
          <cell r="J7417" t="str">
            <v>Ganzhou</v>
          </cell>
          <cell r="K7417" t="str">
            <v>Jiangxi Sheng</v>
          </cell>
          <cell r="L7417" t="str">
            <v>Conformant</v>
          </cell>
        </row>
        <row r="7418">
          <cell r="B7418" t="str">
            <v>SEI STACKPOLE ELECTRONICS_2023</v>
          </cell>
          <cell r="C7418" t="str">
            <v>CID000568 - Global Tungsten &amp; Powders Corp.</v>
          </cell>
          <cell r="D7418" t="str">
            <v>Tungsten</v>
          </cell>
          <cell r="E7418" t="str">
            <v>CID000568</v>
          </cell>
          <cell r="F7418" t="str">
            <v>RMI</v>
          </cell>
          <cell r="G7418" t="str">
            <v>Global Tungsten &amp; Powders Corp.</v>
          </cell>
          <cell r="H7418" t="str">
            <v>UNITED STATES OF AMERICA</v>
          </cell>
          <cell r="I7418"/>
          <cell r="J7418" t="str">
            <v>Towanda</v>
          </cell>
          <cell r="K7418" t="str">
            <v>Pennsylvania</v>
          </cell>
          <cell r="L7418" t="str">
            <v>Conformant</v>
          </cell>
        </row>
        <row r="7419">
          <cell r="B7419" t="str">
            <v>SEI STACKPOLE ELECTRONICS_2023</v>
          </cell>
          <cell r="C7419" t="str">
            <v>CID001231 - Jiangxi New Nanshan Technology Ltd.</v>
          </cell>
          <cell r="D7419" t="str">
            <v>Tin</v>
          </cell>
          <cell r="E7419" t="str">
            <v>CID001231</v>
          </cell>
          <cell r="F7419" t="str">
            <v>RMI</v>
          </cell>
          <cell r="G7419" t="str">
            <v>Jiangxi New Nanshan Technology Ltd.</v>
          </cell>
          <cell r="H7419" t="str">
            <v>CHINA</v>
          </cell>
          <cell r="I7419" t="str">
            <v>Nan Kang Industrial Park, Ganzhou, Jiangxi Province, China, 341413</v>
          </cell>
          <cell r="J7419" t="str">
            <v>Ganzhou</v>
          </cell>
          <cell r="K7419" t="str">
            <v>Jiangxi Sheng</v>
          </cell>
          <cell r="L7419" t="str">
            <v>Conformant</v>
          </cell>
        </row>
        <row r="7420">
          <cell r="B7420" t="str">
            <v>SEI STACKPOLE ELECTRONICS_2023</v>
          </cell>
          <cell r="C7420" t="str">
            <v>CID002773 - Aurubis Beerse99</v>
          </cell>
          <cell r="D7420" t="str">
            <v>Tin</v>
          </cell>
          <cell r="E7420" t="str">
            <v>CID002773</v>
          </cell>
          <cell r="F7420" t="str">
            <v>RMI</v>
          </cell>
          <cell r="G7420" t="str">
            <v>Aurubis Beerse</v>
          </cell>
          <cell r="H7420" t="str">
            <v>BELGIUM</v>
          </cell>
          <cell r="I7420"/>
          <cell r="J7420" t="str">
            <v>Beerse</v>
          </cell>
          <cell r="K7420" t="str">
            <v>Antwerpen</v>
          </cell>
          <cell r="L7420" t="str">
            <v>Conformant</v>
          </cell>
        </row>
        <row r="7421">
          <cell r="B7421" t="str">
            <v>SEI STACKPOLE ELECTRONICS_2023</v>
          </cell>
          <cell r="C7421" t="str">
            <v>CID002774 - Aurubis Berango100</v>
          </cell>
          <cell r="D7421" t="str">
            <v>Tin</v>
          </cell>
          <cell r="E7421" t="str">
            <v>CID002774</v>
          </cell>
          <cell r="F7421" t="str">
            <v>RMI</v>
          </cell>
          <cell r="G7421" t="str">
            <v>Aurubis Berango</v>
          </cell>
          <cell r="H7421" t="str">
            <v>SPAIN</v>
          </cell>
          <cell r="I7421"/>
          <cell r="J7421" t="str">
            <v>Berango</v>
          </cell>
          <cell r="K7421" t="str">
            <v>Bizkaia</v>
          </cell>
          <cell r="L7421" t="str">
            <v>Conformant</v>
          </cell>
        </row>
        <row r="7422">
          <cell r="B7422" t="str">
            <v>SEI STACKPOLE ELECTRONICS_2023</v>
          </cell>
          <cell r="C7422" t="str">
            <v>CID000090 - Asaka Riken Co., Ltd.</v>
          </cell>
          <cell r="D7422" t="str">
            <v>Gold</v>
          </cell>
          <cell r="E7422" t="str">
            <v>CID000090</v>
          </cell>
          <cell r="F7422" t="str">
            <v>RMI</v>
          </cell>
          <cell r="G7422" t="str">
            <v>Asaka Riken Co., Ltd.</v>
          </cell>
          <cell r="H7422" t="str">
            <v>JAPAN</v>
          </cell>
          <cell r="I7422"/>
          <cell r="J7422" t="str">
            <v>Tamura</v>
          </cell>
          <cell r="K7422" t="str">
            <v>Fukushima</v>
          </cell>
          <cell r="L7422" t="str">
            <v>Conformant</v>
          </cell>
        </row>
        <row r="7423">
          <cell r="B7423" t="str">
            <v>SEI STACKPOLE ELECTRONICS_2023</v>
          </cell>
          <cell r="C7423" t="str">
            <v>CID001191 - Mitsubishi Materials Corporation</v>
          </cell>
          <cell r="D7423" t="str">
            <v>Tin</v>
          </cell>
          <cell r="E7423" t="str">
            <v>CID001191</v>
          </cell>
          <cell r="F7423" t="str">
            <v>RMI</v>
          </cell>
          <cell r="G7423" t="str">
            <v>Mitsubishi Materials Corporation</v>
          </cell>
          <cell r="H7423" t="str">
            <v>JAPAN</v>
          </cell>
          <cell r="I7423"/>
          <cell r="J7423" t="str">
            <v>Tokyo</v>
          </cell>
          <cell r="K7423" t="str">
            <v>Tokyo</v>
          </cell>
          <cell r="L7423" t="str">
            <v>Conformant</v>
          </cell>
        </row>
        <row r="7424">
          <cell r="B7424" t="str">
            <v>SEMTECH_20222023</v>
          </cell>
          <cell r="C7424" t="str">
            <v>CID000077 - Argor-Heraeus S.A.</v>
          </cell>
          <cell r="D7424" t="str">
            <v>Gold</v>
          </cell>
          <cell r="E7424" t="str">
            <v>CID000077</v>
          </cell>
          <cell r="F7424" t="str">
            <v>RMI</v>
          </cell>
          <cell r="G7424" t="str">
            <v>Argor-Heraeus S.A.</v>
          </cell>
          <cell r="H7424" t="str">
            <v>SWITZERLAND</v>
          </cell>
          <cell r="I7424" t="str">
            <v>CH-6850 Mendrisio , Switzerland</v>
          </cell>
          <cell r="J7424" t="str">
            <v>Mendrisio</v>
          </cell>
          <cell r="K7424" t="str">
            <v>Ticino</v>
          </cell>
          <cell r="L7424" t="str">
            <v>Conformant</v>
          </cell>
        </row>
        <row r="7425">
          <cell r="B7425" t="str">
            <v>SEMTECH_20222023</v>
          </cell>
          <cell r="C7425" t="str">
            <v>CID001147 - Metalor Technologies (Suzhou) Ltd.</v>
          </cell>
          <cell r="D7425" t="str">
            <v>Gold</v>
          </cell>
          <cell r="E7425" t="str">
            <v>CID001147</v>
          </cell>
          <cell r="F7425" t="str">
            <v>RMI</v>
          </cell>
          <cell r="G7425" t="str">
            <v>Metalor Technologies (Suzhou) Ltd.</v>
          </cell>
          <cell r="H7425" t="str">
            <v>CHINA</v>
          </cell>
          <cell r="I7425"/>
          <cell r="J7425" t="str">
            <v>Suzhou Industrial Park</v>
          </cell>
          <cell r="K7425" t="str">
            <v>Jiangsu Sheng</v>
          </cell>
          <cell r="L7425" t="str">
            <v>Conformant</v>
          </cell>
        </row>
        <row r="7426">
          <cell r="B7426" t="str">
            <v>SEMTECH_20222023</v>
          </cell>
          <cell r="C7426" t="str">
            <v>CID001105 - Malaysia Smelting Corporation (MSC)</v>
          </cell>
          <cell r="D7426" t="str">
            <v>Tin</v>
          </cell>
          <cell r="E7426" t="str">
            <v>CID001105</v>
          </cell>
          <cell r="F7426" t="str">
            <v>RMI</v>
          </cell>
          <cell r="G7426" t="str">
            <v>Malaysia Smelting Corporation (MSC)</v>
          </cell>
          <cell r="H7426" t="str">
            <v>MALAYSIA</v>
          </cell>
          <cell r="I7426" t="str">
            <v>27, Jialan Pantai</v>
          </cell>
          <cell r="J7426" t="str">
            <v>Butterworth</v>
          </cell>
          <cell r="K7426" t="str">
            <v>Pulau Pinang</v>
          </cell>
          <cell r="L7426" t="str">
            <v>Conformant</v>
          </cell>
        </row>
        <row r="7427">
          <cell r="B7427" t="str">
            <v>SEMTECH_20222023</v>
          </cell>
          <cell r="C7427" t="str">
            <v>CID001482 - PT Timah Tbk Mentok</v>
          </cell>
          <cell r="D7427" t="str">
            <v>Tin</v>
          </cell>
          <cell r="E7427" t="str">
            <v>CID001482</v>
          </cell>
          <cell r="F7427" t="str">
            <v>RMI</v>
          </cell>
          <cell r="G7427" t="str">
            <v>PT Timah Tbk Mentok</v>
          </cell>
          <cell r="H7427" t="str">
            <v>INDONESIA</v>
          </cell>
          <cell r="I7427" t="str">
            <v>Unknown.</v>
          </cell>
          <cell r="J7427" t="str">
            <v>Mentok</v>
          </cell>
          <cell r="K7427" t="str">
            <v>Kepulauan Bangka Belitung</v>
          </cell>
          <cell r="L7427" t="str">
            <v>Conformant</v>
          </cell>
        </row>
        <row r="7428">
          <cell r="B7428" t="str">
            <v>Shin-Etsu Silicones Europe B.V._2023</v>
          </cell>
          <cell r="C7428"/>
          <cell r="D7428"/>
          <cell r="E7428"/>
          <cell r="F7428"/>
          <cell r="G7428"/>
          <cell r="H7428"/>
          <cell r="I7428"/>
          <cell r="J7428"/>
          <cell r="K7428"/>
          <cell r="L7428"/>
        </row>
        <row r="7429">
          <cell r="B7429" t="str">
            <v>SJM EUROSTAT_2023</v>
          </cell>
          <cell r="C7429"/>
          <cell r="D7429"/>
          <cell r="E7429"/>
          <cell r="F7429"/>
          <cell r="G7429"/>
          <cell r="H7429"/>
          <cell r="I7429"/>
          <cell r="J7429"/>
          <cell r="K7429"/>
          <cell r="L7429"/>
        </row>
        <row r="7430">
          <cell r="B7430" t="str">
            <v>SN SAMAT_2023</v>
          </cell>
          <cell r="C7430"/>
          <cell r="D7430"/>
          <cell r="E7430"/>
          <cell r="F7430"/>
          <cell r="G7430"/>
          <cell r="H7430"/>
          <cell r="I7430"/>
          <cell r="J7430"/>
          <cell r="K7430"/>
          <cell r="L7430"/>
        </row>
        <row r="7431">
          <cell r="B7431" t="str">
            <v>STARTEAM Global Germany GmbH_2023</v>
          </cell>
          <cell r="C7431" t="str">
            <v>CID001173 - Mineracao Taboca S.A.</v>
          </cell>
          <cell r="D7431" t="str">
            <v>Tin</v>
          </cell>
          <cell r="E7431" t="str">
            <v>CID001173</v>
          </cell>
          <cell r="F7431" t="str">
            <v>RMI</v>
          </cell>
          <cell r="G7431" t="str">
            <v>Mineracao Taboca S.A.</v>
          </cell>
          <cell r="H7431" t="str">
            <v>BRAZIL</v>
          </cell>
          <cell r="I7431" t="str">
            <v>Nondisclosure</v>
          </cell>
          <cell r="J7431" t="str">
            <v>Bairro Guarapiranga</v>
          </cell>
          <cell r="K7431" t="str">
            <v>Pirapora do Bom Jesus City</v>
          </cell>
          <cell r="L7431" t="str">
            <v>Conformant</v>
          </cell>
        </row>
        <row r="7432">
          <cell r="B7432" t="str">
            <v>STARTEAM Global Germany GmbH_2023</v>
          </cell>
          <cell r="C7432" t="str">
            <v>CID000035 - Agosi AG</v>
          </cell>
          <cell r="D7432" t="str">
            <v>Gold</v>
          </cell>
          <cell r="E7432" t="str">
            <v>CID000035</v>
          </cell>
          <cell r="F7432" t="str">
            <v>RMI</v>
          </cell>
          <cell r="G7432" t="str">
            <v>Agosi AG</v>
          </cell>
          <cell r="H7432" t="str">
            <v>GERMANY</v>
          </cell>
          <cell r="I7432"/>
          <cell r="J7432" t="str">
            <v>Pforzheim</v>
          </cell>
          <cell r="K7432" t="str">
            <v>Baden-Württemberg</v>
          </cell>
          <cell r="L7432" t="str">
            <v>Conformant</v>
          </cell>
        </row>
        <row r="7433">
          <cell r="B7433" t="str">
            <v>STARTEAM Global Germany GmbH_2023</v>
          </cell>
          <cell r="C7433" t="str">
            <v>CID000058 - AngloGold Ashanti Corrego do Sitio Mineracao</v>
          </cell>
          <cell r="D7433" t="str">
            <v>Gold</v>
          </cell>
          <cell r="E7433" t="str">
            <v>CID000058</v>
          </cell>
          <cell r="F7433" t="str">
            <v>RMI</v>
          </cell>
          <cell r="G7433" t="str">
            <v>AngloGold Ashanti Corrego do Sitio Mineracao</v>
          </cell>
          <cell r="H7433" t="str">
            <v>BRAZIL</v>
          </cell>
          <cell r="I7433"/>
          <cell r="J7433" t="str">
            <v>Nova Lima</v>
          </cell>
          <cell r="K7433" t="str">
            <v>Minas Gerais</v>
          </cell>
          <cell r="L7433" t="str">
            <v>Conformant</v>
          </cell>
        </row>
        <row r="7434">
          <cell r="B7434" t="str">
            <v>STARTEAM Global Germany GmbH_2023</v>
          </cell>
          <cell r="C7434" t="str">
            <v>CID000077 - Argor-Heraeus S.A.</v>
          </cell>
          <cell r="D7434" t="str">
            <v>Gold</v>
          </cell>
          <cell r="E7434" t="str">
            <v>CID000077</v>
          </cell>
          <cell r="F7434" t="str">
            <v>RMI</v>
          </cell>
          <cell r="G7434" t="str">
            <v>Argor-Heraeus S.A.</v>
          </cell>
          <cell r="H7434" t="str">
            <v>SWITZERLAND</v>
          </cell>
          <cell r="I7434" t="str">
            <v>CH-6850 Mendrisio , Switzerland</v>
          </cell>
          <cell r="J7434" t="str">
            <v>Mendrisio</v>
          </cell>
          <cell r="K7434" t="str">
            <v>Ticino</v>
          </cell>
          <cell r="L7434" t="str">
            <v>Conformant</v>
          </cell>
        </row>
        <row r="7435">
          <cell r="B7435" t="str">
            <v>STARTEAM Global Germany GmbH_2023</v>
          </cell>
          <cell r="C7435" t="str">
            <v>CID000082 - Asahi Pretec Corp.20</v>
          </cell>
          <cell r="D7435" t="str">
            <v>Gold</v>
          </cell>
          <cell r="E7435" t="str">
            <v>CID000082</v>
          </cell>
          <cell r="F7435" t="str">
            <v>RMI</v>
          </cell>
          <cell r="G7435" t="str">
            <v>Asahi Pretec Corp.</v>
          </cell>
          <cell r="H7435" t="str">
            <v>JAPAN</v>
          </cell>
          <cell r="I7435"/>
          <cell r="J7435" t="str">
            <v>Kobe</v>
          </cell>
          <cell r="K7435" t="str">
            <v>Hyogo</v>
          </cell>
          <cell r="L7435" t="str">
            <v>Conformant</v>
          </cell>
        </row>
        <row r="7436">
          <cell r="B7436" t="str">
            <v>STARTEAM Global Germany GmbH_2023</v>
          </cell>
          <cell r="C7436" t="str">
            <v>CID000924 - Asahi Refining Canada Ltd.</v>
          </cell>
          <cell r="D7436" t="str">
            <v>Gold</v>
          </cell>
          <cell r="E7436" t="str">
            <v>CID000924</v>
          </cell>
          <cell r="F7436" t="str">
            <v>RMI</v>
          </cell>
          <cell r="G7436" t="str">
            <v>Asahi Refining Canada Ltd.</v>
          </cell>
          <cell r="H7436" t="str">
            <v>CANADA</v>
          </cell>
          <cell r="I7436"/>
          <cell r="J7436" t="str">
            <v>Brampton</v>
          </cell>
          <cell r="K7436" t="str">
            <v>Ontario</v>
          </cell>
          <cell r="L7436" t="str">
            <v>Conformant</v>
          </cell>
        </row>
        <row r="7437">
          <cell r="B7437" t="str">
            <v>STARTEAM Global Germany GmbH_2023</v>
          </cell>
          <cell r="C7437" t="str">
            <v>CID000920 - Asahi Refining USA Inc.</v>
          </cell>
          <cell r="D7437" t="str">
            <v>Gold</v>
          </cell>
          <cell r="E7437" t="str">
            <v>CID000920</v>
          </cell>
          <cell r="F7437" t="str">
            <v>RMI</v>
          </cell>
          <cell r="G7437" t="str">
            <v>Asahi Refining USA Inc.</v>
          </cell>
          <cell r="H7437" t="str">
            <v>UNITED STATES OF AMERICA</v>
          </cell>
          <cell r="I7437"/>
          <cell r="J7437" t="str">
            <v>Salt Lake City</v>
          </cell>
          <cell r="K7437" t="str">
            <v>Utah</v>
          </cell>
          <cell r="L7437" t="str">
            <v>Conformant</v>
          </cell>
        </row>
        <row r="7438">
          <cell r="B7438" t="str">
            <v>STARTEAM Global Germany GmbH_2023</v>
          </cell>
          <cell r="C7438" t="str">
            <v>CID000113 - Aurubis AG</v>
          </cell>
          <cell r="D7438" t="str">
            <v>Gold</v>
          </cell>
          <cell r="E7438" t="str">
            <v>CID000113</v>
          </cell>
          <cell r="F7438" t="str">
            <v>RMI</v>
          </cell>
          <cell r="G7438" t="str">
            <v>Aurubis AG</v>
          </cell>
          <cell r="H7438" t="str">
            <v>GERMANY</v>
          </cell>
          <cell r="I7438"/>
          <cell r="J7438" t="str">
            <v>Hamburg</v>
          </cell>
          <cell r="K7438" t="str">
            <v>Hamburg</v>
          </cell>
          <cell r="L7438" t="str">
            <v>Conformant</v>
          </cell>
        </row>
        <row r="7439">
          <cell r="B7439" t="str">
            <v>STARTEAM Global Germany GmbH_2023</v>
          </cell>
          <cell r="C7439" t="str">
            <v>CID000157 - Boliden AB</v>
          </cell>
          <cell r="D7439" t="str">
            <v>Gold</v>
          </cell>
          <cell r="E7439" t="str">
            <v>CID000157</v>
          </cell>
          <cell r="F7439" t="str">
            <v>RMI</v>
          </cell>
          <cell r="G7439" t="str">
            <v>Boliden AB</v>
          </cell>
          <cell r="H7439" t="str">
            <v>SWEDEN</v>
          </cell>
          <cell r="I7439"/>
          <cell r="J7439" t="str">
            <v>Skelleftehamn</v>
          </cell>
          <cell r="K7439" t="str">
            <v>Västerbottens län [SE-24]</v>
          </cell>
          <cell r="L7439" t="str">
            <v>Conformant</v>
          </cell>
        </row>
        <row r="7440">
          <cell r="B7440" t="str">
            <v>STARTEAM Global Germany GmbH_2023</v>
          </cell>
          <cell r="C7440" t="str">
            <v>CID000176 - C. Hafner GmbH + Co. KG</v>
          </cell>
          <cell r="D7440" t="str">
            <v>Gold</v>
          </cell>
          <cell r="E7440" t="str">
            <v>CID000176</v>
          </cell>
          <cell r="F7440" t="str">
            <v>RMI</v>
          </cell>
          <cell r="G7440" t="str">
            <v>C. Hafner GmbH + Co. KG</v>
          </cell>
          <cell r="H7440" t="str">
            <v>GERMANY</v>
          </cell>
          <cell r="I7440"/>
          <cell r="J7440" t="str">
            <v>Pforzheim</v>
          </cell>
          <cell r="K7440" t="str">
            <v>Baden-Württemberg</v>
          </cell>
          <cell r="L7440" t="str">
            <v>Conformant</v>
          </cell>
        </row>
        <row r="7441">
          <cell r="B7441" t="str">
            <v>STARTEAM Global Germany GmbH_2023</v>
          </cell>
          <cell r="C7441" t="str">
            <v>CID000233 - Chimet S.p.A.</v>
          </cell>
          <cell r="D7441" t="str">
            <v>Gold</v>
          </cell>
          <cell r="E7441" t="str">
            <v>CID000233</v>
          </cell>
          <cell r="F7441" t="str">
            <v>RMI</v>
          </cell>
          <cell r="G7441" t="str">
            <v>Chimet S.p.A.</v>
          </cell>
          <cell r="H7441" t="str">
            <v>ITALY</v>
          </cell>
          <cell r="I7441"/>
          <cell r="J7441" t="str">
            <v>Arezzo</v>
          </cell>
          <cell r="K7441" t="str">
            <v>Toscana</v>
          </cell>
          <cell r="L7441" t="str">
            <v>Conformant</v>
          </cell>
        </row>
        <row r="7442">
          <cell r="B7442" t="str">
            <v>STARTEAM Global Germany GmbH_2023</v>
          </cell>
          <cell r="C7442" t="str">
            <v>CID000401 - Dowa</v>
          </cell>
          <cell r="D7442" t="str">
            <v>Gold</v>
          </cell>
          <cell r="E7442" t="str">
            <v>CID000401</v>
          </cell>
          <cell r="F7442" t="str">
            <v>RMI</v>
          </cell>
          <cell r="G7442" t="str">
            <v>Dowa</v>
          </cell>
          <cell r="H7442" t="str">
            <v>JAPAN</v>
          </cell>
          <cell r="I7442"/>
          <cell r="J7442" t="str">
            <v>Kosaka</v>
          </cell>
          <cell r="K7442" t="str">
            <v>Akita</v>
          </cell>
          <cell r="L7442" t="str">
            <v>Conformant</v>
          </cell>
        </row>
        <row r="7443">
          <cell r="B7443" t="str">
            <v>STARTEAM Global Germany GmbH_2023</v>
          </cell>
          <cell r="C7443" t="str">
            <v>CID000694 - Heimerle + Meule GmbH</v>
          </cell>
          <cell r="D7443" t="str">
            <v>Gold</v>
          </cell>
          <cell r="E7443" t="str">
            <v>CID000694</v>
          </cell>
          <cell r="F7443" t="str">
            <v>RMI</v>
          </cell>
          <cell r="G7443" t="str">
            <v>Heimerle + Meule GmbH</v>
          </cell>
          <cell r="H7443" t="str">
            <v>GERMANY</v>
          </cell>
          <cell r="I7443"/>
          <cell r="J7443" t="str">
            <v>Pforzheim</v>
          </cell>
          <cell r="K7443" t="str">
            <v>Baden-Württemberg</v>
          </cell>
          <cell r="L7443" t="str">
            <v>Conformant</v>
          </cell>
        </row>
        <row r="7444">
          <cell r="B7444" t="str">
            <v>STARTEAM Global Germany GmbH_2023</v>
          </cell>
          <cell r="C7444" t="str">
            <v>CID000707 - Heraeus Metals Hong Kong Ltd.</v>
          </cell>
          <cell r="D7444" t="str">
            <v>Gold</v>
          </cell>
          <cell r="E7444" t="str">
            <v>CID000707</v>
          </cell>
          <cell r="F7444" t="str">
            <v>RMI</v>
          </cell>
          <cell r="G7444" t="str">
            <v>Heraeus Metals Hong Kong Ltd.</v>
          </cell>
          <cell r="H7444" t="str">
            <v>CHINA</v>
          </cell>
          <cell r="I7444"/>
          <cell r="J7444" t="str">
            <v>Fanling</v>
          </cell>
          <cell r="K7444" t="str">
            <v>Hong Kong SAR</v>
          </cell>
          <cell r="L7444" t="str">
            <v>Conformant</v>
          </cell>
        </row>
        <row r="7445">
          <cell r="B7445" t="str">
            <v>STARTEAM Global Germany GmbH_2023</v>
          </cell>
          <cell r="C7445" t="str">
            <v>CID000807 - Ishifuku Metal Industry Co., Ltd.</v>
          </cell>
          <cell r="D7445" t="str">
            <v>Gold</v>
          </cell>
          <cell r="E7445" t="str">
            <v>CID000807</v>
          </cell>
          <cell r="F7445" t="str">
            <v>RMI</v>
          </cell>
          <cell r="G7445" t="str">
            <v>Ishifuku Metal Industry Co., Ltd.</v>
          </cell>
          <cell r="H7445" t="str">
            <v>JAPAN</v>
          </cell>
          <cell r="I7445"/>
          <cell r="J7445" t="str">
            <v>Soka</v>
          </cell>
          <cell r="K7445" t="str">
            <v>Saitama</v>
          </cell>
          <cell r="L7445" t="str">
            <v>Conformant</v>
          </cell>
        </row>
        <row r="7446">
          <cell r="B7446" t="str">
            <v>STARTEAM Global Germany GmbH_2023</v>
          </cell>
          <cell r="C7446" t="str">
            <v>CID000814 - Istanbul Gold Refinery</v>
          </cell>
          <cell r="D7446" t="str">
            <v>Gold</v>
          </cell>
          <cell r="E7446" t="str">
            <v>CID000814</v>
          </cell>
          <cell r="F7446" t="str">
            <v>RMI</v>
          </cell>
          <cell r="G7446" t="str">
            <v>Istanbul Gold Refinery</v>
          </cell>
          <cell r="H7446" t="str">
            <v>TURKEY</v>
          </cell>
          <cell r="I7446"/>
          <cell r="J7446" t="str">
            <v>Kuyumcukent</v>
          </cell>
          <cell r="K7446" t="str">
            <v>İstanbul</v>
          </cell>
          <cell r="L7446" t="str">
            <v>Conformant</v>
          </cell>
        </row>
        <row r="7447">
          <cell r="B7447" t="str">
            <v>STARTEAM Global Germany GmbH_2023</v>
          </cell>
          <cell r="C7447" t="str">
            <v>CID000937 - JX Nippon Mining &amp; Metals Co., Ltd.</v>
          </cell>
          <cell r="D7447" t="str">
            <v>Gold</v>
          </cell>
          <cell r="E7447" t="str">
            <v>CID000937</v>
          </cell>
          <cell r="F7447" t="str">
            <v>RMI</v>
          </cell>
          <cell r="G7447" t="str">
            <v>JX Nippon Mining &amp; Metals Co., Ltd.</v>
          </cell>
          <cell r="H7447" t="str">
            <v>JAPAN</v>
          </cell>
          <cell r="I7447"/>
          <cell r="J7447" t="str">
            <v>Ōita</v>
          </cell>
          <cell r="K7447" t="str">
            <v>Ôita</v>
          </cell>
          <cell r="L7447" t="str">
            <v>Conformant</v>
          </cell>
        </row>
        <row r="7448">
          <cell r="B7448" t="str">
            <v>STARTEAM Global Germany GmbH_2023</v>
          </cell>
          <cell r="C7448" t="str">
            <v>CID000969 - Kennecott Utah Copper LLC</v>
          </cell>
          <cell r="D7448" t="str">
            <v>Gold</v>
          </cell>
          <cell r="E7448" t="str">
            <v>CID000969</v>
          </cell>
          <cell r="F7448" t="str">
            <v>RMI</v>
          </cell>
          <cell r="G7448" t="str">
            <v>Kennecott Utah Copper LLC</v>
          </cell>
          <cell r="H7448" t="str">
            <v>UNITED STATES OF AMERICA</v>
          </cell>
          <cell r="I7448"/>
          <cell r="J7448" t="str">
            <v>Magna</v>
          </cell>
          <cell r="K7448" t="str">
            <v>Utah</v>
          </cell>
          <cell r="L7448" t="str">
            <v>Conformant</v>
          </cell>
        </row>
        <row r="7449">
          <cell r="B7449" t="str">
            <v>STARTEAM Global Germany GmbH_2023</v>
          </cell>
          <cell r="C7449" t="str">
            <v>CID000981 - Kojima Chemicals Co., Ltd.</v>
          </cell>
          <cell r="D7449" t="str">
            <v>Gold</v>
          </cell>
          <cell r="E7449" t="str">
            <v>CID000981</v>
          </cell>
          <cell r="F7449" t="str">
            <v>RMI</v>
          </cell>
          <cell r="G7449" t="str">
            <v>Kojima Chemicals Co., Ltd.</v>
          </cell>
          <cell r="H7449" t="str">
            <v>JAPAN</v>
          </cell>
          <cell r="I7449"/>
          <cell r="J7449" t="str">
            <v>Sayama</v>
          </cell>
          <cell r="K7449" t="str">
            <v>Saitama</v>
          </cell>
          <cell r="L7449" t="str">
            <v>Conformant</v>
          </cell>
        </row>
        <row r="7450">
          <cell r="B7450" t="str">
            <v>STARTEAM Global Germany GmbH_2023</v>
          </cell>
          <cell r="C7450" t="str">
            <v>CID001078 - LS-NIKKO Copper Inc.</v>
          </cell>
          <cell r="D7450" t="str">
            <v>Gold</v>
          </cell>
          <cell r="E7450" t="str">
            <v>CID001078</v>
          </cell>
          <cell r="F7450" t="str">
            <v>RMI</v>
          </cell>
          <cell r="G7450" t="str">
            <v>LS-NIKKO Copper Inc.</v>
          </cell>
          <cell r="H7450" t="str">
            <v>KOREA, REPUBLIC OF</v>
          </cell>
          <cell r="I7450"/>
          <cell r="J7450" t="str">
            <v>Onsan-eup</v>
          </cell>
          <cell r="K7450" t="str">
            <v>Ulsan-gwangyeoksi</v>
          </cell>
          <cell r="L7450" t="str">
            <v>Conformant</v>
          </cell>
        </row>
        <row r="7451">
          <cell r="B7451" t="str">
            <v>STARTEAM Global Germany GmbH_2023</v>
          </cell>
          <cell r="C7451" t="str">
            <v>CID001119 - Matsuda Sangyo Co., Ltd.</v>
          </cell>
          <cell r="D7451" t="str">
            <v>Gold</v>
          </cell>
          <cell r="E7451" t="str">
            <v>CID001119</v>
          </cell>
          <cell r="F7451" t="str">
            <v>RMI</v>
          </cell>
          <cell r="G7451" t="str">
            <v>Matsuda Sangyo Co., Ltd.</v>
          </cell>
          <cell r="H7451" t="str">
            <v>JAPAN</v>
          </cell>
          <cell r="I7451"/>
          <cell r="J7451" t="str">
            <v>Iruma</v>
          </cell>
          <cell r="K7451" t="str">
            <v>Saitama</v>
          </cell>
          <cell r="L7451" t="str">
            <v>Conformant</v>
          </cell>
        </row>
        <row r="7452">
          <cell r="B7452" t="str">
            <v>STARTEAM Global Germany GmbH_2023</v>
          </cell>
          <cell r="C7452" t="str">
            <v>CID001149 - Metalor Technologies (Hong Kong) Ltd.</v>
          </cell>
          <cell r="D7452" t="str">
            <v>Gold</v>
          </cell>
          <cell r="E7452" t="str">
            <v>CID001149</v>
          </cell>
          <cell r="F7452" t="str">
            <v>RMI</v>
          </cell>
          <cell r="G7452" t="str">
            <v>Metalor Technologies (Hong Kong) Ltd.</v>
          </cell>
          <cell r="H7452" t="str">
            <v>CHINA</v>
          </cell>
          <cell r="I7452" t="str">
            <v>Unknown.</v>
          </cell>
          <cell r="J7452" t="str">
            <v>Kwai Chung</v>
          </cell>
          <cell r="K7452" t="str">
            <v>Hong Kong SAR</v>
          </cell>
          <cell r="L7452" t="str">
            <v>Conformant</v>
          </cell>
        </row>
        <row r="7453">
          <cell r="B7453" t="str">
            <v>STARTEAM Global Germany GmbH_2023</v>
          </cell>
          <cell r="C7453" t="str">
            <v>CID001152 - Metalor Technologies (Singapore) Pte., Ltd.</v>
          </cell>
          <cell r="D7453" t="str">
            <v>Gold</v>
          </cell>
          <cell r="E7453" t="str">
            <v>CID001152</v>
          </cell>
          <cell r="F7453" t="str">
            <v>RMI</v>
          </cell>
          <cell r="G7453" t="str">
            <v>Metalor Technologies (Singapore) Pte., Ltd.</v>
          </cell>
          <cell r="H7453" t="str">
            <v>SINGAPORE</v>
          </cell>
          <cell r="I7453"/>
          <cell r="J7453" t="str">
            <v>Singapore</v>
          </cell>
          <cell r="K7453" t="str">
            <v>South West</v>
          </cell>
          <cell r="L7453" t="str">
            <v>Conformant</v>
          </cell>
        </row>
        <row r="7454">
          <cell r="B7454" t="str">
            <v>STARTEAM Global Germany GmbH_2023</v>
          </cell>
          <cell r="C7454" t="str">
            <v>CID001147 - Metalor Technologies (Suzhou) Ltd.</v>
          </cell>
          <cell r="D7454" t="str">
            <v>Gold</v>
          </cell>
          <cell r="E7454" t="str">
            <v>CID001147</v>
          </cell>
          <cell r="F7454" t="str">
            <v>RMI</v>
          </cell>
          <cell r="G7454" t="str">
            <v>Metalor Technologies (Suzhou) Ltd.</v>
          </cell>
          <cell r="H7454" t="str">
            <v>CHINA</v>
          </cell>
          <cell r="I7454"/>
          <cell r="J7454" t="str">
            <v>Suzhou Industrial Park</v>
          </cell>
          <cell r="K7454" t="str">
            <v>Jiangsu Sheng</v>
          </cell>
          <cell r="L7454" t="str">
            <v>Conformant</v>
          </cell>
        </row>
        <row r="7455">
          <cell r="B7455" t="str">
            <v>STARTEAM Global Germany GmbH_2023</v>
          </cell>
          <cell r="C7455" t="str">
            <v>CID001153 - Metalor Technologies S.A.</v>
          </cell>
          <cell r="D7455" t="str">
            <v>Gold</v>
          </cell>
          <cell r="E7455" t="str">
            <v>CID001153</v>
          </cell>
          <cell r="F7455" t="str">
            <v>RMI</v>
          </cell>
          <cell r="G7455" t="str">
            <v>Metalor Technologies S.A.</v>
          </cell>
          <cell r="H7455" t="str">
            <v>SWITZERLAND</v>
          </cell>
          <cell r="I7455"/>
          <cell r="J7455" t="str">
            <v>Marin</v>
          </cell>
          <cell r="K7455" t="str">
            <v>Neuchâtel</v>
          </cell>
          <cell r="L7455" t="str">
            <v>Conformant</v>
          </cell>
        </row>
        <row r="7456">
          <cell r="B7456" t="str">
            <v>STARTEAM Global Germany GmbH_2023</v>
          </cell>
          <cell r="C7456" t="str">
            <v>CID001157 - Metalor USA Refining Corporation</v>
          </cell>
          <cell r="D7456" t="str">
            <v>Gold</v>
          </cell>
          <cell r="E7456" t="str">
            <v>CID001157</v>
          </cell>
          <cell r="F7456" t="str">
            <v>RMI</v>
          </cell>
          <cell r="G7456" t="str">
            <v>Metalor USA Refining Corporation</v>
          </cell>
          <cell r="H7456" t="str">
            <v>UNITED STATES OF AMERICA</v>
          </cell>
          <cell r="I7456"/>
          <cell r="J7456" t="str">
            <v>North Attleboro</v>
          </cell>
          <cell r="K7456" t="str">
            <v>Massachusetts</v>
          </cell>
          <cell r="L7456" t="str">
            <v>Conformant</v>
          </cell>
        </row>
        <row r="7457">
          <cell r="B7457" t="str">
            <v>STARTEAM Global Germany GmbH_2023</v>
          </cell>
          <cell r="C7457" t="str">
            <v>CID001188 - Mitsubishi Materials Corporation</v>
          </cell>
          <cell r="D7457" t="str">
            <v>Gold</v>
          </cell>
          <cell r="E7457" t="str">
            <v>CID001188</v>
          </cell>
          <cell r="F7457" t="str">
            <v>RMI</v>
          </cell>
          <cell r="G7457" t="str">
            <v>Mitsubishi Materials Corporation</v>
          </cell>
          <cell r="H7457" t="str">
            <v>JAPAN</v>
          </cell>
          <cell r="I7457"/>
          <cell r="J7457" t="str">
            <v>Tokyo</v>
          </cell>
          <cell r="K7457" t="str">
            <v>Tokyo</v>
          </cell>
          <cell r="L7457" t="str">
            <v>Conformant</v>
          </cell>
        </row>
        <row r="7458">
          <cell r="B7458" t="str">
            <v>STARTEAM Global Germany GmbH_2023</v>
          </cell>
          <cell r="C7458" t="str">
            <v>CID001193 - Mitsui Mining and Smelting Co., Ltd.</v>
          </cell>
          <cell r="D7458" t="str">
            <v>Gold</v>
          </cell>
          <cell r="E7458" t="str">
            <v>CID001193</v>
          </cell>
          <cell r="F7458" t="str">
            <v>RMI</v>
          </cell>
          <cell r="G7458" t="str">
            <v>Mitsui Mining and Smelting Co., Ltd.</v>
          </cell>
          <cell r="H7458" t="str">
            <v>JAPAN</v>
          </cell>
          <cell r="I7458"/>
          <cell r="J7458" t="str">
            <v>Takehara</v>
          </cell>
          <cell r="K7458" t="str">
            <v>Hiroshima</v>
          </cell>
          <cell r="L7458" t="str">
            <v>Conformant</v>
          </cell>
        </row>
        <row r="7459">
          <cell r="B7459" t="str">
            <v>STARTEAM Global Germany GmbH_2023</v>
          </cell>
          <cell r="C7459" t="str">
            <v>CID001259 - Nihon Material Co., Ltd.</v>
          </cell>
          <cell r="D7459" t="str">
            <v>Gold</v>
          </cell>
          <cell r="E7459" t="str">
            <v>CID001259</v>
          </cell>
          <cell r="F7459" t="str">
            <v>RMI</v>
          </cell>
          <cell r="G7459" t="str">
            <v>Nihon Material Co., Ltd.</v>
          </cell>
          <cell r="H7459" t="str">
            <v>JAPAN</v>
          </cell>
          <cell r="I7459"/>
          <cell r="J7459" t="str">
            <v>Noda</v>
          </cell>
          <cell r="K7459" t="str">
            <v>Chiba</v>
          </cell>
          <cell r="L7459" t="str">
            <v>Conformant</v>
          </cell>
        </row>
        <row r="7460">
          <cell r="B7460" t="str">
            <v>STARTEAM Global Germany GmbH_2023</v>
          </cell>
          <cell r="C7460" t="str">
            <v>CID001352 - MKS PAMP SA97</v>
          </cell>
          <cell r="D7460" t="str">
            <v>Gold</v>
          </cell>
          <cell r="E7460" t="str">
            <v>CID001352</v>
          </cell>
          <cell r="F7460" t="str">
            <v>RMI</v>
          </cell>
          <cell r="G7460" t="str">
            <v>MKS PAMP SA</v>
          </cell>
          <cell r="H7460" t="str">
            <v>SWITZERLAND</v>
          </cell>
          <cell r="I7460"/>
          <cell r="J7460" t="str">
            <v>Geneva</v>
          </cell>
          <cell r="K7460" t="str">
            <v>Genève</v>
          </cell>
          <cell r="L7460" t="str">
            <v>Conformant</v>
          </cell>
        </row>
        <row r="7461">
          <cell r="B7461" t="str">
            <v>STARTEAM Global Germany GmbH_2023</v>
          </cell>
          <cell r="C7461" t="str">
            <v>CID001512 - Rand Refinery (Pty) Ltd.</v>
          </cell>
          <cell r="D7461" t="str">
            <v>Gold</v>
          </cell>
          <cell r="E7461" t="str">
            <v>CID001512</v>
          </cell>
          <cell r="F7461" t="str">
            <v>RMI</v>
          </cell>
          <cell r="G7461" t="str">
            <v>Rand Refinery (Pty) Ltd.</v>
          </cell>
          <cell r="H7461" t="str">
            <v>SOUTH AFRICA</v>
          </cell>
          <cell r="I7461"/>
          <cell r="J7461" t="str">
            <v>Germiston</v>
          </cell>
          <cell r="K7461" t="str">
            <v>Gauteng</v>
          </cell>
          <cell r="L7461" t="str">
            <v>Conformant</v>
          </cell>
        </row>
        <row r="7462">
          <cell r="B7462" t="str">
            <v>STARTEAM Global Germany GmbH_2023</v>
          </cell>
          <cell r="C7462" t="str">
            <v>CID001534 - Royal Canadian Mint</v>
          </cell>
          <cell r="D7462" t="str">
            <v>Gold</v>
          </cell>
          <cell r="E7462" t="str">
            <v>CID001534</v>
          </cell>
          <cell r="F7462" t="str">
            <v>RMI</v>
          </cell>
          <cell r="G7462" t="str">
            <v>Royal Canadian Mint</v>
          </cell>
          <cell r="H7462" t="str">
            <v>CANADA</v>
          </cell>
          <cell r="I7462"/>
          <cell r="J7462" t="str">
            <v>Ottawa</v>
          </cell>
          <cell r="K7462" t="str">
            <v>Ontario</v>
          </cell>
          <cell r="L7462" t="str">
            <v>Conformant</v>
          </cell>
        </row>
        <row r="7463">
          <cell r="B7463" t="str">
            <v>STARTEAM Global Germany GmbH_2023</v>
          </cell>
          <cell r="C7463" t="str">
            <v>CID001622 - Shandong Zhaojin Gold &amp; Silver Refinery Co., Ltd.</v>
          </cell>
          <cell r="D7463" t="str">
            <v>Gold</v>
          </cell>
          <cell r="E7463" t="str">
            <v>CID001622</v>
          </cell>
          <cell r="F7463" t="str">
            <v>RMI</v>
          </cell>
          <cell r="G7463" t="str">
            <v>Shandong Zhaojin Gold &amp; Silver Refinery Co., Ltd.</v>
          </cell>
          <cell r="H7463" t="str">
            <v>CHINA</v>
          </cell>
          <cell r="I7463"/>
          <cell r="J7463" t="str">
            <v>Zhaoyuan</v>
          </cell>
          <cell r="K7463" t="str">
            <v>Shandong Sheng</v>
          </cell>
          <cell r="L7463" t="str">
            <v>Conformant</v>
          </cell>
        </row>
        <row r="7464">
          <cell r="B7464" t="str">
            <v>STARTEAM Global Germany GmbH_2023</v>
          </cell>
          <cell r="C7464" t="str">
            <v>CID001798 - Sumitomo Metal Mining Co., Ltd.88</v>
          </cell>
          <cell r="D7464" t="str">
            <v>Gold</v>
          </cell>
          <cell r="E7464" t="str">
            <v>CID001798</v>
          </cell>
          <cell r="F7464" t="str">
            <v>RMI</v>
          </cell>
          <cell r="G7464" t="str">
            <v>Sumitomo Metal Mining Co., Ltd.</v>
          </cell>
          <cell r="H7464" t="str">
            <v>JAPAN</v>
          </cell>
          <cell r="I7464"/>
          <cell r="J7464" t="str">
            <v>Saijo</v>
          </cell>
          <cell r="K7464" t="str">
            <v>Wehime</v>
          </cell>
          <cell r="L7464" t="str">
            <v>Conformant</v>
          </cell>
        </row>
        <row r="7465">
          <cell r="B7465" t="str">
            <v>STARTEAM Global Germany GmbH_2023</v>
          </cell>
          <cell r="C7465" t="str">
            <v>CID001875 - Tanaka Kikinzoku Kogyo K.K.96</v>
          </cell>
          <cell r="D7465" t="str">
            <v>Gold</v>
          </cell>
          <cell r="E7465" t="str">
            <v>CID001875</v>
          </cell>
          <cell r="F7465" t="str">
            <v>RMI</v>
          </cell>
          <cell r="G7465" t="str">
            <v>Tanaka Kikinzoku Kogyo K.K.</v>
          </cell>
          <cell r="H7465" t="str">
            <v>JAPAN</v>
          </cell>
          <cell r="I7465" t="str">
            <v>nagatoro2-14</v>
          </cell>
          <cell r="J7465" t="str">
            <v>Hiratsuka</v>
          </cell>
          <cell r="K7465" t="str">
            <v>Kanagawa</v>
          </cell>
          <cell r="L7465" t="str">
            <v>Conformant</v>
          </cell>
        </row>
        <row r="7466">
          <cell r="B7466" t="str">
            <v>STARTEAM Global Germany GmbH_2023</v>
          </cell>
          <cell r="C7466" t="str">
            <v>CID001916 - Shandong Gold Smelting Co., Ltd.</v>
          </cell>
          <cell r="D7466" t="str">
            <v>Gold</v>
          </cell>
          <cell r="E7466" t="str">
            <v>CID001916</v>
          </cell>
          <cell r="F7466" t="str">
            <v>RMI</v>
          </cell>
          <cell r="G7466" t="str">
            <v>Shandong Gold Smelting Co., Ltd.</v>
          </cell>
          <cell r="H7466" t="str">
            <v>CHINA</v>
          </cell>
          <cell r="I7466"/>
          <cell r="J7466" t="str">
            <v>Laizhou</v>
          </cell>
          <cell r="K7466" t="str">
            <v>Shandong Sheng</v>
          </cell>
          <cell r="L7466" t="str">
            <v>Conformant</v>
          </cell>
        </row>
        <row r="7467">
          <cell r="B7467" t="str">
            <v>STARTEAM Global Germany GmbH_2023</v>
          </cell>
          <cell r="C7467" t="str">
            <v>CID001938 - Tokuriki Honten Co., Ltd.</v>
          </cell>
          <cell r="D7467" t="str">
            <v>Gold</v>
          </cell>
          <cell r="E7467" t="str">
            <v>CID001938</v>
          </cell>
          <cell r="F7467" t="str">
            <v>RMI</v>
          </cell>
          <cell r="G7467" t="str">
            <v>Tokuriki Honten Co., Ltd.</v>
          </cell>
          <cell r="H7467" t="str">
            <v>JAPAN</v>
          </cell>
          <cell r="I7467"/>
          <cell r="J7467" t="str">
            <v>Kuki</v>
          </cell>
          <cell r="K7467" t="str">
            <v>Saitama</v>
          </cell>
          <cell r="L7467" t="str">
            <v>Conformant</v>
          </cell>
        </row>
        <row r="7468">
          <cell r="B7468" t="str">
            <v>STARTEAM Global Germany GmbH_2023</v>
          </cell>
          <cell r="C7468" t="str">
            <v>CID001955 - Torecom</v>
          </cell>
          <cell r="D7468" t="str">
            <v>Gold</v>
          </cell>
          <cell r="E7468" t="str">
            <v>CID001955</v>
          </cell>
          <cell r="F7468" t="str">
            <v>RMI</v>
          </cell>
          <cell r="G7468" t="str">
            <v>Torecom</v>
          </cell>
          <cell r="H7468" t="str">
            <v>KOREA, REPUBLIC OF</v>
          </cell>
          <cell r="I7468"/>
          <cell r="J7468" t="str">
            <v>Asan</v>
          </cell>
          <cell r="K7468" t="str">
            <v>Chungcheongnam-do</v>
          </cell>
          <cell r="L7468" t="str">
            <v>Conformant</v>
          </cell>
        </row>
        <row r="7469">
          <cell r="B7469" t="str">
            <v>STARTEAM Global Germany GmbH_2023</v>
          </cell>
          <cell r="C7469" t="str">
            <v>CID001980 - Umicore S.A. Business Unit Precious Metals Refining104</v>
          </cell>
          <cell r="D7469" t="str">
            <v>Gold</v>
          </cell>
          <cell r="E7469" t="str">
            <v>CID001980</v>
          </cell>
          <cell r="F7469" t="str">
            <v>RMI</v>
          </cell>
          <cell r="G7469" t="str">
            <v>Umicore S.A. Business Unit Precious Metals Refining</v>
          </cell>
          <cell r="H7469" t="str">
            <v>BELGIUM</v>
          </cell>
          <cell r="I7469" t="str">
            <v>Adolf Greinerstraat 14</v>
          </cell>
          <cell r="J7469" t="str">
            <v>Hoboken</v>
          </cell>
          <cell r="K7469" t="str">
            <v>Antwerpen</v>
          </cell>
          <cell r="L7469" t="str">
            <v>Conformant</v>
          </cell>
        </row>
        <row r="7470">
          <cell r="B7470" t="str">
            <v>STARTEAM Global Germany GmbH_2023</v>
          </cell>
          <cell r="C7470" t="str">
            <v>CID002030 - Western Australian Mint (T/a The Perth Mint)109</v>
          </cell>
          <cell r="D7470" t="str">
            <v>Gold</v>
          </cell>
          <cell r="E7470" t="str">
            <v>CID002030</v>
          </cell>
          <cell r="F7470" t="str">
            <v>RMI</v>
          </cell>
          <cell r="G7470" t="str">
            <v>Western Australian Mint (T/a The Perth Mint)</v>
          </cell>
          <cell r="H7470" t="str">
            <v>AUSTRALIA</v>
          </cell>
          <cell r="I7470" t="str">
            <v>Nondisclosure</v>
          </cell>
          <cell r="J7470" t="str">
            <v>Newburn</v>
          </cell>
          <cell r="K7470" t="str">
            <v>Western Australia</v>
          </cell>
          <cell r="L7470" t="str">
            <v>Conformant</v>
          </cell>
        </row>
        <row r="7471">
          <cell r="B7471" t="str">
            <v>STARTEAM Global Germany GmbH_2023</v>
          </cell>
          <cell r="C7471" t="str">
            <v>CID002224 - Zhongyuan Gold Smelter of Zhongjin Gold Corporation116</v>
          </cell>
          <cell r="D7471" t="str">
            <v>Gold</v>
          </cell>
          <cell r="E7471" t="str">
            <v>CID002224</v>
          </cell>
          <cell r="F7471" t="str">
            <v>RMI</v>
          </cell>
          <cell r="G7471" t="str">
            <v>Zhongyuan Gold Smelter of Zhongjin Gold Corporation</v>
          </cell>
          <cell r="H7471" t="str">
            <v>CHINA</v>
          </cell>
          <cell r="I7471"/>
          <cell r="J7471" t="str">
            <v>Sanmenxia</v>
          </cell>
          <cell r="K7471" t="str">
            <v>Henan Sheng</v>
          </cell>
          <cell r="L7471" t="str">
            <v>Conformant</v>
          </cell>
        </row>
        <row r="7472">
          <cell r="B7472" t="str">
            <v>STARTEAM Global Germany GmbH_2023</v>
          </cell>
          <cell r="C7472" t="str">
            <v>CID000292 - Alpha117</v>
          </cell>
          <cell r="D7472" t="str">
            <v>Tin</v>
          </cell>
          <cell r="E7472" t="str">
            <v>CID000292</v>
          </cell>
          <cell r="F7472" t="str">
            <v>RMI</v>
          </cell>
          <cell r="G7472" t="str">
            <v>Alpha</v>
          </cell>
          <cell r="H7472" t="str">
            <v>UNITED STATES OF AMERICA</v>
          </cell>
          <cell r="I7472"/>
          <cell r="J7472" t="str">
            <v>Altoona</v>
          </cell>
          <cell r="K7472" t="str">
            <v>Pennsylvania</v>
          </cell>
          <cell r="L7472" t="str">
            <v>Conformant</v>
          </cell>
        </row>
        <row r="7473">
          <cell r="B7473" t="str">
            <v>STARTEAM Global Germany GmbH_2023</v>
          </cell>
          <cell r="C7473" t="str">
            <v>CID000228 - Chenzhou Yunxiang Mining and Metallurgy Co., Ltd.124</v>
          </cell>
          <cell r="D7473" t="str">
            <v>Tin</v>
          </cell>
          <cell r="E7473" t="str">
            <v>CID000228</v>
          </cell>
          <cell r="F7473" t="str">
            <v>RMI</v>
          </cell>
          <cell r="G7473" t="str">
            <v>Chenzhou Yunxiang Mining and Metallurgy Co., Ltd.</v>
          </cell>
          <cell r="H7473" t="str">
            <v>CHINA</v>
          </cell>
          <cell r="I7473"/>
          <cell r="J7473" t="str">
            <v>Chenzhou</v>
          </cell>
          <cell r="K7473" t="str">
            <v>Hunan Sheng</v>
          </cell>
          <cell r="L7473" t="str">
            <v>Conformant</v>
          </cell>
        </row>
        <row r="7474">
          <cell r="B7474" t="str">
            <v>STARTEAM Global Germany GmbH_2023</v>
          </cell>
          <cell r="C7474" t="str">
            <v>CID001070 - China Tin Group Co., Ltd.125</v>
          </cell>
          <cell r="D7474" t="str">
            <v>Tin</v>
          </cell>
          <cell r="E7474" t="str">
            <v>CID001070</v>
          </cell>
          <cell r="F7474" t="str">
            <v>RMI</v>
          </cell>
          <cell r="G7474" t="str">
            <v>China Tin Group Co., Ltd.</v>
          </cell>
          <cell r="H7474" t="str">
            <v>CHINA</v>
          </cell>
          <cell r="I7474"/>
          <cell r="J7474" t="str">
            <v>Laibin</v>
          </cell>
          <cell r="K7474" t="str">
            <v>Guangxi Zhuangzu Zizhiqu</v>
          </cell>
          <cell r="L7474" t="str">
            <v>Conformant</v>
          </cell>
        </row>
        <row r="7475">
          <cell r="B7475" t="str">
            <v>STARTEAM Global Germany GmbH_2023</v>
          </cell>
          <cell r="C7475" t="str">
            <v>CID000538 - Gejiu Non-Ferrous Metal Processing Co., Ltd.</v>
          </cell>
          <cell r="D7475" t="str">
            <v>Tin</v>
          </cell>
          <cell r="E7475" t="str">
            <v>CID000538</v>
          </cell>
          <cell r="F7475" t="str">
            <v>RMI</v>
          </cell>
          <cell r="G7475" t="str">
            <v>Gejiu Non-Ferrous Metal Processing Co., Ltd.</v>
          </cell>
          <cell r="H7475" t="str">
            <v>CHINA</v>
          </cell>
          <cell r="I7475" t="str">
            <v>Jijie</v>
          </cell>
          <cell r="J7475" t="str">
            <v>Gejiu</v>
          </cell>
          <cell r="K7475" t="str">
            <v>Yunnan Sheng</v>
          </cell>
          <cell r="L7475" t="str">
            <v>Conformant</v>
          </cell>
        </row>
        <row r="7476">
          <cell r="B7476" t="str">
            <v>STARTEAM Global Germany GmbH_2023</v>
          </cell>
          <cell r="C7476" t="str">
            <v>CID002844 - HuiChang Hill Tin Industry Co., Ltd.</v>
          </cell>
          <cell r="D7476" t="str">
            <v>Tin</v>
          </cell>
          <cell r="E7476" t="str">
            <v>CID002844</v>
          </cell>
          <cell r="F7476" t="str">
            <v>RMI</v>
          </cell>
          <cell r="G7476" t="str">
            <v>HuiChang Hill Tin Industry Co., Ltd.</v>
          </cell>
          <cell r="H7476" t="str">
            <v>CHINA</v>
          </cell>
          <cell r="I7476"/>
          <cell r="J7476" t="str">
            <v>Ganzhou</v>
          </cell>
          <cell r="K7476" t="str">
            <v>Jiangxi Sheng</v>
          </cell>
          <cell r="L7476" t="str">
            <v>Removed</v>
          </cell>
        </row>
        <row r="7477">
          <cell r="B7477" t="str">
            <v>STARTEAM Global Germany GmbH_2023</v>
          </cell>
          <cell r="C7477" t="str">
            <v>CID001105 - Malaysia Smelting Corporation (MSC)</v>
          </cell>
          <cell r="D7477" t="str">
            <v>Tin</v>
          </cell>
          <cell r="E7477" t="str">
            <v>CID001105</v>
          </cell>
          <cell r="F7477" t="str">
            <v>RMI</v>
          </cell>
          <cell r="G7477" t="str">
            <v>Malaysia Smelting Corporation (MSC)</v>
          </cell>
          <cell r="H7477" t="str">
            <v>MALAYSIA</v>
          </cell>
          <cell r="I7477" t="str">
            <v>27, Jialan Pantai</v>
          </cell>
          <cell r="J7477" t="str">
            <v>Butterworth</v>
          </cell>
          <cell r="K7477" t="str">
            <v>Pulau Pinang</v>
          </cell>
          <cell r="L7477" t="str">
            <v>Conformant</v>
          </cell>
        </row>
        <row r="7478">
          <cell r="B7478" t="str">
            <v>STARTEAM Global Germany GmbH_2023</v>
          </cell>
          <cell r="C7478" t="str">
            <v>CID001182 - Minsur</v>
          </cell>
          <cell r="D7478" t="str">
            <v>Tin</v>
          </cell>
          <cell r="E7478" t="str">
            <v>CID001182</v>
          </cell>
          <cell r="F7478" t="str">
            <v>RMI</v>
          </cell>
          <cell r="G7478" t="str">
            <v>Minsur</v>
          </cell>
          <cell r="H7478" t="str">
            <v>PERU</v>
          </cell>
          <cell r="I7478" t="str">
            <v>222 Bloomingdale Road, Suite 101</v>
          </cell>
          <cell r="J7478" t="str">
            <v>Paracas</v>
          </cell>
          <cell r="K7478" t="str">
            <v>Ika</v>
          </cell>
          <cell r="L7478" t="str">
            <v>Conformant</v>
          </cell>
        </row>
        <row r="7479">
          <cell r="B7479" t="str">
            <v>STARTEAM Global Germany GmbH_2023</v>
          </cell>
          <cell r="C7479" t="str">
            <v>CID001337 - Operaciones Metalurgicas S.A.</v>
          </cell>
          <cell r="D7479" t="str">
            <v>Tin</v>
          </cell>
          <cell r="E7479" t="str">
            <v>CID001337</v>
          </cell>
          <cell r="F7479" t="str">
            <v>RMI</v>
          </cell>
          <cell r="G7479" t="str">
            <v>Operaciones Metalurgicas S.A.</v>
          </cell>
          <cell r="H7479" t="str">
            <v>BOLIVIA (PLURINATIONAL STATE OF)</v>
          </cell>
          <cell r="I7479" t="str">
            <v>Nondisclosure</v>
          </cell>
          <cell r="J7479" t="str">
            <v>Oruro</v>
          </cell>
          <cell r="K7479" t="str">
            <v>Oruro</v>
          </cell>
          <cell r="L7479" t="str">
            <v>Conformant</v>
          </cell>
        </row>
        <row r="7480">
          <cell r="B7480" t="str">
            <v>STARTEAM Global Germany GmbH_2023</v>
          </cell>
          <cell r="C7480" t="str">
            <v>CID001453 - PT Mitra Stania Prima</v>
          </cell>
          <cell r="D7480" t="str">
            <v>Tin</v>
          </cell>
          <cell r="E7480" t="str">
            <v>CID001453</v>
          </cell>
          <cell r="F7480" t="str">
            <v>RMI</v>
          </cell>
          <cell r="G7480" t="str">
            <v>PT Mitra Stania Prima</v>
          </cell>
          <cell r="H7480" t="str">
            <v>INDONESIA</v>
          </cell>
          <cell r="I7480"/>
          <cell r="J7480" t="str">
            <v>Sungailiat</v>
          </cell>
          <cell r="K7480" t="str">
            <v>Kepulauan Bangka Belitung</v>
          </cell>
          <cell r="L7480" t="str">
            <v>Conformant</v>
          </cell>
        </row>
        <row r="7481">
          <cell r="B7481" t="str">
            <v>STARTEAM Global Germany GmbH_2023</v>
          </cell>
          <cell r="C7481" t="str">
            <v>CID001460 - PT Refined Bangka Tin</v>
          </cell>
          <cell r="D7481" t="str">
            <v>Tin</v>
          </cell>
          <cell r="E7481" t="str">
            <v>CID001460</v>
          </cell>
          <cell r="F7481" t="str">
            <v>RMI</v>
          </cell>
          <cell r="G7481" t="str">
            <v>PT Refined Bangka Tin</v>
          </cell>
          <cell r="H7481" t="str">
            <v>INDONESIA</v>
          </cell>
          <cell r="I7481"/>
          <cell r="J7481" t="str">
            <v>Sungailiat</v>
          </cell>
          <cell r="K7481" t="str">
            <v>Kepulauan Bangka Belitung</v>
          </cell>
          <cell r="L7481" t="str">
            <v>Conformant</v>
          </cell>
        </row>
        <row r="7482">
          <cell r="B7482" t="str">
            <v>STARTEAM Global Germany GmbH_2023</v>
          </cell>
          <cell r="C7482" t="str">
            <v>CID001477 - PT Timah Tbk Kundur</v>
          </cell>
          <cell r="D7482" t="str">
            <v>Tin</v>
          </cell>
          <cell r="E7482" t="str">
            <v>CID001477</v>
          </cell>
          <cell r="F7482" t="str">
            <v>RMI</v>
          </cell>
          <cell r="G7482" t="str">
            <v>PT Timah Tbk Kundur</v>
          </cell>
          <cell r="H7482" t="str">
            <v>INDONESIA</v>
          </cell>
          <cell r="I7482" t="str">
            <v>Unknown.</v>
          </cell>
          <cell r="J7482" t="str">
            <v>Kundur</v>
          </cell>
          <cell r="K7482" t="str">
            <v>Riau</v>
          </cell>
          <cell r="L7482" t="str">
            <v>Conformant</v>
          </cell>
        </row>
        <row r="7483">
          <cell r="B7483" t="str">
            <v>STARTEAM Global Germany GmbH_2023</v>
          </cell>
          <cell r="C7483" t="str">
            <v>CID001482 - PT Timah Tbk Mentok</v>
          </cell>
          <cell r="D7483" t="str">
            <v>Tin</v>
          </cell>
          <cell r="E7483" t="str">
            <v>CID001482</v>
          </cell>
          <cell r="F7483" t="str">
            <v>RMI</v>
          </cell>
          <cell r="G7483" t="str">
            <v>PT Timah Tbk Mentok</v>
          </cell>
          <cell r="H7483" t="str">
            <v>INDONESIA</v>
          </cell>
          <cell r="I7483" t="str">
            <v>Unknown.</v>
          </cell>
          <cell r="J7483" t="str">
            <v>Mentok</v>
          </cell>
          <cell r="K7483" t="str">
            <v>Kepulauan Bangka Belitung</v>
          </cell>
          <cell r="L7483" t="str">
            <v>Conformant</v>
          </cell>
        </row>
        <row r="7484">
          <cell r="B7484" t="str">
            <v>STARTEAM Global Germany GmbH_2023</v>
          </cell>
          <cell r="C7484" t="str">
            <v>CID001539 - Rui Da Hung</v>
          </cell>
          <cell r="D7484" t="str">
            <v>Tin</v>
          </cell>
          <cell r="E7484" t="str">
            <v>CID001539</v>
          </cell>
          <cell r="F7484" t="str">
            <v>RMI</v>
          </cell>
          <cell r="G7484" t="str">
            <v>Rui Da Hung</v>
          </cell>
          <cell r="H7484" t="str">
            <v>TAIWAN, PROVINCE OF CHINA</v>
          </cell>
          <cell r="I7484"/>
          <cell r="J7484" t="str">
            <v>Taoyuan</v>
          </cell>
          <cell r="K7484" t="str">
            <v>Taoyuan</v>
          </cell>
          <cell r="L7484" t="str">
            <v>Conformant</v>
          </cell>
        </row>
        <row r="7485">
          <cell r="B7485" t="str">
            <v>STARTEAM Global Germany GmbH_2023</v>
          </cell>
          <cell r="C7485" t="str">
            <v>CID001898 - Thaisarco</v>
          </cell>
          <cell r="D7485" t="str">
            <v>Tin</v>
          </cell>
          <cell r="E7485" t="str">
            <v>CID001898</v>
          </cell>
          <cell r="F7485" t="str">
            <v>RMI</v>
          </cell>
          <cell r="G7485" t="str">
            <v>Thaisarco</v>
          </cell>
          <cell r="H7485" t="str">
            <v>THAILAND</v>
          </cell>
          <cell r="I7485" t="str">
            <v>80 Moo 8, Sakdidej Road</v>
          </cell>
          <cell r="J7485" t="str">
            <v>Amphur Muang</v>
          </cell>
          <cell r="K7485" t="str">
            <v>Phuket</v>
          </cell>
          <cell r="L7485" t="str">
            <v>Conformant</v>
          </cell>
        </row>
        <row r="7486">
          <cell r="B7486" t="str">
            <v>STARTEAM Global Germany GmbH_2023</v>
          </cell>
          <cell r="C7486" t="str">
            <v>CID002036 - White Solder Metalurgia e Mineracao Ltda.</v>
          </cell>
          <cell r="D7486" t="str">
            <v>Tin</v>
          </cell>
          <cell r="E7486" t="str">
            <v>CID002036</v>
          </cell>
          <cell r="F7486" t="str">
            <v>RMI</v>
          </cell>
          <cell r="G7486" t="str">
            <v>White Solder Metalurgia e Mineracao Ltda.</v>
          </cell>
          <cell r="H7486" t="str">
            <v>BRAZIL</v>
          </cell>
          <cell r="I7486" t="str">
            <v>Rodovia 421, Km 1,1 no 917 CEP 76877-073/Cx Postal: 433</v>
          </cell>
          <cell r="J7486" t="str">
            <v>Ariquemes</v>
          </cell>
          <cell r="K7486" t="str">
            <v>Rondônia</v>
          </cell>
          <cell r="L7486" t="str">
            <v>Conformant</v>
          </cell>
        </row>
        <row r="7487">
          <cell r="B7487" t="str">
            <v>STARTEAM Global Germany GmbH_2023</v>
          </cell>
          <cell r="C7487" t="str">
            <v>CID002158 - Yunnan Chengfeng Non-ferrous Metals Co., Ltd.165</v>
          </cell>
          <cell r="D7487" t="str">
            <v>Tin</v>
          </cell>
          <cell r="E7487" t="str">
            <v>CID002158</v>
          </cell>
          <cell r="F7487" t="str">
            <v>RMI</v>
          </cell>
          <cell r="G7487" t="str">
            <v>Yunnan Chengfeng Non-ferrous Metals Co., Ltd.</v>
          </cell>
          <cell r="H7487" t="str">
            <v>CHINA</v>
          </cell>
          <cell r="I7487" t="str">
            <v>Unknown.</v>
          </cell>
          <cell r="J7487" t="str">
            <v>Gejiu</v>
          </cell>
          <cell r="K7487" t="str">
            <v>Yunnan Sheng</v>
          </cell>
          <cell r="L7487" t="str">
            <v>Conformant</v>
          </cell>
        </row>
        <row r="7488">
          <cell r="B7488" t="str">
            <v>STARTEAM Global Germany GmbH_2023</v>
          </cell>
          <cell r="C7488" t="str">
            <v>CID002773 - Aurubis Beerse99</v>
          </cell>
          <cell r="D7488" t="str">
            <v>Tin</v>
          </cell>
          <cell r="E7488" t="str">
            <v>CID002773</v>
          </cell>
          <cell r="F7488" t="str">
            <v>RMI</v>
          </cell>
          <cell r="G7488" t="str">
            <v>Aurubis Beerse</v>
          </cell>
          <cell r="H7488" t="str">
            <v>BELGIUM</v>
          </cell>
          <cell r="I7488"/>
          <cell r="J7488" t="str">
            <v>Beerse</v>
          </cell>
          <cell r="K7488" t="str">
            <v>Antwerpen</v>
          </cell>
          <cell r="L7488" t="str">
            <v>Conformant</v>
          </cell>
        </row>
        <row r="7489">
          <cell r="B7489" t="str">
            <v>STARTEAM Global Germany GmbH_2023</v>
          </cell>
          <cell r="C7489" t="str">
            <v>CID001191 - Mitsubishi Materials Corporation</v>
          </cell>
          <cell r="D7489" t="str">
            <v>Tin</v>
          </cell>
          <cell r="E7489" t="str">
            <v>CID001191</v>
          </cell>
          <cell r="F7489" t="str">
            <v>RMI</v>
          </cell>
          <cell r="G7489" t="str">
            <v>Mitsubishi Materials Corporation</v>
          </cell>
          <cell r="H7489" t="str">
            <v>JAPAN</v>
          </cell>
          <cell r="I7489"/>
          <cell r="J7489" t="str">
            <v>Tokyo</v>
          </cell>
          <cell r="K7489" t="str">
            <v>Tokyo</v>
          </cell>
          <cell r="L7489" t="str">
            <v>Conformant</v>
          </cell>
        </row>
        <row r="7490">
          <cell r="B7490" t="str">
            <v>SUN ELECTRONIC INDUSTRIES CORP_20222023</v>
          </cell>
          <cell r="C7490" t="str">
            <v>CID001482 - PT Timah Tbk Mentok</v>
          </cell>
          <cell r="D7490" t="str">
            <v>Tin</v>
          </cell>
          <cell r="E7490" t="str">
            <v>CID001482</v>
          </cell>
          <cell r="F7490" t="str">
            <v>RMI</v>
          </cell>
          <cell r="G7490" t="str">
            <v>PT Timah Tbk Mentok</v>
          </cell>
          <cell r="H7490" t="str">
            <v>INDONESIA</v>
          </cell>
          <cell r="I7490" t="str">
            <v>Unknown.</v>
          </cell>
          <cell r="J7490" t="str">
            <v>Mentok</v>
          </cell>
          <cell r="K7490" t="str">
            <v>Kepulauan Bangka Belitung</v>
          </cell>
          <cell r="L7490" t="str">
            <v>Conformant</v>
          </cell>
        </row>
        <row r="7491">
          <cell r="B7491" t="str">
            <v>SUN ELECTRONIC INDUSTRIES CORP_20222023</v>
          </cell>
          <cell r="C7491" t="str">
            <v>CID002180 - Tin Smelting Branch of Yunnan Tin Co., Ltd.</v>
          </cell>
          <cell r="D7491" t="str">
            <v>Tin</v>
          </cell>
          <cell r="E7491" t="str">
            <v>CID002180</v>
          </cell>
          <cell r="F7491" t="str">
            <v>RMI</v>
          </cell>
          <cell r="G7491" t="str">
            <v>Tin Smelting Branch of Yunnan Tin Co., Ltd.</v>
          </cell>
          <cell r="H7491" t="str">
            <v>CHINA</v>
          </cell>
          <cell r="I7491" t="str">
            <v>Unknown.</v>
          </cell>
          <cell r="J7491" t="str">
            <v>Gejiu</v>
          </cell>
          <cell r="K7491" t="str">
            <v>Yunnan Sheng</v>
          </cell>
          <cell r="L7491" t="str">
            <v>Conformant</v>
          </cell>
        </row>
        <row r="7492">
          <cell r="B7492" t="str">
            <v>Sura Magnets AB_2023</v>
          </cell>
          <cell r="C7492"/>
          <cell r="D7492"/>
          <cell r="E7492"/>
          <cell r="F7492"/>
          <cell r="G7492"/>
          <cell r="H7492"/>
          <cell r="I7492"/>
          <cell r="J7492"/>
          <cell r="K7492"/>
          <cell r="L7492"/>
        </row>
        <row r="7493">
          <cell r="B7493" t="str">
            <v>SUSUMU_2023</v>
          </cell>
          <cell r="C7493" t="str">
            <v>CID001173 - Mineracao Taboca S.A.</v>
          </cell>
          <cell r="D7493" t="str">
            <v>Tin</v>
          </cell>
          <cell r="E7493" t="str">
            <v>CID001173</v>
          </cell>
          <cell r="F7493" t="str">
            <v>RMI</v>
          </cell>
          <cell r="G7493" t="str">
            <v>Mineracao Taboca S.A.</v>
          </cell>
          <cell r="H7493" t="str">
            <v>BRAZIL</v>
          </cell>
          <cell r="I7493" t="str">
            <v>Nondisclosure</v>
          </cell>
          <cell r="J7493" t="str">
            <v>Bairro Guarapiranga</v>
          </cell>
          <cell r="K7493" t="str">
            <v>Pirapora do Bom Jesus City</v>
          </cell>
          <cell r="L7493" t="str">
            <v>Conformant</v>
          </cell>
        </row>
        <row r="7494">
          <cell r="B7494" t="str">
            <v>SUSUMU_2023</v>
          </cell>
          <cell r="C7494" t="str">
            <v>CID000402 - Dowa</v>
          </cell>
          <cell r="D7494" t="str">
            <v>Tin</v>
          </cell>
          <cell r="E7494" t="str">
            <v>CID000402</v>
          </cell>
          <cell r="F7494" t="str">
            <v>RMI</v>
          </cell>
          <cell r="G7494" t="str">
            <v>Dowa</v>
          </cell>
          <cell r="H7494" t="str">
            <v>JAPAN</v>
          </cell>
          <cell r="I7494"/>
          <cell r="J7494" t="str">
            <v>Kosaka</v>
          </cell>
          <cell r="K7494" t="str">
            <v>Akita</v>
          </cell>
          <cell r="L7494" t="str">
            <v>Conformant</v>
          </cell>
        </row>
        <row r="7495">
          <cell r="B7495" t="str">
            <v>SUSUMU_2023</v>
          </cell>
          <cell r="C7495" t="str">
            <v>CID001105 - Malaysia Smelting Corporation (MSC)</v>
          </cell>
          <cell r="D7495" t="str">
            <v>Tin</v>
          </cell>
          <cell r="E7495" t="str">
            <v>CID001105</v>
          </cell>
          <cell r="F7495" t="str">
            <v>RMI</v>
          </cell>
          <cell r="G7495" t="str">
            <v>Malaysia Smelting Corporation (MSC)</v>
          </cell>
          <cell r="H7495" t="str">
            <v>MALAYSIA</v>
          </cell>
          <cell r="I7495" t="str">
            <v>27, Jialan Pantai</v>
          </cell>
          <cell r="J7495" t="str">
            <v>Butterworth</v>
          </cell>
          <cell r="K7495" t="str">
            <v>Pulau Pinang</v>
          </cell>
          <cell r="L7495" t="str">
            <v>Conformant</v>
          </cell>
        </row>
        <row r="7496">
          <cell r="B7496" t="str">
            <v>SUSUMU_2023</v>
          </cell>
          <cell r="C7496" t="str">
            <v>CID001182 - Minsur</v>
          </cell>
          <cell r="D7496" t="str">
            <v>Tin</v>
          </cell>
          <cell r="E7496" t="str">
            <v>CID001182</v>
          </cell>
          <cell r="F7496" t="str">
            <v>RMI</v>
          </cell>
          <cell r="G7496" t="str">
            <v>Minsur</v>
          </cell>
          <cell r="H7496" t="str">
            <v>PERU</v>
          </cell>
          <cell r="I7496" t="str">
            <v>222 Bloomingdale Road, Suite 101</v>
          </cell>
          <cell r="J7496" t="str">
            <v>Paracas</v>
          </cell>
          <cell r="K7496" t="str">
            <v>Ika</v>
          </cell>
          <cell r="L7496" t="str">
            <v>Conformant</v>
          </cell>
        </row>
        <row r="7497">
          <cell r="B7497" t="str">
            <v>SUSUMU_2023</v>
          </cell>
          <cell r="C7497" t="str">
            <v>CID001337 - Operaciones Metalurgicas S.A.</v>
          </cell>
          <cell r="D7497" t="str">
            <v>Tin</v>
          </cell>
          <cell r="E7497" t="str">
            <v>CID001337</v>
          </cell>
          <cell r="F7497" t="str">
            <v>RMI</v>
          </cell>
          <cell r="G7497" t="str">
            <v>Operaciones Metalurgicas S.A.</v>
          </cell>
          <cell r="H7497" t="str">
            <v>BOLIVIA (PLURINATIONAL STATE OF)</v>
          </cell>
          <cell r="I7497" t="str">
            <v>Nondisclosure</v>
          </cell>
          <cell r="J7497" t="str">
            <v>Oruro</v>
          </cell>
          <cell r="K7497" t="str">
            <v>Oruro</v>
          </cell>
          <cell r="L7497" t="str">
            <v>Conformant</v>
          </cell>
        </row>
        <row r="7498">
          <cell r="B7498" t="str">
            <v>SUSUMU_2023</v>
          </cell>
          <cell r="C7498" t="str">
            <v>CID001399 - PT Artha Cipta Langgeng</v>
          </cell>
          <cell r="D7498" t="str">
            <v>Tin</v>
          </cell>
          <cell r="E7498" t="str">
            <v>CID001399</v>
          </cell>
          <cell r="F7498" t="str">
            <v>RMI</v>
          </cell>
          <cell r="G7498" t="str">
            <v>PT Artha Cipta Langgeng</v>
          </cell>
          <cell r="H7498" t="str">
            <v>INDONESIA</v>
          </cell>
          <cell r="I7498"/>
          <cell r="J7498" t="str">
            <v>Sungailiat</v>
          </cell>
          <cell r="K7498" t="str">
            <v>Kepulauan Bangka Belitung</v>
          </cell>
          <cell r="L7498" t="str">
            <v>Conformant</v>
          </cell>
        </row>
        <row r="7499">
          <cell r="B7499" t="str">
            <v>SUSUMU_2023</v>
          </cell>
          <cell r="C7499" t="str">
            <v>CID002835 - PT Menara Cipta Mulia</v>
          </cell>
          <cell r="D7499" t="str">
            <v>Tin</v>
          </cell>
          <cell r="E7499" t="str">
            <v>CID002835</v>
          </cell>
          <cell r="F7499" t="str">
            <v>RMI</v>
          </cell>
          <cell r="G7499" t="str">
            <v>PT Menara Cipta Mulia</v>
          </cell>
          <cell r="H7499" t="str">
            <v>INDONESIA</v>
          </cell>
          <cell r="I7499"/>
          <cell r="J7499" t="str">
            <v>Mentawak</v>
          </cell>
          <cell r="K7499" t="str">
            <v>Kepulauan Bangka Belitung</v>
          </cell>
          <cell r="L7499" t="str">
            <v>Conformant</v>
          </cell>
        </row>
        <row r="7500">
          <cell r="B7500" t="str">
            <v>SUSUMU_2023</v>
          </cell>
          <cell r="C7500" t="str">
            <v>CID001460 - PT Refined Bangka Tin</v>
          </cell>
          <cell r="D7500" t="str">
            <v>Tin</v>
          </cell>
          <cell r="E7500" t="str">
            <v>CID001460</v>
          </cell>
          <cell r="F7500" t="str">
            <v>RMI</v>
          </cell>
          <cell r="G7500" t="str">
            <v>PT Refined Bangka Tin</v>
          </cell>
          <cell r="H7500" t="str">
            <v>INDONESIA</v>
          </cell>
          <cell r="I7500"/>
          <cell r="J7500" t="str">
            <v>Sungailiat</v>
          </cell>
          <cell r="K7500" t="str">
            <v>Kepulauan Bangka Belitung</v>
          </cell>
          <cell r="L7500" t="str">
            <v>Conformant</v>
          </cell>
        </row>
        <row r="7501">
          <cell r="B7501" t="str">
            <v>SUSUMU_2023</v>
          </cell>
          <cell r="C7501" t="str">
            <v>CID001477 - PT Timah Tbk Kundur</v>
          </cell>
          <cell r="D7501" t="str">
            <v>Tin</v>
          </cell>
          <cell r="E7501" t="str">
            <v>CID001477</v>
          </cell>
          <cell r="F7501" t="str">
            <v>RMI</v>
          </cell>
          <cell r="G7501" t="str">
            <v>PT Timah Tbk Kundur</v>
          </cell>
          <cell r="H7501" t="str">
            <v>INDONESIA</v>
          </cell>
          <cell r="I7501" t="str">
            <v>Unknown.</v>
          </cell>
          <cell r="J7501" t="str">
            <v>Kundur</v>
          </cell>
          <cell r="K7501" t="str">
            <v>Riau</v>
          </cell>
          <cell r="L7501" t="str">
            <v>Conformant</v>
          </cell>
        </row>
        <row r="7502">
          <cell r="B7502" t="str">
            <v>SUSUMU_2023</v>
          </cell>
          <cell r="C7502" t="str">
            <v>CID001482 - PT Timah Tbk Mentok</v>
          </cell>
          <cell r="D7502" t="str">
            <v>Tin</v>
          </cell>
          <cell r="E7502" t="str">
            <v>CID001482</v>
          </cell>
          <cell r="F7502" t="str">
            <v>RMI</v>
          </cell>
          <cell r="G7502" t="str">
            <v>PT Timah Tbk Mentok</v>
          </cell>
          <cell r="H7502" t="str">
            <v>INDONESIA</v>
          </cell>
          <cell r="I7502" t="str">
            <v>Unknown.</v>
          </cell>
          <cell r="J7502" t="str">
            <v>Mentok</v>
          </cell>
          <cell r="K7502" t="str">
            <v>Kepulauan Bangka Belitung</v>
          </cell>
          <cell r="L7502" t="str">
            <v>Conformant</v>
          </cell>
        </row>
        <row r="7503">
          <cell r="B7503" t="str">
            <v>SUSUMU_2023</v>
          </cell>
          <cell r="C7503" t="str">
            <v>CID001539 - Rui Da Hung</v>
          </cell>
          <cell r="D7503" t="str">
            <v>Tin</v>
          </cell>
          <cell r="E7503" t="str">
            <v>CID001539</v>
          </cell>
          <cell r="F7503" t="str">
            <v>RMI</v>
          </cell>
          <cell r="G7503" t="str">
            <v>Rui Da Hung</v>
          </cell>
          <cell r="H7503" t="str">
            <v>TAIWAN, PROVINCE OF CHINA</v>
          </cell>
          <cell r="I7503"/>
          <cell r="J7503" t="str">
            <v>Taoyuan</v>
          </cell>
          <cell r="K7503" t="str">
            <v>Taoyuan</v>
          </cell>
          <cell r="L7503" t="str">
            <v>Conformant</v>
          </cell>
        </row>
        <row r="7504">
          <cell r="B7504" t="str">
            <v>SUSUMU_2023</v>
          </cell>
          <cell r="C7504" t="str">
            <v>CID001898 - Thaisarco</v>
          </cell>
          <cell r="D7504" t="str">
            <v>Tin</v>
          </cell>
          <cell r="E7504" t="str">
            <v>CID001898</v>
          </cell>
          <cell r="F7504" t="str">
            <v>RMI</v>
          </cell>
          <cell r="G7504" t="str">
            <v>Thaisarco</v>
          </cell>
          <cell r="H7504" t="str">
            <v>THAILAND</v>
          </cell>
          <cell r="I7504" t="str">
            <v>80 Moo 8, Sakdidej Road</v>
          </cell>
          <cell r="J7504" t="str">
            <v>Amphur Muang</v>
          </cell>
          <cell r="K7504" t="str">
            <v>Phuket</v>
          </cell>
          <cell r="L7504" t="str">
            <v>Conformant</v>
          </cell>
        </row>
        <row r="7505">
          <cell r="B7505" t="str">
            <v>SUSUMU_2023</v>
          </cell>
          <cell r="C7505" t="str">
            <v>CID002158 - Yunnan Chengfeng Non-ferrous Metals Co., Ltd.165</v>
          </cell>
          <cell r="D7505" t="str">
            <v>Tin</v>
          </cell>
          <cell r="E7505" t="str">
            <v>CID002158</v>
          </cell>
          <cell r="F7505" t="str">
            <v>RMI</v>
          </cell>
          <cell r="G7505" t="str">
            <v>Yunnan Chengfeng Non-ferrous Metals Co., Ltd.</v>
          </cell>
          <cell r="H7505" t="str">
            <v>CHINA</v>
          </cell>
          <cell r="I7505" t="str">
            <v>Unknown.</v>
          </cell>
          <cell r="J7505" t="str">
            <v>Gejiu</v>
          </cell>
          <cell r="K7505" t="str">
            <v>Yunnan Sheng</v>
          </cell>
          <cell r="L7505" t="str">
            <v>Conformant</v>
          </cell>
        </row>
        <row r="7506">
          <cell r="B7506" t="str">
            <v>SUSUMU_2023</v>
          </cell>
          <cell r="C7506" t="str">
            <v>CID002180 - Tin Smelting Branch of Yunnan Tin Co., Ltd.</v>
          </cell>
          <cell r="D7506" t="str">
            <v>Tin</v>
          </cell>
          <cell r="E7506" t="str">
            <v>CID002180</v>
          </cell>
          <cell r="F7506" t="str">
            <v>RMI</v>
          </cell>
          <cell r="G7506" t="str">
            <v>Tin Smelting Branch of Yunnan Tin Co., Ltd.</v>
          </cell>
          <cell r="H7506" t="str">
            <v>CHINA</v>
          </cell>
          <cell r="I7506" t="str">
            <v>Unknown.</v>
          </cell>
          <cell r="J7506" t="str">
            <v>Gejiu</v>
          </cell>
          <cell r="K7506" t="str">
            <v>Yunnan Sheng</v>
          </cell>
          <cell r="L7506" t="str">
            <v>Conformant</v>
          </cell>
        </row>
        <row r="7507">
          <cell r="B7507" t="str">
            <v>SUSUMU_2023</v>
          </cell>
          <cell r="C7507" t="str">
            <v>CID002773 - Aurubis Beerse99</v>
          </cell>
          <cell r="D7507" t="str">
            <v>Tin</v>
          </cell>
          <cell r="E7507" t="str">
            <v>CID002773</v>
          </cell>
          <cell r="F7507" t="str">
            <v>RMI</v>
          </cell>
          <cell r="G7507" t="str">
            <v>Aurubis Beerse</v>
          </cell>
          <cell r="H7507" t="str">
            <v>BELGIUM</v>
          </cell>
          <cell r="I7507"/>
          <cell r="J7507" t="str">
            <v>Beerse</v>
          </cell>
          <cell r="K7507" t="str">
            <v>Antwerpen</v>
          </cell>
          <cell r="L7507" t="str">
            <v>Conformant</v>
          </cell>
        </row>
        <row r="7508">
          <cell r="B7508" t="str">
            <v>SUSUMU_2023</v>
          </cell>
          <cell r="C7508" t="str">
            <v>CID003205 - PT Bangka Serumpun</v>
          </cell>
          <cell r="D7508" t="str">
            <v>Tin</v>
          </cell>
          <cell r="E7508" t="str">
            <v>CID003205</v>
          </cell>
          <cell r="F7508" t="str">
            <v>RMI</v>
          </cell>
          <cell r="G7508" t="str">
            <v>PT Bangka Serumpun</v>
          </cell>
          <cell r="H7508" t="str">
            <v>INDONESIA</v>
          </cell>
          <cell r="I7508"/>
          <cell r="J7508" t="str">
            <v>Pangkalpinang</v>
          </cell>
          <cell r="K7508" t="str">
            <v>Kepulauan Bangka Belitung</v>
          </cell>
          <cell r="L7508" t="str">
            <v>Conformant</v>
          </cell>
        </row>
        <row r="7509">
          <cell r="B7509" t="str">
            <v>SUSUMU_2023</v>
          </cell>
          <cell r="C7509" t="str">
            <v>CID001191 - Mitsubishi Materials Corporation</v>
          </cell>
          <cell r="D7509" t="str">
            <v>Tin</v>
          </cell>
          <cell r="E7509" t="str">
            <v>CID001191</v>
          </cell>
          <cell r="F7509" t="str">
            <v>RMI</v>
          </cell>
          <cell r="G7509" t="str">
            <v>Mitsubishi Materials Corporation</v>
          </cell>
          <cell r="H7509" t="str">
            <v>JAPAN</v>
          </cell>
          <cell r="I7509"/>
          <cell r="J7509" t="str">
            <v>Tokyo</v>
          </cell>
          <cell r="K7509" t="str">
            <v>Tokyo</v>
          </cell>
          <cell r="L7509" t="str">
            <v>Conformant</v>
          </cell>
        </row>
        <row r="7510">
          <cell r="B7510" t="str">
            <v>Tyco Electronics GAD_2023</v>
          </cell>
          <cell r="C7510" t="str">
            <v>CID000211 - Changsha South Tantalum Niobium Co., Ltd.</v>
          </cell>
          <cell r="D7510" t="str">
            <v>Tantalum</v>
          </cell>
          <cell r="E7510" t="str">
            <v>CID000211</v>
          </cell>
          <cell r="F7510" t="str">
            <v>RMI</v>
          </cell>
          <cell r="G7510" t="str">
            <v>Changsha South Tantalum Niobium Co., Ltd.</v>
          </cell>
          <cell r="H7510" t="str">
            <v>CHINA</v>
          </cell>
          <cell r="I7510"/>
          <cell r="J7510" t="str">
            <v>Changsha</v>
          </cell>
          <cell r="K7510" t="str">
            <v>Hunan Sheng</v>
          </cell>
          <cell r="L7510" t="str">
            <v>Conformant</v>
          </cell>
        </row>
        <row r="7511">
          <cell r="B7511" t="str">
            <v>Tyco Electronics GAD_2023</v>
          </cell>
          <cell r="C7511" t="str">
            <v>CID002504 - D Block Metals, LLC</v>
          </cell>
          <cell r="D7511" t="str">
            <v>Tantalum</v>
          </cell>
          <cell r="E7511" t="str">
            <v>CID002504</v>
          </cell>
          <cell r="F7511" t="str">
            <v>RMI</v>
          </cell>
          <cell r="G7511" t="str">
            <v>D Block Metals, LLC</v>
          </cell>
          <cell r="H7511" t="str">
            <v>UNITED STATES OF AMERICA</v>
          </cell>
          <cell r="I7511"/>
          <cell r="J7511" t="str">
            <v>Gastonia</v>
          </cell>
          <cell r="K7511" t="str">
            <v>North Carolina</v>
          </cell>
          <cell r="L7511" t="str">
            <v>Conformant</v>
          </cell>
        </row>
        <row r="7512">
          <cell r="B7512" t="str">
            <v>Tyco Electronics GAD_2023</v>
          </cell>
          <cell r="C7512" t="str">
            <v>CID000456 - Exotech Inc.</v>
          </cell>
          <cell r="D7512" t="str">
            <v>Tantalum</v>
          </cell>
          <cell r="E7512" t="str">
            <v>CID000456</v>
          </cell>
          <cell r="F7512" t="str">
            <v>RMI</v>
          </cell>
          <cell r="G7512" t="str">
            <v>Exotech Inc.</v>
          </cell>
          <cell r="H7512" t="str">
            <v>UNITED STATES OF AMERICA</v>
          </cell>
          <cell r="I7512"/>
          <cell r="J7512" t="str">
            <v>Pompano Beach</v>
          </cell>
          <cell r="K7512" t="str">
            <v>Florida</v>
          </cell>
          <cell r="L7512" t="str">
            <v>Removed</v>
          </cell>
        </row>
        <row r="7513">
          <cell r="B7513" t="str">
            <v>Tyco Electronics GAD_2023</v>
          </cell>
          <cell r="C7513" t="str">
            <v>CID000460 - F&amp;X Electro-Materials Ltd.4</v>
          </cell>
          <cell r="D7513" t="str">
            <v>Tantalum</v>
          </cell>
          <cell r="E7513" t="str">
            <v>CID000460</v>
          </cell>
          <cell r="F7513" t="str">
            <v>RMI</v>
          </cell>
          <cell r="G7513" t="str">
            <v>F&amp;X Electro-Materials Ltd.</v>
          </cell>
          <cell r="H7513" t="str">
            <v>CHINA</v>
          </cell>
          <cell r="I7513"/>
          <cell r="J7513" t="str">
            <v>Jiangmen</v>
          </cell>
          <cell r="K7513" t="str">
            <v>Guangdong Sheng</v>
          </cell>
          <cell r="L7513" t="str">
            <v>Conformant</v>
          </cell>
        </row>
        <row r="7514">
          <cell r="B7514" t="str">
            <v>Tyco Electronics GAD_2023</v>
          </cell>
          <cell r="C7514" t="str">
            <v>CID002505 - FIR Metals &amp; Resource Ltd.</v>
          </cell>
          <cell r="D7514" t="str">
            <v>Tantalum</v>
          </cell>
          <cell r="E7514" t="str">
            <v>CID002505</v>
          </cell>
          <cell r="F7514" t="str">
            <v>RMI</v>
          </cell>
          <cell r="G7514" t="str">
            <v>FIR Metals &amp; Resource Ltd.</v>
          </cell>
          <cell r="H7514" t="str">
            <v>CHINA</v>
          </cell>
          <cell r="I7514"/>
          <cell r="J7514" t="str">
            <v>Zhuzhou</v>
          </cell>
          <cell r="K7514" t="str">
            <v>Hunan Sheng</v>
          </cell>
          <cell r="L7514" t="str">
            <v>Conformant</v>
          </cell>
        </row>
        <row r="7515">
          <cell r="B7515" t="str">
            <v>Tyco Electronics GAD_2023</v>
          </cell>
          <cell r="C7515" t="str">
            <v>CID002558 - Global Advanced Metals Aizu</v>
          </cell>
          <cell r="D7515" t="str">
            <v>Tantalum</v>
          </cell>
          <cell r="E7515" t="str">
            <v>CID002558</v>
          </cell>
          <cell r="F7515" t="str">
            <v>RMI</v>
          </cell>
          <cell r="G7515" t="str">
            <v>Global Advanced Metals Aizu</v>
          </cell>
          <cell r="H7515" t="str">
            <v>JAPAN</v>
          </cell>
          <cell r="I7515"/>
          <cell r="J7515" t="str">
            <v>Aizuwakamatsu</v>
          </cell>
          <cell r="K7515" t="str">
            <v>Fukushima</v>
          </cell>
          <cell r="L7515" t="str">
            <v>Conformant</v>
          </cell>
        </row>
        <row r="7516">
          <cell r="B7516" t="str">
            <v>Tyco Electronics GAD_2023</v>
          </cell>
          <cell r="C7516" t="str">
            <v>CID002557 - Global Advanced Metals Boyertown</v>
          </cell>
          <cell r="D7516" t="str">
            <v>Tantalum</v>
          </cell>
          <cell r="E7516" t="str">
            <v>CID002557</v>
          </cell>
          <cell r="F7516" t="str">
            <v>RMI</v>
          </cell>
          <cell r="G7516" t="str">
            <v>Global Advanced Metals Boyertown</v>
          </cell>
          <cell r="H7516" t="str">
            <v>UNITED STATES OF AMERICA</v>
          </cell>
          <cell r="I7516"/>
          <cell r="J7516" t="str">
            <v>Boyertown</v>
          </cell>
          <cell r="K7516" t="str">
            <v>Pennsylvania</v>
          </cell>
          <cell r="L7516" t="str">
            <v>Conformant</v>
          </cell>
        </row>
        <row r="7517">
          <cell r="B7517" t="str">
            <v>Tyco Electronics GAD_2023</v>
          </cell>
          <cell r="C7517" t="str">
            <v>CID000616 - XIMEI RESOURCES (GUANGDONG) LIMITED</v>
          </cell>
          <cell r="D7517" t="str">
            <v>Tantalum</v>
          </cell>
          <cell r="E7517" t="str">
            <v>CID000616</v>
          </cell>
          <cell r="F7517" t="str">
            <v>RMI</v>
          </cell>
          <cell r="G7517" t="str">
            <v>XIMEI RESOURCES (GUANGDONG) LIMITED</v>
          </cell>
          <cell r="H7517" t="str">
            <v>CHINA</v>
          </cell>
          <cell r="I7517"/>
          <cell r="J7517" t="str">
            <v>Yingde</v>
          </cell>
          <cell r="K7517" t="str">
            <v>Guangdong Sheng</v>
          </cell>
          <cell r="L7517" t="str">
            <v>Conformant</v>
          </cell>
        </row>
        <row r="7518">
          <cell r="B7518" t="str">
            <v>Tyco Electronics GAD_2023</v>
          </cell>
          <cell r="C7518" t="str">
            <v>CID002544 - TANIOBIS Co., Ltd.</v>
          </cell>
          <cell r="D7518" t="str">
            <v>Tantalum</v>
          </cell>
          <cell r="E7518" t="str">
            <v>CID002544</v>
          </cell>
          <cell r="F7518" t="str">
            <v>RMI</v>
          </cell>
          <cell r="G7518" t="str">
            <v>TANIOBIS Co., Ltd.</v>
          </cell>
          <cell r="H7518" t="str">
            <v>THAILAND</v>
          </cell>
          <cell r="I7518"/>
          <cell r="J7518" t="str">
            <v>Map Ta Phut</v>
          </cell>
          <cell r="K7518" t="str">
            <v>Rayong</v>
          </cell>
          <cell r="L7518" t="str">
            <v>Conformant</v>
          </cell>
        </row>
        <row r="7519">
          <cell r="B7519" t="str">
            <v>Tyco Electronics GAD_2023</v>
          </cell>
          <cell r="C7519" t="str">
            <v>CID002547 - QSIL Metals Hermsdorf GmbH98</v>
          </cell>
          <cell r="D7519" t="str">
            <v>Tantalum</v>
          </cell>
          <cell r="E7519" t="str">
            <v>CID002547</v>
          </cell>
          <cell r="F7519" t="str">
            <v>RMI</v>
          </cell>
          <cell r="G7519" t="str">
            <v>QSIL Metals Hermsdorf GmbH</v>
          </cell>
          <cell r="H7519" t="str">
            <v>GERMANY</v>
          </cell>
          <cell r="I7519"/>
          <cell r="J7519" t="str">
            <v>Hermsdorf</v>
          </cell>
          <cell r="K7519" t="str">
            <v>Thüringen</v>
          </cell>
          <cell r="L7519" t="str">
            <v>Removed</v>
          </cell>
        </row>
        <row r="7520">
          <cell r="B7520" t="str">
            <v>Tyco Electronics GAD_2023</v>
          </cell>
          <cell r="C7520" t="str">
            <v>CID002548 - Materion Newton Inc.</v>
          </cell>
          <cell r="D7520" t="str">
            <v>Tantalum</v>
          </cell>
          <cell r="E7520" t="str">
            <v>CID002548</v>
          </cell>
          <cell r="F7520" t="str">
            <v>RMI</v>
          </cell>
          <cell r="G7520" t="str">
            <v>Materion Newton Inc.</v>
          </cell>
          <cell r="H7520" t="str">
            <v>UNITED STATES OF AMERICA</v>
          </cell>
          <cell r="I7520"/>
          <cell r="J7520" t="str">
            <v>Newton</v>
          </cell>
          <cell r="K7520" t="str">
            <v>Massachusetts</v>
          </cell>
          <cell r="L7520" t="str">
            <v>Conformant</v>
          </cell>
        </row>
        <row r="7521">
          <cell r="B7521" t="str">
            <v>Tyco Electronics GAD_2023</v>
          </cell>
          <cell r="C7521" t="str">
            <v>CID002549 - TANIOBIS Japan Co., Ltd.</v>
          </cell>
          <cell r="D7521" t="str">
            <v>Tantalum</v>
          </cell>
          <cell r="E7521" t="str">
            <v>CID002549</v>
          </cell>
          <cell r="F7521" t="str">
            <v>RMI</v>
          </cell>
          <cell r="G7521" t="str">
            <v>TANIOBIS Japan Co., Ltd.</v>
          </cell>
          <cell r="H7521" t="str">
            <v>JAPAN</v>
          </cell>
          <cell r="I7521"/>
          <cell r="J7521" t="str">
            <v>Mito</v>
          </cell>
          <cell r="K7521" t="str">
            <v>Ibaraki</v>
          </cell>
          <cell r="L7521" t="str">
            <v>Conformant</v>
          </cell>
        </row>
        <row r="7522">
          <cell r="B7522" t="str">
            <v>Tyco Electronics GAD_2023</v>
          </cell>
          <cell r="C7522" t="str">
            <v>CID002550 - TANIOBIS Smelting GmbH &amp; Co. KG</v>
          </cell>
          <cell r="D7522" t="str">
            <v>Tantalum</v>
          </cell>
          <cell r="E7522" t="str">
            <v>CID002550</v>
          </cell>
          <cell r="F7522" t="str">
            <v>RMI</v>
          </cell>
          <cell r="G7522" t="str">
            <v>TANIOBIS Smelting GmbH &amp; Co. KG</v>
          </cell>
          <cell r="H7522" t="str">
            <v>GERMANY</v>
          </cell>
          <cell r="I7522"/>
          <cell r="J7522" t="str">
            <v>Laufenburg</v>
          </cell>
          <cell r="K7522" t="str">
            <v>Baden-Württemberg</v>
          </cell>
          <cell r="L7522" t="str">
            <v>Conformant</v>
          </cell>
        </row>
        <row r="7523">
          <cell r="B7523" t="str">
            <v>Tyco Electronics GAD_2023</v>
          </cell>
          <cell r="C7523" t="str">
            <v>CID002545 - TANIOBIS GmbH</v>
          </cell>
          <cell r="D7523" t="str">
            <v>Tantalum</v>
          </cell>
          <cell r="E7523" t="str">
            <v>CID002545</v>
          </cell>
          <cell r="F7523" t="str">
            <v>RMI</v>
          </cell>
          <cell r="G7523" t="str">
            <v>TANIOBIS GmbH</v>
          </cell>
          <cell r="H7523" t="str">
            <v>GERMANY</v>
          </cell>
          <cell r="I7523"/>
          <cell r="J7523" t="str">
            <v>Goslar</v>
          </cell>
          <cell r="K7523" t="str">
            <v>Niedersachsen</v>
          </cell>
          <cell r="L7523" t="str">
            <v>Conformant</v>
          </cell>
        </row>
        <row r="7524">
          <cell r="B7524" t="str">
            <v>Tyco Electronics GAD_2023</v>
          </cell>
          <cell r="C7524" t="str">
            <v>CID002492 - Hengyang King Xing Lifeng New Materials Co., Ltd.</v>
          </cell>
          <cell r="D7524" t="str">
            <v>Tantalum</v>
          </cell>
          <cell r="E7524" t="str">
            <v>CID002492</v>
          </cell>
          <cell r="F7524" t="str">
            <v>RMI</v>
          </cell>
          <cell r="G7524" t="str">
            <v>Hengyang King Xing Lifeng New Materials Co., Ltd.</v>
          </cell>
          <cell r="H7524" t="str">
            <v>CHINA</v>
          </cell>
          <cell r="I7524"/>
          <cell r="J7524" t="str">
            <v>Hengyang</v>
          </cell>
          <cell r="K7524" t="str">
            <v>Hunan Sheng</v>
          </cell>
          <cell r="L7524" t="str">
            <v>Conformant</v>
          </cell>
        </row>
        <row r="7525">
          <cell r="B7525" t="str">
            <v>Tyco Electronics GAD_2023</v>
          </cell>
          <cell r="C7525" t="str">
            <v>CID002512 - Jiangxi Dinghai Tantalum &amp; Niobium Co., Ltd.</v>
          </cell>
          <cell r="D7525" t="str">
            <v>Tantalum</v>
          </cell>
          <cell r="E7525" t="str">
            <v>CID002512</v>
          </cell>
          <cell r="F7525" t="str">
            <v>RMI</v>
          </cell>
          <cell r="G7525" t="str">
            <v>Jiangxi Dinghai Tantalum &amp; Niobium Co., Ltd.</v>
          </cell>
          <cell r="H7525" t="str">
            <v>CHINA</v>
          </cell>
          <cell r="I7525"/>
          <cell r="J7525" t="str">
            <v>Fengxin</v>
          </cell>
          <cell r="K7525" t="str">
            <v>Jiangxi Sheng</v>
          </cell>
          <cell r="L7525" t="str">
            <v>Conformant</v>
          </cell>
        </row>
        <row r="7526">
          <cell r="B7526" t="str">
            <v>Tyco Electronics GAD_2023</v>
          </cell>
          <cell r="C7526" t="str">
            <v>CID002842 - Jiangxi Tuohong New Raw Material</v>
          </cell>
          <cell r="D7526" t="str">
            <v>Tantalum</v>
          </cell>
          <cell r="E7526" t="str">
            <v>CID002842</v>
          </cell>
          <cell r="F7526" t="str">
            <v>RMI</v>
          </cell>
          <cell r="G7526" t="str">
            <v>Jiangxi Tuohong New Raw Material</v>
          </cell>
          <cell r="H7526" t="str">
            <v>CHINA</v>
          </cell>
          <cell r="I7526"/>
          <cell r="J7526" t="str">
            <v>Yi Chun City</v>
          </cell>
          <cell r="K7526" t="str">
            <v>Jiangxi Sheng</v>
          </cell>
          <cell r="L7526" t="str">
            <v>Conformant</v>
          </cell>
        </row>
        <row r="7527">
          <cell r="B7527" t="str">
            <v>Tyco Electronics GAD_2023</v>
          </cell>
          <cell r="C7527" t="str">
            <v>CID000914 - JiuJiang JinXin Nonferrous Metals Co., Ltd.</v>
          </cell>
          <cell r="D7527" t="str">
            <v>Tantalum</v>
          </cell>
          <cell r="E7527" t="str">
            <v>CID000914</v>
          </cell>
          <cell r="F7527" t="str">
            <v>RMI</v>
          </cell>
          <cell r="G7527" t="str">
            <v>JiuJiang JinXin Nonferrous Metals Co., Ltd.</v>
          </cell>
          <cell r="H7527" t="str">
            <v>CHINA</v>
          </cell>
          <cell r="I7527"/>
          <cell r="J7527" t="str">
            <v>Jiujiang</v>
          </cell>
          <cell r="K7527" t="str">
            <v>Jiangxi Sheng</v>
          </cell>
          <cell r="L7527" t="str">
            <v>Conformant</v>
          </cell>
        </row>
        <row r="7528">
          <cell r="B7528" t="str">
            <v>Tyco Electronics GAD_2023</v>
          </cell>
          <cell r="C7528" t="str">
            <v>CID000917 - Jiujiang Tanbre Co., Ltd.</v>
          </cell>
          <cell r="D7528" t="str">
            <v>Tantalum</v>
          </cell>
          <cell r="E7528" t="str">
            <v>CID000917</v>
          </cell>
          <cell r="F7528" t="str">
            <v>RMI</v>
          </cell>
          <cell r="G7528" t="str">
            <v>Jiujiang Tanbre Co., Ltd.</v>
          </cell>
          <cell r="H7528" t="str">
            <v>CHINA</v>
          </cell>
          <cell r="I7528" t="str">
            <v>No. 62, Jiuhu Road, Jiujiang City, Jiangxi 
Province, China, P.C: 332014</v>
          </cell>
          <cell r="J7528" t="str">
            <v>Jiujiang</v>
          </cell>
          <cell r="K7528" t="str">
            <v>Jiangxi Sheng</v>
          </cell>
          <cell r="L7528" t="str">
            <v>Conformant</v>
          </cell>
        </row>
        <row r="7529">
          <cell r="B7529" t="str">
            <v>Tyco Electronics GAD_2023</v>
          </cell>
          <cell r="C7529" t="str">
            <v>CID002506 - Jiujiang Zhongao Tantalum &amp; Niobium Co., Ltd.</v>
          </cell>
          <cell r="D7529" t="str">
            <v>Tantalum</v>
          </cell>
          <cell r="E7529" t="str">
            <v>CID002506</v>
          </cell>
          <cell r="F7529" t="str">
            <v>RMI</v>
          </cell>
          <cell r="G7529" t="str">
            <v>Jiujiang Zhongao Tantalum &amp; Niobium Co., Ltd.</v>
          </cell>
          <cell r="H7529" t="str">
            <v>CHINA</v>
          </cell>
          <cell r="I7529"/>
          <cell r="J7529" t="str">
            <v>Jiujiang</v>
          </cell>
          <cell r="K7529" t="str">
            <v>Jiangxi Sheng</v>
          </cell>
          <cell r="L7529" t="str">
            <v>Conformant</v>
          </cell>
        </row>
        <row r="7530">
          <cell r="B7530" t="str">
            <v>Tyco Electronics GAD_2023</v>
          </cell>
          <cell r="C7530" t="str">
            <v>CID002539 - KEMET de Mexico</v>
          </cell>
          <cell r="D7530" t="str">
            <v>Tantalum</v>
          </cell>
          <cell r="E7530" t="str">
            <v>CID002539</v>
          </cell>
          <cell r="F7530" t="str">
            <v>RMI</v>
          </cell>
          <cell r="G7530" t="str">
            <v>KEMET de Mexico</v>
          </cell>
          <cell r="H7530" t="str">
            <v>MEXICO</v>
          </cell>
          <cell r="I7530"/>
          <cell r="J7530" t="str">
            <v>Matamoros</v>
          </cell>
          <cell r="K7530" t="str">
            <v>Tamaulipas</v>
          </cell>
          <cell r="L7530" t="str">
            <v>Conformant</v>
          </cell>
        </row>
        <row r="7531">
          <cell r="B7531" t="str">
            <v>Tyco Electronics GAD_2023</v>
          </cell>
          <cell r="C7531" t="str">
            <v>CID001076 - AMG Brasil</v>
          </cell>
          <cell r="D7531" t="str">
            <v>Tantalum</v>
          </cell>
          <cell r="E7531" t="str">
            <v>CID001076</v>
          </cell>
          <cell r="F7531" t="str">
            <v>RMI</v>
          </cell>
          <cell r="G7531" t="str">
            <v>AMG Brasil</v>
          </cell>
          <cell r="H7531" t="str">
            <v>BRAZIL</v>
          </cell>
          <cell r="I7531"/>
          <cell r="J7531" t="str">
            <v>São João del Rei</v>
          </cell>
          <cell r="K7531" t="str">
            <v>Minas Gerais</v>
          </cell>
          <cell r="L7531" t="str">
            <v>Conformant</v>
          </cell>
        </row>
        <row r="7532">
          <cell r="B7532" t="str">
            <v>Tyco Electronics GAD_2023</v>
          </cell>
          <cell r="C7532" t="str">
            <v>CID001163 - Metallurgical Products India Pvt., Ltd.7</v>
          </cell>
          <cell r="D7532" t="str">
            <v>Tantalum</v>
          </cell>
          <cell r="E7532" t="str">
            <v>CID001163</v>
          </cell>
          <cell r="F7532" t="str">
            <v>RMI</v>
          </cell>
          <cell r="G7532" t="str">
            <v>Metallurgical Products India Pvt., Ltd.</v>
          </cell>
          <cell r="H7532" t="str">
            <v>INDIA</v>
          </cell>
          <cell r="I7532"/>
          <cell r="J7532" t="str">
            <v>District Raigad</v>
          </cell>
          <cell r="K7532" t="str">
            <v>Maharashtra</v>
          </cell>
          <cell r="L7532" t="str">
            <v>Conformant</v>
          </cell>
        </row>
        <row r="7533">
          <cell r="B7533" t="str">
            <v>Tyco Electronics GAD_2023</v>
          </cell>
          <cell r="C7533" t="str">
            <v>CID001173 - Mineracao Taboca S.A.</v>
          </cell>
          <cell r="D7533" t="str">
            <v>Tin</v>
          </cell>
          <cell r="E7533" t="str">
            <v>CID001173</v>
          </cell>
          <cell r="F7533" t="str">
            <v>RMI</v>
          </cell>
          <cell r="G7533" t="str">
            <v>Mineracao Taboca S.A.</v>
          </cell>
          <cell r="H7533" t="str">
            <v>BRAZIL</v>
          </cell>
          <cell r="I7533" t="str">
            <v>Nondisclosure</v>
          </cell>
          <cell r="J7533" t="str">
            <v>Bairro Guarapiranga</v>
          </cell>
          <cell r="K7533" t="str">
            <v>Pirapora do Bom Jesus City</v>
          </cell>
          <cell r="L7533" t="str">
            <v>Conformant</v>
          </cell>
        </row>
        <row r="7534">
          <cell r="B7534" t="str">
            <v>Tyco Electronics GAD_2023</v>
          </cell>
          <cell r="C7534" t="str">
            <v>CID001192 - Mitsui Mining and Smelting Co., Ltd.8</v>
          </cell>
          <cell r="D7534" t="str">
            <v>Tantalum</v>
          </cell>
          <cell r="E7534" t="str">
            <v>CID001192</v>
          </cell>
          <cell r="F7534" t="str">
            <v>RMI</v>
          </cell>
          <cell r="G7534" t="str">
            <v>Mitsui Mining and Smelting Co., Ltd.</v>
          </cell>
          <cell r="H7534" t="str">
            <v>JAPAN</v>
          </cell>
          <cell r="I7534"/>
          <cell r="J7534" t="str">
            <v>Omuta</v>
          </cell>
          <cell r="K7534" t="str">
            <v>Fukuoka</v>
          </cell>
          <cell r="L7534" t="str">
            <v>Conformant</v>
          </cell>
        </row>
        <row r="7535">
          <cell r="B7535" t="str">
            <v>Tyco Electronics GAD_2023</v>
          </cell>
          <cell r="C7535" t="str">
            <v>CID001277 - Ningxia Orient Tantalum Industry Co., Ltd.</v>
          </cell>
          <cell r="D7535" t="str">
            <v>Tantalum</v>
          </cell>
          <cell r="E7535" t="str">
            <v>CID001277</v>
          </cell>
          <cell r="F7535" t="str">
            <v>RMI</v>
          </cell>
          <cell r="G7535" t="str">
            <v>Ningxia Orient Tantalum Industry Co., Ltd.</v>
          </cell>
          <cell r="H7535" t="str">
            <v>CHINA</v>
          </cell>
          <cell r="I7535"/>
          <cell r="J7535" t="str">
            <v>Shizuishan City</v>
          </cell>
          <cell r="K7535" t="str">
            <v>Ningxia Huizi Zizhiqu</v>
          </cell>
          <cell r="L7535" t="str">
            <v>Conformant</v>
          </cell>
        </row>
        <row r="7536">
          <cell r="B7536" t="str">
            <v>Tyco Electronics GAD_2023</v>
          </cell>
          <cell r="C7536" t="str">
            <v>CID001200 - NPM Silmet AS9</v>
          </cell>
          <cell r="D7536" t="str">
            <v>Tantalum</v>
          </cell>
          <cell r="E7536" t="str">
            <v>CID001200</v>
          </cell>
          <cell r="F7536" t="str">
            <v>RMI</v>
          </cell>
          <cell r="G7536" t="str">
            <v>NPM Silmet AS</v>
          </cell>
          <cell r="H7536" t="str">
            <v>ESTONIA</v>
          </cell>
          <cell r="I7536"/>
          <cell r="J7536" t="str">
            <v>Sillamäe</v>
          </cell>
          <cell r="K7536" t="str">
            <v>Ida-Virumaa</v>
          </cell>
          <cell r="L7536" t="str">
            <v>Conformant</v>
          </cell>
        </row>
        <row r="7537">
          <cell r="B7537" t="str">
            <v>Tyco Electronics GAD_2023</v>
          </cell>
          <cell r="C7537" t="str">
            <v>CID001508 - QuantumClean</v>
          </cell>
          <cell r="D7537" t="str">
            <v>Tantalum</v>
          </cell>
          <cell r="E7537" t="str">
            <v>CID001508</v>
          </cell>
          <cell r="F7537" t="str">
            <v>RMI</v>
          </cell>
          <cell r="G7537" t="str">
            <v>QuantumClean</v>
          </cell>
          <cell r="H7537" t="str">
            <v>UNITED STATES OF AMERICA</v>
          </cell>
          <cell r="I7537"/>
          <cell r="J7537" t="str">
            <v>Carrollton</v>
          </cell>
          <cell r="K7537" t="str">
            <v>Texas</v>
          </cell>
          <cell r="L7537" t="str">
            <v>Conformant</v>
          </cell>
        </row>
        <row r="7538">
          <cell r="B7538" t="str">
            <v>Tyco Electronics GAD_2023</v>
          </cell>
          <cell r="C7538" t="str">
            <v>CID002706 - Resind Industria e Comercio Ltda.</v>
          </cell>
          <cell r="D7538" t="str">
            <v>Tin</v>
          </cell>
          <cell r="E7538" t="str">
            <v>CID002706</v>
          </cell>
          <cell r="F7538" t="str">
            <v>RMI</v>
          </cell>
          <cell r="G7538" t="str">
            <v>Resind Industria e Comercio Ltda.</v>
          </cell>
          <cell r="H7538" t="str">
            <v>BRAZIL</v>
          </cell>
          <cell r="I7538"/>
          <cell r="J7538" t="str">
            <v>São João del Rei</v>
          </cell>
          <cell r="K7538" t="str">
            <v>Minas gerais</v>
          </cell>
          <cell r="L7538" t="str">
            <v>Conformant</v>
          </cell>
        </row>
        <row r="7539">
          <cell r="B7539" t="str">
            <v>Tyco Electronics GAD_2023</v>
          </cell>
          <cell r="C7539" t="str">
            <v>CID001769 - Solikamsk Magnesium Works OAO14</v>
          </cell>
          <cell r="D7539" t="str">
            <v>Tantalum</v>
          </cell>
          <cell r="E7539" t="str">
            <v>CID001769</v>
          </cell>
          <cell r="F7539" t="str">
            <v>RMI</v>
          </cell>
          <cell r="G7539" t="str">
            <v>Solikamsk Magnesium Works OAO</v>
          </cell>
          <cell r="H7539" t="str">
            <v>RUSSIAN FEDERATION</v>
          </cell>
          <cell r="I7539"/>
          <cell r="J7539" t="str">
            <v>Solikamsk</v>
          </cell>
          <cell r="K7539" t="str">
            <v>Permskiy kray</v>
          </cell>
          <cell r="L7539" t="str">
            <v>Listed by RMI</v>
          </cell>
        </row>
        <row r="7540">
          <cell r="B7540" t="str">
            <v>Tyco Electronics GAD_2023</v>
          </cell>
          <cell r="C7540" t="str">
            <v>CID001869 - Taki Chemical Co., Ltd.</v>
          </cell>
          <cell r="D7540" t="str">
            <v>Tantalum</v>
          </cell>
          <cell r="E7540" t="str">
            <v>CID001869</v>
          </cell>
          <cell r="F7540" t="str">
            <v>RMI</v>
          </cell>
          <cell r="G7540" t="str">
            <v>Taki Chemical Co., Ltd.</v>
          </cell>
          <cell r="H7540" t="str">
            <v>JAPAN</v>
          </cell>
          <cell r="I7540"/>
          <cell r="J7540" t="str">
            <v>Harima</v>
          </cell>
          <cell r="K7540" t="str">
            <v>Hyogo</v>
          </cell>
          <cell r="L7540" t="str">
            <v>Conformant</v>
          </cell>
        </row>
        <row r="7541">
          <cell r="B7541" t="str">
            <v>Tyco Electronics GAD_2023</v>
          </cell>
          <cell r="C7541" t="str">
            <v>CID001891 - Telex Metals</v>
          </cell>
          <cell r="D7541" t="str">
            <v>Tantalum</v>
          </cell>
          <cell r="E7541" t="str">
            <v>CID001891</v>
          </cell>
          <cell r="F7541" t="str">
            <v>RMI</v>
          </cell>
          <cell r="G7541" t="str">
            <v>Telex Metals</v>
          </cell>
          <cell r="H7541" t="str">
            <v>UNITED STATES OF AMERICA</v>
          </cell>
          <cell r="I7541"/>
          <cell r="J7541" t="str">
            <v>Croydon</v>
          </cell>
          <cell r="K7541" t="str">
            <v>Pennsylvania</v>
          </cell>
          <cell r="L7541" t="str">
            <v>Conformant</v>
          </cell>
        </row>
        <row r="7542">
          <cell r="B7542" t="str">
            <v>Tyco Electronics GAD_2023</v>
          </cell>
          <cell r="C7542" t="str">
            <v>CID001969 - Ulba Metallurgical Plant JSC17</v>
          </cell>
          <cell r="D7542" t="str">
            <v>Tantalum</v>
          </cell>
          <cell r="E7542" t="str">
            <v>CID001969</v>
          </cell>
          <cell r="F7542" t="str">
            <v>RMI</v>
          </cell>
          <cell r="G7542" t="str">
            <v>Ulba Metallurgical Plant JSC</v>
          </cell>
          <cell r="H7542" t="str">
            <v>KAZAKHSTAN</v>
          </cell>
          <cell r="I7542"/>
          <cell r="J7542" t="str">
            <v>Ust-Kamenogorsk</v>
          </cell>
          <cell r="K7542" t="str">
            <v>Qaraghandy oblysy</v>
          </cell>
          <cell r="L7542" t="str">
            <v>Conformant</v>
          </cell>
        </row>
        <row r="7543">
          <cell r="B7543" t="str">
            <v>Tyco Electronics GAD_2023</v>
          </cell>
          <cell r="C7543" t="str">
            <v>CID002508 - XinXing HaoRong Electronic Material Co., Ltd.</v>
          </cell>
          <cell r="D7543" t="str">
            <v>Tantalum</v>
          </cell>
          <cell r="E7543" t="str">
            <v>CID002508</v>
          </cell>
          <cell r="F7543" t="str">
            <v>RMI</v>
          </cell>
          <cell r="G7543" t="str">
            <v>XinXing HaoRong Electronic Material Co., Ltd.</v>
          </cell>
          <cell r="H7543" t="str">
            <v>CHINA</v>
          </cell>
          <cell r="I7543"/>
          <cell r="J7543" t="str">
            <v>YunFu City</v>
          </cell>
          <cell r="K7543" t="str">
            <v>Guangdong Sheng</v>
          </cell>
          <cell r="L7543" t="str">
            <v>Conformant</v>
          </cell>
        </row>
        <row r="7544">
          <cell r="B7544" t="str">
            <v>Tyco Electronics GAD_2023</v>
          </cell>
          <cell r="C7544" t="str">
            <v>CID002708 - Abington Reldan Metals, LLC</v>
          </cell>
          <cell r="D7544" t="str">
            <v>Gold</v>
          </cell>
          <cell r="E7544" t="str">
            <v>CID002708</v>
          </cell>
          <cell r="F7544" t="str">
            <v>RMI</v>
          </cell>
          <cell r="G7544" t="str">
            <v>Abington Reldan Metals, LLC</v>
          </cell>
          <cell r="H7544" t="str">
            <v>UNITED STATES OF AMERICA</v>
          </cell>
          <cell r="I7544"/>
          <cell r="J7544" t="str">
            <v>Fairless Hills</v>
          </cell>
          <cell r="K7544" t="str">
            <v>Pennsylvania</v>
          </cell>
          <cell r="L7544" t="str">
            <v>Conformant</v>
          </cell>
        </row>
        <row r="7545">
          <cell r="B7545" t="str">
            <v>Tyco Electronics GAD_2023</v>
          </cell>
          <cell r="C7545" t="str">
            <v>CID000015 - Advanced Chemical Company</v>
          </cell>
          <cell r="D7545" t="str">
            <v>Gold</v>
          </cell>
          <cell r="E7545" t="str">
            <v>CID000015</v>
          </cell>
          <cell r="F7545" t="str">
            <v>RMI</v>
          </cell>
          <cell r="G7545" t="str">
            <v>Advanced Chemical Company</v>
          </cell>
          <cell r="H7545" t="str">
            <v>UNITED STATES OF AMERICA</v>
          </cell>
          <cell r="I7545"/>
          <cell r="J7545" t="str">
            <v>Warwick</v>
          </cell>
          <cell r="K7545" t="str">
            <v>Rhode Island</v>
          </cell>
          <cell r="L7545" t="str">
            <v>Conformant</v>
          </cell>
        </row>
        <row r="7546">
          <cell r="B7546" t="str">
            <v>Tyco Electronics GAD_2023</v>
          </cell>
          <cell r="C7546" t="str">
            <v>CID000019 - Aida Chemical Industries Co., Ltd.</v>
          </cell>
          <cell r="D7546" t="str">
            <v>Gold</v>
          </cell>
          <cell r="E7546" t="str">
            <v>CID000019</v>
          </cell>
          <cell r="F7546" t="str">
            <v>RMI</v>
          </cell>
          <cell r="G7546" t="str">
            <v>Aida Chemical Industries Co., Ltd.</v>
          </cell>
          <cell r="H7546" t="str">
            <v>JAPAN</v>
          </cell>
          <cell r="I7546" t="str">
            <v>6-15-13 Minami-cho</v>
          </cell>
          <cell r="J7546" t="str">
            <v>Fuchu</v>
          </cell>
          <cell r="K7546" t="str">
            <v>Tokyo</v>
          </cell>
          <cell r="L7546" t="str">
            <v>Conformant</v>
          </cell>
        </row>
        <row r="7547">
          <cell r="B7547" t="str">
            <v>Tyco Electronics GAD_2023</v>
          </cell>
          <cell r="C7547" t="str">
            <v>CID002560 - Al Etihad Gold Refinery DMCC</v>
          </cell>
          <cell r="D7547" t="str">
            <v>Gold</v>
          </cell>
          <cell r="E7547" t="str">
            <v>CID002560</v>
          </cell>
          <cell r="F7547" t="str">
            <v>RMI</v>
          </cell>
          <cell r="G7547" t="str">
            <v>Al Etihad Gold Refinery DMCC</v>
          </cell>
          <cell r="H7547" t="str">
            <v>UNITED ARAB EMIRATES</v>
          </cell>
          <cell r="I7547"/>
          <cell r="J7547" t="str">
            <v>Dubai</v>
          </cell>
          <cell r="K7547" t="str">
            <v>Dubayy</v>
          </cell>
          <cell r="L7547" t="str">
            <v>Conformant</v>
          </cell>
        </row>
        <row r="7548">
          <cell r="B7548" t="str">
            <v>Tyco Electronics GAD_2023</v>
          </cell>
          <cell r="C7548" t="str">
            <v>CID000035 - Agosi AG</v>
          </cell>
          <cell r="D7548" t="str">
            <v>Gold</v>
          </cell>
          <cell r="E7548" t="str">
            <v>CID000035</v>
          </cell>
          <cell r="F7548" t="str">
            <v>RMI</v>
          </cell>
          <cell r="G7548" t="str">
            <v>Agosi AG</v>
          </cell>
          <cell r="H7548" t="str">
            <v>GERMANY</v>
          </cell>
          <cell r="I7548"/>
          <cell r="J7548" t="str">
            <v>Pforzheim</v>
          </cell>
          <cell r="K7548" t="str">
            <v>Baden-Württemberg</v>
          </cell>
          <cell r="L7548" t="str">
            <v>Conformant</v>
          </cell>
        </row>
        <row r="7549">
          <cell r="B7549" t="str">
            <v>Tyco Electronics GAD_2023</v>
          </cell>
          <cell r="C7549" t="str">
            <v>CID000041 - Almalyk Mining and Metallurgical Complex (AMMC)</v>
          </cell>
          <cell r="D7549" t="str">
            <v>Gold</v>
          </cell>
          <cell r="E7549" t="str">
            <v>CID000041</v>
          </cell>
          <cell r="F7549" t="str">
            <v>RMI</v>
          </cell>
          <cell r="G7549" t="str">
            <v>Almalyk Mining and Metallurgical Complex (AMMC)</v>
          </cell>
          <cell r="H7549" t="str">
            <v>UZBEKISTAN</v>
          </cell>
          <cell r="I7549"/>
          <cell r="J7549" t="str">
            <v>Almalyk</v>
          </cell>
          <cell r="K7549" t="str">
            <v>Toshkent</v>
          </cell>
          <cell r="L7549" t="str">
            <v>Conformant</v>
          </cell>
        </row>
        <row r="7550">
          <cell r="B7550" t="str">
            <v>Tyco Electronics GAD_2023</v>
          </cell>
          <cell r="C7550" t="str">
            <v>CID000058 - AngloGold Ashanti Corrego do Sitio Mineracao</v>
          </cell>
          <cell r="D7550" t="str">
            <v>Gold</v>
          </cell>
          <cell r="E7550" t="str">
            <v>CID000058</v>
          </cell>
          <cell r="F7550" t="str">
            <v>RMI</v>
          </cell>
          <cell r="G7550" t="str">
            <v>AngloGold Ashanti Corrego do Sitio Mineracao</v>
          </cell>
          <cell r="H7550" t="str">
            <v>BRAZIL</v>
          </cell>
          <cell r="I7550"/>
          <cell r="J7550" t="str">
            <v>Nova Lima</v>
          </cell>
          <cell r="K7550" t="str">
            <v>Minas Gerais</v>
          </cell>
          <cell r="L7550" t="str">
            <v>Conformant</v>
          </cell>
        </row>
        <row r="7551">
          <cell r="B7551" t="str">
            <v>Tyco Electronics GAD_2023</v>
          </cell>
          <cell r="C7551" t="str">
            <v>CID000077 - Argor-Heraeus S.A.</v>
          </cell>
          <cell r="D7551" t="str">
            <v>Gold</v>
          </cell>
          <cell r="E7551" t="str">
            <v>CID000077</v>
          </cell>
          <cell r="F7551" t="str">
            <v>RMI</v>
          </cell>
          <cell r="G7551" t="str">
            <v>Argor-Heraeus S.A.</v>
          </cell>
          <cell r="H7551" t="str">
            <v>SWITZERLAND</v>
          </cell>
          <cell r="I7551" t="str">
            <v>CH-6850 Mendrisio , Switzerland</v>
          </cell>
          <cell r="J7551" t="str">
            <v>Mendrisio</v>
          </cell>
          <cell r="K7551" t="str">
            <v>Ticino</v>
          </cell>
          <cell r="L7551" t="str">
            <v>Conformant</v>
          </cell>
        </row>
        <row r="7552">
          <cell r="B7552" t="str">
            <v>Tyco Electronics GAD_2023</v>
          </cell>
          <cell r="C7552" t="str">
            <v>CID000082 - Asahi Pretec Corp.20</v>
          </cell>
          <cell r="D7552" t="str">
            <v>Gold</v>
          </cell>
          <cell r="E7552" t="str">
            <v>CID000082</v>
          </cell>
          <cell r="F7552" t="str">
            <v>RMI</v>
          </cell>
          <cell r="G7552" t="str">
            <v>Asahi Pretec Corp.</v>
          </cell>
          <cell r="H7552" t="str">
            <v>JAPAN</v>
          </cell>
          <cell r="I7552"/>
          <cell r="J7552" t="str">
            <v>Kobe</v>
          </cell>
          <cell r="K7552" t="str">
            <v>Hyogo</v>
          </cell>
          <cell r="L7552" t="str">
            <v>Conformant</v>
          </cell>
        </row>
        <row r="7553">
          <cell r="B7553" t="str">
            <v>Tyco Electronics GAD_2023</v>
          </cell>
          <cell r="C7553" t="str">
            <v>CID000924 - Asahi Refining Canada Ltd.</v>
          </cell>
          <cell r="D7553" t="str">
            <v>Gold</v>
          </cell>
          <cell r="E7553" t="str">
            <v>CID000924</v>
          </cell>
          <cell r="F7553" t="str">
            <v>RMI</v>
          </cell>
          <cell r="G7553" t="str">
            <v>Asahi Refining Canada Ltd.</v>
          </cell>
          <cell r="H7553" t="str">
            <v>CANADA</v>
          </cell>
          <cell r="I7553"/>
          <cell r="J7553" t="str">
            <v>Brampton</v>
          </cell>
          <cell r="K7553" t="str">
            <v>Ontario</v>
          </cell>
          <cell r="L7553" t="str">
            <v>Conformant</v>
          </cell>
        </row>
        <row r="7554">
          <cell r="B7554" t="str">
            <v>Tyco Electronics GAD_2023</v>
          </cell>
          <cell r="C7554" t="str">
            <v>CID000920 - Asahi Refining USA Inc.</v>
          </cell>
          <cell r="D7554" t="str">
            <v>Gold</v>
          </cell>
          <cell r="E7554" t="str">
            <v>CID000920</v>
          </cell>
          <cell r="F7554" t="str">
            <v>RMI</v>
          </cell>
          <cell r="G7554" t="str">
            <v>Asahi Refining USA Inc.</v>
          </cell>
          <cell r="H7554" t="str">
            <v>UNITED STATES OF AMERICA</v>
          </cell>
          <cell r="I7554"/>
          <cell r="J7554" t="str">
            <v>Salt Lake City</v>
          </cell>
          <cell r="K7554" t="str">
            <v>Utah</v>
          </cell>
          <cell r="L7554" t="str">
            <v>Conformant</v>
          </cell>
        </row>
        <row r="7555">
          <cell r="B7555" t="str">
            <v>Tyco Electronics GAD_2023</v>
          </cell>
          <cell r="C7555" t="str">
            <v>CID000103 - Atasay Kuyumculuk Sanayi Ve Ticaret A.S.24</v>
          </cell>
          <cell r="D7555" t="str">
            <v>Gold</v>
          </cell>
          <cell r="E7555" t="str">
            <v>CID000103</v>
          </cell>
          <cell r="F7555" t="str">
            <v>RMI</v>
          </cell>
          <cell r="G7555" t="str">
            <v>Atasay Kuyumculuk Sanayi Ve Ticaret A.S.</v>
          </cell>
          <cell r="H7555" t="str">
            <v>TURKEY</v>
          </cell>
          <cell r="I7555"/>
          <cell r="J7555" t="str">
            <v>Istanbul</v>
          </cell>
          <cell r="K7555" t="str">
            <v>İstanbul</v>
          </cell>
          <cell r="L7555" t="str">
            <v>Listed by RMI</v>
          </cell>
        </row>
        <row r="7556">
          <cell r="B7556" t="str">
            <v>Tyco Electronics GAD_2023</v>
          </cell>
          <cell r="C7556" t="str">
            <v>CID002850 - AU Traders and Refiners</v>
          </cell>
          <cell r="D7556" t="str">
            <v>Gold</v>
          </cell>
          <cell r="E7556" t="str">
            <v>CID002850</v>
          </cell>
          <cell r="F7556" t="str">
            <v>RMI</v>
          </cell>
          <cell r="G7556" t="str">
            <v>AU Traders and Refiners</v>
          </cell>
          <cell r="H7556" t="str">
            <v>SOUTH AFRICA</v>
          </cell>
          <cell r="I7556"/>
          <cell r="J7556" t="str">
            <v>Johannesburg</v>
          </cell>
          <cell r="K7556" t="str">
            <v>Gauteng</v>
          </cell>
          <cell r="L7556" t="str">
            <v>Listed by RMI</v>
          </cell>
        </row>
        <row r="7557">
          <cell r="B7557" t="str">
            <v>Tyco Electronics GAD_2023</v>
          </cell>
          <cell r="C7557" t="str">
            <v>CID000113 - Aurubis AG</v>
          </cell>
          <cell r="D7557" t="str">
            <v>Gold</v>
          </cell>
          <cell r="E7557" t="str">
            <v>CID000113</v>
          </cell>
          <cell r="F7557" t="str">
            <v>RMI</v>
          </cell>
          <cell r="G7557" t="str">
            <v>Aurubis AG</v>
          </cell>
          <cell r="H7557" t="str">
            <v>GERMANY</v>
          </cell>
          <cell r="I7557"/>
          <cell r="J7557" t="str">
            <v>Hamburg</v>
          </cell>
          <cell r="K7557" t="str">
            <v>Hamburg</v>
          </cell>
          <cell r="L7557" t="str">
            <v>Conformant</v>
          </cell>
        </row>
        <row r="7558">
          <cell r="B7558" t="str">
            <v>Tyco Electronics GAD_2023</v>
          </cell>
          <cell r="C7558" t="str">
            <v>CID002863 - Bangalore Refinery26</v>
          </cell>
          <cell r="D7558" t="str">
            <v>Gold</v>
          </cell>
          <cell r="E7558" t="str">
            <v>CID002863</v>
          </cell>
          <cell r="F7558" t="str">
            <v>RMI</v>
          </cell>
          <cell r="G7558" t="str">
            <v>Bangalore Refinery</v>
          </cell>
          <cell r="H7558" t="str">
            <v>INDIA</v>
          </cell>
          <cell r="I7558"/>
          <cell r="J7558" t="str">
            <v>Bangalore</v>
          </cell>
          <cell r="K7558" t="str">
            <v>Karnataka</v>
          </cell>
          <cell r="L7558" t="str">
            <v>Conformant</v>
          </cell>
        </row>
        <row r="7559">
          <cell r="B7559" t="str">
            <v>Tyco Electronics GAD_2023</v>
          </cell>
          <cell r="C7559" t="str">
            <v>CID000128 - Bangko Sentral ng Pilipinas (Central Bank of the Philippines)</v>
          </cell>
          <cell r="D7559" t="str">
            <v>Gold</v>
          </cell>
          <cell r="E7559" t="str">
            <v>CID000128</v>
          </cell>
          <cell r="F7559" t="str">
            <v>RMI</v>
          </cell>
          <cell r="G7559" t="str">
            <v>Bangko Sentral ng Pilipinas (Central Bank of the Philippines)</v>
          </cell>
          <cell r="H7559" t="str">
            <v>PHILIPPINES</v>
          </cell>
          <cell r="I7559"/>
          <cell r="J7559" t="str">
            <v>Quezon City</v>
          </cell>
          <cell r="K7559" t="str">
            <v>Rizal</v>
          </cell>
          <cell r="L7559" t="str">
            <v>Conformant</v>
          </cell>
        </row>
        <row r="7560">
          <cell r="B7560" t="str">
            <v>Tyco Electronics GAD_2023</v>
          </cell>
          <cell r="C7560" t="str">
            <v>CID000157 - Boliden AB</v>
          </cell>
          <cell r="D7560" t="str">
            <v>Gold</v>
          </cell>
          <cell r="E7560" t="str">
            <v>CID000157</v>
          </cell>
          <cell r="F7560" t="str">
            <v>RMI</v>
          </cell>
          <cell r="G7560" t="str">
            <v>Boliden AB</v>
          </cell>
          <cell r="H7560" t="str">
            <v>SWEDEN</v>
          </cell>
          <cell r="I7560"/>
          <cell r="J7560" t="str">
            <v>Skelleftehamn</v>
          </cell>
          <cell r="K7560" t="str">
            <v>Västerbottens län [SE-24]</v>
          </cell>
          <cell r="L7560" t="str">
            <v>Conformant</v>
          </cell>
        </row>
        <row r="7561">
          <cell r="B7561" t="str">
            <v>Tyco Electronics GAD_2023</v>
          </cell>
          <cell r="C7561" t="str">
            <v>CID000176 - C. Hafner GmbH + Co. KG</v>
          </cell>
          <cell r="D7561" t="str">
            <v>Gold</v>
          </cell>
          <cell r="E7561" t="str">
            <v>CID000176</v>
          </cell>
          <cell r="F7561" t="str">
            <v>RMI</v>
          </cell>
          <cell r="G7561" t="str">
            <v>C. Hafner GmbH + Co. KG</v>
          </cell>
          <cell r="H7561" t="str">
            <v>GERMANY</v>
          </cell>
          <cell r="I7561"/>
          <cell r="J7561" t="str">
            <v>Pforzheim</v>
          </cell>
          <cell r="K7561" t="str">
            <v>Baden-Württemberg</v>
          </cell>
          <cell r="L7561" t="str">
            <v>Conformant</v>
          </cell>
        </row>
        <row r="7562">
          <cell r="B7562" t="str">
            <v>Tyco Electronics GAD_2023</v>
          </cell>
          <cell r="C7562" t="str">
            <v>CID000180 - Caridad</v>
          </cell>
          <cell r="D7562" t="str">
            <v>Gold</v>
          </cell>
          <cell r="E7562" t="str">
            <v>CID000180</v>
          </cell>
          <cell r="F7562" t="str">
            <v>RMI</v>
          </cell>
          <cell r="G7562" t="str">
            <v>Caridad</v>
          </cell>
          <cell r="H7562" t="str">
            <v>MEXICO</v>
          </cell>
          <cell r="I7562"/>
          <cell r="J7562" t="str">
            <v>Nacozari</v>
          </cell>
          <cell r="K7562" t="str">
            <v>Sonora</v>
          </cell>
          <cell r="L7562" t="str">
            <v>Listed by RMI</v>
          </cell>
        </row>
        <row r="7563">
          <cell r="B7563" t="str">
            <v>Tyco Electronics GAD_2023</v>
          </cell>
          <cell r="C7563" t="str">
            <v>CID000185 - CCR Refinery - Glencore Canada Corporation30</v>
          </cell>
          <cell r="D7563" t="str">
            <v>Gold</v>
          </cell>
          <cell r="E7563" t="str">
            <v>CID000185</v>
          </cell>
          <cell r="F7563" t="str">
            <v>RMI</v>
          </cell>
          <cell r="G7563" t="str">
            <v>CCR Refinery - Glencore Canada Corporation</v>
          </cell>
          <cell r="H7563" t="str">
            <v>CANADA</v>
          </cell>
          <cell r="I7563"/>
          <cell r="J7563" t="str">
            <v>Montréal</v>
          </cell>
          <cell r="K7563" t="str">
            <v>Quebec</v>
          </cell>
          <cell r="L7563" t="str">
            <v>Conformant</v>
          </cell>
        </row>
        <row r="7564">
          <cell r="B7564" t="str">
            <v>Tyco Electronics GAD_2023</v>
          </cell>
          <cell r="C7564" t="str">
            <v>CID000189 - Cendres + Metaux S.A.32</v>
          </cell>
          <cell r="D7564" t="str">
            <v>Gold</v>
          </cell>
          <cell r="E7564" t="str">
            <v>CID000189</v>
          </cell>
          <cell r="F7564" t="str">
            <v>RMI</v>
          </cell>
          <cell r="G7564" t="str">
            <v>Cendres + Metaux S.A.</v>
          </cell>
          <cell r="H7564" t="str">
            <v>SWITZERLAND</v>
          </cell>
          <cell r="I7564"/>
          <cell r="J7564" t="str">
            <v>Biel-Bienne</v>
          </cell>
          <cell r="K7564" t="str">
            <v>Bern</v>
          </cell>
          <cell r="L7564" t="str">
            <v>Listed by RMI</v>
          </cell>
        </row>
        <row r="7565">
          <cell r="B7565" t="str">
            <v>Tyco Electronics GAD_2023</v>
          </cell>
          <cell r="C7565" t="str">
            <v>CID000233 - Chimet S.p.A.</v>
          </cell>
          <cell r="D7565" t="str">
            <v>Gold</v>
          </cell>
          <cell r="E7565" t="str">
            <v>CID000233</v>
          </cell>
          <cell r="F7565" t="str">
            <v>RMI</v>
          </cell>
          <cell r="G7565" t="str">
            <v>Chimet S.p.A.</v>
          </cell>
          <cell r="H7565" t="str">
            <v>ITALY</v>
          </cell>
          <cell r="I7565"/>
          <cell r="J7565" t="str">
            <v>Arezzo</v>
          </cell>
          <cell r="K7565" t="str">
            <v>Toscana</v>
          </cell>
          <cell r="L7565" t="str">
            <v>Conformant</v>
          </cell>
        </row>
        <row r="7566">
          <cell r="B7566" t="str">
            <v>Tyco Electronics GAD_2023</v>
          </cell>
          <cell r="C7566" t="str">
            <v>CID000264 - Chugai Mining</v>
          </cell>
          <cell r="D7566" t="str">
            <v>Gold</v>
          </cell>
          <cell r="E7566" t="str">
            <v>CID000264</v>
          </cell>
          <cell r="F7566" t="str">
            <v>RMI</v>
          </cell>
          <cell r="G7566" t="str">
            <v>Chugai Mining</v>
          </cell>
          <cell r="H7566" t="str">
            <v>JAPAN</v>
          </cell>
          <cell r="I7566"/>
          <cell r="J7566" t="str">
            <v>Chiyoda</v>
          </cell>
          <cell r="K7566" t="str">
            <v>Tokyo</v>
          </cell>
          <cell r="L7566" t="str">
            <v>Conformant</v>
          </cell>
        </row>
        <row r="7567">
          <cell r="B7567" t="str">
            <v>Tyco Electronics GAD_2023</v>
          </cell>
          <cell r="C7567" t="str">
            <v>CID000343 - Daye Non-Ferrous Metals Mining Ltd.</v>
          </cell>
          <cell r="D7567" t="str">
            <v>Gold</v>
          </cell>
          <cell r="E7567" t="str">
            <v>CID000343</v>
          </cell>
          <cell r="F7567" t="str">
            <v>RMI</v>
          </cell>
          <cell r="G7567" t="str">
            <v>Daye Non-Ferrous Metals Mining Ltd.</v>
          </cell>
          <cell r="H7567" t="str">
            <v>CHINA</v>
          </cell>
          <cell r="I7567"/>
          <cell r="J7567" t="str">
            <v>Huangshi</v>
          </cell>
          <cell r="K7567" t="str">
            <v>Hubei Sheng</v>
          </cell>
          <cell r="L7567" t="str">
            <v>Listed by RMI</v>
          </cell>
        </row>
        <row r="7568">
          <cell r="B7568" t="str">
            <v>Tyco Electronics GAD_2023</v>
          </cell>
          <cell r="C7568" t="str">
            <v>CID002867 - Degussa Sonne / Mond Goldhandel GmbH34</v>
          </cell>
          <cell r="D7568" t="str">
            <v>Gold</v>
          </cell>
          <cell r="E7568" t="str">
            <v>CID002867</v>
          </cell>
          <cell r="F7568" t="str">
            <v>RMI</v>
          </cell>
          <cell r="G7568" t="str">
            <v>Degussa Sonne / Mond Goldhandel GmbH</v>
          </cell>
          <cell r="H7568" t="str">
            <v>GERMANY</v>
          </cell>
          <cell r="I7568"/>
          <cell r="J7568" t="str">
            <v>Pforzheim</v>
          </cell>
          <cell r="K7568" t="str">
            <v>Baden-Württemberg</v>
          </cell>
          <cell r="L7568" t="str">
            <v>Listed by RMI</v>
          </cell>
        </row>
        <row r="7569">
          <cell r="B7569" t="str">
            <v>Tyco Electronics GAD_2023</v>
          </cell>
          <cell r="C7569" t="str">
            <v>CID000401 - Dowa</v>
          </cell>
          <cell r="D7569" t="str">
            <v>Gold</v>
          </cell>
          <cell r="E7569" t="str">
            <v>CID000401</v>
          </cell>
          <cell r="F7569" t="str">
            <v>RMI</v>
          </cell>
          <cell r="G7569" t="str">
            <v>Dowa</v>
          </cell>
          <cell r="H7569" t="str">
            <v>JAPAN</v>
          </cell>
          <cell r="I7569"/>
          <cell r="J7569" t="str">
            <v>Kosaka</v>
          </cell>
          <cell r="K7569" t="str">
            <v>Akita</v>
          </cell>
          <cell r="L7569" t="str">
            <v>Conformant</v>
          </cell>
        </row>
        <row r="7570">
          <cell r="B7570" t="str">
            <v>Tyco Electronics GAD_2023</v>
          </cell>
          <cell r="C7570" t="str">
            <v>CID000359 - DSC (Do Sung Corporation)38</v>
          </cell>
          <cell r="D7570" t="str">
            <v>Gold</v>
          </cell>
          <cell r="E7570" t="str">
            <v>CID000359</v>
          </cell>
          <cell r="F7570" t="str">
            <v>RMI</v>
          </cell>
          <cell r="G7570" t="str">
            <v>DSC (Do Sung Corporation)</v>
          </cell>
          <cell r="H7570" t="str">
            <v>KOREA, REPUBLIC OF</v>
          </cell>
          <cell r="I7570"/>
          <cell r="J7570" t="str">
            <v>Gimpo</v>
          </cell>
          <cell r="K7570" t="str">
            <v>Gyeonggi-do</v>
          </cell>
          <cell r="L7570" t="str">
            <v>Conformant</v>
          </cell>
        </row>
        <row r="7571">
          <cell r="B7571" t="str">
            <v>Tyco Electronics GAD_2023</v>
          </cell>
          <cell r="C7571" t="str">
            <v>CID000425 - Eco-System Recycling Co., Ltd. East Plant</v>
          </cell>
          <cell r="D7571" t="str">
            <v>Gold</v>
          </cell>
          <cell r="E7571" t="str">
            <v>CID000425</v>
          </cell>
          <cell r="F7571" t="str">
            <v>RMI</v>
          </cell>
          <cell r="G7571" t="str">
            <v>Eco-System Recycling Co., Ltd. East Plant</v>
          </cell>
          <cell r="H7571" t="str">
            <v>JAPAN</v>
          </cell>
          <cell r="I7571"/>
          <cell r="J7571" t="str">
            <v>Honjo</v>
          </cell>
          <cell r="K7571" t="str">
            <v>Saitama</v>
          </cell>
          <cell r="L7571" t="str">
            <v>Conformant</v>
          </cell>
        </row>
        <row r="7572">
          <cell r="B7572" t="str">
            <v>Tyco Electronics GAD_2023</v>
          </cell>
          <cell r="C7572" t="str">
            <v>CID002561 - Emirates Gold DMCC</v>
          </cell>
          <cell r="D7572" t="str">
            <v>Gold</v>
          </cell>
          <cell r="E7572" t="str">
            <v>CID002561</v>
          </cell>
          <cell r="F7572" t="str">
            <v>RMI</v>
          </cell>
          <cell r="G7572" t="str">
            <v>Emirates Gold DMCC</v>
          </cell>
          <cell r="H7572" t="str">
            <v>UNITED ARAB EMIRATES</v>
          </cell>
          <cell r="I7572"/>
          <cell r="J7572" t="str">
            <v>Dubai</v>
          </cell>
          <cell r="K7572" t="str">
            <v>Dubayy</v>
          </cell>
          <cell r="L7572" t="str">
            <v>Conformant</v>
          </cell>
        </row>
        <row r="7573">
          <cell r="B7573" t="str">
            <v>Tyco Electronics GAD_2023</v>
          </cell>
          <cell r="C7573" t="str">
            <v>CID002515 - Fidelity Printers and Refiners Ltd.</v>
          </cell>
          <cell r="D7573" t="str">
            <v>Gold</v>
          </cell>
          <cell r="E7573" t="str">
            <v>CID002515</v>
          </cell>
          <cell r="F7573" t="str">
            <v>RMI</v>
          </cell>
          <cell r="G7573" t="str">
            <v>Fidelity Printers and Refiners Ltd.</v>
          </cell>
          <cell r="H7573" t="str">
            <v>ZIMBABWE</v>
          </cell>
          <cell r="I7573"/>
          <cell r="J7573" t="str">
            <v>Msasa</v>
          </cell>
          <cell r="K7573" t="str">
            <v>Harare</v>
          </cell>
          <cell r="L7573" t="str">
            <v>Listed by RMI</v>
          </cell>
        </row>
        <row r="7574">
          <cell r="B7574" t="str">
            <v>Tyco Electronics GAD_2023</v>
          </cell>
          <cell r="C7574" t="str">
            <v>CID002852 - GGC Gujrat Gold Centre Pvt. Ltd.</v>
          </cell>
          <cell r="D7574" t="str">
            <v>Gold</v>
          </cell>
          <cell r="E7574" t="str">
            <v>CID002852</v>
          </cell>
          <cell r="F7574" t="str">
            <v>RMI</v>
          </cell>
          <cell r="G7574" t="str">
            <v>GGC Gujrat Gold Centre Pvt. Ltd.</v>
          </cell>
          <cell r="H7574" t="str">
            <v>INDIA</v>
          </cell>
          <cell r="I7574"/>
          <cell r="J7574" t="str">
            <v>Ahmedabad</v>
          </cell>
          <cell r="K7574" t="str">
            <v>Gujarat</v>
          </cell>
          <cell r="L7574" t="str">
            <v>Active</v>
          </cell>
        </row>
        <row r="7575">
          <cell r="B7575" t="str">
            <v>Tyco Electronics GAD_2023</v>
          </cell>
          <cell r="C7575" t="str">
            <v>CID002459 - Geib Refining Corporation</v>
          </cell>
          <cell r="D7575" t="str">
            <v>Gold</v>
          </cell>
          <cell r="E7575" t="str">
            <v>CID002459</v>
          </cell>
          <cell r="F7575" t="str">
            <v>RMI</v>
          </cell>
          <cell r="G7575" t="str">
            <v>Geib Refining Corporation</v>
          </cell>
          <cell r="H7575" t="str">
            <v>UNITED STATES OF AMERICA</v>
          </cell>
          <cell r="I7575"/>
          <cell r="J7575" t="str">
            <v>Warwick</v>
          </cell>
          <cell r="K7575" t="str">
            <v>Rhode Island</v>
          </cell>
          <cell r="L7575" t="str">
            <v>Conformant</v>
          </cell>
        </row>
        <row r="7576">
          <cell r="B7576" t="str">
            <v>Tyco Electronics GAD_2023</v>
          </cell>
          <cell r="C7576" t="str">
            <v>CID002243 - Gold Refinery of Zijin Mining Group Co., Ltd.42</v>
          </cell>
          <cell r="D7576" t="str">
            <v>Gold</v>
          </cell>
          <cell r="E7576" t="str">
            <v>CID002243</v>
          </cell>
          <cell r="F7576" t="str">
            <v>RMI</v>
          </cell>
          <cell r="G7576" t="str">
            <v>Gold Refinery of Zijin Mining Group Co., Ltd.</v>
          </cell>
          <cell r="H7576" t="str">
            <v>CHINA</v>
          </cell>
          <cell r="I7576"/>
          <cell r="J7576" t="str">
            <v>Shanghang</v>
          </cell>
          <cell r="K7576" t="str">
            <v>Fujian Sheng</v>
          </cell>
          <cell r="L7576" t="str">
            <v>Conformant</v>
          </cell>
        </row>
        <row r="7577">
          <cell r="B7577" t="str">
            <v>Tyco Electronics GAD_2023</v>
          </cell>
          <cell r="C7577" t="str">
            <v>CID001909 - Great Wall Precious Metals Co., Ltd. of CBPM45</v>
          </cell>
          <cell r="D7577" t="str">
            <v>Gold</v>
          </cell>
          <cell r="E7577" t="str">
            <v>CID001909</v>
          </cell>
          <cell r="F7577" t="str">
            <v>RMI</v>
          </cell>
          <cell r="G7577" t="str">
            <v>Great Wall Precious Metals Co., Ltd. of CBPM</v>
          </cell>
          <cell r="H7577" t="str">
            <v>CHINA</v>
          </cell>
          <cell r="I7577"/>
          <cell r="J7577" t="str">
            <v>Chengdu</v>
          </cell>
          <cell r="K7577" t="str">
            <v>Sichuan Sheng</v>
          </cell>
          <cell r="L7577" t="str">
            <v>Listed by RMI</v>
          </cell>
        </row>
        <row r="7578">
          <cell r="B7578" t="str">
            <v>Tyco Electronics GAD_2023</v>
          </cell>
          <cell r="C7578" t="str">
            <v>CID002312 - Guangdong Jinding Gold Limited47</v>
          </cell>
          <cell r="D7578" t="str">
            <v>Gold</v>
          </cell>
          <cell r="E7578" t="str">
            <v>CID002312</v>
          </cell>
          <cell r="F7578" t="str">
            <v>RMI</v>
          </cell>
          <cell r="G7578" t="str">
            <v>Guangdong Jinding Gold Limited</v>
          </cell>
          <cell r="H7578" t="str">
            <v>CHINA</v>
          </cell>
          <cell r="I7578"/>
          <cell r="J7578" t="str">
            <v>Guangzhou</v>
          </cell>
          <cell r="K7578" t="str">
            <v>Guangdong Sheng</v>
          </cell>
          <cell r="L7578" t="str">
            <v>Listed by RMI</v>
          </cell>
        </row>
        <row r="7579">
          <cell r="B7579" t="str">
            <v>Tyco Electronics GAD_2023</v>
          </cell>
          <cell r="C7579" t="str">
            <v>CID000651 - Guoda Safina High-Tech Environmental Refinery Co., Ltd.</v>
          </cell>
          <cell r="D7579" t="str">
            <v>Gold</v>
          </cell>
          <cell r="E7579" t="str">
            <v>CID000651</v>
          </cell>
          <cell r="F7579" t="str">
            <v>RMI</v>
          </cell>
          <cell r="G7579" t="str">
            <v>Guoda Safina High-Tech Environmental Refinery Co., Ltd.</v>
          </cell>
          <cell r="H7579" t="str">
            <v>CHINA</v>
          </cell>
          <cell r="I7579"/>
          <cell r="J7579" t="str">
            <v>Zhaoyuan</v>
          </cell>
          <cell r="K7579" t="str">
            <v>Shandong Sheng</v>
          </cell>
          <cell r="L7579" t="str">
            <v>Listed by RMI</v>
          </cell>
        </row>
        <row r="7580">
          <cell r="B7580" t="str">
            <v>Tyco Electronics GAD_2023</v>
          </cell>
          <cell r="C7580" t="str">
            <v>CID000671 - Hangzhou Fuchunjiang Smelting Co., Ltd.</v>
          </cell>
          <cell r="D7580" t="str">
            <v>Gold</v>
          </cell>
          <cell r="E7580" t="str">
            <v>CID000671</v>
          </cell>
          <cell r="F7580" t="str">
            <v>RMI</v>
          </cell>
          <cell r="G7580" t="str">
            <v>Hangzhou Fuchunjiang Smelting Co., Ltd.</v>
          </cell>
          <cell r="H7580" t="str">
            <v>CHINA</v>
          </cell>
          <cell r="I7580"/>
          <cell r="J7580" t="str">
            <v>Fuyang</v>
          </cell>
          <cell r="K7580" t="str">
            <v>Zhejiang Sheng</v>
          </cell>
          <cell r="L7580" t="str">
            <v>Listed by RMI</v>
          </cell>
        </row>
        <row r="7581">
          <cell r="B7581" t="str">
            <v>Tyco Electronics GAD_2023</v>
          </cell>
          <cell r="C7581" t="str">
            <v>CID000689 - LT Metal Ltd.</v>
          </cell>
          <cell r="D7581" t="str">
            <v>Gold</v>
          </cell>
          <cell r="E7581" t="str">
            <v>CID000689</v>
          </cell>
          <cell r="F7581" t="str">
            <v>RMI</v>
          </cell>
          <cell r="G7581" t="str">
            <v>LT Metal Ltd.</v>
          </cell>
          <cell r="H7581" t="str">
            <v>KOREA, REPUBLIC OF</v>
          </cell>
          <cell r="I7581"/>
          <cell r="J7581" t="str">
            <v>Seo-gu</v>
          </cell>
          <cell r="K7581" t="str">
            <v>Incheon-gwangyeoksi</v>
          </cell>
          <cell r="L7581" t="str">
            <v>Conformant</v>
          </cell>
        </row>
        <row r="7582">
          <cell r="B7582" t="str">
            <v>Tyco Electronics GAD_2023</v>
          </cell>
          <cell r="C7582" t="str">
            <v>CID000694 - Heimerle + Meule GmbH</v>
          </cell>
          <cell r="D7582" t="str">
            <v>Gold</v>
          </cell>
          <cell r="E7582" t="str">
            <v>CID000694</v>
          </cell>
          <cell r="F7582" t="str">
            <v>RMI</v>
          </cell>
          <cell r="G7582" t="str">
            <v>Heimerle + Meule GmbH</v>
          </cell>
          <cell r="H7582" t="str">
            <v>GERMANY</v>
          </cell>
          <cell r="I7582"/>
          <cell r="J7582" t="str">
            <v>Pforzheim</v>
          </cell>
          <cell r="K7582" t="str">
            <v>Baden-Württemberg</v>
          </cell>
          <cell r="L7582" t="str">
            <v>Conformant</v>
          </cell>
        </row>
        <row r="7583">
          <cell r="B7583" t="str">
            <v>Tyco Electronics GAD_2023</v>
          </cell>
          <cell r="C7583" t="str">
            <v>CID000707 - Heraeus Metals Hong Kong Ltd.</v>
          </cell>
          <cell r="D7583" t="str">
            <v>Gold</v>
          </cell>
          <cell r="E7583" t="str">
            <v>CID000707</v>
          </cell>
          <cell r="F7583" t="str">
            <v>RMI</v>
          </cell>
          <cell r="G7583" t="str">
            <v>Heraeus Metals Hong Kong Ltd.</v>
          </cell>
          <cell r="H7583" t="str">
            <v>CHINA</v>
          </cell>
          <cell r="I7583"/>
          <cell r="J7583" t="str">
            <v>Fanling</v>
          </cell>
          <cell r="K7583" t="str">
            <v>Hong Kong SAR</v>
          </cell>
          <cell r="L7583" t="str">
            <v>Conformant</v>
          </cell>
        </row>
        <row r="7584">
          <cell r="B7584" t="str">
            <v>Tyco Electronics GAD_2023</v>
          </cell>
          <cell r="C7584" t="str">
            <v>CID000711 - Heraeus Germany GmbH Co. KG</v>
          </cell>
          <cell r="D7584" t="str">
            <v>Gold</v>
          </cell>
          <cell r="E7584" t="str">
            <v>CID000711</v>
          </cell>
          <cell r="F7584" t="str">
            <v>RMI</v>
          </cell>
          <cell r="G7584" t="str">
            <v>Heraeus Germany GmbH Co. KG</v>
          </cell>
          <cell r="H7584" t="str">
            <v>GERMANY</v>
          </cell>
          <cell r="I7584"/>
          <cell r="J7584" t="str">
            <v>Hanau</v>
          </cell>
          <cell r="K7584" t="str">
            <v>Hessen</v>
          </cell>
          <cell r="L7584" t="str">
            <v>Conformant</v>
          </cell>
        </row>
        <row r="7585">
          <cell r="B7585" t="str">
            <v>Tyco Electronics GAD_2023</v>
          </cell>
          <cell r="C7585" t="str">
            <v>CID000767 - Hunan Chenzhou Mining Co., Ltd.</v>
          </cell>
          <cell r="D7585" t="str">
            <v>Gold</v>
          </cell>
          <cell r="E7585" t="str">
            <v>CID000767</v>
          </cell>
          <cell r="F7585" t="str">
            <v>RMI</v>
          </cell>
          <cell r="G7585" t="str">
            <v>Hunan Chenzhou Mining Co., Ltd.</v>
          </cell>
          <cell r="H7585" t="str">
            <v>CHINA</v>
          </cell>
          <cell r="I7585"/>
          <cell r="J7585" t="str">
            <v>Yuanling</v>
          </cell>
          <cell r="K7585" t="str">
            <v>Hunan Sheng</v>
          </cell>
          <cell r="L7585" t="str">
            <v>Listed by RMI</v>
          </cell>
        </row>
        <row r="7586">
          <cell r="B7586" t="str">
            <v>Tyco Electronics GAD_2023</v>
          </cell>
          <cell r="C7586" t="str">
            <v>CID000766 - Hunan Chenzhou Mining Co., Ltd.</v>
          </cell>
          <cell r="D7586" t="str">
            <v>Tungsten</v>
          </cell>
          <cell r="E7586" t="str">
            <v>CID000766</v>
          </cell>
          <cell r="F7586" t="str">
            <v>RMI</v>
          </cell>
          <cell r="G7586" t="str">
            <v>Hunan Chenzhou Mining Co., Ltd.</v>
          </cell>
          <cell r="H7586" t="str">
            <v>CHINA</v>
          </cell>
          <cell r="I7586"/>
          <cell r="J7586" t="str">
            <v>Yuanling</v>
          </cell>
          <cell r="K7586" t="str">
            <v>Hunan Sheng</v>
          </cell>
          <cell r="L7586" t="str">
            <v>Conformant</v>
          </cell>
        </row>
        <row r="7587">
          <cell r="B7587" t="str">
            <v>Tyco Electronics GAD_2023</v>
          </cell>
          <cell r="C7587" t="str">
            <v>CID000778 - HwaSeong CJ CO., LTD.</v>
          </cell>
          <cell r="D7587" t="str">
            <v>Gold</v>
          </cell>
          <cell r="E7587" t="str">
            <v>CID000778</v>
          </cell>
          <cell r="F7587" t="str">
            <v>RMI</v>
          </cell>
          <cell r="G7587" t="str">
            <v>HwaSeong CJ CO., LTD.</v>
          </cell>
          <cell r="H7587" t="str">
            <v>KOREA, REPUBLIC OF</v>
          </cell>
          <cell r="I7587"/>
          <cell r="J7587" t="str">
            <v>Danwon</v>
          </cell>
          <cell r="K7587" t="str">
            <v>Gyeonggi-do</v>
          </cell>
          <cell r="L7587" t="str">
            <v>Listed by RMI</v>
          </cell>
        </row>
        <row r="7588">
          <cell r="B7588" t="str">
            <v>Tyco Electronics GAD_2023</v>
          </cell>
          <cell r="C7588" t="str">
            <v>CID000801 - Inner Mongolia Qiankun Gold and Silver Refinery Share Co., Ltd.</v>
          </cell>
          <cell r="D7588" t="str">
            <v>Gold</v>
          </cell>
          <cell r="E7588" t="str">
            <v>CID000801</v>
          </cell>
          <cell r="F7588" t="str">
            <v>RMI</v>
          </cell>
          <cell r="G7588" t="str">
            <v>Inner Mongolia Qiankun Gold and Silver Refinery Share Co., Ltd.</v>
          </cell>
          <cell r="H7588" t="str">
            <v>CHINA</v>
          </cell>
          <cell r="I7588"/>
          <cell r="J7588" t="str">
            <v>Hohhot</v>
          </cell>
          <cell r="K7588" t="str">
            <v>Nei Mongol Zizhiqu</v>
          </cell>
          <cell r="L7588" t="str">
            <v>Conformant</v>
          </cell>
        </row>
        <row r="7589">
          <cell r="B7589" t="str">
            <v>Tyco Electronics GAD_2023</v>
          </cell>
          <cell r="C7589" t="str">
            <v>CID000807 - Ishifuku Metal Industry Co., Ltd.</v>
          </cell>
          <cell r="D7589" t="str">
            <v>Gold</v>
          </cell>
          <cell r="E7589" t="str">
            <v>CID000807</v>
          </cell>
          <cell r="F7589" t="str">
            <v>RMI</v>
          </cell>
          <cell r="G7589" t="str">
            <v>Ishifuku Metal Industry Co., Ltd.</v>
          </cell>
          <cell r="H7589" t="str">
            <v>JAPAN</v>
          </cell>
          <cell r="I7589"/>
          <cell r="J7589" t="str">
            <v>Soka</v>
          </cell>
          <cell r="K7589" t="str">
            <v>Saitama</v>
          </cell>
          <cell r="L7589" t="str">
            <v>Conformant</v>
          </cell>
        </row>
        <row r="7590">
          <cell r="B7590" t="str">
            <v>Tyco Electronics GAD_2023</v>
          </cell>
          <cell r="C7590" t="str">
            <v>CID000814 - Istanbul Gold Refinery</v>
          </cell>
          <cell r="D7590" t="str">
            <v>Gold</v>
          </cell>
          <cell r="E7590" t="str">
            <v>CID000814</v>
          </cell>
          <cell r="F7590" t="str">
            <v>RMI</v>
          </cell>
          <cell r="G7590" t="str">
            <v>Istanbul Gold Refinery</v>
          </cell>
          <cell r="H7590" t="str">
            <v>TURKEY</v>
          </cell>
          <cell r="I7590"/>
          <cell r="J7590" t="str">
            <v>Kuyumcukent</v>
          </cell>
          <cell r="K7590" t="str">
            <v>İstanbul</v>
          </cell>
          <cell r="L7590" t="str">
            <v>Conformant</v>
          </cell>
        </row>
        <row r="7591">
          <cell r="B7591" t="str">
            <v>Tyco Electronics GAD_2023</v>
          </cell>
          <cell r="C7591" t="str">
            <v>CID002765 - Italpreziosi</v>
          </cell>
          <cell r="D7591" t="str">
            <v>Gold</v>
          </cell>
          <cell r="E7591" t="str">
            <v>CID002765</v>
          </cell>
          <cell r="F7591" t="str">
            <v>RMI</v>
          </cell>
          <cell r="G7591" t="str">
            <v>Italpreziosi</v>
          </cell>
          <cell r="H7591" t="str">
            <v>ITALY</v>
          </cell>
          <cell r="I7591"/>
          <cell r="J7591" t="str">
            <v>Arezzo</v>
          </cell>
          <cell r="K7591" t="str">
            <v>Toscana</v>
          </cell>
          <cell r="L7591" t="str">
            <v>Conformant</v>
          </cell>
        </row>
        <row r="7592">
          <cell r="B7592" t="str">
            <v>Tyco Electronics GAD_2023</v>
          </cell>
          <cell r="C7592" t="str">
            <v>CID000823 - Japan Mint</v>
          </cell>
          <cell r="D7592" t="str">
            <v>Gold</v>
          </cell>
          <cell r="E7592" t="str">
            <v>CID000823</v>
          </cell>
          <cell r="F7592" t="str">
            <v>RMI</v>
          </cell>
          <cell r="G7592" t="str">
            <v>Japan Mint</v>
          </cell>
          <cell r="H7592" t="str">
            <v>JAPAN</v>
          </cell>
          <cell r="I7592"/>
          <cell r="J7592" t="str">
            <v>Osaka</v>
          </cell>
          <cell r="K7592" t="str">
            <v>Osaka</v>
          </cell>
          <cell r="L7592" t="str">
            <v>Conformant</v>
          </cell>
        </row>
        <row r="7593">
          <cell r="B7593" t="str">
            <v>Tyco Electronics GAD_2023</v>
          </cell>
          <cell r="C7593" t="str">
            <v>CID000855 - Jiangxi Copper Co., Ltd.51</v>
          </cell>
          <cell r="D7593" t="str">
            <v>Gold</v>
          </cell>
          <cell r="E7593" t="str">
            <v>CID000855</v>
          </cell>
          <cell r="F7593" t="str">
            <v>RMI</v>
          </cell>
          <cell r="G7593" t="str">
            <v>Jiangxi Copper Co., Ltd.</v>
          </cell>
          <cell r="H7593" t="str">
            <v>CHINA</v>
          </cell>
          <cell r="I7593"/>
          <cell r="J7593" t="str">
            <v>Guixi City</v>
          </cell>
          <cell r="K7593" t="str">
            <v>Jiangxi Sheng</v>
          </cell>
          <cell r="L7593" t="str">
            <v>Conformant</v>
          </cell>
        </row>
        <row r="7594">
          <cell r="B7594" t="str">
            <v>Tyco Electronics GAD_2023</v>
          </cell>
          <cell r="C7594" t="str">
            <v>CID000927 - JSC Ekaterinburg Non-Ferrous Metal Processing Plant</v>
          </cell>
          <cell r="D7594" t="str">
            <v>Gold</v>
          </cell>
          <cell r="E7594" t="str">
            <v>CID000927</v>
          </cell>
          <cell r="F7594" t="str">
            <v>RMI</v>
          </cell>
          <cell r="G7594" t="str">
            <v>JSC Ekaterinburg Non-Ferrous Metal Processing Plant</v>
          </cell>
          <cell r="H7594" t="str">
            <v>RUSSIAN FEDERATION</v>
          </cell>
          <cell r="I7594"/>
          <cell r="J7594" t="str">
            <v>Verkhnyaya Pyshma</v>
          </cell>
          <cell r="K7594" t="str">
            <v>Sverdlovskaya oblast'</v>
          </cell>
          <cell r="L7594" t="str">
            <v>Listed by RMI</v>
          </cell>
        </row>
        <row r="7595">
          <cell r="B7595" t="str">
            <v>Tyco Electronics GAD_2023</v>
          </cell>
          <cell r="C7595" t="str">
            <v>CID000929 - JSC Uralelectromed</v>
          </cell>
          <cell r="D7595" t="str">
            <v>Gold</v>
          </cell>
          <cell r="E7595" t="str">
            <v>CID000929</v>
          </cell>
          <cell r="F7595" t="str">
            <v>RMI</v>
          </cell>
          <cell r="G7595" t="str">
            <v>JSC Uralelectromed</v>
          </cell>
          <cell r="H7595" t="str">
            <v>RUSSIAN FEDERATION</v>
          </cell>
          <cell r="I7595"/>
          <cell r="J7595" t="str">
            <v>Verkhnyaya Pyshma</v>
          </cell>
          <cell r="K7595" t="str">
            <v>Sverdlovskaya oblast'</v>
          </cell>
          <cell r="L7595" t="str">
            <v>Listed by RMI</v>
          </cell>
        </row>
        <row r="7596">
          <cell r="B7596" t="str">
            <v>Tyco Electronics GAD_2023</v>
          </cell>
          <cell r="C7596" t="str">
            <v>CID000937 - JX Nippon Mining &amp; Metals Co., Ltd.</v>
          </cell>
          <cell r="D7596" t="str">
            <v>Gold</v>
          </cell>
          <cell r="E7596" t="str">
            <v>CID000937</v>
          </cell>
          <cell r="F7596" t="str">
            <v>RMI</v>
          </cell>
          <cell r="G7596" t="str">
            <v>JX Nippon Mining &amp; Metals Co., Ltd.</v>
          </cell>
          <cell r="H7596" t="str">
            <v>JAPAN</v>
          </cell>
          <cell r="I7596"/>
          <cell r="J7596" t="str">
            <v>Ōita</v>
          </cell>
          <cell r="K7596" t="str">
            <v>Ôita</v>
          </cell>
          <cell r="L7596" t="str">
            <v>Conformant</v>
          </cell>
        </row>
        <row r="7597">
          <cell r="B7597" t="str">
            <v>Tyco Electronics GAD_2023</v>
          </cell>
          <cell r="C7597" t="str">
            <v>CID002563 - Kaloti Precious Metals</v>
          </cell>
          <cell r="D7597" t="str">
            <v>Gold</v>
          </cell>
          <cell r="E7597" t="str">
            <v>CID002563</v>
          </cell>
          <cell r="F7597" t="str">
            <v>RMI</v>
          </cell>
          <cell r="G7597" t="str">
            <v>Kaloti Precious Metals</v>
          </cell>
          <cell r="H7597" t="str">
            <v>UNITED ARAB EMIRATES</v>
          </cell>
          <cell r="I7597"/>
          <cell r="J7597" t="str">
            <v>Dubai</v>
          </cell>
          <cell r="K7597" t="str">
            <v>Dubayy</v>
          </cell>
          <cell r="L7597" t="str">
            <v>Listed by RMI</v>
          </cell>
        </row>
        <row r="7598">
          <cell r="B7598" t="str">
            <v>Tyco Electronics GAD_2023</v>
          </cell>
          <cell r="C7598" t="str">
            <v>CID000956 - Kazakhmys Smelting LLC</v>
          </cell>
          <cell r="D7598" t="str">
            <v>Gold</v>
          </cell>
          <cell r="E7598" t="str">
            <v>CID000956</v>
          </cell>
          <cell r="F7598" t="str">
            <v>RMI</v>
          </cell>
          <cell r="G7598" t="str">
            <v>Kazakhmys Smelting LLC</v>
          </cell>
          <cell r="H7598" t="str">
            <v>KAZAKHSTAN</v>
          </cell>
          <cell r="I7598"/>
          <cell r="J7598" t="str">
            <v>Balkhash</v>
          </cell>
          <cell r="K7598" t="str">
            <v>Qaraghandy oblysy</v>
          </cell>
          <cell r="L7598" t="str">
            <v>Listed by RMI</v>
          </cell>
        </row>
        <row r="7599">
          <cell r="B7599" t="str">
            <v>Tyco Electronics GAD_2023</v>
          </cell>
          <cell r="C7599" t="str">
            <v>CID000957 - Kazzinc</v>
          </cell>
          <cell r="D7599" t="str">
            <v>Gold</v>
          </cell>
          <cell r="E7599" t="str">
            <v>CID000957</v>
          </cell>
          <cell r="F7599" t="str">
            <v>RMI</v>
          </cell>
          <cell r="G7599" t="str">
            <v>Kazzinc</v>
          </cell>
          <cell r="H7599" t="str">
            <v>KAZAKHSTAN</v>
          </cell>
          <cell r="I7599"/>
          <cell r="J7599" t="str">
            <v>Ust-Kamenogorsk</v>
          </cell>
          <cell r="K7599" t="str">
            <v>Qaraghandy oblysy</v>
          </cell>
          <cell r="L7599" t="str">
            <v>Conformant</v>
          </cell>
        </row>
        <row r="7600">
          <cell r="B7600" t="str">
            <v>Tyco Electronics GAD_2023</v>
          </cell>
          <cell r="C7600" t="str">
            <v>CID000969 - Kennecott Utah Copper LLC</v>
          </cell>
          <cell r="D7600" t="str">
            <v>Gold</v>
          </cell>
          <cell r="E7600" t="str">
            <v>CID000969</v>
          </cell>
          <cell r="F7600" t="str">
            <v>RMI</v>
          </cell>
          <cell r="G7600" t="str">
            <v>Kennecott Utah Copper LLC</v>
          </cell>
          <cell r="H7600" t="str">
            <v>UNITED STATES OF AMERICA</v>
          </cell>
          <cell r="I7600"/>
          <cell r="J7600" t="str">
            <v>Magna</v>
          </cell>
          <cell r="K7600" t="str">
            <v>Utah</v>
          </cell>
          <cell r="L7600" t="str">
            <v>Conformant</v>
          </cell>
        </row>
        <row r="7601">
          <cell r="B7601" t="str">
            <v>Tyco Electronics GAD_2023</v>
          </cell>
          <cell r="C7601" t="str">
            <v>CID002511 - KGHM Polska Miedz Spolka Akcyjna</v>
          </cell>
          <cell r="D7601" t="str">
            <v>Gold</v>
          </cell>
          <cell r="E7601" t="str">
            <v>CID002511</v>
          </cell>
          <cell r="F7601" t="str">
            <v>RMI</v>
          </cell>
          <cell r="G7601" t="str">
            <v>KGHM Polska Miedz Spolka Akcyjna</v>
          </cell>
          <cell r="H7601" t="str">
            <v>POLAND</v>
          </cell>
          <cell r="I7601"/>
          <cell r="J7601" t="str">
            <v>Lubin</v>
          </cell>
          <cell r="K7601" t="str">
            <v>Dolnośląskie</v>
          </cell>
          <cell r="L7601" t="str">
            <v>Conformant</v>
          </cell>
        </row>
        <row r="7602">
          <cell r="B7602" t="str">
            <v>Tyco Electronics GAD_2023</v>
          </cell>
          <cell r="C7602" t="str">
            <v>CID000981 - Kojima Chemicals Co., Ltd.</v>
          </cell>
          <cell r="D7602" t="str">
            <v>Gold</v>
          </cell>
          <cell r="E7602" t="str">
            <v>CID000981</v>
          </cell>
          <cell r="F7602" t="str">
            <v>RMI</v>
          </cell>
          <cell r="G7602" t="str">
            <v>Kojima Chemicals Co., Ltd.</v>
          </cell>
          <cell r="H7602" t="str">
            <v>JAPAN</v>
          </cell>
          <cell r="I7602"/>
          <cell r="J7602" t="str">
            <v>Sayama</v>
          </cell>
          <cell r="K7602" t="str">
            <v>Saitama</v>
          </cell>
          <cell r="L7602" t="str">
            <v>Conformant</v>
          </cell>
        </row>
        <row r="7603">
          <cell r="B7603" t="str">
            <v>Tyco Electronics GAD_2023</v>
          </cell>
          <cell r="C7603" t="str">
            <v>CID002605 - Korea Zinc Co., Ltd.</v>
          </cell>
          <cell r="D7603" t="str">
            <v>Gold</v>
          </cell>
          <cell r="E7603" t="str">
            <v>CID002605</v>
          </cell>
          <cell r="F7603" t="str">
            <v>RMI</v>
          </cell>
          <cell r="G7603" t="str">
            <v>Korea Zinc Co., Ltd.</v>
          </cell>
          <cell r="H7603" t="str">
            <v>KOREA, REPUBLIC OF</v>
          </cell>
          <cell r="I7603"/>
          <cell r="J7603" t="str">
            <v>Gangnam</v>
          </cell>
          <cell r="K7603" t="str">
            <v>Seoul-teukbyeolsi</v>
          </cell>
          <cell r="L7603" t="str">
            <v>Conformant</v>
          </cell>
        </row>
        <row r="7604">
          <cell r="B7604" t="str">
            <v>Tyco Electronics GAD_2023</v>
          </cell>
          <cell r="C7604" t="str">
            <v>CID001029 - Kyrgyzaltyn JSC</v>
          </cell>
          <cell r="D7604" t="str">
            <v>Gold</v>
          </cell>
          <cell r="E7604" t="str">
            <v>CID001029</v>
          </cell>
          <cell r="F7604" t="str">
            <v>RMI</v>
          </cell>
          <cell r="G7604" t="str">
            <v>Kyrgyzaltyn JSC</v>
          </cell>
          <cell r="H7604" t="str">
            <v>KYRGYZSTAN</v>
          </cell>
          <cell r="I7604"/>
          <cell r="J7604" t="str">
            <v>Bishkek</v>
          </cell>
          <cell r="K7604" t="str">
            <v>Chüy</v>
          </cell>
          <cell r="L7604" t="str">
            <v>Listed by RMI</v>
          </cell>
        </row>
        <row r="7605">
          <cell r="B7605" t="str">
            <v>Tyco Electronics GAD_2023</v>
          </cell>
          <cell r="C7605" t="str">
            <v>CID002865 - Kyshtym Copper-Electrolytic Plant ZAO</v>
          </cell>
          <cell r="D7605" t="str">
            <v>Gold</v>
          </cell>
          <cell r="E7605" t="str">
            <v>CID002865</v>
          </cell>
          <cell r="F7605" t="str">
            <v>RMI</v>
          </cell>
          <cell r="G7605" t="str">
            <v>Kyshtym Copper-Electrolytic Plant ZAO</v>
          </cell>
          <cell r="H7605" t="str">
            <v>RUSSIAN FEDERATION</v>
          </cell>
          <cell r="I7605"/>
          <cell r="J7605" t="str">
            <v>Kyshtym</v>
          </cell>
          <cell r="K7605" t="str">
            <v>Chelyabinskaya oblast'</v>
          </cell>
          <cell r="L7605" t="str">
            <v>Removed</v>
          </cell>
        </row>
        <row r="7606">
          <cell r="B7606" t="str">
            <v>Tyco Electronics GAD_2023</v>
          </cell>
          <cell r="C7606" t="str">
            <v>CID001032 - L'azurde Company For Jewelry</v>
          </cell>
          <cell r="D7606" t="str">
            <v>Gold</v>
          </cell>
          <cell r="E7606" t="str">
            <v>CID001032</v>
          </cell>
          <cell r="F7606" t="str">
            <v>RMI</v>
          </cell>
          <cell r="G7606" t="str">
            <v>L'azurde Company For Jewelry</v>
          </cell>
          <cell r="H7606" t="str">
            <v>SAUDI ARABIA</v>
          </cell>
          <cell r="I7606"/>
          <cell r="J7606" t="str">
            <v>Riyadh</v>
          </cell>
          <cell r="K7606" t="str">
            <v>Ar Riyāḑ</v>
          </cell>
          <cell r="L7606" t="str">
            <v>Listed by RMI</v>
          </cell>
        </row>
        <row r="7607">
          <cell r="B7607" t="str">
            <v>Tyco Electronics GAD_2023</v>
          </cell>
          <cell r="C7607" t="str">
            <v>CID001056 - Lingbao Gold Co., Ltd.59</v>
          </cell>
          <cell r="D7607" t="str">
            <v>Gold</v>
          </cell>
          <cell r="E7607" t="str">
            <v>CID001056</v>
          </cell>
          <cell r="F7607" t="str">
            <v>RMI</v>
          </cell>
          <cell r="G7607" t="str">
            <v>Lingbao Gold Co., Ltd.</v>
          </cell>
          <cell r="H7607" t="str">
            <v>CHINA</v>
          </cell>
          <cell r="I7607"/>
          <cell r="J7607" t="str">
            <v>Lingbao</v>
          </cell>
          <cell r="K7607" t="str">
            <v>Henan Sheng</v>
          </cell>
          <cell r="L7607" t="str">
            <v>Listed by RMI</v>
          </cell>
        </row>
        <row r="7608">
          <cell r="B7608" t="str">
            <v>Tyco Electronics GAD_2023</v>
          </cell>
          <cell r="C7608" t="str">
            <v>CID001058 - Lingbao Jinyuan Tonghui Refinery Co., Ltd.</v>
          </cell>
          <cell r="D7608" t="str">
            <v>Gold</v>
          </cell>
          <cell r="E7608" t="str">
            <v>CID001058</v>
          </cell>
          <cell r="F7608" t="str">
            <v>RMI</v>
          </cell>
          <cell r="G7608" t="str">
            <v>Lingbao Jinyuan Tonghui Refinery Co., Ltd.</v>
          </cell>
          <cell r="H7608" t="str">
            <v>CHINA</v>
          </cell>
          <cell r="I7608"/>
          <cell r="J7608" t="str">
            <v>Lingbao</v>
          </cell>
          <cell r="K7608" t="str">
            <v>Henan Sheng</v>
          </cell>
          <cell r="L7608" t="str">
            <v>Listed by RMI</v>
          </cell>
        </row>
        <row r="7609">
          <cell r="B7609" t="str">
            <v>Tyco Electronics GAD_2023</v>
          </cell>
          <cell r="C7609" t="str">
            <v>CID002762 - L'Orfebre S.A.</v>
          </cell>
          <cell r="D7609" t="str">
            <v>Gold</v>
          </cell>
          <cell r="E7609" t="str">
            <v>CID002762</v>
          </cell>
          <cell r="F7609" t="str">
            <v>RMI</v>
          </cell>
          <cell r="G7609" t="str">
            <v>L'Orfebre S.A.</v>
          </cell>
          <cell r="H7609" t="str">
            <v>ANDORRA</v>
          </cell>
          <cell r="I7609"/>
          <cell r="J7609" t="str">
            <v>Andorra la Vella</v>
          </cell>
          <cell r="K7609" t="str">
            <v>Andorra la Vella</v>
          </cell>
          <cell r="L7609" t="str">
            <v>Conformant</v>
          </cell>
        </row>
        <row r="7610">
          <cell r="B7610" t="str">
            <v>Tyco Electronics GAD_2023</v>
          </cell>
          <cell r="C7610" t="str">
            <v>CID001078 - LS-NIKKO Copper Inc.</v>
          </cell>
          <cell r="D7610" t="str">
            <v>Gold</v>
          </cell>
          <cell r="E7610" t="str">
            <v>CID001078</v>
          </cell>
          <cell r="F7610" t="str">
            <v>RMI</v>
          </cell>
          <cell r="G7610" t="str">
            <v>LS-NIKKO Copper Inc.</v>
          </cell>
          <cell r="H7610" t="str">
            <v>KOREA, REPUBLIC OF</v>
          </cell>
          <cell r="I7610"/>
          <cell r="J7610" t="str">
            <v>Onsan-eup</v>
          </cell>
          <cell r="K7610" t="str">
            <v>Ulsan-gwangyeoksi</v>
          </cell>
          <cell r="L7610" t="str">
            <v>Conformant</v>
          </cell>
        </row>
        <row r="7611">
          <cell r="B7611" t="str">
            <v>Tyco Electronics GAD_2023</v>
          </cell>
          <cell r="C7611" t="str">
            <v>CID001093 - Luoyang Zijin Yinhui Gold Refinery Co., Ltd.</v>
          </cell>
          <cell r="D7611" t="str">
            <v>Gold</v>
          </cell>
          <cell r="E7611" t="str">
            <v>CID001093</v>
          </cell>
          <cell r="F7611" t="str">
            <v>RMI</v>
          </cell>
          <cell r="G7611" t="str">
            <v>Luoyang Zijin Yinhui Gold Refinery Co., Ltd.</v>
          </cell>
          <cell r="H7611" t="str">
            <v>CHINA</v>
          </cell>
          <cell r="I7611"/>
          <cell r="J7611" t="str">
            <v>Luoyang</v>
          </cell>
          <cell r="K7611" t="str">
            <v>Henan Sheng</v>
          </cell>
          <cell r="L7611" t="str">
            <v>Listed by RMI</v>
          </cell>
        </row>
        <row r="7612">
          <cell r="B7612" t="str">
            <v>Tyco Electronics GAD_2023</v>
          </cell>
          <cell r="C7612" t="str">
            <v>CID002606 - Marsam Metals</v>
          </cell>
          <cell r="D7612" t="str">
            <v>Gold</v>
          </cell>
          <cell r="E7612" t="str">
            <v>CID002606</v>
          </cell>
          <cell r="F7612" t="str">
            <v>RMI</v>
          </cell>
          <cell r="G7612" t="str">
            <v>Marsam Metals</v>
          </cell>
          <cell r="H7612" t="str">
            <v>BRAZIL</v>
          </cell>
          <cell r="I7612"/>
          <cell r="J7612" t="str">
            <v>Sao Paulo</v>
          </cell>
          <cell r="K7612" t="str">
            <v>São Paulo</v>
          </cell>
          <cell r="L7612" t="str">
            <v>Listed by RMI</v>
          </cell>
        </row>
        <row r="7613">
          <cell r="B7613" t="str">
            <v>Tyco Electronics GAD_2023</v>
          </cell>
          <cell r="C7613" t="str">
            <v>CID001113 - Materion</v>
          </cell>
          <cell r="D7613" t="str">
            <v>Gold</v>
          </cell>
          <cell r="E7613" t="str">
            <v>CID001113</v>
          </cell>
          <cell r="F7613" t="str">
            <v>RMI</v>
          </cell>
          <cell r="G7613" t="str">
            <v>Materion</v>
          </cell>
          <cell r="H7613" t="str">
            <v>UNITED STATES OF AMERICA</v>
          </cell>
          <cell r="I7613"/>
          <cell r="J7613" t="str">
            <v>Buffalo</v>
          </cell>
          <cell r="K7613" t="str">
            <v>New York</v>
          </cell>
          <cell r="L7613" t="str">
            <v>Conformant</v>
          </cell>
        </row>
        <row r="7614">
          <cell r="B7614" t="str">
            <v>Tyco Electronics GAD_2023</v>
          </cell>
          <cell r="C7614" t="str">
            <v>CID001119 - Matsuda Sangyo Co., Ltd.</v>
          </cell>
          <cell r="D7614" t="str">
            <v>Gold</v>
          </cell>
          <cell r="E7614" t="str">
            <v>CID001119</v>
          </cell>
          <cell r="F7614" t="str">
            <v>RMI</v>
          </cell>
          <cell r="G7614" t="str">
            <v>Matsuda Sangyo Co., Ltd.</v>
          </cell>
          <cell r="H7614" t="str">
            <v>JAPAN</v>
          </cell>
          <cell r="I7614"/>
          <cell r="J7614" t="str">
            <v>Iruma</v>
          </cell>
          <cell r="K7614" t="str">
            <v>Saitama</v>
          </cell>
          <cell r="L7614" t="str">
            <v>Conformant</v>
          </cell>
        </row>
        <row r="7615">
          <cell r="B7615" t="str">
            <v>Tyco Electronics GAD_2023</v>
          </cell>
          <cell r="C7615" t="str">
            <v>CID001149 - Metalor Technologies (Hong Kong) Ltd.</v>
          </cell>
          <cell r="D7615" t="str">
            <v>Gold</v>
          </cell>
          <cell r="E7615" t="str">
            <v>CID001149</v>
          </cell>
          <cell r="F7615" t="str">
            <v>RMI</v>
          </cell>
          <cell r="G7615" t="str">
            <v>Metalor Technologies (Hong Kong) Ltd.</v>
          </cell>
          <cell r="H7615" t="str">
            <v>CHINA</v>
          </cell>
          <cell r="I7615" t="str">
            <v>Unknown.</v>
          </cell>
          <cell r="J7615" t="str">
            <v>Kwai Chung</v>
          </cell>
          <cell r="K7615" t="str">
            <v>Hong Kong SAR</v>
          </cell>
          <cell r="L7615" t="str">
            <v>Conformant</v>
          </cell>
        </row>
        <row r="7616">
          <cell r="B7616" t="str">
            <v>Tyco Electronics GAD_2023</v>
          </cell>
          <cell r="C7616" t="str">
            <v>CID001152 - Metalor Technologies (Singapore) Pte., Ltd.</v>
          </cell>
          <cell r="D7616" t="str">
            <v>Gold</v>
          </cell>
          <cell r="E7616" t="str">
            <v>CID001152</v>
          </cell>
          <cell r="F7616" t="str">
            <v>RMI</v>
          </cell>
          <cell r="G7616" t="str">
            <v>Metalor Technologies (Singapore) Pte., Ltd.</v>
          </cell>
          <cell r="H7616" t="str">
            <v>SINGAPORE</v>
          </cell>
          <cell r="I7616"/>
          <cell r="J7616" t="str">
            <v>Singapore</v>
          </cell>
          <cell r="K7616" t="str">
            <v>South West</v>
          </cell>
          <cell r="L7616" t="str">
            <v>Conformant</v>
          </cell>
        </row>
        <row r="7617">
          <cell r="B7617" t="str">
            <v>Tyco Electronics GAD_2023</v>
          </cell>
          <cell r="C7617" t="str">
            <v>CID001147 - Metalor Technologies (Suzhou) Ltd.</v>
          </cell>
          <cell r="D7617" t="str">
            <v>Gold</v>
          </cell>
          <cell r="E7617" t="str">
            <v>CID001147</v>
          </cell>
          <cell r="F7617" t="str">
            <v>RMI</v>
          </cell>
          <cell r="G7617" t="str">
            <v>Metalor Technologies (Suzhou) Ltd.</v>
          </cell>
          <cell r="H7617" t="str">
            <v>CHINA</v>
          </cell>
          <cell r="I7617"/>
          <cell r="J7617" t="str">
            <v>Suzhou Industrial Park</v>
          </cell>
          <cell r="K7617" t="str">
            <v>Jiangsu Sheng</v>
          </cell>
          <cell r="L7617" t="str">
            <v>Conformant</v>
          </cell>
        </row>
        <row r="7618">
          <cell r="B7618" t="str">
            <v>Tyco Electronics GAD_2023</v>
          </cell>
          <cell r="C7618" t="str">
            <v>CID001153 - Metalor Technologies S.A.</v>
          </cell>
          <cell r="D7618" t="str">
            <v>Gold</v>
          </cell>
          <cell r="E7618" t="str">
            <v>CID001153</v>
          </cell>
          <cell r="F7618" t="str">
            <v>RMI</v>
          </cell>
          <cell r="G7618" t="str">
            <v>Metalor Technologies S.A.</v>
          </cell>
          <cell r="H7618" t="str">
            <v>SWITZERLAND</v>
          </cell>
          <cell r="I7618"/>
          <cell r="J7618" t="str">
            <v>Marin</v>
          </cell>
          <cell r="K7618" t="str">
            <v>Neuchâtel</v>
          </cell>
          <cell r="L7618" t="str">
            <v>Conformant</v>
          </cell>
        </row>
        <row r="7619">
          <cell r="B7619" t="str">
            <v>Tyco Electronics GAD_2023</v>
          </cell>
          <cell r="C7619" t="str">
            <v>CID001157 - Metalor USA Refining Corporation</v>
          </cell>
          <cell r="D7619" t="str">
            <v>Gold</v>
          </cell>
          <cell r="E7619" t="str">
            <v>CID001157</v>
          </cell>
          <cell r="F7619" t="str">
            <v>RMI</v>
          </cell>
          <cell r="G7619" t="str">
            <v>Metalor USA Refining Corporation</v>
          </cell>
          <cell r="H7619" t="str">
            <v>UNITED STATES OF AMERICA</v>
          </cell>
          <cell r="I7619"/>
          <cell r="J7619" t="str">
            <v>North Attleboro</v>
          </cell>
          <cell r="K7619" t="str">
            <v>Massachusetts</v>
          </cell>
          <cell r="L7619" t="str">
            <v>Conformant</v>
          </cell>
        </row>
        <row r="7620">
          <cell r="B7620" t="str">
            <v>Tyco Electronics GAD_2023</v>
          </cell>
          <cell r="C7620" t="str">
            <v>CID001161 - Metalurgica Met-Mex Penoles S.A. De C.V.65</v>
          </cell>
          <cell r="D7620" t="str">
            <v>Gold</v>
          </cell>
          <cell r="E7620" t="str">
            <v>CID001161</v>
          </cell>
          <cell r="F7620" t="str">
            <v>RMI</v>
          </cell>
          <cell r="G7620" t="str">
            <v>Metalurgica Met-Mex Penoles S.A. De C.V.</v>
          </cell>
          <cell r="H7620" t="str">
            <v>MEXICO</v>
          </cell>
          <cell r="I7620"/>
          <cell r="J7620" t="str">
            <v>Torreon</v>
          </cell>
          <cell r="K7620" t="str">
            <v>Coahuila de Zaragoza</v>
          </cell>
          <cell r="L7620" t="str">
            <v>Conformant</v>
          </cell>
        </row>
        <row r="7621">
          <cell r="B7621" t="str">
            <v>Tyco Electronics GAD_2023</v>
          </cell>
          <cell r="C7621" t="str">
            <v>CID001188 - Mitsubishi Materials Corporation</v>
          </cell>
          <cell r="D7621" t="str">
            <v>Gold</v>
          </cell>
          <cell r="E7621" t="str">
            <v>CID001188</v>
          </cell>
          <cell r="F7621" t="str">
            <v>RMI</v>
          </cell>
          <cell r="G7621" t="str">
            <v>Mitsubishi Materials Corporation</v>
          </cell>
          <cell r="H7621" t="str">
            <v>JAPAN</v>
          </cell>
          <cell r="I7621"/>
          <cell r="J7621" t="str">
            <v>Tokyo</v>
          </cell>
          <cell r="K7621" t="str">
            <v>Tokyo</v>
          </cell>
          <cell r="L7621" t="str">
            <v>Conformant</v>
          </cell>
        </row>
        <row r="7622">
          <cell r="B7622" t="str">
            <v>Tyco Electronics GAD_2023</v>
          </cell>
          <cell r="C7622" t="str">
            <v>CID001193 - Mitsui Mining and Smelting Co., Ltd.</v>
          </cell>
          <cell r="D7622" t="str">
            <v>Gold</v>
          </cell>
          <cell r="E7622" t="str">
            <v>CID001193</v>
          </cell>
          <cell r="F7622" t="str">
            <v>RMI</v>
          </cell>
          <cell r="G7622" t="str">
            <v>Mitsui Mining and Smelting Co., Ltd.</v>
          </cell>
          <cell r="H7622" t="str">
            <v>JAPAN</v>
          </cell>
          <cell r="I7622"/>
          <cell r="J7622" t="str">
            <v>Takehara</v>
          </cell>
          <cell r="K7622" t="str">
            <v>Hiroshima</v>
          </cell>
          <cell r="L7622" t="str">
            <v>Conformant</v>
          </cell>
        </row>
        <row r="7623">
          <cell r="B7623" t="str">
            <v>Tyco Electronics GAD_2023</v>
          </cell>
          <cell r="C7623" t="str">
            <v>CID002509 - MMTC-PAMP India Pvt., Ltd.</v>
          </cell>
          <cell r="D7623" t="str">
            <v>Gold</v>
          </cell>
          <cell r="E7623" t="str">
            <v>CID002509</v>
          </cell>
          <cell r="F7623" t="str">
            <v>RMI</v>
          </cell>
          <cell r="G7623" t="str">
            <v>MMTC-PAMP India Pvt., Ltd.</v>
          </cell>
          <cell r="H7623" t="str">
            <v>INDIA</v>
          </cell>
          <cell r="I7623"/>
          <cell r="J7623" t="str">
            <v>Mewat</v>
          </cell>
          <cell r="K7623" t="str">
            <v>Haryana</v>
          </cell>
          <cell r="L7623" t="str">
            <v>Conformant</v>
          </cell>
        </row>
        <row r="7624">
          <cell r="B7624" t="str">
            <v>Tyco Electronics GAD_2023</v>
          </cell>
          <cell r="C7624" t="str">
            <v>CID002857 - Modeltech Sdn Bhd</v>
          </cell>
          <cell r="D7624" t="str">
            <v>Gold</v>
          </cell>
          <cell r="E7624" t="str">
            <v>CID002857</v>
          </cell>
          <cell r="F7624" t="str">
            <v>RMI</v>
          </cell>
          <cell r="G7624" t="str">
            <v>Modeltech Sdn Bhd</v>
          </cell>
          <cell r="H7624" t="str">
            <v>MALAYSIA</v>
          </cell>
          <cell r="I7624"/>
          <cell r="J7624" t="str">
            <v>Kawasan Perindustrian Bukit Rambai</v>
          </cell>
          <cell r="K7624" t="str">
            <v>Melaka</v>
          </cell>
          <cell r="L7624" t="str">
            <v>Listed by RMI</v>
          </cell>
        </row>
        <row r="7625">
          <cell r="B7625" t="str">
            <v>Tyco Electronics GAD_2023</v>
          </cell>
          <cell r="C7625" t="str">
            <v>CID002282 - Morris and Watson</v>
          </cell>
          <cell r="D7625" t="str">
            <v>Gold</v>
          </cell>
          <cell r="E7625" t="str">
            <v>CID002282</v>
          </cell>
          <cell r="F7625" t="str">
            <v>RMI</v>
          </cell>
          <cell r="G7625" t="str">
            <v>Morris and Watson</v>
          </cell>
          <cell r="H7625" t="str">
            <v>NEW ZEALAND</v>
          </cell>
          <cell r="I7625"/>
          <cell r="J7625" t="str">
            <v>Onehunga</v>
          </cell>
          <cell r="K7625" t="str">
            <v>Auckland</v>
          </cell>
          <cell r="L7625" t="str">
            <v>Listed by RMI</v>
          </cell>
        </row>
        <row r="7626">
          <cell r="B7626" t="str">
            <v>Tyco Electronics GAD_2023</v>
          </cell>
          <cell r="C7626" t="str">
            <v>CID001204 - Moscow Special Alloys Processing Plant68</v>
          </cell>
          <cell r="D7626" t="str">
            <v>Gold</v>
          </cell>
          <cell r="E7626" t="str">
            <v>CID001204</v>
          </cell>
          <cell r="F7626" t="str">
            <v>RMI</v>
          </cell>
          <cell r="G7626" t="str">
            <v>Moscow Special Alloys Processing Plant</v>
          </cell>
          <cell r="H7626" t="str">
            <v>RUSSIAN FEDERATION</v>
          </cell>
          <cell r="I7626"/>
          <cell r="J7626" t="str">
            <v>Obrucheva</v>
          </cell>
          <cell r="K7626" t="str">
            <v>Moskva</v>
          </cell>
          <cell r="L7626" t="str">
            <v>Listed by RMI</v>
          </cell>
        </row>
        <row r="7627">
          <cell r="B7627" t="str">
            <v>Tyco Electronics GAD_2023</v>
          </cell>
          <cell r="C7627" t="str">
            <v>CID001220 - Nadir Metal Rafineri San. Ve Tic. A.S.</v>
          </cell>
          <cell r="D7627" t="str">
            <v>Gold</v>
          </cell>
          <cell r="E7627" t="str">
            <v>CID001220</v>
          </cell>
          <cell r="F7627" t="str">
            <v>RMI</v>
          </cell>
          <cell r="G7627" t="str">
            <v>Nadir Metal Rafineri San. Ve Tic. A.S.</v>
          </cell>
          <cell r="H7627" t="str">
            <v>TURKEY</v>
          </cell>
          <cell r="I7627"/>
          <cell r="J7627" t="str">
            <v>Bahçelievler</v>
          </cell>
          <cell r="K7627" t="str">
            <v>İstanbul</v>
          </cell>
          <cell r="L7627" t="str">
            <v>Conformant</v>
          </cell>
        </row>
        <row r="7628">
          <cell r="B7628" t="str">
            <v>Tyco Electronics GAD_2023</v>
          </cell>
          <cell r="C7628" t="str">
            <v>CID001236 - Navoi Mining and Metallurgical Combinat</v>
          </cell>
          <cell r="D7628" t="str">
            <v>Gold</v>
          </cell>
          <cell r="E7628" t="str">
            <v>CID001236</v>
          </cell>
          <cell r="F7628" t="str">
            <v>RMI</v>
          </cell>
          <cell r="G7628" t="str">
            <v>Navoi Mining and Metallurgical Combinat</v>
          </cell>
          <cell r="H7628" t="str">
            <v>UZBEKISTAN</v>
          </cell>
          <cell r="I7628"/>
          <cell r="J7628" t="str">
            <v>Navoi</v>
          </cell>
          <cell r="K7628" t="str">
            <v>Navoiy</v>
          </cell>
          <cell r="L7628" t="str">
            <v>Conformant</v>
          </cell>
        </row>
        <row r="7629">
          <cell r="B7629" t="str">
            <v>Tyco Electronics GAD_2023</v>
          </cell>
          <cell r="C7629" t="str">
            <v>CID001259 - Nihon Material Co., Ltd.</v>
          </cell>
          <cell r="D7629" t="str">
            <v>Gold</v>
          </cell>
          <cell r="E7629" t="str">
            <v>CID001259</v>
          </cell>
          <cell r="F7629" t="str">
            <v>RMI</v>
          </cell>
          <cell r="G7629" t="str">
            <v>Nihon Material Co., Ltd.</v>
          </cell>
          <cell r="H7629" t="str">
            <v>JAPAN</v>
          </cell>
          <cell r="I7629"/>
          <cell r="J7629" t="str">
            <v>Noda</v>
          </cell>
          <cell r="K7629" t="str">
            <v>Chiba</v>
          </cell>
          <cell r="L7629" t="str">
            <v>Conformant</v>
          </cell>
        </row>
        <row r="7630">
          <cell r="B7630" t="str">
            <v>Tyco Electronics GAD_2023</v>
          </cell>
          <cell r="C7630" t="str">
            <v>CID002779 - Ogussa Osterreichische Gold- und Silber-Scheideanstalt GmbH</v>
          </cell>
          <cell r="D7630" t="str">
            <v>Gold</v>
          </cell>
          <cell r="E7630" t="str">
            <v>CID002779</v>
          </cell>
          <cell r="F7630" t="str">
            <v>RMI</v>
          </cell>
          <cell r="G7630" t="str">
            <v>Ogussa Osterreichische Gold- und Silber-Scheideanstalt GmbH</v>
          </cell>
          <cell r="H7630" t="str">
            <v>AUSTRIA</v>
          </cell>
          <cell r="I7630"/>
          <cell r="J7630" t="str">
            <v>Vienna</v>
          </cell>
          <cell r="K7630" t="str">
            <v>Wien</v>
          </cell>
          <cell r="L7630" t="str">
            <v>Conformant</v>
          </cell>
        </row>
        <row r="7631">
          <cell r="B7631" t="str">
            <v>Tyco Electronics GAD_2023</v>
          </cell>
          <cell r="C7631" t="str">
            <v>CID001325 - Ohura Precious Metal Industry Co., Ltd.</v>
          </cell>
          <cell r="D7631" t="str">
            <v>Gold</v>
          </cell>
          <cell r="E7631" t="str">
            <v>CID001325</v>
          </cell>
          <cell r="F7631" t="str">
            <v>RMI</v>
          </cell>
          <cell r="G7631" t="str">
            <v>Ohura Precious Metal Industry Co., Ltd.</v>
          </cell>
          <cell r="H7631" t="str">
            <v>JAPAN</v>
          </cell>
          <cell r="I7631"/>
          <cell r="J7631" t="str">
            <v>Nara-shi</v>
          </cell>
          <cell r="K7631" t="str">
            <v>Nara</v>
          </cell>
          <cell r="L7631" t="str">
            <v>Conformant</v>
          </cell>
        </row>
        <row r="7632">
          <cell r="B7632" t="str">
            <v>Tyco Electronics GAD_2023</v>
          </cell>
          <cell r="C7632" t="str">
            <v>CID001326 - OJSC "The Gulidov Krasnoyarsk Non-Ferrous Metals Plant" (OJSC Krastsvetmet)</v>
          </cell>
          <cell r="D7632" t="str">
            <v>Gold</v>
          </cell>
          <cell r="E7632" t="str">
            <v>CID001326</v>
          </cell>
          <cell r="F7632" t="str">
            <v>RMI</v>
          </cell>
          <cell r="G7632" t="str">
            <v>OJSC "The Gulidov Krasnoyarsk Non-Ferrous Metals Plant" (OJSC Krastsvetmet)</v>
          </cell>
          <cell r="H7632" t="str">
            <v>RUSSIAN FEDERATION</v>
          </cell>
          <cell r="I7632"/>
          <cell r="J7632" t="str">
            <v>Krasnoyarsk</v>
          </cell>
          <cell r="K7632" t="str">
            <v>Krasnoyarskiy kray</v>
          </cell>
          <cell r="L7632" t="str">
            <v>Listed by RMI</v>
          </cell>
        </row>
        <row r="7633">
          <cell r="B7633" t="str">
            <v>Tyco Electronics GAD_2023</v>
          </cell>
          <cell r="C7633" t="str">
            <v>CID000493 - JSC Novosibirsk Refinery</v>
          </cell>
          <cell r="D7633" t="str">
            <v>Gold</v>
          </cell>
          <cell r="E7633" t="str">
            <v>CID000493</v>
          </cell>
          <cell r="F7633" t="str">
            <v>RMI</v>
          </cell>
          <cell r="G7633" t="str">
            <v>JSC Novosibirsk Refinery</v>
          </cell>
          <cell r="H7633" t="str">
            <v>RUSSIAN FEDERATION</v>
          </cell>
          <cell r="I7633"/>
          <cell r="J7633" t="str">
            <v>Novosibirsk</v>
          </cell>
          <cell r="K7633" t="str">
            <v>Novosibirskaya oblast'</v>
          </cell>
          <cell r="L7633" t="str">
            <v>Listed by RMI</v>
          </cell>
        </row>
        <row r="7634">
          <cell r="B7634" t="str">
            <v>Tyco Electronics GAD_2023</v>
          </cell>
          <cell r="C7634" t="str">
            <v>CID001352 - MKS PAMP SA97</v>
          </cell>
          <cell r="D7634" t="str">
            <v>Gold</v>
          </cell>
          <cell r="E7634" t="str">
            <v>CID001352</v>
          </cell>
          <cell r="F7634" t="str">
            <v>RMI</v>
          </cell>
          <cell r="G7634" t="str">
            <v>MKS PAMP SA</v>
          </cell>
          <cell r="H7634" t="str">
            <v>SWITZERLAND</v>
          </cell>
          <cell r="I7634"/>
          <cell r="J7634" t="str">
            <v>Geneva</v>
          </cell>
          <cell r="K7634" t="str">
            <v>Genève</v>
          </cell>
          <cell r="L7634" t="str">
            <v>Conformant</v>
          </cell>
        </row>
        <row r="7635">
          <cell r="B7635" t="str">
            <v>Tyco Electronics GAD_2023</v>
          </cell>
          <cell r="C7635" t="str">
            <v>CID002872 - Pease &amp; Curren</v>
          </cell>
          <cell r="D7635" t="str">
            <v>Gold</v>
          </cell>
          <cell r="E7635" t="str">
            <v>CID002872</v>
          </cell>
          <cell r="F7635" t="str">
            <v>RMI</v>
          </cell>
          <cell r="G7635" t="str">
            <v>Pease &amp; Curren</v>
          </cell>
          <cell r="H7635" t="str">
            <v>UNITED STATES OF AMERICA</v>
          </cell>
          <cell r="I7635"/>
          <cell r="J7635" t="str">
            <v>Warwick</v>
          </cell>
          <cell r="K7635" t="str">
            <v>Rhode Island</v>
          </cell>
          <cell r="L7635" t="str">
            <v>Listed by RMI</v>
          </cell>
        </row>
        <row r="7636">
          <cell r="B7636" t="str">
            <v>Tyco Electronics GAD_2023</v>
          </cell>
          <cell r="C7636" t="str">
            <v>CID001362 - Penglai Penggang Gold Industry Co., Ltd.</v>
          </cell>
          <cell r="D7636" t="str">
            <v>Gold</v>
          </cell>
          <cell r="E7636" t="str">
            <v>CID001362</v>
          </cell>
          <cell r="F7636" t="str">
            <v>RMI</v>
          </cell>
          <cell r="G7636" t="str">
            <v>Penglai Penggang Gold Industry Co., Ltd.</v>
          </cell>
          <cell r="H7636" t="str">
            <v>CHINA</v>
          </cell>
          <cell r="I7636"/>
          <cell r="J7636" t="str">
            <v>Penglai</v>
          </cell>
          <cell r="K7636" t="str">
            <v>Shandong Sheng</v>
          </cell>
          <cell r="L7636" t="str">
            <v>Listed by RMI</v>
          </cell>
        </row>
        <row r="7637">
          <cell r="B7637" t="str">
            <v>Tyco Electronics GAD_2023</v>
          </cell>
          <cell r="C7637" t="str">
            <v>CID002919 - Planta Recuperadora de Metales SpA</v>
          </cell>
          <cell r="D7637" t="str">
            <v>Gold</v>
          </cell>
          <cell r="E7637" t="str">
            <v>CID002919</v>
          </cell>
          <cell r="F7637" t="str">
            <v>RMI</v>
          </cell>
          <cell r="G7637" t="str">
            <v>Planta Recuperadora de Metales SpA</v>
          </cell>
          <cell r="H7637" t="str">
            <v>CHILE</v>
          </cell>
          <cell r="I7637"/>
          <cell r="J7637" t="str">
            <v>Mejillones</v>
          </cell>
          <cell r="K7637" t="str">
            <v>Antofagasta</v>
          </cell>
          <cell r="L7637" t="str">
            <v>Conformant</v>
          </cell>
        </row>
        <row r="7638">
          <cell r="B7638" t="str">
            <v>Tyco Electronics GAD_2023</v>
          </cell>
          <cell r="C7638" t="str">
            <v>CID001386 - Prioksky Plant of Non-Ferrous Metals</v>
          </cell>
          <cell r="D7638" t="str">
            <v>Gold</v>
          </cell>
          <cell r="E7638" t="str">
            <v>CID001386</v>
          </cell>
          <cell r="F7638" t="str">
            <v>RMI</v>
          </cell>
          <cell r="G7638" t="str">
            <v>Prioksky Plant of Non-Ferrous Metals</v>
          </cell>
          <cell r="H7638" t="str">
            <v>RUSSIAN FEDERATION</v>
          </cell>
          <cell r="I7638"/>
          <cell r="J7638" t="str">
            <v>Kasimov</v>
          </cell>
          <cell r="K7638" t="str">
            <v>Ryazanskaya oblast'</v>
          </cell>
          <cell r="L7638" t="str">
            <v>Listed by RMI</v>
          </cell>
        </row>
        <row r="7639">
          <cell r="B7639" t="str">
            <v>Tyco Electronics GAD_2023</v>
          </cell>
          <cell r="C7639" t="str">
            <v>CID001397 - PT Aneka Tambang (Persero) Tbk</v>
          </cell>
          <cell r="D7639" t="str">
            <v>Gold</v>
          </cell>
          <cell r="E7639" t="str">
            <v>CID001397</v>
          </cell>
          <cell r="F7639" t="str">
            <v>RMI</v>
          </cell>
          <cell r="G7639" t="str">
            <v>PT Aneka Tambang (Persero) Tbk</v>
          </cell>
          <cell r="H7639" t="str">
            <v>INDONESIA</v>
          </cell>
          <cell r="I7639"/>
          <cell r="J7639" t="str">
            <v>Jakarta</v>
          </cell>
          <cell r="K7639" t="str">
            <v>Jakarta Raya</v>
          </cell>
          <cell r="L7639" t="str">
            <v>Conformant</v>
          </cell>
        </row>
        <row r="7640">
          <cell r="B7640" t="str">
            <v>Tyco Electronics GAD_2023</v>
          </cell>
          <cell r="C7640" t="str">
            <v>CID001498 - PX Precinox S.A.</v>
          </cell>
          <cell r="D7640" t="str">
            <v>Gold</v>
          </cell>
          <cell r="E7640" t="str">
            <v>CID001498</v>
          </cell>
          <cell r="F7640" t="str">
            <v>RMI</v>
          </cell>
          <cell r="G7640" t="str">
            <v>PX Precinox S.A.</v>
          </cell>
          <cell r="H7640" t="str">
            <v>SWITZERLAND</v>
          </cell>
          <cell r="I7640"/>
          <cell r="J7640" t="str">
            <v>La Chaux-de-Fonds</v>
          </cell>
          <cell r="K7640" t="str">
            <v>Neuchâtel</v>
          </cell>
          <cell r="L7640" t="str">
            <v>Conformant</v>
          </cell>
        </row>
        <row r="7641">
          <cell r="B7641" t="str">
            <v>Tyco Electronics GAD_2023</v>
          </cell>
          <cell r="C7641" t="str">
            <v>CID001512 - Rand Refinery (Pty) Ltd.</v>
          </cell>
          <cell r="D7641" t="str">
            <v>Gold</v>
          </cell>
          <cell r="E7641" t="str">
            <v>CID001512</v>
          </cell>
          <cell r="F7641" t="str">
            <v>RMI</v>
          </cell>
          <cell r="G7641" t="str">
            <v>Rand Refinery (Pty) Ltd.</v>
          </cell>
          <cell r="H7641" t="str">
            <v>SOUTH AFRICA</v>
          </cell>
          <cell r="I7641"/>
          <cell r="J7641" t="str">
            <v>Germiston</v>
          </cell>
          <cell r="K7641" t="str">
            <v>Gauteng</v>
          </cell>
          <cell r="L7641" t="str">
            <v>Conformant</v>
          </cell>
        </row>
        <row r="7642">
          <cell r="B7642" t="str">
            <v>Tyco Electronics GAD_2023</v>
          </cell>
          <cell r="C7642" t="str">
            <v>CID002582 - REMONDIS PMR B.V.</v>
          </cell>
          <cell r="D7642" t="str">
            <v>Gold</v>
          </cell>
          <cell r="E7642" t="str">
            <v>CID002582</v>
          </cell>
          <cell r="F7642" t="str">
            <v>RMI</v>
          </cell>
          <cell r="G7642" t="str">
            <v>REMONDIS PMR B.V.</v>
          </cell>
          <cell r="H7642" t="str">
            <v>NETHERLANDS</v>
          </cell>
          <cell r="I7642"/>
          <cell r="J7642" t="str">
            <v>Moerdijk</v>
          </cell>
          <cell r="K7642" t="str">
            <v>Noord-Brabant</v>
          </cell>
          <cell r="L7642" t="str">
            <v>Conformant</v>
          </cell>
        </row>
        <row r="7643">
          <cell r="B7643" t="str">
            <v>Tyco Electronics GAD_2023</v>
          </cell>
          <cell r="C7643" t="str">
            <v>CID001534 - Royal Canadian Mint</v>
          </cell>
          <cell r="D7643" t="str">
            <v>Gold</v>
          </cell>
          <cell r="E7643" t="str">
            <v>CID001534</v>
          </cell>
          <cell r="F7643" t="str">
            <v>RMI</v>
          </cell>
          <cell r="G7643" t="str">
            <v>Royal Canadian Mint</v>
          </cell>
          <cell r="H7643" t="str">
            <v>CANADA</v>
          </cell>
          <cell r="I7643"/>
          <cell r="J7643" t="str">
            <v>Ottawa</v>
          </cell>
          <cell r="K7643" t="str">
            <v>Ontario</v>
          </cell>
          <cell r="L7643" t="str">
            <v>Conformant</v>
          </cell>
        </row>
        <row r="7644">
          <cell r="B7644" t="str">
            <v>Tyco Electronics GAD_2023</v>
          </cell>
          <cell r="C7644" t="str">
            <v>CID002761 - SAAMP</v>
          </cell>
          <cell r="D7644" t="str">
            <v>Gold</v>
          </cell>
          <cell r="E7644" t="str">
            <v>CID002761</v>
          </cell>
          <cell r="F7644" t="str">
            <v>RMI</v>
          </cell>
          <cell r="G7644" t="str">
            <v>SAAMP</v>
          </cell>
          <cell r="H7644" t="str">
            <v>FRANCE</v>
          </cell>
          <cell r="I7644"/>
          <cell r="J7644" t="str">
            <v>Paris</v>
          </cell>
          <cell r="K7644" t="str">
            <v>Île-de-France</v>
          </cell>
          <cell r="L7644" t="str">
            <v>Conformant</v>
          </cell>
        </row>
        <row r="7645">
          <cell r="B7645" t="str">
            <v>Tyco Electronics GAD_2023</v>
          </cell>
          <cell r="C7645" t="str">
            <v>CID001546 - Sabin Metal Corp.</v>
          </cell>
          <cell r="D7645" t="str">
            <v>Gold</v>
          </cell>
          <cell r="E7645" t="str">
            <v>CID001546</v>
          </cell>
          <cell r="F7645" t="str">
            <v>RMI</v>
          </cell>
          <cell r="G7645" t="str">
            <v>Sabin Metal Corp.</v>
          </cell>
          <cell r="H7645" t="str">
            <v>UNITED STATES OF AMERICA</v>
          </cell>
          <cell r="I7645"/>
          <cell r="J7645" t="str">
            <v>Williston</v>
          </cell>
          <cell r="K7645" t="str">
            <v>North Dakota</v>
          </cell>
          <cell r="L7645" t="str">
            <v>Listed by RMI</v>
          </cell>
        </row>
        <row r="7646">
          <cell r="B7646" t="str">
            <v>Tyco Electronics GAD_2023</v>
          </cell>
          <cell r="C7646" t="str">
            <v>CID002973 - Safimet S.p.A</v>
          </cell>
          <cell r="D7646" t="str">
            <v>Gold</v>
          </cell>
          <cell r="E7646" t="str">
            <v>CID002973</v>
          </cell>
          <cell r="F7646" t="str">
            <v>RMI</v>
          </cell>
          <cell r="G7646" t="str">
            <v>Safimet S.p.A</v>
          </cell>
          <cell r="H7646" t="str">
            <v>ITALY</v>
          </cell>
          <cell r="I7646"/>
          <cell r="J7646" t="str">
            <v>Arezzo</v>
          </cell>
          <cell r="K7646" t="str">
            <v>Toscana</v>
          </cell>
          <cell r="L7646" t="str">
            <v>Listed by RMI</v>
          </cell>
        </row>
        <row r="7647">
          <cell r="B7647" t="str">
            <v>Tyco Electronics GAD_2023</v>
          </cell>
          <cell r="C7647" t="str">
            <v>CID002290 - SAFINA A.S.</v>
          </cell>
          <cell r="D7647" t="str">
            <v>Gold</v>
          </cell>
          <cell r="E7647" t="str">
            <v>CID002290</v>
          </cell>
          <cell r="F7647" t="str">
            <v>RMI</v>
          </cell>
          <cell r="G7647" t="str">
            <v>SAFINA A.S.</v>
          </cell>
          <cell r="H7647" t="str">
            <v>CZECHIA</v>
          </cell>
          <cell r="I7647"/>
          <cell r="J7647" t="str">
            <v>Vestec</v>
          </cell>
          <cell r="K7647" t="str">
            <v>Praha-západ</v>
          </cell>
          <cell r="L7647" t="str">
            <v>Conformant</v>
          </cell>
        </row>
        <row r="7648">
          <cell r="B7648" t="str">
            <v>Tyco Electronics GAD_2023</v>
          </cell>
          <cell r="C7648" t="str">
            <v>CID002853 - Sai Refinery</v>
          </cell>
          <cell r="D7648" t="str">
            <v>Gold</v>
          </cell>
          <cell r="E7648" t="str">
            <v>CID002853</v>
          </cell>
          <cell r="F7648" t="str">
            <v>RMI</v>
          </cell>
          <cell r="G7648" t="str">
            <v>Sai Refinery</v>
          </cell>
          <cell r="H7648" t="str">
            <v>INDIA</v>
          </cell>
          <cell r="I7648"/>
          <cell r="J7648" t="str">
            <v>Parwanoo</v>
          </cell>
          <cell r="K7648" t="str">
            <v>Himachal Pradesh</v>
          </cell>
          <cell r="L7648" t="str">
            <v>Listed by RMI</v>
          </cell>
        </row>
        <row r="7649">
          <cell r="B7649" t="str">
            <v>Tyco Electronics GAD_2023</v>
          </cell>
          <cell r="C7649" t="str">
            <v>CID001555 - Samduck Precious Metals71</v>
          </cell>
          <cell r="D7649" t="str">
            <v>Gold</v>
          </cell>
          <cell r="E7649" t="str">
            <v>CID001555</v>
          </cell>
          <cell r="F7649" t="str">
            <v>RMI</v>
          </cell>
          <cell r="G7649" t="str">
            <v>Samduck Precious Metals</v>
          </cell>
          <cell r="H7649" t="str">
            <v>KOREA, REPUBLIC OF</v>
          </cell>
          <cell r="I7649"/>
          <cell r="J7649" t="str">
            <v>Namdong</v>
          </cell>
          <cell r="K7649" t="str">
            <v>Incheon-gwangyeoksi</v>
          </cell>
          <cell r="L7649" t="str">
            <v>Listed by RMI</v>
          </cell>
        </row>
        <row r="7650">
          <cell r="B7650" t="str">
            <v>Tyco Electronics GAD_2023</v>
          </cell>
          <cell r="C7650" t="str">
            <v>CID001562 - Samwon Metals Corp.</v>
          </cell>
          <cell r="D7650" t="str">
            <v>Gold</v>
          </cell>
          <cell r="E7650" t="str">
            <v>CID001562</v>
          </cell>
          <cell r="F7650" t="str">
            <v>RMI</v>
          </cell>
          <cell r="G7650" t="str">
            <v>Samwon Metals Corp.</v>
          </cell>
          <cell r="H7650" t="str">
            <v>KOREA, REPUBLIC OF</v>
          </cell>
          <cell r="I7650"/>
          <cell r="J7650" t="str">
            <v>Changwon</v>
          </cell>
          <cell r="K7650" t="str">
            <v>Gyeongsangnam-do</v>
          </cell>
          <cell r="L7650" t="str">
            <v>Listed by RMI</v>
          </cell>
        </row>
        <row r="7651">
          <cell r="B7651" t="str">
            <v>Tyco Electronics GAD_2023</v>
          </cell>
          <cell r="C7651" t="str">
            <v>CID002777 - SAXONIA Edelmetalle GmbH</v>
          </cell>
          <cell r="D7651" t="str">
            <v>Gold</v>
          </cell>
          <cell r="E7651" t="str">
            <v>CID002777</v>
          </cell>
          <cell r="F7651" t="str">
            <v>RMI</v>
          </cell>
          <cell r="G7651" t="str">
            <v>SAXONIA Edelmetalle GmbH</v>
          </cell>
          <cell r="H7651" t="str">
            <v>GERMANY</v>
          </cell>
          <cell r="I7651"/>
          <cell r="J7651" t="str">
            <v>Halsbrücke</v>
          </cell>
          <cell r="K7651" t="str">
            <v>Sachsen</v>
          </cell>
          <cell r="L7651" t="str">
            <v>Removed</v>
          </cell>
        </row>
        <row r="7652">
          <cell r="B7652" t="str">
            <v>Tyco Electronics GAD_2023</v>
          </cell>
          <cell r="C7652" t="str">
            <v>CID001585 - SEMPSA Joyeria Plateria S.A.</v>
          </cell>
          <cell r="D7652" t="str">
            <v>Gold</v>
          </cell>
          <cell r="E7652" t="str">
            <v>CID001585</v>
          </cell>
          <cell r="F7652" t="str">
            <v>RMI</v>
          </cell>
          <cell r="G7652" t="str">
            <v>SEMPSA Joyeria Plateria S.A.</v>
          </cell>
          <cell r="H7652" t="str">
            <v>SPAIN</v>
          </cell>
          <cell r="I7652" t="str">
            <v>Avenida Democratia</v>
          </cell>
          <cell r="J7652" t="str">
            <v>Madrid</v>
          </cell>
          <cell r="K7652" t="str">
            <v>Comunidad de Madrid</v>
          </cell>
          <cell r="L7652" t="str">
            <v>Conformant</v>
          </cell>
        </row>
        <row r="7653">
          <cell r="B7653" t="str">
            <v>Tyco Electronics GAD_2023</v>
          </cell>
          <cell r="C7653" t="str">
            <v>CID001619 - Shandong Tiancheng Biological Gold Industrial Co., Ltd.74</v>
          </cell>
          <cell r="D7653" t="str">
            <v>Gold</v>
          </cell>
          <cell r="E7653" t="str">
            <v>CID001619</v>
          </cell>
          <cell r="F7653" t="str">
            <v>RMI</v>
          </cell>
          <cell r="G7653" t="str">
            <v>Shandong Tiancheng Biological Gold Industrial Co., Ltd.</v>
          </cell>
          <cell r="H7653" t="str">
            <v>CHINA</v>
          </cell>
          <cell r="I7653"/>
          <cell r="J7653" t="str">
            <v>Laizhou</v>
          </cell>
          <cell r="K7653" t="str">
            <v>Shandong Sheng</v>
          </cell>
          <cell r="L7653" t="str">
            <v>Listed by RMI</v>
          </cell>
        </row>
        <row r="7654">
          <cell r="B7654" t="str">
            <v>Tyco Electronics GAD_2023</v>
          </cell>
          <cell r="C7654" t="str">
            <v>CID001622 - Shandong Zhaojin Gold &amp; Silver Refinery Co., Ltd.</v>
          </cell>
          <cell r="D7654" t="str">
            <v>Gold</v>
          </cell>
          <cell r="E7654" t="str">
            <v>CID001622</v>
          </cell>
          <cell r="F7654" t="str">
            <v>RMI</v>
          </cell>
          <cell r="G7654" t="str">
            <v>Shandong Zhaojin Gold &amp; Silver Refinery Co., Ltd.</v>
          </cell>
          <cell r="H7654" t="str">
            <v>CHINA</v>
          </cell>
          <cell r="I7654"/>
          <cell r="J7654" t="str">
            <v>Zhaoyuan</v>
          </cell>
          <cell r="K7654" t="str">
            <v>Shandong Sheng</v>
          </cell>
          <cell r="L7654" t="str">
            <v>Conformant</v>
          </cell>
        </row>
        <row r="7655">
          <cell r="B7655" t="str">
            <v>Tyco Electronics GAD_2023</v>
          </cell>
          <cell r="C7655" t="str">
            <v>CID001736 - Sichuan Tianze Precious Metals Co., Ltd.</v>
          </cell>
          <cell r="D7655" t="str">
            <v>Gold</v>
          </cell>
          <cell r="E7655" t="str">
            <v>CID001736</v>
          </cell>
          <cell r="F7655" t="str">
            <v>RMI</v>
          </cell>
          <cell r="G7655" t="str">
            <v>Sichuan Tianze Precious Metals Co., Ltd.</v>
          </cell>
          <cell r="H7655" t="str">
            <v>CHINA</v>
          </cell>
          <cell r="I7655"/>
          <cell r="J7655" t="str">
            <v>Chengdu</v>
          </cell>
          <cell r="K7655" t="str">
            <v>Sichuan Sheng</v>
          </cell>
          <cell r="L7655" t="str">
            <v>Conformant</v>
          </cell>
        </row>
        <row r="7656">
          <cell r="B7656" t="str">
            <v>Tyco Electronics GAD_2023</v>
          </cell>
          <cell r="C7656" t="str">
            <v>CID002516 - Singway Technology Co., Ltd.</v>
          </cell>
          <cell r="D7656" t="str">
            <v>Gold</v>
          </cell>
          <cell r="E7656" t="str">
            <v>CID002516</v>
          </cell>
          <cell r="F7656" t="str">
            <v>RMI</v>
          </cell>
          <cell r="G7656" t="str">
            <v>Singway Technology Co., Ltd.</v>
          </cell>
          <cell r="H7656" t="str">
            <v>TAIWAN, PROVINCE OF CHINA</v>
          </cell>
          <cell r="I7656"/>
          <cell r="J7656" t="str">
            <v>Dayuan</v>
          </cell>
          <cell r="K7656" t="str">
            <v>Taoyuan</v>
          </cell>
          <cell r="L7656" t="str">
            <v>Listed by RMI</v>
          </cell>
        </row>
        <row r="7657">
          <cell r="B7657" t="str">
            <v>Tyco Electronics GAD_2023</v>
          </cell>
          <cell r="C7657" t="str">
            <v>CID001756 - SOE Shyolkovsky Factory of Secondary Precious Metals</v>
          </cell>
          <cell r="D7657" t="str">
            <v>Gold</v>
          </cell>
          <cell r="E7657" t="str">
            <v>CID001756</v>
          </cell>
          <cell r="F7657" t="str">
            <v>RMI</v>
          </cell>
          <cell r="G7657" t="str">
            <v>SOE Shyolkovsky Factory of Secondary Precious Metals</v>
          </cell>
          <cell r="H7657" t="str">
            <v>RUSSIAN FEDERATION</v>
          </cell>
          <cell r="I7657"/>
          <cell r="J7657" t="str">
            <v>Shyolkovo</v>
          </cell>
          <cell r="K7657" t="str">
            <v>Moskovskaja oblast'</v>
          </cell>
          <cell r="L7657" t="str">
            <v>Listed by RMI</v>
          </cell>
        </row>
        <row r="7658">
          <cell r="B7658" t="str">
            <v>Tyco Electronics GAD_2023</v>
          </cell>
          <cell r="C7658" t="str">
            <v>CID001761 - Solar Applied Materials Technology Corp.</v>
          </cell>
          <cell r="D7658" t="str">
            <v>Gold</v>
          </cell>
          <cell r="E7658" t="str">
            <v>CID001761</v>
          </cell>
          <cell r="F7658" t="str">
            <v>RMI</v>
          </cell>
          <cell r="G7658" t="str">
            <v>Solar Applied Materials Technology Corp.</v>
          </cell>
          <cell r="H7658" t="str">
            <v>TAIWAN, PROVINCE OF CHINA</v>
          </cell>
          <cell r="I7658"/>
          <cell r="J7658" t="str">
            <v>Tainan City</v>
          </cell>
          <cell r="K7658" t="str">
            <v>Tainan</v>
          </cell>
          <cell r="L7658" t="str">
            <v>Conformant</v>
          </cell>
        </row>
        <row r="7659">
          <cell r="B7659" t="str">
            <v>Tyco Electronics GAD_2023</v>
          </cell>
          <cell r="C7659" t="str">
            <v>CID003153 - State Research Institute Center for Physical Sciences and Technology</v>
          </cell>
          <cell r="D7659" t="str">
            <v>Gold</v>
          </cell>
          <cell r="E7659" t="str">
            <v>CID003153</v>
          </cell>
          <cell r="F7659" t="str">
            <v>RMI</v>
          </cell>
          <cell r="G7659" t="str">
            <v>State Research Institute Center for Physical Sciences and Technology</v>
          </cell>
          <cell r="H7659" t="str">
            <v>LITHUANIA</v>
          </cell>
          <cell r="I7659"/>
          <cell r="J7659" t="str">
            <v>Vilnius</v>
          </cell>
          <cell r="K7659" t="str">
            <v>Vilnius</v>
          </cell>
          <cell r="L7659" t="str">
            <v>Listed by RMI</v>
          </cell>
        </row>
        <row r="7660">
          <cell r="B7660" t="str">
            <v>Tyco Electronics GAD_2023</v>
          </cell>
          <cell r="C7660" t="str">
            <v>CID002567 - Sudan Gold Refinery</v>
          </cell>
          <cell r="D7660" t="str">
            <v>Gold</v>
          </cell>
          <cell r="E7660" t="str">
            <v>CID002567</v>
          </cell>
          <cell r="F7660" t="str">
            <v>RMI</v>
          </cell>
          <cell r="G7660" t="str">
            <v>Sudan Gold Refinery</v>
          </cell>
          <cell r="H7660" t="str">
            <v>SUDAN</v>
          </cell>
          <cell r="I7660"/>
          <cell r="J7660" t="str">
            <v>Khartoum</v>
          </cell>
          <cell r="K7660" t="str">
            <v>Khartoum</v>
          </cell>
          <cell r="L7660" t="str">
            <v>Listed by RMI</v>
          </cell>
        </row>
        <row r="7661">
          <cell r="B7661" t="str">
            <v>Tyco Electronics GAD_2023</v>
          </cell>
          <cell r="C7661" t="str">
            <v>CID001798 - Sumitomo Metal Mining Co., Ltd.88</v>
          </cell>
          <cell r="D7661" t="str">
            <v>Gold</v>
          </cell>
          <cell r="E7661" t="str">
            <v>CID001798</v>
          </cell>
          <cell r="F7661" t="str">
            <v>RMI</v>
          </cell>
          <cell r="G7661" t="str">
            <v>Sumitomo Metal Mining Co., Ltd.</v>
          </cell>
          <cell r="H7661" t="str">
            <v>JAPAN</v>
          </cell>
          <cell r="I7661"/>
          <cell r="J7661" t="str">
            <v>Saijo</v>
          </cell>
          <cell r="K7661" t="str">
            <v>Wehime</v>
          </cell>
          <cell r="L7661" t="str">
            <v>Conformant</v>
          </cell>
        </row>
        <row r="7662">
          <cell r="B7662" t="str">
            <v>Tyco Electronics GAD_2023</v>
          </cell>
          <cell r="C7662" t="str">
            <v>CID002580 - T.C.A S.p.A</v>
          </cell>
          <cell r="D7662" t="str">
            <v>Gold</v>
          </cell>
          <cell r="E7662" t="str">
            <v>CID002580</v>
          </cell>
          <cell r="F7662" t="str">
            <v>RMI</v>
          </cell>
          <cell r="G7662" t="str">
            <v>T.C.A S.p.A</v>
          </cell>
          <cell r="H7662" t="str">
            <v>ITALY</v>
          </cell>
          <cell r="I7662"/>
          <cell r="J7662" t="str">
            <v>Capolona</v>
          </cell>
          <cell r="K7662" t="str">
            <v>Toscana</v>
          </cell>
          <cell r="L7662" t="str">
            <v>Conformant</v>
          </cell>
        </row>
        <row r="7663">
          <cell r="B7663" t="str">
            <v>Tyco Electronics GAD_2023</v>
          </cell>
          <cell r="C7663" t="str">
            <v>CID001875 - Tanaka Kikinzoku Kogyo K.K.96</v>
          </cell>
          <cell r="D7663" t="str">
            <v>Gold</v>
          </cell>
          <cell r="E7663" t="str">
            <v>CID001875</v>
          </cell>
          <cell r="F7663" t="str">
            <v>RMI</v>
          </cell>
          <cell r="G7663" t="str">
            <v>Tanaka Kikinzoku Kogyo K.K.</v>
          </cell>
          <cell r="H7663" t="str">
            <v>JAPAN</v>
          </cell>
          <cell r="I7663" t="str">
            <v>nagatoro2-14</v>
          </cell>
          <cell r="J7663" t="str">
            <v>Hiratsuka</v>
          </cell>
          <cell r="K7663" t="str">
            <v>Kanagawa</v>
          </cell>
          <cell r="L7663" t="str">
            <v>Conformant</v>
          </cell>
        </row>
        <row r="7664">
          <cell r="B7664" t="str">
            <v>Tyco Electronics GAD_2023</v>
          </cell>
          <cell r="C7664" t="str">
            <v>CID001916 - Shandong Gold Smelting Co., Ltd.</v>
          </cell>
          <cell r="D7664" t="str">
            <v>Gold</v>
          </cell>
          <cell r="E7664" t="str">
            <v>CID001916</v>
          </cell>
          <cell r="F7664" t="str">
            <v>RMI</v>
          </cell>
          <cell r="G7664" t="str">
            <v>Shandong Gold Smelting Co., Ltd.</v>
          </cell>
          <cell r="H7664" t="str">
            <v>CHINA</v>
          </cell>
          <cell r="I7664"/>
          <cell r="J7664" t="str">
            <v>Laizhou</v>
          </cell>
          <cell r="K7664" t="str">
            <v>Shandong Sheng</v>
          </cell>
          <cell r="L7664" t="str">
            <v>Conformant</v>
          </cell>
        </row>
        <row r="7665">
          <cell r="B7665" t="str">
            <v>Tyco Electronics GAD_2023</v>
          </cell>
          <cell r="C7665" t="str">
            <v>CID001938 - Tokuriki Honten Co., Ltd.</v>
          </cell>
          <cell r="D7665" t="str">
            <v>Gold</v>
          </cell>
          <cell r="E7665" t="str">
            <v>CID001938</v>
          </cell>
          <cell r="F7665" t="str">
            <v>RMI</v>
          </cell>
          <cell r="G7665" t="str">
            <v>Tokuriki Honten Co., Ltd.</v>
          </cell>
          <cell r="H7665" t="str">
            <v>JAPAN</v>
          </cell>
          <cell r="I7665"/>
          <cell r="J7665" t="str">
            <v>Kuki</v>
          </cell>
          <cell r="K7665" t="str">
            <v>Saitama</v>
          </cell>
          <cell r="L7665" t="str">
            <v>Conformant</v>
          </cell>
        </row>
        <row r="7666">
          <cell r="B7666" t="str">
            <v>Tyco Electronics GAD_2023</v>
          </cell>
          <cell r="C7666" t="str">
            <v>CID001947 - Tongling Nonferrous Metals Group Co., Ltd.102</v>
          </cell>
          <cell r="D7666" t="str">
            <v>Gold</v>
          </cell>
          <cell r="E7666" t="str">
            <v>CID001947</v>
          </cell>
          <cell r="F7666" t="str">
            <v>RMI</v>
          </cell>
          <cell r="G7666" t="str">
            <v>Tongling Nonferrous Metals Group Co., Ltd.</v>
          </cell>
          <cell r="H7666" t="str">
            <v>CHINA</v>
          </cell>
          <cell r="I7666"/>
          <cell r="J7666" t="str">
            <v>Tongling</v>
          </cell>
          <cell r="K7666" t="str">
            <v>Anhui Sheng</v>
          </cell>
          <cell r="L7666" t="str">
            <v>Listed by RMI</v>
          </cell>
        </row>
        <row r="7667">
          <cell r="B7667" t="str">
            <v>Tyco Electronics GAD_2023</v>
          </cell>
          <cell r="C7667" t="str">
            <v>CID002587 - Industrial Refining Company</v>
          </cell>
          <cell r="D7667" t="str">
            <v>Gold</v>
          </cell>
          <cell r="E7667" t="str">
            <v>CID002587</v>
          </cell>
          <cell r="F7667" t="str">
            <v>RMI</v>
          </cell>
          <cell r="G7667" t="str">
            <v>Industrial Refining Company</v>
          </cell>
          <cell r="H7667" t="str">
            <v>BELGIUM</v>
          </cell>
          <cell r="I7667"/>
          <cell r="J7667" t="str">
            <v>Antwerp</v>
          </cell>
          <cell r="K7667" t="str">
            <v>Antwerpen</v>
          </cell>
          <cell r="L7667" t="str">
            <v>Listed by RMI</v>
          </cell>
        </row>
        <row r="7668">
          <cell r="B7668" t="str">
            <v>Tyco Electronics GAD_2023</v>
          </cell>
          <cell r="C7668" t="str">
            <v>CID002615 - TOO Tau-Ken-Altyn</v>
          </cell>
          <cell r="D7668" t="str">
            <v>Gold</v>
          </cell>
          <cell r="E7668" t="str">
            <v>CID002615</v>
          </cell>
          <cell r="F7668" t="str">
            <v>RMI</v>
          </cell>
          <cell r="G7668" t="str">
            <v>TOO Tau-Ken-Altyn</v>
          </cell>
          <cell r="H7668" t="str">
            <v>KAZAKHSTAN</v>
          </cell>
          <cell r="I7668"/>
          <cell r="J7668" t="str">
            <v>Astana</v>
          </cell>
          <cell r="K7668" t="str">
            <v>Almaty</v>
          </cell>
          <cell r="L7668" t="str">
            <v>Conformant</v>
          </cell>
        </row>
        <row r="7669">
          <cell r="B7669" t="str">
            <v>Tyco Electronics GAD_2023</v>
          </cell>
          <cell r="C7669" t="str">
            <v>CID001955 - Torecom</v>
          </cell>
          <cell r="D7669" t="str">
            <v>Gold</v>
          </cell>
          <cell r="E7669" t="str">
            <v>CID001955</v>
          </cell>
          <cell r="F7669" t="str">
            <v>RMI</v>
          </cell>
          <cell r="G7669" t="str">
            <v>Torecom</v>
          </cell>
          <cell r="H7669" t="str">
            <v>KOREA, REPUBLIC OF</v>
          </cell>
          <cell r="I7669"/>
          <cell r="J7669" t="str">
            <v>Asan</v>
          </cell>
          <cell r="K7669" t="str">
            <v>Chungcheongnam-do</v>
          </cell>
          <cell r="L7669" t="str">
            <v>Conformant</v>
          </cell>
        </row>
        <row r="7670">
          <cell r="B7670" t="str">
            <v>Tyco Electronics GAD_2023</v>
          </cell>
          <cell r="C7670" t="str">
            <v>CID002314 - Umicore Precious Metals Thailand</v>
          </cell>
          <cell r="D7670" t="str">
            <v>Gold</v>
          </cell>
          <cell r="E7670" t="str">
            <v>CID002314</v>
          </cell>
          <cell r="F7670" t="str">
            <v>RMI</v>
          </cell>
          <cell r="G7670" t="str">
            <v>Umicore Precious Metals Thailand</v>
          </cell>
          <cell r="H7670" t="str">
            <v>THAILAND</v>
          </cell>
          <cell r="I7670"/>
          <cell r="J7670" t="str">
            <v>Khwaeng Dok Mai</v>
          </cell>
          <cell r="K7670" t="str">
            <v>Krung Thep Maha Nakhon</v>
          </cell>
          <cell r="L7670" t="str">
            <v>Conformant</v>
          </cell>
        </row>
        <row r="7671">
          <cell r="B7671" t="str">
            <v>Tyco Electronics GAD_2023</v>
          </cell>
          <cell r="C7671" t="str">
            <v>CID001980 - Umicore S.A. Business Unit Precious Metals Refining104</v>
          </cell>
          <cell r="D7671" t="str">
            <v>Gold</v>
          </cell>
          <cell r="E7671" t="str">
            <v>CID001980</v>
          </cell>
          <cell r="F7671" t="str">
            <v>RMI</v>
          </cell>
          <cell r="G7671" t="str">
            <v>Umicore S.A. Business Unit Precious Metals Refining</v>
          </cell>
          <cell r="H7671" t="str">
            <v>BELGIUM</v>
          </cell>
          <cell r="I7671" t="str">
            <v>Adolf Greinerstraat 14</v>
          </cell>
          <cell r="J7671" t="str">
            <v>Hoboken</v>
          </cell>
          <cell r="K7671" t="str">
            <v>Antwerpen</v>
          </cell>
          <cell r="L7671" t="str">
            <v>Conformant</v>
          </cell>
        </row>
        <row r="7672">
          <cell r="B7672" t="str">
            <v>Tyco Electronics GAD_2023</v>
          </cell>
          <cell r="C7672" t="str">
            <v>CID001993 - United Precious Metal Refining, Inc.</v>
          </cell>
          <cell r="D7672" t="str">
            <v>Gold</v>
          </cell>
          <cell r="E7672" t="str">
            <v>CID001993</v>
          </cell>
          <cell r="F7672" t="str">
            <v>RMI</v>
          </cell>
          <cell r="G7672" t="str">
            <v>United Precious Metal Refining, Inc.</v>
          </cell>
          <cell r="H7672" t="str">
            <v>UNITED STATES OF AMERICA</v>
          </cell>
          <cell r="I7672"/>
          <cell r="J7672" t="str">
            <v>Alden</v>
          </cell>
          <cell r="K7672" t="str">
            <v>New York</v>
          </cell>
          <cell r="L7672" t="str">
            <v>Conformant</v>
          </cell>
        </row>
        <row r="7673">
          <cell r="B7673" t="str">
            <v>Tyco Electronics GAD_2023</v>
          </cell>
          <cell r="C7673" t="str">
            <v>CID002003 - Valcambi S.A.</v>
          </cell>
          <cell r="D7673" t="str">
            <v>Gold</v>
          </cell>
          <cell r="E7673" t="str">
            <v>CID002003</v>
          </cell>
          <cell r="F7673" t="str">
            <v>RMI</v>
          </cell>
          <cell r="G7673" t="str">
            <v>Valcambi S.A.</v>
          </cell>
          <cell r="H7673" t="str">
            <v>SWITZERLAND</v>
          </cell>
          <cell r="I7673"/>
          <cell r="J7673" t="str">
            <v>Balerna</v>
          </cell>
          <cell r="K7673" t="str">
            <v>Ticino</v>
          </cell>
          <cell r="L7673" t="str">
            <v>Conformant</v>
          </cell>
        </row>
        <row r="7674">
          <cell r="B7674" t="str">
            <v>Tyco Electronics GAD_2023</v>
          </cell>
          <cell r="C7674" t="str">
            <v>CID002030 - Western Australian Mint (T/a The Perth Mint)109</v>
          </cell>
          <cell r="D7674" t="str">
            <v>Gold</v>
          </cell>
          <cell r="E7674" t="str">
            <v>CID002030</v>
          </cell>
          <cell r="F7674" t="str">
            <v>RMI</v>
          </cell>
          <cell r="G7674" t="str">
            <v>Western Australian Mint (T/a The Perth Mint)</v>
          </cell>
          <cell r="H7674" t="str">
            <v>AUSTRALIA</v>
          </cell>
          <cell r="I7674" t="str">
            <v>Nondisclosure</v>
          </cell>
          <cell r="J7674" t="str">
            <v>Newburn</v>
          </cell>
          <cell r="K7674" t="str">
            <v>Western Australia</v>
          </cell>
          <cell r="L7674" t="str">
            <v>Conformant</v>
          </cell>
        </row>
        <row r="7675">
          <cell r="B7675" t="str">
            <v>Tyco Electronics GAD_2023</v>
          </cell>
          <cell r="C7675" t="str">
            <v>CID002778 - WIELAND Edelmetalle GmbH</v>
          </cell>
          <cell r="D7675" t="str">
            <v>Gold</v>
          </cell>
          <cell r="E7675" t="str">
            <v>CID002778</v>
          </cell>
          <cell r="F7675" t="str">
            <v>RMI</v>
          </cell>
          <cell r="G7675" t="str">
            <v>WIELAND Edelmetalle GmbH</v>
          </cell>
          <cell r="H7675" t="str">
            <v>GERMANY</v>
          </cell>
          <cell r="I7675"/>
          <cell r="J7675" t="str">
            <v>Pforzeim</v>
          </cell>
          <cell r="K7675" t="str">
            <v>Baden-Wurttemberg</v>
          </cell>
          <cell r="L7675" t="str">
            <v>Conformant</v>
          </cell>
        </row>
        <row r="7676">
          <cell r="B7676" t="str">
            <v>Tyco Electronics GAD_2023</v>
          </cell>
          <cell r="C7676" t="str">
            <v>CID000197 - Yunnan Copper Industry Co., Ltd.111</v>
          </cell>
          <cell r="D7676" t="str">
            <v>Gold</v>
          </cell>
          <cell r="E7676" t="str">
            <v>CID000197</v>
          </cell>
          <cell r="F7676" t="str">
            <v>RMI</v>
          </cell>
          <cell r="G7676" t="str">
            <v>Yunnan Copper Industry Co., Ltd.</v>
          </cell>
          <cell r="H7676" t="str">
            <v>CHINA</v>
          </cell>
          <cell r="I7676"/>
          <cell r="J7676" t="str">
            <v>Kunming</v>
          </cell>
          <cell r="K7676" t="str">
            <v>Yunnan Sheng</v>
          </cell>
          <cell r="L7676" t="str">
            <v>Listed by RMI</v>
          </cell>
        </row>
        <row r="7677">
          <cell r="B7677" t="str">
            <v>Tyco Electronics GAD_2023</v>
          </cell>
          <cell r="C7677" t="str">
            <v>CID002224 - Zhongyuan Gold Smelter of Zhongjin Gold Corporation116</v>
          </cell>
          <cell r="D7677" t="str">
            <v>Gold</v>
          </cell>
          <cell r="E7677" t="str">
            <v>CID002224</v>
          </cell>
          <cell r="F7677" t="str">
            <v>RMI</v>
          </cell>
          <cell r="G7677" t="str">
            <v>Zhongyuan Gold Smelter of Zhongjin Gold Corporation</v>
          </cell>
          <cell r="H7677" t="str">
            <v>CHINA</v>
          </cell>
          <cell r="I7677"/>
          <cell r="J7677" t="str">
            <v>Sanmenxia</v>
          </cell>
          <cell r="K7677" t="str">
            <v>Henan Sheng</v>
          </cell>
          <cell r="L7677" t="str">
            <v>Conformant</v>
          </cell>
        </row>
        <row r="7678">
          <cell r="B7678" t="str">
            <v>Tyco Electronics GAD_2023</v>
          </cell>
          <cell r="C7678" t="str">
            <v>CID000292 - Alpha117</v>
          </cell>
          <cell r="D7678" t="str">
            <v>Tin</v>
          </cell>
          <cell r="E7678" t="str">
            <v>CID000292</v>
          </cell>
          <cell r="F7678" t="str">
            <v>RMI</v>
          </cell>
          <cell r="G7678" t="str">
            <v>Alpha</v>
          </cell>
          <cell r="H7678" t="str">
            <v>UNITED STATES OF AMERICA</v>
          </cell>
          <cell r="I7678"/>
          <cell r="J7678" t="str">
            <v>Altoona</v>
          </cell>
          <cell r="K7678" t="str">
            <v>Pennsylvania</v>
          </cell>
          <cell r="L7678" t="str">
            <v>Conformant</v>
          </cell>
        </row>
        <row r="7679">
          <cell r="B7679" t="str">
            <v>Tyco Electronics GAD_2023</v>
          </cell>
          <cell r="C7679" t="str">
            <v>CID002703 - An Vinh Joint Stock Mineral Processing Company</v>
          </cell>
          <cell r="D7679" t="str">
            <v>Tin</v>
          </cell>
          <cell r="E7679" t="str">
            <v>CID002703</v>
          </cell>
          <cell r="F7679" t="str">
            <v>RMI</v>
          </cell>
          <cell r="G7679" t="str">
            <v>An Vinh Joint Stock Mineral Processing Company</v>
          </cell>
          <cell r="H7679" t="str">
            <v>VIET NAM</v>
          </cell>
          <cell r="I7679"/>
          <cell r="J7679" t="str">
            <v>Quy Hop</v>
          </cell>
          <cell r="K7679" t="str">
            <v>Nghệ An</v>
          </cell>
          <cell r="L7679" t="str">
            <v>Listed by RMI</v>
          </cell>
        </row>
        <row r="7680">
          <cell r="B7680" t="str">
            <v>Tyco Electronics GAD_2023</v>
          </cell>
          <cell r="C7680" t="str">
            <v>CID000228 - Chenzhou Yunxiang Mining and Metallurgy Co., Ltd.124</v>
          </cell>
          <cell r="D7680" t="str">
            <v>Tin</v>
          </cell>
          <cell r="E7680" t="str">
            <v>CID000228</v>
          </cell>
          <cell r="F7680" t="str">
            <v>RMI</v>
          </cell>
          <cell r="G7680" t="str">
            <v>Chenzhou Yunxiang Mining and Metallurgy Co., Ltd.</v>
          </cell>
          <cell r="H7680" t="str">
            <v>CHINA</v>
          </cell>
          <cell r="I7680"/>
          <cell r="J7680" t="str">
            <v>Chenzhou</v>
          </cell>
          <cell r="K7680" t="str">
            <v>Hunan Sheng</v>
          </cell>
          <cell r="L7680" t="str">
            <v>Conformant</v>
          </cell>
        </row>
        <row r="7681">
          <cell r="B7681" t="str">
            <v>Tyco Electronics GAD_2023</v>
          </cell>
          <cell r="C7681" t="str">
            <v>CID001070 - China Tin Group Co., Ltd.125</v>
          </cell>
          <cell r="D7681" t="str">
            <v>Tin</v>
          </cell>
          <cell r="E7681" t="str">
            <v>CID001070</v>
          </cell>
          <cell r="F7681" t="str">
            <v>RMI</v>
          </cell>
          <cell r="G7681" t="str">
            <v>China Tin Group Co., Ltd.</v>
          </cell>
          <cell r="H7681" t="str">
            <v>CHINA</v>
          </cell>
          <cell r="I7681"/>
          <cell r="J7681" t="str">
            <v>Laibin</v>
          </cell>
          <cell r="K7681" t="str">
            <v>Guangxi Zhuangzu Zizhiqu</v>
          </cell>
          <cell r="L7681" t="str">
            <v>Conformant</v>
          </cell>
        </row>
        <row r="7682">
          <cell r="B7682" t="str">
            <v>Tyco Electronics GAD_2023</v>
          </cell>
          <cell r="C7682" t="str">
            <v>CID002570 - CV Ayi Jaya</v>
          </cell>
          <cell r="D7682" t="str">
            <v>Tin</v>
          </cell>
          <cell r="E7682" t="str">
            <v>CID002570</v>
          </cell>
          <cell r="F7682" t="str">
            <v>RMI</v>
          </cell>
          <cell r="G7682" t="str">
            <v>CV Ayi Jaya</v>
          </cell>
          <cell r="H7682" t="str">
            <v>INDONESIA</v>
          </cell>
          <cell r="I7682"/>
          <cell r="J7682" t="str">
            <v>Sungailiat</v>
          </cell>
          <cell r="K7682" t="str">
            <v>Kepulauan Bangka Belitung</v>
          </cell>
          <cell r="L7682" t="str">
            <v>Conformant</v>
          </cell>
        </row>
        <row r="7683">
          <cell r="B7683" t="str">
            <v>Tyco Electronics GAD_2023</v>
          </cell>
          <cell r="C7683" t="str">
            <v>CID002593 - PT Rajehan Ariq</v>
          </cell>
          <cell r="D7683" t="str">
            <v>Tin</v>
          </cell>
          <cell r="E7683" t="str">
            <v>CID002593</v>
          </cell>
          <cell r="F7683" t="str">
            <v>RMI</v>
          </cell>
          <cell r="G7683" t="str">
            <v>PT Rajehan Ariq</v>
          </cell>
          <cell r="H7683" t="str">
            <v>INDONESIA</v>
          </cell>
          <cell r="I7683"/>
          <cell r="J7683" t="str">
            <v>Pangkal Pinang</v>
          </cell>
          <cell r="K7683" t="str">
            <v>Kepulauan Bangka Belitung</v>
          </cell>
          <cell r="L7683" t="str">
            <v>Conformant</v>
          </cell>
        </row>
        <row r="7684">
          <cell r="B7684" t="str">
            <v>Tyco Electronics GAD_2023</v>
          </cell>
          <cell r="C7684" t="str">
            <v>CID002455 - CV Venus Inti Perkasa</v>
          </cell>
          <cell r="D7684" t="str">
            <v>Tin</v>
          </cell>
          <cell r="E7684" t="str">
            <v>CID002455</v>
          </cell>
          <cell r="F7684" t="str">
            <v>RMI</v>
          </cell>
          <cell r="G7684" t="str">
            <v>CV Venus Inti Perkasa</v>
          </cell>
          <cell r="H7684" t="str">
            <v>INDONESIA</v>
          </cell>
          <cell r="I7684"/>
          <cell r="J7684" t="str">
            <v>Pangkal Pinang</v>
          </cell>
          <cell r="K7684" t="str">
            <v>Kepulauan Bangka Belitung</v>
          </cell>
          <cell r="L7684" t="str">
            <v>Conformant</v>
          </cell>
        </row>
        <row r="7685">
          <cell r="B7685" t="str">
            <v>Tyco Electronics GAD_2023</v>
          </cell>
          <cell r="C7685" t="str">
            <v>CID000402 - Dowa</v>
          </cell>
          <cell r="D7685" t="str">
            <v>Tin</v>
          </cell>
          <cell r="E7685" t="str">
            <v>CID000402</v>
          </cell>
          <cell r="F7685" t="str">
            <v>RMI</v>
          </cell>
          <cell r="G7685" t="str">
            <v>Dowa</v>
          </cell>
          <cell r="H7685" t="str">
            <v>JAPAN</v>
          </cell>
          <cell r="I7685"/>
          <cell r="J7685" t="str">
            <v>Kosaka</v>
          </cell>
          <cell r="K7685" t="str">
            <v>Akita</v>
          </cell>
          <cell r="L7685" t="str">
            <v>Conformant</v>
          </cell>
        </row>
        <row r="7686">
          <cell r="B7686" t="str">
            <v>Tyco Electronics GAD_2023</v>
          </cell>
          <cell r="C7686" t="str">
            <v>CID002572 - Electro-Mechanical Facility of the Cao Bang Minerals &amp; Metallurgy Joint Stock Company</v>
          </cell>
          <cell r="D7686" t="str">
            <v>Tin</v>
          </cell>
          <cell r="E7686" t="str">
            <v>CID002572</v>
          </cell>
          <cell r="F7686" t="str">
            <v>RMI</v>
          </cell>
          <cell r="G7686" t="str">
            <v>Electro-Mechanical Facility of the Cao Bang Minerals &amp; Metallurgy Joint Stock Company</v>
          </cell>
          <cell r="H7686" t="str">
            <v>VIET NAM</v>
          </cell>
          <cell r="I7686"/>
          <cell r="J7686" t="str">
            <v>Tinh Tuc</v>
          </cell>
          <cell r="K7686" t="str">
            <v>Cao Bằng</v>
          </cell>
          <cell r="L7686" t="str">
            <v>Listed by RMI</v>
          </cell>
        </row>
        <row r="7687">
          <cell r="B7687" t="str">
            <v>Tyco Electronics GAD_2023</v>
          </cell>
          <cell r="C7687" t="str">
            <v>CID000438 - EM Vinto</v>
          </cell>
          <cell r="D7687" t="str">
            <v>Tin</v>
          </cell>
          <cell r="E7687" t="str">
            <v>CID000438</v>
          </cell>
          <cell r="F7687" t="str">
            <v>RMI</v>
          </cell>
          <cell r="G7687" t="str">
            <v>EM Vinto</v>
          </cell>
          <cell r="H7687" t="str">
            <v>BOLIVIA (PLURINATIONAL STATE OF)</v>
          </cell>
          <cell r="I7687" t="str">
            <v>Unknown.</v>
          </cell>
          <cell r="J7687" t="str">
            <v>Oruro</v>
          </cell>
          <cell r="K7687" t="str">
            <v>Oruro</v>
          </cell>
          <cell r="L7687" t="str">
            <v>Conformant</v>
          </cell>
        </row>
        <row r="7688">
          <cell r="B7688" t="str">
            <v>Tyco Electronics GAD_2023</v>
          </cell>
          <cell r="C7688" t="str">
            <v>CID000448 - Estanho de Rondonia S.A.</v>
          </cell>
          <cell r="D7688" t="str">
            <v>Tin</v>
          </cell>
          <cell r="E7688" t="str">
            <v>CID000448</v>
          </cell>
          <cell r="F7688" t="str">
            <v>RMI</v>
          </cell>
          <cell r="G7688" t="str">
            <v>Estanho de Rondonia S.A.</v>
          </cell>
          <cell r="H7688" t="str">
            <v>BRAZIL</v>
          </cell>
          <cell r="I7688"/>
          <cell r="J7688" t="str">
            <v>Ariquemes</v>
          </cell>
          <cell r="K7688" t="str">
            <v>Rondônia</v>
          </cell>
          <cell r="L7688" t="str">
            <v>Conformant</v>
          </cell>
        </row>
        <row r="7689">
          <cell r="B7689" t="str">
            <v>Tyco Electronics GAD_2023</v>
          </cell>
          <cell r="C7689" t="str">
            <v>CID000468 - Fenix Metals</v>
          </cell>
          <cell r="D7689" t="str">
            <v>Tin</v>
          </cell>
          <cell r="E7689" t="str">
            <v>CID000468</v>
          </cell>
          <cell r="F7689" t="str">
            <v>RMI</v>
          </cell>
          <cell r="G7689" t="str">
            <v>Fenix Metals</v>
          </cell>
          <cell r="H7689" t="str">
            <v>POLAND</v>
          </cell>
          <cell r="I7689"/>
          <cell r="J7689" t="str">
            <v>Chmielów</v>
          </cell>
          <cell r="K7689" t="str">
            <v>Podkarpackie</v>
          </cell>
          <cell r="L7689" t="str">
            <v>Conformant</v>
          </cell>
        </row>
        <row r="7690">
          <cell r="B7690" t="str">
            <v>Tyco Electronics GAD_2023</v>
          </cell>
          <cell r="C7690" t="str">
            <v>CID000942 - Gejiu Kai Meng Industry and Trade LLC</v>
          </cell>
          <cell r="D7690" t="str">
            <v>Tin</v>
          </cell>
          <cell r="E7690" t="str">
            <v>CID000942</v>
          </cell>
          <cell r="F7690" t="str">
            <v>RMI</v>
          </cell>
          <cell r="G7690" t="str">
            <v>Gejiu Kai Meng Industry and Trade LLC</v>
          </cell>
          <cell r="H7690" t="str">
            <v>CHINA</v>
          </cell>
          <cell r="I7690"/>
          <cell r="J7690" t="str">
            <v>Gejiu</v>
          </cell>
          <cell r="K7690" t="str">
            <v>Yunnan Sheng</v>
          </cell>
          <cell r="L7690" t="str">
            <v>Listed by RMI</v>
          </cell>
        </row>
        <row r="7691">
          <cell r="B7691" t="str">
            <v>Tyco Electronics GAD_2023</v>
          </cell>
          <cell r="C7691" t="str">
            <v>CID001908 - Gejiu Yunxin Nonferrous Electrolysis Co., Ltd.</v>
          </cell>
          <cell r="D7691" t="str">
            <v>Tin</v>
          </cell>
          <cell r="E7691" t="str">
            <v>CID001908</v>
          </cell>
          <cell r="F7691" t="str">
            <v>RMI</v>
          </cell>
          <cell r="G7691" t="str">
            <v>Gejiu Yunxin Nonferrous Electrolysis Co., Ltd.</v>
          </cell>
          <cell r="H7691" t="str">
            <v>CHINA</v>
          </cell>
          <cell r="I7691"/>
          <cell r="J7691" t="str">
            <v>Gejiu</v>
          </cell>
          <cell r="K7691" t="str">
            <v>Yunnan Sheng</v>
          </cell>
          <cell r="L7691" t="str">
            <v>Listed by RMI</v>
          </cell>
        </row>
        <row r="7692">
          <cell r="B7692" t="str">
            <v>Tyco Electronics GAD_2023</v>
          </cell>
          <cell r="C7692" t="str">
            <v>CID000555 - Gejiu Zili Mining And Metallurgy Co., Ltd.146</v>
          </cell>
          <cell r="D7692" t="str">
            <v>Tin</v>
          </cell>
          <cell r="E7692" t="str">
            <v>CID000555</v>
          </cell>
          <cell r="F7692" t="str">
            <v>RMI</v>
          </cell>
          <cell r="G7692" t="str">
            <v>Gejiu Zili Mining And Metallurgy Co., Ltd.</v>
          </cell>
          <cell r="H7692" t="str">
            <v>CHINA</v>
          </cell>
          <cell r="I7692"/>
          <cell r="J7692" t="str">
            <v>Gejiu</v>
          </cell>
          <cell r="K7692" t="str">
            <v>Yunnan Sheng</v>
          </cell>
          <cell r="L7692" t="str">
            <v>Listed by RMI</v>
          </cell>
        </row>
        <row r="7693">
          <cell r="B7693" t="str">
            <v>Tyco Electronics GAD_2023</v>
          </cell>
          <cell r="C7693" t="str">
            <v>CID003116 - Guangdong Hanhe Non-Ferrous Metal Co., Ltd.</v>
          </cell>
          <cell r="D7693" t="str">
            <v>Tin</v>
          </cell>
          <cell r="E7693" t="str">
            <v>CID003116</v>
          </cell>
          <cell r="F7693" t="str">
            <v>RMI</v>
          </cell>
          <cell r="G7693" t="str">
            <v>Guangdong Hanhe Non-Ferrous Metal Co., Ltd.</v>
          </cell>
          <cell r="H7693" t="str">
            <v>CHINA</v>
          </cell>
          <cell r="I7693"/>
          <cell r="J7693" t="str">
            <v>Chaozhou</v>
          </cell>
          <cell r="K7693" t="str">
            <v>Guangdong Sheng</v>
          </cell>
          <cell r="L7693" t="str">
            <v>Conformant</v>
          </cell>
        </row>
        <row r="7694">
          <cell r="B7694" t="str">
            <v>Tyco Electronics GAD_2023</v>
          </cell>
          <cell r="C7694" t="str">
            <v>CID002844 - HuiChang Hill Tin Industry Co., Ltd.</v>
          </cell>
          <cell r="D7694" t="str">
            <v>Tin</v>
          </cell>
          <cell r="E7694" t="str">
            <v>CID002844</v>
          </cell>
          <cell r="F7694" t="str">
            <v>RMI</v>
          </cell>
          <cell r="G7694" t="str">
            <v>HuiChang Hill Tin Industry Co., Ltd.</v>
          </cell>
          <cell r="H7694" t="str">
            <v>CHINA</v>
          </cell>
          <cell r="I7694"/>
          <cell r="J7694" t="str">
            <v>Ganzhou</v>
          </cell>
          <cell r="K7694" t="str">
            <v>Jiangxi Sheng</v>
          </cell>
          <cell r="L7694" t="str">
            <v>Removed</v>
          </cell>
        </row>
        <row r="7695">
          <cell r="B7695" t="str">
            <v>Tyco Electronics GAD_2023</v>
          </cell>
          <cell r="C7695" t="str">
            <v>CID002468 - Magnu's Minerais Metais e Ligas Ltda.</v>
          </cell>
          <cell r="D7695" t="str">
            <v>Tin</v>
          </cell>
          <cell r="E7695" t="str">
            <v>CID002468</v>
          </cell>
          <cell r="F7695" t="str">
            <v>RMI</v>
          </cell>
          <cell r="G7695" t="str">
            <v>Magnu's Minerais Metais e Ligas Ltda.</v>
          </cell>
          <cell r="H7695" t="str">
            <v>BRAZIL</v>
          </cell>
          <cell r="I7695"/>
          <cell r="J7695" t="str">
            <v>São João del Rei</v>
          </cell>
          <cell r="K7695" t="str">
            <v>Minas Gerais</v>
          </cell>
          <cell r="L7695" t="str">
            <v>Conformant</v>
          </cell>
        </row>
        <row r="7696">
          <cell r="B7696" t="str">
            <v>Tyco Electronics GAD_2023</v>
          </cell>
          <cell r="C7696" t="str">
            <v>CID001105 - Malaysia Smelting Corporation (MSC)</v>
          </cell>
          <cell r="D7696" t="str">
            <v>Tin</v>
          </cell>
          <cell r="E7696" t="str">
            <v>CID001105</v>
          </cell>
          <cell r="F7696" t="str">
            <v>RMI</v>
          </cell>
          <cell r="G7696" t="str">
            <v>Malaysia Smelting Corporation (MSC)</v>
          </cell>
          <cell r="H7696" t="str">
            <v>MALAYSIA</v>
          </cell>
          <cell r="I7696" t="str">
            <v>27, Jialan Pantai</v>
          </cell>
          <cell r="J7696" t="str">
            <v>Butterworth</v>
          </cell>
          <cell r="K7696" t="str">
            <v>Pulau Pinang</v>
          </cell>
          <cell r="L7696" t="str">
            <v>Conformant</v>
          </cell>
        </row>
        <row r="7697">
          <cell r="B7697" t="str">
            <v>Tyco Electronics GAD_2023</v>
          </cell>
          <cell r="C7697" t="str">
            <v>CID002500 - Melt Metais e Ligas S.A.</v>
          </cell>
          <cell r="D7697" t="str">
            <v>Tin</v>
          </cell>
          <cell r="E7697" t="str">
            <v>CID002500</v>
          </cell>
          <cell r="F7697" t="str">
            <v>RMI</v>
          </cell>
          <cell r="G7697" t="str">
            <v>Melt Metais e Ligas S.A.</v>
          </cell>
          <cell r="H7697" t="str">
            <v>BRAZIL</v>
          </cell>
          <cell r="I7697"/>
          <cell r="J7697" t="str">
            <v>Ariquemes</v>
          </cell>
          <cell r="K7697" t="str">
            <v>Rondônia</v>
          </cell>
          <cell r="L7697" t="str">
            <v>Listed by RMI</v>
          </cell>
        </row>
        <row r="7698">
          <cell r="B7698" t="str">
            <v>Tyco Electronics GAD_2023</v>
          </cell>
          <cell r="C7698" t="str">
            <v>CID001142 - Metallic Resources, Inc.</v>
          </cell>
          <cell r="D7698" t="str">
            <v>Tin</v>
          </cell>
          <cell r="E7698" t="str">
            <v>CID001142</v>
          </cell>
          <cell r="F7698" t="str">
            <v>RMI</v>
          </cell>
          <cell r="G7698" t="str">
            <v>Metallic Resources, Inc.</v>
          </cell>
          <cell r="H7698" t="str">
            <v>UNITED STATES OF AMERICA</v>
          </cell>
          <cell r="I7698"/>
          <cell r="J7698" t="str">
            <v>Twinsburg</v>
          </cell>
          <cell r="K7698" t="str">
            <v>Ohio</v>
          </cell>
          <cell r="L7698" t="str">
            <v>Conformant</v>
          </cell>
        </row>
        <row r="7699">
          <cell r="B7699" t="str">
            <v>Tyco Electronics GAD_2023</v>
          </cell>
          <cell r="C7699" t="str">
            <v>CID001182 - Minsur</v>
          </cell>
          <cell r="D7699" t="str">
            <v>Tin</v>
          </cell>
          <cell r="E7699" t="str">
            <v>CID001182</v>
          </cell>
          <cell r="F7699" t="str">
            <v>RMI</v>
          </cell>
          <cell r="G7699" t="str">
            <v>Minsur</v>
          </cell>
          <cell r="H7699" t="str">
            <v>PERU</v>
          </cell>
          <cell r="I7699" t="str">
            <v>222 Bloomingdale Road, Suite 101</v>
          </cell>
          <cell r="J7699" t="str">
            <v>Paracas</v>
          </cell>
          <cell r="K7699" t="str">
            <v>Ika</v>
          </cell>
          <cell r="L7699" t="str">
            <v>Conformant</v>
          </cell>
        </row>
        <row r="7700">
          <cell r="B7700" t="str">
            <v>Tyco Electronics GAD_2023</v>
          </cell>
          <cell r="C7700" t="str">
            <v>CID002573 - Nghe Tinh Non-Ferrous Metals Joint Stock Company</v>
          </cell>
          <cell r="D7700" t="str">
            <v>Tin</v>
          </cell>
          <cell r="E7700" t="str">
            <v>CID002573</v>
          </cell>
          <cell r="F7700" t="str">
            <v>RMI</v>
          </cell>
          <cell r="G7700" t="str">
            <v>Nghe Tinh Non-Ferrous Metals Joint Stock Company</v>
          </cell>
          <cell r="H7700" t="str">
            <v>VIET NAM</v>
          </cell>
          <cell r="I7700"/>
          <cell r="J7700" t="str">
            <v>Quy Hop</v>
          </cell>
          <cell r="K7700" t="str">
            <v>Nghệ An</v>
          </cell>
          <cell r="L7700" t="str">
            <v>Listed by RMI</v>
          </cell>
        </row>
        <row r="7701">
          <cell r="B7701" t="str">
            <v>Tyco Electronics GAD_2023</v>
          </cell>
          <cell r="C7701" t="str">
            <v>CID001314 - O.M. Manufacturing (Thailand) Co., Ltd.</v>
          </cell>
          <cell r="D7701" t="str">
            <v>Tin</v>
          </cell>
          <cell r="E7701" t="str">
            <v>CID001314</v>
          </cell>
          <cell r="F7701" t="str">
            <v>RMI</v>
          </cell>
          <cell r="G7701" t="str">
            <v>O.M. Manufacturing (Thailand) Co., Ltd.</v>
          </cell>
          <cell r="H7701" t="str">
            <v>THAILAND</v>
          </cell>
          <cell r="I7701"/>
          <cell r="J7701" t="str">
            <v>Sriracha</v>
          </cell>
          <cell r="K7701" t="str">
            <v>Chon Buri</v>
          </cell>
          <cell r="L7701" t="str">
            <v>Conformant</v>
          </cell>
        </row>
        <row r="7702">
          <cell r="B7702" t="str">
            <v>Tyco Electronics GAD_2023</v>
          </cell>
          <cell r="C7702" t="str">
            <v>CID002517 - O.M. Manufacturing Philippines, Inc.</v>
          </cell>
          <cell r="D7702" t="str">
            <v>Tin</v>
          </cell>
          <cell r="E7702" t="str">
            <v>CID002517</v>
          </cell>
          <cell r="F7702" t="str">
            <v>RMI</v>
          </cell>
          <cell r="G7702" t="str">
            <v>O.M. Manufacturing Philippines, Inc.</v>
          </cell>
          <cell r="H7702" t="str">
            <v>PHILIPPINES</v>
          </cell>
          <cell r="I7702"/>
          <cell r="J7702" t="str">
            <v>Rosario</v>
          </cell>
          <cell r="K7702" t="str">
            <v>Cavite</v>
          </cell>
          <cell r="L7702" t="str">
            <v>Conformant</v>
          </cell>
        </row>
        <row r="7703">
          <cell r="B7703" t="str">
            <v>Tyco Electronics GAD_2023</v>
          </cell>
          <cell r="C7703" t="str">
            <v>CID001337 - Operaciones Metalurgicas S.A.</v>
          </cell>
          <cell r="D7703" t="str">
            <v>Tin</v>
          </cell>
          <cell r="E7703" t="str">
            <v>CID001337</v>
          </cell>
          <cell r="F7703" t="str">
            <v>RMI</v>
          </cell>
          <cell r="G7703" t="str">
            <v>Operaciones Metalurgicas S.A.</v>
          </cell>
          <cell r="H7703" t="str">
            <v>BOLIVIA (PLURINATIONAL STATE OF)</v>
          </cell>
          <cell r="I7703" t="str">
            <v>Nondisclosure</v>
          </cell>
          <cell r="J7703" t="str">
            <v>Oruro</v>
          </cell>
          <cell r="K7703" t="str">
            <v>Oruro</v>
          </cell>
          <cell r="L7703" t="str">
            <v>Conformant</v>
          </cell>
        </row>
        <row r="7704">
          <cell r="B7704" t="str">
            <v>Tyco Electronics GAD_2023</v>
          </cell>
          <cell r="C7704" t="str">
            <v>CID001399 - PT Artha Cipta Langgeng</v>
          </cell>
          <cell r="D7704" t="str">
            <v>Tin</v>
          </cell>
          <cell r="E7704" t="str">
            <v>CID001399</v>
          </cell>
          <cell r="F7704" t="str">
            <v>RMI</v>
          </cell>
          <cell r="G7704" t="str">
            <v>PT Artha Cipta Langgeng</v>
          </cell>
          <cell r="H7704" t="str">
            <v>INDONESIA</v>
          </cell>
          <cell r="I7704"/>
          <cell r="J7704" t="str">
            <v>Sungailiat</v>
          </cell>
          <cell r="K7704" t="str">
            <v>Kepulauan Bangka Belitung</v>
          </cell>
          <cell r="L7704" t="str">
            <v>Conformant</v>
          </cell>
        </row>
        <row r="7705">
          <cell r="B7705" t="str">
            <v>Tyco Electronics GAD_2023</v>
          </cell>
          <cell r="C7705" t="str">
            <v>CID002503 - PT ATD Makmur Mandiri Jaya</v>
          </cell>
          <cell r="D7705" t="str">
            <v>Tin</v>
          </cell>
          <cell r="E7705" t="str">
            <v>CID002503</v>
          </cell>
          <cell r="F7705" t="str">
            <v>RMI</v>
          </cell>
          <cell r="G7705" t="str">
            <v>PT ATD Makmur Mandiri Jaya</v>
          </cell>
          <cell r="H7705" t="str">
            <v>INDONESIA</v>
          </cell>
          <cell r="I7705"/>
          <cell r="J7705" t="str">
            <v>Sungailiat</v>
          </cell>
          <cell r="K7705" t="str">
            <v>Kepulauan Bangka Belitung</v>
          </cell>
          <cell r="L7705" t="str">
            <v>Conformant</v>
          </cell>
        </row>
        <row r="7706">
          <cell r="B7706" t="str">
            <v>Tyco Electronics GAD_2023</v>
          </cell>
          <cell r="C7706" t="str">
            <v>CID001402 - PT Babel Inti Perkasa</v>
          </cell>
          <cell r="D7706" t="str">
            <v>Tin</v>
          </cell>
          <cell r="E7706" t="str">
            <v>CID001402</v>
          </cell>
          <cell r="F7706" t="str">
            <v>RMI</v>
          </cell>
          <cell r="G7706" t="str">
            <v>PT Babel Inti Perkasa</v>
          </cell>
          <cell r="H7706" t="str">
            <v>INDONESIA</v>
          </cell>
          <cell r="I7706"/>
          <cell r="J7706" t="str">
            <v>Lintang</v>
          </cell>
          <cell r="K7706" t="str">
            <v>Kepulauan Bangka Belitung</v>
          </cell>
          <cell r="L7706" t="str">
            <v>Conformant</v>
          </cell>
        </row>
        <row r="7707">
          <cell r="B7707" t="str">
            <v>Tyco Electronics GAD_2023</v>
          </cell>
          <cell r="C7707" t="str">
            <v>CID001421 - PT Belitung Industri Sejahtera</v>
          </cell>
          <cell r="D7707" t="str">
            <v>Tin</v>
          </cell>
          <cell r="E7707" t="str">
            <v>CID001421</v>
          </cell>
          <cell r="F7707" t="str">
            <v>RMI</v>
          </cell>
          <cell r="G7707" t="str">
            <v>PT Belitung Industri Sejahtera</v>
          </cell>
          <cell r="H7707" t="str">
            <v>INDONESIA</v>
          </cell>
          <cell r="I7707"/>
          <cell r="J7707" t="str">
            <v>Belitung</v>
          </cell>
          <cell r="K7707" t="str">
            <v>Kepulauan Bangka Belitung</v>
          </cell>
          <cell r="L7707" t="str">
            <v>Active</v>
          </cell>
        </row>
        <row r="7708">
          <cell r="B7708" t="str">
            <v>Tyco Electronics GAD_2023</v>
          </cell>
          <cell r="C7708" t="str">
            <v>CID001428 - PT Bukit Timah156</v>
          </cell>
          <cell r="D7708" t="str">
            <v>Tin</v>
          </cell>
          <cell r="E7708" t="str">
            <v>CID001428</v>
          </cell>
          <cell r="F7708" t="str">
            <v>RMI</v>
          </cell>
          <cell r="G7708" t="str">
            <v>PT Bukit Timah</v>
          </cell>
          <cell r="H7708" t="str">
            <v>INDONESIA</v>
          </cell>
          <cell r="I7708" t="str">
            <v>Nondisclosure</v>
          </cell>
          <cell r="J7708" t="str">
            <v>Pangkal Pinang</v>
          </cell>
          <cell r="K7708" t="str">
            <v>Kepulauan Bangka Belitung</v>
          </cell>
          <cell r="L7708" t="str">
            <v>Conformant</v>
          </cell>
        </row>
        <row r="7709">
          <cell r="B7709" t="str">
            <v>Tyco Electronics GAD_2023</v>
          </cell>
          <cell r="C7709" t="str">
            <v>CID002696 - PT Cipta Persada Mulia</v>
          </cell>
          <cell r="D7709" t="str">
            <v>Tin</v>
          </cell>
          <cell r="E7709" t="str">
            <v>CID002696</v>
          </cell>
          <cell r="F7709" t="str">
            <v>RMI</v>
          </cell>
          <cell r="G7709" t="str">
            <v>PT Cipta Persada Mulia</v>
          </cell>
          <cell r="H7709" t="str">
            <v>INDONESIA</v>
          </cell>
          <cell r="I7709"/>
          <cell r="J7709" t="str">
            <v>Batam</v>
          </cell>
          <cell r="K7709" t="str">
            <v>Kepulauan Riau</v>
          </cell>
          <cell r="L7709" t="str">
            <v>Conformant</v>
          </cell>
        </row>
        <row r="7710">
          <cell r="B7710" t="str">
            <v>Tyco Electronics GAD_2023</v>
          </cell>
          <cell r="C7710" t="str">
            <v>CID002870 - PT Lautan Harmonis Sejahtera</v>
          </cell>
          <cell r="D7710" t="str">
            <v>Tin</v>
          </cell>
          <cell r="E7710" t="str">
            <v>CID002870</v>
          </cell>
          <cell r="F7710" t="str">
            <v>RMI</v>
          </cell>
          <cell r="G7710" t="str">
            <v>PT Lautan Harmonis Sejahtera</v>
          </cell>
          <cell r="H7710" t="str">
            <v>INDONESIA</v>
          </cell>
          <cell r="I7710"/>
          <cell r="J7710" t="str">
            <v>Pasir Putih</v>
          </cell>
          <cell r="K7710" t="str">
            <v>Kepulauan Bangka Belitung</v>
          </cell>
          <cell r="L7710" t="str">
            <v>Removed</v>
          </cell>
        </row>
        <row r="7711">
          <cell r="B7711" t="str">
            <v>Tyco Electronics GAD_2023</v>
          </cell>
          <cell r="C7711" t="str">
            <v>CID002835 - PT Menara Cipta Mulia</v>
          </cell>
          <cell r="D7711" t="str">
            <v>Tin</v>
          </cell>
          <cell r="E7711" t="str">
            <v>CID002835</v>
          </cell>
          <cell r="F7711" t="str">
            <v>RMI</v>
          </cell>
          <cell r="G7711" t="str">
            <v>PT Menara Cipta Mulia</v>
          </cell>
          <cell r="H7711" t="str">
            <v>INDONESIA</v>
          </cell>
          <cell r="I7711"/>
          <cell r="J7711" t="str">
            <v>Mentawak</v>
          </cell>
          <cell r="K7711" t="str">
            <v>Kepulauan Bangka Belitung</v>
          </cell>
          <cell r="L7711" t="str">
            <v>Conformant</v>
          </cell>
        </row>
        <row r="7712">
          <cell r="B7712" t="str">
            <v>Tyco Electronics GAD_2023</v>
          </cell>
          <cell r="C7712" t="str">
            <v>CID001453 - PT Mitra Stania Prima</v>
          </cell>
          <cell r="D7712" t="str">
            <v>Tin</v>
          </cell>
          <cell r="E7712" t="str">
            <v>CID001453</v>
          </cell>
          <cell r="F7712" t="str">
            <v>RMI</v>
          </cell>
          <cell r="G7712" t="str">
            <v>PT Mitra Stania Prima</v>
          </cell>
          <cell r="H7712" t="str">
            <v>INDONESIA</v>
          </cell>
          <cell r="I7712"/>
          <cell r="J7712" t="str">
            <v>Sungailiat</v>
          </cell>
          <cell r="K7712" t="str">
            <v>Kepulauan Bangka Belitung</v>
          </cell>
          <cell r="L7712" t="str">
            <v>Conformant</v>
          </cell>
        </row>
        <row r="7713">
          <cell r="B7713" t="str">
            <v>Tyco Electronics GAD_2023</v>
          </cell>
          <cell r="C7713" t="str">
            <v>CID001457 - PT Panca Mega Persada</v>
          </cell>
          <cell r="D7713" t="str">
            <v>Tin</v>
          </cell>
          <cell r="E7713" t="str">
            <v>CID001457</v>
          </cell>
          <cell r="F7713" t="str">
            <v>RMI</v>
          </cell>
          <cell r="G7713" t="str">
            <v>PT Panca Mega Persada</v>
          </cell>
          <cell r="H7713" t="str">
            <v>INDONESIA</v>
          </cell>
          <cell r="I7713"/>
          <cell r="J7713" t="str">
            <v>Sungailiat</v>
          </cell>
          <cell r="K7713" t="str">
            <v>Kepulauan Bangka Belitung</v>
          </cell>
          <cell r="L7713" t="str">
            <v>Listed by RMI</v>
          </cell>
        </row>
        <row r="7714">
          <cell r="B7714" t="str">
            <v>Tyco Electronics GAD_2023</v>
          </cell>
          <cell r="C7714" t="str">
            <v>CID001458 - PT Prima Timah Utama</v>
          </cell>
          <cell r="D7714" t="str">
            <v>Tin</v>
          </cell>
          <cell r="E7714" t="str">
            <v>CID001458</v>
          </cell>
          <cell r="F7714" t="str">
            <v>RMI</v>
          </cell>
          <cell r="G7714" t="str">
            <v>PT Prima Timah Utama</v>
          </cell>
          <cell r="H7714" t="str">
            <v>INDONESIA</v>
          </cell>
          <cell r="I7714"/>
          <cell r="J7714" t="str">
            <v>Pangkal Pinang</v>
          </cell>
          <cell r="K7714" t="str">
            <v>Kepulauan Bangka Belitung</v>
          </cell>
          <cell r="L7714" t="str">
            <v>Conformant</v>
          </cell>
        </row>
        <row r="7715">
          <cell r="B7715" t="str">
            <v>Tyco Electronics GAD_2023</v>
          </cell>
          <cell r="C7715" t="str">
            <v>CID001460 - PT Refined Bangka Tin</v>
          </cell>
          <cell r="D7715" t="str">
            <v>Tin</v>
          </cell>
          <cell r="E7715" t="str">
            <v>CID001460</v>
          </cell>
          <cell r="F7715" t="str">
            <v>RMI</v>
          </cell>
          <cell r="G7715" t="str">
            <v>PT Refined Bangka Tin</v>
          </cell>
          <cell r="H7715" t="str">
            <v>INDONESIA</v>
          </cell>
          <cell r="I7715"/>
          <cell r="J7715" t="str">
            <v>Sungailiat</v>
          </cell>
          <cell r="K7715" t="str">
            <v>Kepulauan Bangka Belitung</v>
          </cell>
          <cell r="L7715" t="str">
            <v>Conformant</v>
          </cell>
        </row>
        <row r="7716">
          <cell r="B7716" t="str">
            <v>Tyco Electronics GAD_2023</v>
          </cell>
          <cell r="C7716" t="str">
            <v>CID001463 - PT Sariwiguna Binasentosa</v>
          </cell>
          <cell r="D7716" t="str">
            <v>Tin</v>
          </cell>
          <cell r="E7716" t="str">
            <v>CID001463</v>
          </cell>
          <cell r="F7716" t="str">
            <v>RMI</v>
          </cell>
          <cell r="G7716" t="str">
            <v>PT Sariwiguna Binasentosa</v>
          </cell>
          <cell r="H7716" t="str">
            <v>INDONESIA</v>
          </cell>
          <cell r="I7716"/>
          <cell r="J7716" t="str">
            <v>Pangkal Pinang</v>
          </cell>
          <cell r="K7716" t="str">
            <v>Kepulauan Bangka Belitung</v>
          </cell>
          <cell r="L7716" t="str">
            <v>Conformant</v>
          </cell>
        </row>
        <row r="7717">
          <cell r="B7717" t="str">
            <v>Tyco Electronics GAD_2023</v>
          </cell>
          <cell r="C7717" t="str">
            <v>CID001468 - PT Stanindo Inti Perkasa</v>
          </cell>
          <cell r="D7717" t="str">
            <v>Tin</v>
          </cell>
          <cell r="E7717" t="str">
            <v>CID001468</v>
          </cell>
          <cell r="F7717" t="str">
            <v>RMI</v>
          </cell>
          <cell r="G7717" t="str">
            <v>PT Stanindo Inti Perkasa</v>
          </cell>
          <cell r="H7717" t="str">
            <v>INDONESIA</v>
          </cell>
          <cell r="I7717"/>
          <cell r="J7717" t="str">
            <v>Pangkal Pinang</v>
          </cell>
          <cell r="K7717" t="str">
            <v>Kepulauan Bangka Belitung</v>
          </cell>
          <cell r="L7717" t="str">
            <v>Conformant</v>
          </cell>
        </row>
        <row r="7718">
          <cell r="B7718" t="str">
            <v>Tyco Electronics GAD_2023</v>
          </cell>
          <cell r="C7718" t="str">
            <v>CID002816 - PT Sukses Inti Makmur</v>
          </cell>
          <cell r="D7718" t="str">
            <v>Tin</v>
          </cell>
          <cell r="E7718" t="str">
            <v>CID002816</v>
          </cell>
          <cell r="F7718" t="str">
            <v>RMI</v>
          </cell>
          <cell r="G7718" t="str">
            <v>PT Sukses Inti Makmur</v>
          </cell>
          <cell r="H7718" t="str">
            <v>INDONESIA</v>
          </cell>
          <cell r="I7718"/>
          <cell r="J7718" t="str">
            <v>Belitung</v>
          </cell>
          <cell r="K7718" t="str">
            <v>Kepulauan Bangka Belitung</v>
          </cell>
          <cell r="L7718" t="str">
            <v>Conformant</v>
          </cell>
        </row>
        <row r="7719">
          <cell r="B7719" t="str">
            <v>Tyco Electronics GAD_2023</v>
          </cell>
          <cell r="C7719" t="str">
            <v>CID001477 - PT Timah Tbk Kundur</v>
          </cell>
          <cell r="D7719" t="str">
            <v>Tin</v>
          </cell>
          <cell r="E7719" t="str">
            <v>CID001477</v>
          </cell>
          <cell r="F7719" t="str">
            <v>RMI</v>
          </cell>
          <cell r="G7719" t="str">
            <v>PT Timah Tbk Kundur</v>
          </cell>
          <cell r="H7719" t="str">
            <v>INDONESIA</v>
          </cell>
          <cell r="I7719" t="str">
            <v>Unknown.</v>
          </cell>
          <cell r="J7719" t="str">
            <v>Kundur</v>
          </cell>
          <cell r="K7719" t="str">
            <v>Riau</v>
          </cell>
          <cell r="L7719" t="str">
            <v>Conformant</v>
          </cell>
        </row>
        <row r="7720">
          <cell r="B7720" t="str">
            <v>Tyco Electronics GAD_2023</v>
          </cell>
          <cell r="C7720" t="str">
            <v>CID001482 - PT Timah Tbk Mentok</v>
          </cell>
          <cell r="D7720" t="str">
            <v>Tin</v>
          </cell>
          <cell r="E7720" t="str">
            <v>CID001482</v>
          </cell>
          <cell r="F7720" t="str">
            <v>RMI</v>
          </cell>
          <cell r="G7720" t="str">
            <v>PT Timah Tbk Mentok</v>
          </cell>
          <cell r="H7720" t="str">
            <v>INDONESIA</v>
          </cell>
          <cell r="I7720" t="str">
            <v>Unknown.</v>
          </cell>
          <cell r="J7720" t="str">
            <v>Mentok</v>
          </cell>
          <cell r="K7720" t="str">
            <v>Kepulauan Bangka Belitung</v>
          </cell>
          <cell r="L7720" t="str">
            <v>Conformant</v>
          </cell>
        </row>
        <row r="7721">
          <cell r="B7721" t="str">
            <v>Tyco Electronics GAD_2023</v>
          </cell>
          <cell r="C7721" t="str">
            <v>CID001490 - PT Tinindo Inter Nusa</v>
          </cell>
          <cell r="D7721" t="str">
            <v>Tin</v>
          </cell>
          <cell r="E7721" t="str">
            <v>CID001490</v>
          </cell>
          <cell r="F7721" t="str">
            <v>RMI</v>
          </cell>
          <cell r="G7721" t="str">
            <v>PT Tinindo Inter Nusa</v>
          </cell>
          <cell r="H7721" t="str">
            <v>INDONESIA</v>
          </cell>
          <cell r="I7721"/>
          <cell r="J7721" t="str">
            <v>Pangkal Pinang</v>
          </cell>
          <cell r="K7721" t="str">
            <v>Kepulauan Bangka Belitung</v>
          </cell>
          <cell r="L7721" t="str">
            <v>Listed by RMI</v>
          </cell>
        </row>
        <row r="7722">
          <cell r="B7722" t="str">
            <v>Tyco Electronics GAD_2023</v>
          </cell>
          <cell r="C7722" t="str">
            <v>CID001539 - Rui Da Hung</v>
          </cell>
          <cell r="D7722" t="str">
            <v>Tin</v>
          </cell>
          <cell r="E7722" t="str">
            <v>CID001539</v>
          </cell>
          <cell r="F7722" t="str">
            <v>RMI</v>
          </cell>
          <cell r="G7722" t="str">
            <v>Rui Da Hung</v>
          </cell>
          <cell r="H7722" t="str">
            <v>TAIWAN, PROVINCE OF CHINA</v>
          </cell>
          <cell r="I7722"/>
          <cell r="J7722" t="str">
            <v>Taoyuan</v>
          </cell>
          <cell r="K7722" t="str">
            <v>Taoyuan</v>
          </cell>
          <cell r="L7722" t="str">
            <v>Conformant</v>
          </cell>
        </row>
        <row r="7723">
          <cell r="B7723" t="str">
            <v>Tyco Electronics GAD_2023</v>
          </cell>
          <cell r="C7723" t="str">
            <v>CID001758 - Soft Metais Ltda.</v>
          </cell>
          <cell r="D7723" t="str">
            <v>Tin</v>
          </cell>
          <cell r="E7723" t="str">
            <v>CID001758</v>
          </cell>
          <cell r="F7723" t="str">
            <v>RMI</v>
          </cell>
          <cell r="G7723" t="str">
            <v>Soft Metais Ltda.</v>
          </cell>
          <cell r="H7723" t="str">
            <v>BRAZIL</v>
          </cell>
          <cell r="I7723"/>
          <cell r="J7723" t="str">
            <v>Bebedouro</v>
          </cell>
          <cell r="K7723" t="str">
            <v>São Paulo</v>
          </cell>
          <cell r="L7723" t="str">
            <v>Removed</v>
          </cell>
        </row>
        <row r="7724">
          <cell r="B7724" t="str">
            <v>Tyco Electronics GAD_2023</v>
          </cell>
          <cell r="C7724" t="str">
            <v>CID002756 - Super Ligas</v>
          </cell>
          <cell r="D7724" t="str">
            <v>Tin</v>
          </cell>
          <cell r="E7724" t="str">
            <v>CID002756</v>
          </cell>
          <cell r="F7724" t="str">
            <v>RMI</v>
          </cell>
          <cell r="G7724" t="str">
            <v>Super Ligas</v>
          </cell>
          <cell r="H7724" t="str">
            <v>BRAZIL</v>
          </cell>
          <cell r="I7724"/>
          <cell r="J7724" t="str">
            <v>Piracicaba</v>
          </cell>
          <cell r="K7724" t="str">
            <v>São Paulo</v>
          </cell>
          <cell r="L7724" t="str">
            <v>Active</v>
          </cell>
        </row>
        <row r="7725">
          <cell r="B7725" t="str">
            <v>Tyco Electronics GAD_2023</v>
          </cell>
          <cell r="C7725" t="str">
            <v>CID001898 - Thaisarco</v>
          </cell>
          <cell r="D7725" t="str">
            <v>Tin</v>
          </cell>
          <cell r="E7725" t="str">
            <v>CID001898</v>
          </cell>
          <cell r="F7725" t="str">
            <v>RMI</v>
          </cell>
          <cell r="G7725" t="str">
            <v>Thaisarco</v>
          </cell>
          <cell r="H7725" t="str">
            <v>THAILAND</v>
          </cell>
          <cell r="I7725" t="str">
            <v>80 Moo 8, Sakdidej Road</v>
          </cell>
          <cell r="J7725" t="str">
            <v>Amphur Muang</v>
          </cell>
          <cell r="K7725" t="str">
            <v>Phuket</v>
          </cell>
          <cell r="L7725" t="str">
            <v>Conformant</v>
          </cell>
        </row>
        <row r="7726">
          <cell r="B7726" t="str">
            <v>Tyco Electronics GAD_2023</v>
          </cell>
          <cell r="C7726" t="str">
            <v>CID002574 - Tuyen Quang Non-Ferrous Metals Joint Stock Company</v>
          </cell>
          <cell r="D7726" t="str">
            <v>Tin</v>
          </cell>
          <cell r="E7726" t="str">
            <v>CID002574</v>
          </cell>
          <cell r="F7726" t="str">
            <v>RMI</v>
          </cell>
          <cell r="G7726" t="str">
            <v>Tuyen Quang Non-Ferrous Metals Joint Stock Company</v>
          </cell>
          <cell r="H7726" t="str">
            <v>VIET NAM</v>
          </cell>
          <cell r="I7726"/>
          <cell r="J7726" t="str">
            <v>Tan Quang</v>
          </cell>
          <cell r="K7726" t="str">
            <v>Tuyên Quang</v>
          </cell>
          <cell r="L7726" t="str">
            <v>Listed by RMI</v>
          </cell>
        </row>
        <row r="7727">
          <cell r="B7727" t="str">
            <v>Tyco Electronics GAD_2023</v>
          </cell>
          <cell r="C7727" t="str">
            <v>CID002015 - VQB Mineral and Trading Group JSC</v>
          </cell>
          <cell r="D7727" t="str">
            <v>Tin</v>
          </cell>
          <cell r="E7727" t="str">
            <v>CID002015</v>
          </cell>
          <cell r="F7727" t="str">
            <v>RMI</v>
          </cell>
          <cell r="G7727" t="str">
            <v>VQB Mineral and Trading Group JSC</v>
          </cell>
          <cell r="H7727" t="str">
            <v>VIET NAM</v>
          </cell>
          <cell r="I7727"/>
          <cell r="J7727" t="str">
            <v>Hanoi</v>
          </cell>
          <cell r="K7727" t="str">
            <v>Ha Noi</v>
          </cell>
          <cell r="L7727" t="str">
            <v>Listed by RMI</v>
          </cell>
        </row>
        <row r="7728">
          <cell r="B7728" t="str">
            <v>Tyco Electronics GAD_2023</v>
          </cell>
          <cell r="C7728" t="str">
            <v>CID002036 - White Solder Metalurgia e Mineracao Ltda.</v>
          </cell>
          <cell r="D7728" t="str">
            <v>Tin</v>
          </cell>
          <cell r="E7728" t="str">
            <v>CID002036</v>
          </cell>
          <cell r="F7728" t="str">
            <v>RMI</v>
          </cell>
          <cell r="G7728" t="str">
            <v>White Solder Metalurgia e Mineracao Ltda.</v>
          </cell>
          <cell r="H7728" t="str">
            <v>BRAZIL</v>
          </cell>
          <cell r="I7728" t="str">
            <v>Rodovia 421, Km 1,1 no 917 CEP 76877-073/Cx Postal: 433</v>
          </cell>
          <cell r="J7728" t="str">
            <v>Ariquemes</v>
          </cell>
          <cell r="K7728" t="str">
            <v>Rondônia</v>
          </cell>
          <cell r="L7728" t="str">
            <v>Conformant</v>
          </cell>
        </row>
        <row r="7729">
          <cell r="B7729" t="str">
            <v>Tyco Electronics GAD_2023</v>
          </cell>
          <cell r="C7729" t="str">
            <v>CID002158 - Yunnan Chengfeng Non-ferrous Metals Co., Ltd.165</v>
          </cell>
          <cell r="D7729" t="str">
            <v>Tin</v>
          </cell>
          <cell r="E7729" t="str">
            <v>CID002158</v>
          </cell>
          <cell r="F7729" t="str">
            <v>RMI</v>
          </cell>
          <cell r="G7729" t="str">
            <v>Yunnan Chengfeng Non-ferrous Metals Co., Ltd.</v>
          </cell>
          <cell r="H7729" t="str">
            <v>CHINA</v>
          </cell>
          <cell r="I7729" t="str">
            <v>Unknown.</v>
          </cell>
          <cell r="J7729" t="str">
            <v>Gejiu</v>
          </cell>
          <cell r="K7729" t="str">
            <v>Yunnan Sheng</v>
          </cell>
          <cell r="L7729" t="str">
            <v>Conformant</v>
          </cell>
        </row>
        <row r="7730">
          <cell r="B7730" t="str">
            <v>Tyco Electronics GAD_2023</v>
          </cell>
          <cell r="C7730" t="str">
            <v>CID002180 - Tin Smelting Branch of Yunnan Tin Co., Ltd.</v>
          </cell>
          <cell r="D7730" t="str">
            <v>Tin</v>
          </cell>
          <cell r="E7730" t="str">
            <v>CID002180</v>
          </cell>
          <cell r="F7730" t="str">
            <v>RMI</v>
          </cell>
          <cell r="G7730" t="str">
            <v>Tin Smelting Branch of Yunnan Tin Co., Ltd.</v>
          </cell>
          <cell r="H7730" t="str">
            <v>CHINA</v>
          </cell>
          <cell r="I7730" t="str">
            <v>Unknown.</v>
          </cell>
          <cell r="J7730" t="str">
            <v>Gejiu</v>
          </cell>
          <cell r="K7730" t="str">
            <v>Yunnan Sheng</v>
          </cell>
          <cell r="L7730" t="str">
            <v>Conformant</v>
          </cell>
        </row>
        <row r="7731">
          <cell r="B7731" t="str">
            <v>Tyco Electronics GAD_2023</v>
          </cell>
          <cell r="C7731" t="str">
            <v>CID000004 - A.L.M.T. Corp.</v>
          </cell>
          <cell r="D7731" t="str">
            <v>Tungsten</v>
          </cell>
          <cell r="E7731" t="str">
            <v>CID000004</v>
          </cell>
          <cell r="F7731" t="str">
            <v>RMI</v>
          </cell>
          <cell r="G7731" t="str">
            <v>A.L.M.T. Corp.</v>
          </cell>
          <cell r="H7731" t="str">
            <v>JAPAN</v>
          </cell>
          <cell r="I7731"/>
          <cell r="J7731" t="str">
            <v>Toyama City</v>
          </cell>
          <cell r="K7731" t="str">
            <v>Toyama</v>
          </cell>
          <cell r="L7731" t="str">
            <v>Conformant</v>
          </cell>
        </row>
        <row r="7732">
          <cell r="B7732" t="str">
            <v>Tyco Electronics GAD_2023</v>
          </cell>
          <cell r="C7732" t="str">
            <v>CID002833 - ACL Metais Eireli</v>
          </cell>
          <cell r="D7732" t="str">
            <v>Tungsten</v>
          </cell>
          <cell r="E7732" t="str">
            <v>CID002833</v>
          </cell>
          <cell r="F7732" t="str">
            <v>RMI</v>
          </cell>
          <cell r="G7732" t="str">
            <v>ACL Metais Eireli</v>
          </cell>
          <cell r="H7732" t="str">
            <v>BRAZIL</v>
          </cell>
          <cell r="I7732"/>
          <cell r="J7732" t="str">
            <v>Araçariguama</v>
          </cell>
          <cell r="K7732" t="str">
            <v>São Paulo</v>
          </cell>
          <cell r="L7732" t="str">
            <v>Listed by RMI</v>
          </cell>
        </row>
        <row r="7733">
          <cell r="B7733" t="str">
            <v>Tyco Electronics GAD_2023</v>
          </cell>
          <cell r="C7733" t="str">
            <v>CID002502 - Asia Tungsten Products Vietnam Ltd.</v>
          </cell>
          <cell r="D7733" t="str">
            <v>Tungsten</v>
          </cell>
          <cell r="E7733" t="str">
            <v>CID002502</v>
          </cell>
          <cell r="F7733" t="str">
            <v>RMI</v>
          </cell>
          <cell r="G7733" t="str">
            <v>Asia Tungsten Products Vietnam Ltd.</v>
          </cell>
          <cell r="H7733" t="str">
            <v>VIET NAM</v>
          </cell>
          <cell r="I7733"/>
          <cell r="J7733" t="str">
            <v>Vinh Bao District</v>
          </cell>
          <cell r="K7733" t="str">
            <v>Hai Phong</v>
          </cell>
          <cell r="L7733" t="str">
            <v>Removed</v>
          </cell>
        </row>
        <row r="7734">
          <cell r="B7734" t="str">
            <v>Tyco Electronics GAD_2023</v>
          </cell>
          <cell r="C7734" t="str">
            <v>CID002513 - Hunan Shizhuyuan Nonferrous Metals Co., Ltd. Chenzhou Tungsten Products Branch</v>
          </cell>
          <cell r="D7734" t="str">
            <v>Tungsten</v>
          </cell>
          <cell r="E7734" t="str">
            <v>CID002513</v>
          </cell>
          <cell r="F7734" t="str">
            <v>RMI</v>
          </cell>
          <cell r="G7734" t="str">
            <v>Hunan Shizhuyuan Nonferrous Metals Co., Ltd. Chenzhou Tungsten Products Branch</v>
          </cell>
          <cell r="H7734" t="str">
            <v>CHINA</v>
          </cell>
          <cell r="I7734"/>
          <cell r="J7734" t="str">
            <v>Chenzhou</v>
          </cell>
          <cell r="K7734" t="str">
            <v>Hunan Sheng</v>
          </cell>
          <cell r="L7734" t="str">
            <v>Conformant</v>
          </cell>
        </row>
        <row r="7735">
          <cell r="B7735" t="str">
            <v>Tyco Electronics GAD_2023</v>
          </cell>
          <cell r="C7735" t="str">
            <v>CID000258 - Chongyi Zhangyuan Tungsten Co., Ltd.</v>
          </cell>
          <cell r="D7735" t="str">
            <v>Tungsten</v>
          </cell>
          <cell r="E7735" t="str">
            <v>CID000258</v>
          </cell>
          <cell r="F7735" t="str">
            <v>RMI</v>
          </cell>
          <cell r="G7735" t="str">
            <v>Chongyi Zhangyuan Tungsten Co., Ltd.</v>
          </cell>
          <cell r="H7735" t="str">
            <v>CHINA</v>
          </cell>
          <cell r="I7735"/>
          <cell r="J7735" t="str">
            <v>Ganzhou</v>
          </cell>
          <cell r="K7735" t="str">
            <v>Jiangxi Sheng</v>
          </cell>
          <cell r="L7735" t="str">
            <v>Conformant</v>
          </cell>
        </row>
        <row r="7736">
          <cell r="B7736" t="str">
            <v>Tyco Electronics GAD_2023</v>
          </cell>
          <cell r="C7736" t="str">
            <v>CID000875 - Ganzhou Huaxing Tungsten Products Co., Ltd.177</v>
          </cell>
          <cell r="D7736" t="str">
            <v>Tungsten</v>
          </cell>
          <cell r="E7736" t="str">
            <v>CID000875</v>
          </cell>
          <cell r="F7736" t="str">
            <v>RMI</v>
          </cell>
          <cell r="G7736" t="str">
            <v>Ganzhou Huaxing Tungsten Products Co., Ltd.</v>
          </cell>
          <cell r="H7736" t="str">
            <v>CHINA</v>
          </cell>
          <cell r="I7736"/>
          <cell r="J7736" t="str">
            <v>Ganzhou</v>
          </cell>
          <cell r="K7736" t="str">
            <v>Jiangxi Sheng</v>
          </cell>
          <cell r="L7736" t="str">
            <v>Conformant</v>
          </cell>
        </row>
        <row r="7737">
          <cell r="B7737" t="str">
            <v>Tyco Electronics GAD_2023</v>
          </cell>
          <cell r="C7737" t="str">
            <v>CID002315 - Ganzhou Jiangwu Ferrotungsten Co., Ltd.</v>
          </cell>
          <cell r="D7737" t="str">
            <v>Tungsten</v>
          </cell>
          <cell r="E7737" t="str">
            <v>CID002315</v>
          </cell>
          <cell r="F7737" t="str">
            <v>RMI</v>
          </cell>
          <cell r="G7737" t="str">
            <v>Ganzhou Jiangwu Ferrotungsten Co., Ltd.</v>
          </cell>
          <cell r="H7737" t="str">
            <v>CHINA</v>
          </cell>
          <cell r="I7737"/>
          <cell r="J7737" t="str">
            <v>Ganzhou</v>
          </cell>
          <cell r="K7737" t="str">
            <v>Jiangxi Sheng</v>
          </cell>
          <cell r="L7737" t="str">
            <v>Conformant</v>
          </cell>
        </row>
        <row r="7738">
          <cell r="B7738" t="str">
            <v>Tyco Electronics GAD_2023</v>
          </cell>
          <cell r="C7738" t="str">
            <v>CID002494 - Ganzhou Seadragon W &amp; Mo Co., Ltd.</v>
          </cell>
          <cell r="D7738" t="str">
            <v>Tungsten</v>
          </cell>
          <cell r="E7738" t="str">
            <v>CID002494</v>
          </cell>
          <cell r="F7738" t="str">
            <v>RMI</v>
          </cell>
          <cell r="G7738" t="str">
            <v>Ganzhou Seadragon W &amp; Mo Co., Ltd.</v>
          </cell>
          <cell r="H7738" t="str">
            <v>CHINA</v>
          </cell>
          <cell r="I7738"/>
          <cell r="J7738" t="str">
            <v>Ganzhou</v>
          </cell>
          <cell r="K7738" t="str">
            <v>Jiangxi Sheng</v>
          </cell>
          <cell r="L7738" t="str">
            <v>Conformant</v>
          </cell>
        </row>
        <row r="7739">
          <cell r="B7739" t="str">
            <v>Tyco Electronics GAD_2023</v>
          </cell>
          <cell r="C7739" t="str">
            <v>CID000568 - Global Tungsten &amp; Powders Corp.</v>
          </cell>
          <cell r="D7739" t="str">
            <v>Tungsten</v>
          </cell>
          <cell r="E7739" t="str">
            <v>CID000568</v>
          </cell>
          <cell r="F7739" t="str">
            <v>RMI</v>
          </cell>
          <cell r="G7739" t="str">
            <v>Global Tungsten &amp; Powders Corp.</v>
          </cell>
          <cell r="H7739" t="str">
            <v>UNITED STATES OF AMERICA</v>
          </cell>
          <cell r="I7739"/>
          <cell r="J7739" t="str">
            <v>Towanda</v>
          </cell>
          <cell r="K7739" t="str">
            <v>Pennsylvania</v>
          </cell>
          <cell r="L7739" t="str">
            <v>Conformant</v>
          </cell>
        </row>
        <row r="7740">
          <cell r="B7740" t="str">
            <v>Tyco Electronics GAD_2023</v>
          </cell>
          <cell r="C7740" t="str">
            <v>CID000218 - Guangdong Xianglu Tungsten Co., Ltd.181</v>
          </cell>
          <cell r="D7740" t="str">
            <v>Tungsten</v>
          </cell>
          <cell r="E7740" t="str">
            <v>CID000218</v>
          </cell>
          <cell r="F7740" t="str">
            <v>RMI</v>
          </cell>
          <cell r="G7740" t="str">
            <v>Guangdong Xianglu Tungsten Co., Ltd.</v>
          </cell>
          <cell r="H7740" t="str">
            <v>CHINA</v>
          </cell>
          <cell r="I7740"/>
          <cell r="J7740" t="str">
            <v>Chaozhou</v>
          </cell>
          <cell r="K7740" t="str">
            <v>Guangdong Sheng</v>
          </cell>
          <cell r="L7740" t="str">
            <v>Conformant</v>
          </cell>
        </row>
        <row r="7741">
          <cell r="B7741" t="str">
            <v>Tyco Electronics GAD_2023</v>
          </cell>
          <cell r="C7741" t="str">
            <v>CID002541 - H.C. Starck Tungsten GmbH</v>
          </cell>
          <cell r="D7741" t="str">
            <v>Tungsten</v>
          </cell>
          <cell r="E7741" t="str">
            <v>CID002541</v>
          </cell>
          <cell r="F7741" t="str">
            <v>RMI</v>
          </cell>
          <cell r="G7741" t="str">
            <v>H.C. Starck Tungsten GmbH</v>
          </cell>
          <cell r="H7741" t="str">
            <v>GERMANY</v>
          </cell>
          <cell r="I7741"/>
          <cell r="J7741" t="str">
            <v>Goslar</v>
          </cell>
          <cell r="K7741" t="str">
            <v>Niedersachsen</v>
          </cell>
          <cell r="L7741" t="str">
            <v>Conformant</v>
          </cell>
        </row>
        <row r="7742">
          <cell r="B7742" t="str">
            <v>Tyco Electronics GAD_2023</v>
          </cell>
          <cell r="C7742" t="str">
            <v>CID000769 - Hunan Jintai New Material Co., Ltd.96</v>
          </cell>
          <cell r="D7742" t="str">
            <v>Tungsten</v>
          </cell>
          <cell r="E7742" t="str">
            <v>CID000769</v>
          </cell>
          <cell r="F7742" t="str">
            <v>RMI</v>
          </cell>
          <cell r="G7742" t="str">
            <v>Hunan Jintai New Material Co., Ltd.</v>
          </cell>
          <cell r="H7742" t="str">
            <v>CHINA</v>
          </cell>
          <cell r="I7742"/>
          <cell r="J7742" t="str">
            <v>Hengyang</v>
          </cell>
          <cell r="K7742" t="str">
            <v>Hunan Sheng</v>
          </cell>
          <cell r="L7742" t="str">
            <v>Conformant</v>
          </cell>
        </row>
        <row r="7743">
          <cell r="B7743" t="str">
            <v>Tyco Electronics GAD_2023</v>
          </cell>
          <cell r="C7743" t="str">
            <v>CID002649 - Hydrometallurg, JSC</v>
          </cell>
          <cell r="D7743" t="str">
            <v>Tungsten</v>
          </cell>
          <cell r="E7743" t="str">
            <v>CID002649</v>
          </cell>
          <cell r="F7743" t="str">
            <v>RMI</v>
          </cell>
          <cell r="G7743" t="str">
            <v>Hydrometallurg, JSC</v>
          </cell>
          <cell r="H7743" t="str">
            <v>RUSSIAN FEDERATION</v>
          </cell>
          <cell r="I7743"/>
          <cell r="J7743" t="str">
            <v>Nalchik</v>
          </cell>
          <cell r="K7743" t="str">
            <v>Kabardino-Balkarskaya Respublika</v>
          </cell>
          <cell r="L7743" t="str">
            <v>Listed by RMI</v>
          </cell>
        </row>
        <row r="7744">
          <cell r="B7744" t="str">
            <v>Tyco Electronics GAD_2023</v>
          </cell>
          <cell r="C7744" t="str">
            <v>CID000825 - Japan New Metals Co., Ltd.</v>
          </cell>
          <cell r="D7744" t="str">
            <v>Tungsten</v>
          </cell>
          <cell r="E7744" t="str">
            <v>CID000825</v>
          </cell>
          <cell r="F7744" t="str">
            <v>RMI</v>
          </cell>
          <cell r="G7744" t="str">
            <v>Japan New Metals Co., Ltd.</v>
          </cell>
          <cell r="H7744" t="str">
            <v>JAPAN</v>
          </cell>
          <cell r="I7744"/>
          <cell r="J7744" t="str">
            <v>Akita City</v>
          </cell>
          <cell r="K7744" t="str">
            <v>Akita</v>
          </cell>
          <cell r="L7744" t="str">
            <v>Conformant</v>
          </cell>
        </row>
        <row r="7745">
          <cell r="B7745" t="str">
            <v>Tyco Electronics GAD_2023</v>
          </cell>
          <cell r="C7745" t="str">
            <v>CID002551 - Jiangwu H.C. Starck Tungsten Products Co., Ltd.</v>
          </cell>
          <cell r="D7745" t="str">
            <v>Tungsten</v>
          </cell>
          <cell r="E7745" t="str">
            <v>CID002551</v>
          </cell>
          <cell r="F7745" t="str">
            <v>RMI</v>
          </cell>
          <cell r="G7745" t="str">
            <v>Jiangwu H.C. Starck Tungsten Products Co., Ltd.</v>
          </cell>
          <cell r="H7745" t="str">
            <v>CHINA</v>
          </cell>
          <cell r="I7745"/>
          <cell r="J7745" t="str">
            <v>Ganzhou</v>
          </cell>
          <cell r="K7745" t="str">
            <v>Jiangxi Sheng</v>
          </cell>
          <cell r="L7745" t="str">
            <v>Conformant</v>
          </cell>
        </row>
        <row r="7746">
          <cell r="B7746" t="str">
            <v>Tyco Electronics GAD_2023</v>
          </cell>
          <cell r="C7746" t="str">
            <v>CID002321 - Jiangxi Gan Bei Tungsten Co., Ltd.</v>
          </cell>
          <cell r="D7746" t="str">
            <v>Tungsten</v>
          </cell>
          <cell r="E7746" t="str">
            <v>CID002321</v>
          </cell>
          <cell r="F7746" t="str">
            <v>RMI</v>
          </cell>
          <cell r="G7746" t="str">
            <v>Jiangxi Gan Bei Tungsten Co., Ltd.</v>
          </cell>
          <cell r="H7746" t="str">
            <v>CHINA</v>
          </cell>
          <cell r="I7746"/>
          <cell r="J7746" t="str">
            <v>Xiushui</v>
          </cell>
          <cell r="K7746" t="str">
            <v>Jiangxi Sheng</v>
          </cell>
          <cell r="L7746" t="str">
            <v>Conformant</v>
          </cell>
        </row>
        <row r="7747">
          <cell r="B7747" t="str">
            <v>Tyco Electronics GAD_2023</v>
          </cell>
          <cell r="C7747" t="str">
            <v>CID002313 - Jiangxi Minmetals Gao'an Non-ferrous Metals Co., Ltd.</v>
          </cell>
          <cell r="D7747" t="str">
            <v>Tungsten</v>
          </cell>
          <cell r="E7747" t="str">
            <v>CID002313</v>
          </cell>
          <cell r="F7747" t="str">
            <v>RMI</v>
          </cell>
          <cell r="G7747" t="str">
            <v>Jiangxi Minmetals Gao'an Non-ferrous Metals Co., Ltd.</v>
          </cell>
          <cell r="H7747" t="str">
            <v>CHINA</v>
          </cell>
          <cell r="I7747"/>
          <cell r="J7747" t="str">
            <v>Gao'an</v>
          </cell>
          <cell r="K7747" t="str">
            <v>Jiangxi Sheng</v>
          </cell>
          <cell r="L7747" t="str">
            <v>Listed by RMI</v>
          </cell>
        </row>
        <row r="7748">
          <cell r="B7748" t="str">
            <v>Tyco Electronics GAD_2023</v>
          </cell>
          <cell r="C7748" t="str">
            <v>CID002318 - Jiangxi Tonggu Non-ferrous Metallurgical &amp; Chemical Co., Ltd.</v>
          </cell>
          <cell r="D7748" t="str">
            <v>Tungsten</v>
          </cell>
          <cell r="E7748" t="str">
            <v>CID002318</v>
          </cell>
          <cell r="F7748" t="str">
            <v>RMI</v>
          </cell>
          <cell r="G7748" t="str">
            <v>Jiangxi Tonggu Non-ferrous Metallurgical &amp; Chemical Co., Ltd.</v>
          </cell>
          <cell r="H7748" t="str">
            <v>CHINA</v>
          </cell>
          <cell r="I7748"/>
          <cell r="J7748" t="str">
            <v>Tonggu</v>
          </cell>
          <cell r="K7748" t="str">
            <v>Jiangxi Sheng</v>
          </cell>
          <cell r="L7748" t="str">
            <v>Conformant</v>
          </cell>
        </row>
        <row r="7749">
          <cell r="B7749" t="str">
            <v>Tyco Electronics GAD_2023</v>
          </cell>
          <cell r="C7749" t="str">
            <v>CID002317 - Jiangxi Xinsheng Tungsten Industry Co., Ltd.</v>
          </cell>
          <cell r="D7749" t="str">
            <v>Tungsten</v>
          </cell>
          <cell r="E7749" t="str">
            <v>CID002317</v>
          </cell>
          <cell r="F7749" t="str">
            <v>RMI</v>
          </cell>
          <cell r="G7749" t="str">
            <v>Jiangxi Xinsheng Tungsten Industry Co., Ltd.</v>
          </cell>
          <cell r="H7749" t="str">
            <v>CHINA</v>
          </cell>
          <cell r="I7749"/>
          <cell r="J7749" t="str">
            <v>Ganzhou</v>
          </cell>
          <cell r="K7749" t="str">
            <v>Jiangxi Sheng</v>
          </cell>
          <cell r="L7749" t="str">
            <v>Conformant</v>
          </cell>
        </row>
        <row r="7750">
          <cell r="B7750" t="str">
            <v>Tyco Electronics GAD_2023</v>
          </cell>
          <cell r="C7750" t="str">
            <v>CID002316 - Jiangxi Yaosheng Tungsten Co., Ltd.</v>
          </cell>
          <cell r="D7750" t="str">
            <v>Tungsten</v>
          </cell>
          <cell r="E7750" t="str">
            <v>CID002316</v>
          </cell>
          <cell r="F7750" t="str">
            <v>RMI</v>
          </cell>
          <cell r="G7750" t="str">
            <v>Jiangxi Yaosheng Tungsten Co., Ltd.</v>
          </cell>
          <cell r="H7750" t="str">
            <v>CHINA</v>
          </cell>
          <cell r="I7750"/>
          <cell r="J7750" t="str">
            <v>Ganzhou</v>
          </cell>
          <cell r="K7750" t="str">
            <v>Jiangxi Sheng</v>
          </cell>
          <cell r="L7750" t="str">
            <v>Conformant</v>
          </cell>
        </row>
        <row r="7751">
          <cell r="B7751" t="str">
            <v>Tyco Electronics GAD_2023</v>
          </cell>
          <cell r="C7751" t="str">
            <v>CID000966 - Kennametal Fallon</v>
          </cell>
          <cell r="D7751" t="str">
            <v>Tungsten</v>
          </cell>
          <cell r="E7751" t="str">
            <v>CID000966</v>
          </cell>
          <cell r="F7751" t="str">
            <v>RMI</v>
          </cell>
          <cell r="G7751" t="str">
            <v>Kennametal Fallon</v>
          </cell>
          <cell r="H7751" t="str">
            <v>UNITED STATES OF AMERICA</v>
          </cell>
          <cell r="I7751"/>
          <cell r="J7751" t="str">
            <v>Fallon</v>
          </cell>
          <cell r="K7751" t="str">
            <v>Nevada</v>
          </cell>
          <cell r="L7751" t="str">
            <v>Conformant</v>
          </cell>
        </row>
        <row r="7752">
          <cell r="B7752" t="str">
            <v>Tyco Electronics GAD_2023</v>
          </cell>
          <cell r="C7752" t="str">
            <v>CID000105 - Kennametal Huntsville184</v>
          </cell>
          <cell r="D7752" t="str">
            <v>Tungsten</v>
          </cell>
          <cell r="E7752" t="str">
            <v>CID000105</v>
          </cell>
          <cell r="F7752" t="str">
            <v>RMI</v>
          </cell>
          <cell r="G7752" t="str">
            <v>Kennametal Huntsville</v>
          </cell>
          <cell r="H7752" t="str">
            <v>UNITED STATES OF AMERICA</v>
          </cell>
          <cell r="I7752"/>
          <cell r="J7752" t="str">
            <v>Huntsville</v>
          </cell>
          <cell r="K7752" t="str">
            <v>Alabama</v>
          </cell>
          <cell r="L7752" t="str">
            <v>Conformant</v>
          </cell>
        </row>
        <row r="7753">
          <cell r="B7753" t="str">
            <v>Tyco Electronics GAD_2023</v>
          </cell>
          <cell r="C7753" t="str">
            <v>CID002319 - Malipo Haiyu Tungsten Co., Ltd.</v>
          </cell>
          <cell r="D7753" t="str">
            <v>Tungsten</v>
          </cell>
          <cell r="E7753" t="str">
            <v>CID002319</v>
          </cell>
          <cell r="F7753" t="str">
            <v>RMI</v>
          </cell>
          <cell r="G7753" t="str">
            <v>Malipo Haiyu Tungsten Co., Ltd.</v>
          </cell>
          <cell r="H7753" t="str">
            <v>CHINA</v>
          </cell>
          <cell r="I7753"/>
          <cell r="J7753" t="str">
            <v>Nanfeng Xiaozhai</v>
          </cell>
          <cell r="K7753" t="str">
            <v>Yunnan Sheng</v>
          </cell>
          <cell r="L7753" t="str">
            <v>Conformant</v>
          </cell>
        </row>
        <row r="7754">
          <cell r="B7754" t="str">
            <v>Tyco Electronics GAD_2023</v>
          </cell>
          <cell r="C7754" t="str">
            <v>CID002845 - Moliren Ltd.</v>
          </cell>
          <cell r="D7754" t="str">
            <v>Tungsten</v>
          </cell>
          <cell r="E7754" t="str">
            <v>CID002845</v>
          </cell>
          <cell r="F7754" t="str">
            <v>RMI</v>
          </cell>
          <cell r="G7754" t="str">
            <v>Moliren Ltd.</v>
          </cell>
          <cell r="H7754" t="str">
            <v>RUSSIAN FEDERATION</v>
          </cell>
          <cell r="I7754"/>
          <cell r="J7754" t="str">
            <v>Roshal</v>
          </cell>
          <cell r="K7754" t="str">
            <v>Moskovskaja oblast'</v>
          </cell>
          <cell r="L7754" t="str">
            <v>Listed by RMI</v>
          </cell>
        </row>
        <row r="7755">
          <cell r="B7755" t="str">
            <v>Tyco Electronics GAD_2023</v>
          </cell>
          <cell r="C7755" t="str">
            <v>CID002589 - Niagara Refining LLC</v>
          </cell>
          <cell r="D7755" t="str">
            <v>Tungsten</v>
          </cell>
          <cell r="E7755" t="str">
            <v>CID002589</v>
          </cell>
          <cell r="F7755" t="str">
            <v>RMI</v>
          </cell>
          <cell r="G7755" t="str">
            <v>Niagara Refining LLC</v>
          </cell>
          <cell r="H7755" t="str">
            <v>UNITED STATES OF AMERICA</v>
          </cell>
          <cell r="I7755"/>
          <cell r="J7755" t="str">
            <v>Depew</v>
          </cell>
          <cell r="K7755" t="str">
            <v>New York</v>
          </cell>
          <cell r="L7755" t="str">
            <v>Conformant</v>
          </cell>
        </row>
        <row r="7756">
          <cell r="B7756" t="str">
            <v>Tyco Electronics GAD_2023</v>
          </cell>
          <cell r="C7756" t="str">
            <v>CID002543 - Masan High-Tech Materials</v>
          </cell>
          <cell r="D7756" t="str">
            <v>Tungsten</v>
          </cell>
          <cell r="E7756" t="str">
            <v>CID002543</v>
          </cell>
          <cell r="F7756" t="str">
            <v>RMI</v>
          </cell>
          <cell r="G7756" t="str">
            <v>Masan High-Tech Materials</v>
          </cell>
          <cell r="H7756" t="str">
            <v>VIET NAM</v>
          </cell>
          <cell r="I7756"/>
          <cell r="J7756" t="str">
            <v>Dai Tu</v>
          </cell>
          <cell r="K7756" t="str">
            <v>Thái Nguyên</v>
          </cell>
          <cell r="L7756" t="str">
            <v>Conformant</v>
          </cell>
        </row>
        <row r="7757">
          <cell r="B7757" t="str">
            <v>Tyco Electronics GAD_2023</v>
          </cell>
          <cell r="C7757" t="str">
            <v>CID002827 - Philippine Chuangxin Industrial Co., Inc.</v>
          </cell>
          <cell r="D7757" t="str">
            <v>Tungsten</v>
          </cell>
          <cell r="E7757" t="str">
            <v>CID002827</v>
          </cell>
          <cell r="F7757" t="str">
            <v>RMI</v>
          </cell>
          <cell r="G7757" t="str">
            <v>Philippine Chuangxin Industrial Co., Inc.</v>
          </cell>
          <cell r="H7757" t="str">
            <v>PHILIPPINES</v>
          </cell>
          <cell r="I7757"/>
          <cell r="J7757" t="str">
            <v>Marilao</v>
          </cell>
          <cell r="K7757" t="str">
            <v>Bulacan</v>
          </cell>
          <cell r="L7757" t="str">
            <v>Conformant</v>
          </cell>
        </row>
        <row r="7758">
          <cell r="B7758" t="str">
            <v>Tyco Electronics GAD_2023</v>
          </cell>
          <cell r="C7758" t="str">
            <v>CID002724 - Unecha Refractory metals plant</v>
          </cell>
          <cell r="D7758" t="str">
            <v>Tungsten</v>
          </cell>
          <cell r="E7758" t="str">
            <v>CID002724</v>
          </cell>
          <cell r="F7758" t="str">
            <v>RMI</v>
          </cell>
          <cell r="G7758" t="str">
            <v>Unecha Refractory metals plant</v>
          </cell>
          <cell r="H7758" t="str">
            <v>RUSSIAN FEDERATION</v>
          </cell>
          <cell r="I7758"/>
          <cell r="J7758" t="str">
            <v>Unecha</v>
          </cell>
          <cell r="K7758" t="str">
            <v>Bryanskaya oblast'</v>
          </cell>
          <cell r="L7758" t="str">
            <v>Listed by RMI</v>
          </cell>
        </row>
        <row r="7759">
          <cell r="B7759" t="str">
            <v>Tyco Electronics GAD_2023</v>
          </cell>
          <cell r="C7759" t="str">
            <v>CID002044 - Wolfram Bergbau und Hutten AG187</v>
          </cell>
          <cell r="D7759" t="str">
            <v>Tungsten</v>
          </cell>
          <cell r="E7759" t="str">
            <v>CID002044</v>
          </cell>
          <cell r="F7759" t="str">
            <v>RMI</v>
          </cell>
          <cell r="G7759" t="str">
            <v>Wolfram Bergbau und Hutten AG</v>
          </cell>
          <cell r="H7759" t="str">
            <v>AUSTRIA</v>
          </cell>
          <cell r="I7759"/>
          <cell r="J7759"/>
          <cell r="K7759"/>
          <cell r="L7759" t="str">
            <v>Conformant</v>
          </cell>
        </row>
        <row r="7760">
          <cell r="B7760" t="str">
            <v>Tyco Electronics GAD_2023</v>
          </cell>
          <cell r="C7760" t="str">
            <v>CID002320 - Xiamen Tungsten (H.C.) Co., Ltd.188</v>
          </cell>
          <cell r="D7760" t="str">
            <v>Tungsten</v>
          </cell>
          <cell r="E7760" t="str">
            <v>CID002320</v>
          </cell>
          <cell r="F7760" t="str">
            <v>RMI</v>
          </cell>
          <cell r="G7760" t="str">
            <v>Xiamen Tungsten (H.C.) Co., Ltd.</v>
          </cell>
          <cell r="H7760" t="str">
            <v>CHINA</v>
          </cell>
          <cell r="I7760"/>
          <cell r="J7760"/>
          <cell r="K7760"/>
          <cell r="L7760" t="str">
            <v>Conformant</v>
          </cell>
        </row>
        <row r="7761">
          <cell r="B7761" t="str">
            <v>Tyco Electronics GAD_2023</v>
          </cell>
          <cell r="C7761" t="str">
            <v>CID002082 - Xiamen Tungsten Co., Ltd.</v>
          </cell>
          <cell r="D7761" t="str">
            <v>Tungsten</v>
          </cell>
          <cell r="E7761" t="str">
            <v>CID002082</v>
          </cell>
          <cell r="F7761" t="str">
            <v>RMI</v>
          </cell>
          <cell r="G7761" t="str">
            <v>Xiamen Tungsten Co., Ltd.</v>
          </cell>
          <cell r="H7761" t="str">
            <v>CHINA</v>
          </cell>
          <cell r="I7761"/>
          <cell r="J7761"/>
          <cell r="K7761"/>
          <cell r="L7761" t="str">
            <v>Conformant</v>
          </cell>
        </row>
        <row r="7762">
          <cell r="B7762" t="str">
            <v>Tyco Electronics GAD_2023</v>
          </cell>
          <cell r="C7762" t="str">
            <v>CID002830 - Xinfeng Huarui Tungsten &amp; Molybdenum New Material Co., Ltd.</v>
          </cell>
          <cell r="D7762" t="str">
            <v>Tungsten</v>
          </cell>
          <cell r="E7762" t="str">
            <v>CID002830</v>
          </cell>
          <cell r="F7762" t="str">
            <v>RMI</v>
          </cell>
          <cell r="G7762" t="str">
            <v>Xinfeng Huarui Tungsten &amp; Molybdenum New Material Co., Ltd.</v>
          </cell>
          <cell r="H7762" t="str">
            <v>CHINA</v>
          </cell>
          <cell r="I7762"/>
          <cell r="J7762"/>
          <cell r="K7762"/>
          <cell r="L7762" t="str">
            <v>Conformant</v>
          </cell>
        </row>
        <row r="7763">
          <cell r="B7763" t="str">
            <v>Tyco Electronics GAD_2023</v>
          </cell>
          <cell r="C7763" t="str">
            <v>CID000362 - DODUCO Contacts and Refining GmbH</v>
          </cell>
          <cell r="D7763" t="str">
            <v>Gold</v>
          </cell>
          <cell r="E7763" t="str">
            <v>CID000362</v>
          </cell>
          <cell r="F7763" t="str">
            <v>RMI</v>
          </cell>
          <cell r="G7763" t="str">
            <v>DODUCO Contacts and Refining GmbH</v>
          </cell>
          <cell r="H7763" t="str">
            <v>GERMANY</v>
          </cell>
          <cell r="I7763"/>
          <cell r="J7763" t="str">
            <v>Pforzheim</v>
          </cell>
          <cell r="K7763" t="str">
            <v>Baden-Württemberg</v>
          </cell>
          <cell r="L7763" t="str">
            <v>Removed</v>
          </cell>
        </row>
        <row r="7764">
          <cell r="B7764" t="str">
            <v>Tyco Electronics GAD_2023</v>
          </cell>
          <cell r="C7764" t="str">
            <v>CID000522 - Refinery of Seemine Gold Co., Ltd.</v>
          </cell>
          <cell r="D7764" t="str">
            <v>Gold</v>
          </cell>
          <cell r="E7764" t="str">
            <v>CID000522</v>
          </cell>
          <cell r="F7764" t="str">
            <v>RMI</v>
          </cell>
          <cell r="G7764" t="str">
            <v>Refinery of Seemine Gold Co., Ltd.</v>
          </cell>
          <cell r="H7764" t="str">
            <v>CHINA</v>
          </cell>
          <cell r="I7764"/>
          <cell r="J7764" t="str">
            <v>Lanzhou</v>
          </cell>
          <cell r="K7764" t="str">
            <v>Gansu Sheng</v>
          </cell>
          <cell r="L7764" t="str">
            <v>Listed by RMI</v>
          </cell>
        </row>
        <row r="7765">
          <cell r="B7765" t="str">
            <v>Tyco Electronics GAD_2023</v>
          </cell>
          <cell r="C7765" t="str">
            <v>CID001231 - Jiangxi New Nanshan Technology Ltd.</v>
          </cell>
          <cell r="D7765" t="str">
            <v>Tin</v>
          </cell>
          <cell r="E7765" t="str">
            <v>CID001231</v>
          </cell>
          <cell r="F7765" t="str">
            <v>RMI</v>
          </cell>
          <cell r="G7765" t="str">
            <v>Jiangxi New Nanshan Technology Ltd.</v>
          </cell>
          <cell r="H7765" t="str">
            <v>CHINA</v>
          </cell>
          <cell r="I7765" t="str">
            <v>Nan Kang Industrial Park, Ganzhou, Jiangxi Province, China, 341413</v>
          </cell>
          <cell r="J7765" t="str">
            <v>Ganzhou</v>
          </cell>
          <cell r="K7765" t="str">
            <v>Jiangxi Sheng</v>
          </cell>
          <cell r="L7765" t="str">
            <v>Conformant</v>
          </cell>
        </row>
        <row r="7766">
          <cell r="B7766" t="str">
            <v>Tyco Electronics GAD_2023</v>
          </cell>
          <cell r="C7766" t="str">
            <v>CID001305 - Novosibirsk Tin Combine</v>
          </cell>
          <cell r="D7766" t="str">
            <v>Tin</v>
          </cell>
          <cell r="E7766" t="str">
            <v>CID001305</v>
          </cell>
          <cell r="F7766" t="str">
            <v>RMI</v>
          </cell>
          <cell r="G7766" t="str">
            <v>Novosibirsk Tin Combine</v>
          </cell>
          <cell r="H7766" t="str">
            <v>RUSSIAN FEDERATION</v>
          </cell>
          <cell r="I7766"/>
          <cell r="J7766" t="str">
            <v>Novosibirsk</v>
          </cell>
          <cell r="K7766" t="str">
            <v>Novosibirskaya oblast'</v>
          </cell>
          <cell r="L7766" t="str">
            <v>Listed by RMI</v>
          </cell>
        </row>
        <row r="7767">
          <cell r="B7767" t="str">
            <v>Tyco Electronics GAD_2023</v>
          </cell>
          <cell r="C7767" t="str">
            <v>CID001486 - PT Timah Nusantara</v>
          </cell>
          <cell r="D7767" t="str">
            <v>Tin</v>
          </cell>
          <cell r="E7767" t="str">
            <v>CID001486</v>
          </cell>
          <cell r="F7767" t="str">
            <v>RMI</v>
          </cell>
          <cell r="G7767" t="str">
            <v>PT Timah Nusantara</v>
          </cell>
          <cell r="H7767" t="str">
            <v>INDONESIA</v>
          </cell>
          <cell r="I7767"/>
          <cell r="J7767" t="str">
            <v>Tempilang</v>
          </cell>
          <cell r="K7767" t="str">
            <v>Kepulauan Bangka Belitung</v>
          </cell>
          <cell r="L7767" t="str">
            <v>Active</v>
          </cell>
        </row>
        <row r="7768">
          <cell r="B7768" t="str">
            <v>Tyco Electronics GAD_2023</v>
          </cell>
          <cell r="C7768" t="str">
            <v>CID001522 - Yanling Jincheng Tantalum &amp; Niobium Co., Ltd.</v>
          </cell>
          <cell r="D7768" t="str">
            <v>Tantalum</v>
          </cell>
          <cell r="E7768" t="str">
            <v>CID001522</v>
          </cell>
          <cell r="F7768" t="str">
            <v>RMI</v>
          </cell>
          <cell r="G7768" t="str">
            <v>Yanling Jincheng Tantalum &amp; Niobium Co., Ltd.</v>
          </cell>
          <cell r="H7768" t="str">
            <v>CHINA</v>
          </cell>
          <cell r="I7768"/>
          <cell r="J7768" t="str">
            <v>Zhuzhou</v>
          </cell>
          <cell r="K7768" t="str">
            <v>Hunan Sheng</v>
          </cell>
          <cell r="L7768" t="str">
            <v>Conformant</v>
          </cell>
        </row>
        <row r="7769">
          <cell r="B7769" t="str">
            <v>Tyco Electronics GAD_2023</v>
          </cell>
          <cell r="C7769" t="str">
            <v>CID002100 - Yamakin Co., Ltd.</v>
          </cell>
          <cell r="D7769" t="str">
            <v>Gold</v>
          </cell>
          <cell r="E7769" t="str">
            <v>CID002100</v>
          </cell>
          <cell r="F7769" t="str">
            <v>RMI</v>
          </cell>
          <cell r="G7769" t="str">
            <v>Yamakin Co., Ltd.</v>
          </cell>
          <cell r="H7769" t="str">
            <v>JAPAN</v>
          </cell>
          <cell r="I7769"/>
          <cell r="J7769" t="str">
            <v>Konan</v>
          </cell>
          <cell r="K7769" t="str">
            <v>Kochi</v>
          </cell>
          <cell r="L7769" t="str">
            <v>Conformant</v>
          </cell>
        </row>
        <row r="7770">
          <cell r="B7770" t="str">
            <v>Tyco Electronics GAD_2023</v>
          </cell>
          <cell r="C7770" t="str">
            <v>CID002478 - PT Tirus Putra Mandiri</v>
          </cell>
          <cell r="D7770" t="str">
            <v>Tin</v>
          </cell>
          <cell r="E7770" t="str">
            <v>CID002478</v>
          </cell>
          <cell r="F7770" t="str">
            <v>RMI</v>
          </cell>
          <cell r="G7770" t="str">
            <v>PT Tirus Putra Mandiri</v>
          </cell>
          <cell r="H7770" t="str">
            <v>INDONESIA</v>
          </cell>
          <cell r="I7770"/>
          <cell r="J7770" t="str">
            <v>Bogor</v>
          </cell>
          <cell r="K7770" t="str">
            <v>Jawa Barat</v>
          </cell>
          <cell r="L7770" t="str">
            <v>Listed by RMI</v>
          </cell>
        </row>
        <row r="7771">
          <cell r="B7771" t="str">
            <v>Tyco Electronics GAD_2023</v>
          </cell>
          <cell r="C7771" t="str">
            <v>CID002645 - Ganzhou Haichuang Tungsten Co., Ltd.</v>
          </cell>
          <cell r="D7771" t="str">
            <v>Tungsten</v>
          </cell>
          <cell r="E7771" t="str">
            <v>CID002645</v>
          </cell>
          <cell r="F7771" t="str">
            <v>RMI</v>
          </cell>
          <cell r="G7771" t="str">
            <v>Ganzhou Haichuang Tungsten Co., Ltd.</v>
          </cell>
          <cell r="H7771" t="str">
            <v>CHINA</v>
          </cell>
          <cell r="I7771"/>
          <cell r="J7771" t="str">
            <v>Ganzhou</v>
          </cell>
          <cell r="K7771" t="str">
            <v>Jiangxi Sheng</v>
          </cell>
          <cell r="L7771" t="str">
            <v>Conformant</v>
          </cell>
        </row>
        <row r="7772">
          <cell r="B7772" t="str">
            <v>Tyco Electronics GAD_2023</v>
          </cell>
          <cell r="C7772" t="str">
            <v>CID002773 - Aurubis Beerse99</v>
          </cell>
          <cell r="D7772" t="str">
            <v>Tin</v>
          </cell>
          <cell r="E7772" t="str">
            <v>CID002773</v>
          </cell>
          <cell r="F7772" t="str">
            <v>RMI</v>
          </cell>
          <cell r="G7772" t="str">
            <v>Aurubis Beerse</v>
          </cell>
          <cell r="H7772" t="str">
            <v>BELGIUM</v>
          </cell>
          <cell r="I7772"/>
          <cell r="J7772" t="str">
            <v>Beerse</v>
          </cell>
          <cell r="K7772" t="str">
            <v>Antwerpen</v>
          </cell>
          <cell r="L7772" t="str">
            <v>Conformant</v>
          </cell>
        </row>
        <row r="7773">
          <cell r="B7773" t="str">
            <v>Tyco Electronics GAD_2023</v>
          </cell>
          <cell r="C7773" t="str">
            <v>CID002774 - Aurubis Berango100</v>
          </cell>
          <cell r="D7773" t="str">
            <v>Tin</v>
          </cell>
          <cell r="E7773" t="str">
            <v>CID002774</v>
          </cell>
          <cell r="F7773" t="str">
            <v>RMI</v>
          </cell>
          <cell r="G7773" t="str">
            <v>Aurubis Berango</v>
          </cell>
          <cell r="H7773" t="str">
            <v>SPAIN</v>
          </cell>
          <cell r="I7773"/>
          <cell r="J7773" t="str">
            <v>Berango</v>
          </cell>
          <cell r="K7773" t="str">
            <v>Bizkaia</v>
          </cell>
          <cell r="L7773" t="str">
            <v>Conformant</v>
          </cell>
        </row>
        <row r="7774">
          <cell r="B7774" t="str">
            <v>Tyco Electronics GAD_2023</v>
          </cell>
          <cell r="C7774" t="str">
            <v>CID002918 - SungEel HiMetal Co., Ltd.</v>
          </cell>
          <cell r="D7774" t="str">
            <v>Gold</v>
          </cell>
          <cell r="E7774" t="str">
            <v>CID002918</v>
          </cell>
          <cell r="F7774" t="str">
            <v>RMI</v>
          </cell>
          <cell r="G7774" t="str">
            <v>SungEel HiMetal Co., Ltd.</v>
          </cell>
          <cell r="H7774" t="str">
            <v>KOREA, REPUBLIC OF</v>
          </cell>
          <cell r="I7774"/>
          <cell r="J7774" t="str">
            <v>Gunsan-si</v>
          </cell>
          <cell r="K7774" t="str">
            <v>Jeollabuk-do</v>
          </cell>
          <cell r="L7774" t="str">
            <v>Conformant</v>
          </cell>
        </row>
        <row r="7775">
          <cell r="B7775" t="str">
            <v>Tyco Electronics GAD_2023</v>
          </cell>
          <cell r="C7775" t="str">
            <v>CID003185 - African Gold Refinery</v>
          </cell>
          <cell r="D7775" t="str">
            <v>Gold</v>
          </cell>
          <cell r="E7775" t="str">
            <v>CID003185</v>
          </cell>
          <cell r="F7775" t="str">
            <v>RMI</v>
          </cell>
          <cell r="G7775" t="str">
            <v>African Gold Refinery</v>
          </cell>
          <cell r="H7775" t="str">
            <v>UGANDA</v>
          </cell>
          <cell r="I7775"/>
          <cell r="J7775" t="str">
            <v>Entebbe</v>
          </cell>
          <cell r="K7775" t="str">
            <v>Wakiso</v>
          </cell>
          <cell r="L7775" t="str">
            <v>Listed by RMI</v>
          </cell>
        </row>
        <row r="7776">
          <cell r="B7776" t="str">
            <v>Tyco Electronics GAD_2023</v>
          </cell>
          <cell r="C7776" t="str">
            <v>CID003189 - NH Recytech Company</v>
          </cell>
          <cell r="D7776" t="str">
            <v>Gold</v>
          </cell>
          <cell r="E7776" t="str">
            <v>CID003189</v>
          </cell>
          <cell r="F7776" t="str">
            <v>RMI</v>
          </cell>
          <cell r="G7776" t="str">
            <v>NH Recytech Company</v>
          </cell>
          <cell r="H7776" t="str">
            <v>KOREA, REPUBLIC OF</v>
          </cell>
          <cell r="I7776"/>
          <cell r="J7776" t="str">
            <v>Pyeongtaek-si</v>
          </cell>
          <cell r="K7776" t="str">
            <v>Gyeonggi-do</v>
          </cell>
          <cell r="L7776" t="str">
            <v>Conformant</v>
          </cell>
        </row>
        <row r="7777">
          <cell r="B7777" t="str">
            <v>Tyco Electronics GAD_2023</v>
          </cell>
          <cell r="C7777" t="str">
            <v>CID003190 - Chifeng Dajingzi Tin Industry Co., Ltd.</v>
          </cell>
          <cell r="D7777" t="str">
            <v>Tin</v>
          </cell>
          <cell r="E7777" t="str">
            <v>CID003190</v>
          </cell>
          <cell r="F7777" t="str">
            <v>RMI</v>
          </cell>
          <cell r="G7777" t="str">
            <v>Chifeng Dajingzi Tin Industry Co., Ltd.</v>
          </cell>
          <cell r="H7777" t="str">
            <v>CHINA</v>
          </cell>
          <cell r="I7777"/>
          <cell r="J7777" t="str">
            <v>Chifeng</v>
          </cell>
          <cell r="K7777" t="str">
            <v>Nei Mongol Zizhiqu</v>
          </cell>
          <cell r="L7777" t="str">
            <v>Conformant</v>
          </cell>
        </row>
        <row r="7778">
          <cell r="B7778" t="str">
            <v>Tyco Electronics GAD_2023</v>
          </cell>
          <cell r="C7778" t="str">
            <v>CID003205 - PT Bangka Serumpun</v>
          </cell>
          <cell r="D7778" t="str">
            <v>Tin</v>
          </cell>
          <cell r="E7778" t="str">
            <v>CID003205</v>
          </cell>
          <cell r="F7778" t="str">
            <v>RMI</v>
          </cell>
          <cell r="G7778" t="str">
            <v>PT Bangka Serumpun</v>
          </cell>
          <cell r="H7778" t="str">
            <v>INDONESIA</v>
          </cell>
          <cell r="I7778"/>
          <cell r="J7778" t="str">
            <v>Pangkalpinang</v>
          </cell>
          <cell r="K7778" t="str">
            <v>Kepulauan Bangka Belitung</v>
          </cell>
          <cell r="L7778" t="str">
            <v>Conformant</v>
          </cell>
        </row>
        <row r="7779">
          <cell r="B7779" t="str">
            <v>Tyco Electronics GAD_2023</v>
          </cell>
          <cell r="C7779" t="str">
            <v>CID003208 - Pongpipat Company Limited</v>
          </cell>
          <cell r="D7779" t="str">
            <v>Tin</v>
          </cell>
          <cell r="E7779" t="str">
            <v>CID003208</v>
          </cell>
          <cell r="F7779" t="str">
            <v>RMI</v>
          </cell>
          <cell r="G7779" t="str">
            <v>Pongpipat Company Limited</v>
          </cell>
          <cell r="H7779" t="str">
            <v>MYANMAR</v>
          </cell>
          <cell r="I7779"/>
          <cell r="J7779" t="str">
            <v>Yangon</v>
          </cell>
          <cell r="K7779" t="str">
            <v>Yangon</v>
          </cell>
          <cell r="L7779" t="str">
            <v>Listed by RMI</v>
          </cell>
        </row>
        <row r="7780">
          <cell r="B7780" t="str">
            <v>Tyco Electronics GAD_2023</v>
          </cell>
          <cell r="C7780" t="str">
            <v>CID003325 - Tin Technology &amp; Refining</v>
          </cell>
          <cell r="D7780" t="str">
            <v>Tin</v>
          </cell>
          <cell r="E7780" t="str">
            <v>CID003325</v>
          </cell>
          <cell r="F7780" t="str">
            <v>RMI</v>
          </cell>
          <cell r="G7780" t="str">
            <v>Tin Technology &amp; Refining</v>
          </cell>
          <cell r="H7780" t="str">
            <v>UNITED STATES OF AMERICA</v>
          </cell>
          <cell r="I7780"/>
          <cell r="J7780" t="str">
            <v>West Chester</v>
          </cell>
          <cell r="K7780" t="str">
            <v>Pennsylvania</v>
          </cell>
          <cell r="L7780" t="str">
            <v>Conformant</v>
          </cell>
        </row>
        <row r="7781">
          <cell r="B7781" t="str">
            <v>Tyco Electronics GAD_2023</v>
          </cell>
          <cell r="C7781" t="str">
            <v>CID001406 - PT Babel Surya Alam Lestari</v>
          </cell>
          <cell r="D7781" t="str">
            <v>Tin</v>
          </cell>
          <cell r="E7781" t="str">
            <v>CID001406</v>
          </cell>
          <cell r="F7781" t="str">
            <v>RMI</v>
          </cell>
          <cell r="G7781" t="str">
            <v>PT Babel Surya Alam Lestari</v>
          </cell>
          <cell r="H7781" t="str">
            <v>INDONESIA</v>
          </cell>
          <cell r="I7781"/>
          <cell r="J7781" t="str">
            <v>Badau</v>
          </cell>
          <cell r="K7781" t="str">
            <v>Kepulauan Bangka Belitung</v>
          </cell>
          <cell r="L7781" t="str">
            <v>Conformant</v>
          </cell>
        </row>
        <row r="7782">
          <cell r="B7782" t="str">
            <v>Tyco Electronics GAD_2023</v>
          </cell>
          <cell r="C7782" t="str">
            <v>CID002763 - 8853 S.p.A.</v>
          </cell>
          <cell r="D7782" t="str">
            <v>Gold</v>
          </cell>
          <cell r="E7782" t="str">
            <v>CID002763</v>
          </cell>
          <cell r="F7782" t="str">
            <v>RMI</v>
          </cell>
          <cell r="G7782" t="str">
            <v>8853 S.p.A.</v>
          </cell>
          <cell r="H7782" t="str">
            <v>ITALY</v>
          </cell>
          <cell r="I7782"/>
          <cell r="J7782" t="str">
            <v>Pero</v>
          </cell>
          <cell r="K7782" t="str">
            <v>Lombardia</v>
          </cell>
          <cell r="L7782" t="str">
            <v>Listed by RMI</v>
          </cell>
        </row>
        <row r="7783">
          <cell r="B7783" t="str">
            <v>Tyco Electronics GAD_2023</v>
          </cell>
          <cell r="C7783" t="str">
            <v>CID000773 - Hunan Guiyang yinxing Nonferrous Smelting Co., Ltd.</v>
          </cell>
          <cell r="D7783" t="str">
            <v>Gold</v>
          </cell>
          <cell r="E7783" t="str">
            <v>CID000773</v>
          </cell>
          <cell r="F7783" t="str">
            <v>RMI</v>
          </cell>
          <cell r="G7783" t="str">
            <v>Hunan Guiyang yinxing Nonferrous Smelting Co., Ltd.</v>
          </cell>
          <cell r="H7783" t="str">
            <v>CHINA</v>
          </cell>
          <cell r="I7783"/>
          <cell r="J7783" t="str">
            <v>Chenzhou</v>
          </cell>
          <cell r="K7783" t="str">
            <v>Hunan Sheng</v>
          </cell>
          <cell r="L7783" t="str">
            <v>Listed by RMI</v>
          </cell>
        </row>
        <row r="7784">
          <cell r="B7784" t="str">
            <v>Tyco Electronics GAD_2023</v>
          </cell>
          <cell r="C7784" t="str">
            <v>CID003324 - QG Refining, LLC</v>
          </cell>
          <cell r="D7784" t="str">
            <v>Gold</v>
          </cell>
          <cell r="E7784" t="str">
            <v>CID003324</v>
          </cell>
          <cell r="F7784" t="str">
            <v>RMI</v>
          </cell>
          <cell r="G7784" t="str">
            <v>QG Refining, LLC</v>
          </cell>
          <cell r="H7784" t="str">
            <v>UNITED STATES OF AMERICA</v>
          </cell>
          <cell r="I7784"/>
          <cell r="J7784" t="str">
            <v>Fairfield</v>
          </cell>
          <cell r="K7784" t="str">
            <v>Ohio</v>
          </cell>
          <cell r="L7784" t="str">
            <v>Listed by RMI</v>
          </cell>
        </row>
        <row r="7785">
          <cell r="B7785" t="str">
            <v>Tyco Electronics GAD_2023</v>
          </cell>
          <cell r="C7785" t="str">
            <v>CID002525 - Shandong Humon Smelting Co., Ltd.</v>
          </cell>
          <cell r="D7785" t="str">
            <v>Gold</v>
          </cell>
          <cell r="E7785" t="str">
            <v>CID002525</v>
          </cell>
          <cell r="F7785" t="str">
            <v>RMI</v>
          </cell>
          <cell r="G7785" t="str">
            <v>Shandong Humon Smelting Co., Ltd.</v>
          </cell>
          <cell r="H7785" t="str">
            <v>CHINA</v>
          </cell>
          <cell r="I7785"/>
          <cell r="J7785" t="str">
            <v>Laizhou</v>
          </cell>
          <cell r="K7785" t="str">
            <v>Shandong Sheng</v>
          </cell>
          <cell r="L7785" t="str">
            <v>Listed by RMI</v>
          </cell>
        </row>
        <row r="7786">
          <cell r="B7786" t="str">
            <v>Tyco Electronics GAD_2023</v>
          </cell>
          <cell r="C7786" t="str">
            <v>CID003348 - Dijllah Gold Refinery FZC</v>
          </cell>
          <cell r="D7786" t="str">
            <v>Gold</v>
          </cell>
          <cell r="E7786" t="str">
            <v>CID003348</v>
          </cell>
          <cell r="F7786" t="str">
            <v>RMI</v>
          </cell>
          <cell r="G7786" t="str">
            <v>Dijllah Gold Refinery FZC</v>
          </cell>
          <cell r="H7786" t="str">
            <v>UNITED ARAB EMIRATES</v>
          </cell>
          <cell r="I7786"/>
          <cell r="J7786" t="str">
            <v>Sharjah</v>
          </cell>
          <cell r="K7786" t="str">
            <v>Ash Shāriqah</v>
          </cell>
          <cell r="L7786" t="str">
            <v>Listed by RMI</v>
          </cell>
        </row>
        <row r="7787">
          <cell r="B7787" t="str">
            <v>Tyco Electronics GAD_2023</v>
          </cell>
          <cell r="C7787" t="str">
            <v>CID002584 - Fujairah Gold FZC</v>
          </cell>
          <cell r="D7787" t="str">
            <v>Gold</v>
          </cell>
          <cell r="E7787" t="str">
            <v>CID002584</v>
          </cell>
          <cell r="F7787" t="str">
            <v>RMI</v>
          </cell>
          <cell r="G7787" t="str">
            <v>Fujairah Gold FZC</v>
          </cell>
          <cell r="H7787" t="str">
            <v>UNITED ARAB EMIRATES</v>
          </cell>
          <cell r="I7787"/>
          <cell r="J7787" t="str">
            <v>Fujairah</v>
          </cell>
          <cell r="K7787" t="str">
            <v>Al Fujayrah</v>
          </cell>
          <cell r="L7787" t="str">
            <v>Listed by RMI</v>
          </cell>
        </row>
        <row r="7788">
          <cell r="B7788" t="str">
            <v>Tyco Electronics GAD_2023</v>
          </cell>
          <cell r="C7788" t="str">
            <v>CID002562 - International Precious Metal Refiners</v>
          </cell>
          <cell r="D7788" t="str">
            <v>Gold</v>
          </cell>
          <cell r="E7788" t="str">
            <v>CID002562</v>
          </cell>
          <cell r="F7788" t="str">
            <v>RMI</v>
          </cell>
          <cell r="G7788" t="str">
            <v>International Precious Metal Refiners</v>
          </cell>
          <cell r="H7788" t="str">
            <v>UNITED ARAB EMIRATES</v>
          </cell>
          <cell r="I7788"/>
          <cell r="J7788" t="str">
            <v>Dubai</v>
          </cell>
          <cell r="K7788" t="str">
            <v>Dubayy</v>
          </cell>
          <cell r="L7788" t="str">
            <v>Listed by RMI</v>
          </cell>
        </row>
        <row r="7789">
          <cell r="B7789" t="str">
            <v>Tyco Electronics GAD_2023</v>
          </cell>
          <cell r="C7789" t="str">
            <v>CID003356 - Dongguan CiEXPO Environmental Engineering Co., Ltd.</v>
          </cell>
          <cell r="D7789" t="str">
            <v>Tin</v>
          </cell>
          <cell r="E7789" t="str">
            <v>CID003356</v>
          </cell>
          <cell r="F7789" t="str">
            <v>RMI</v>
          </cell>
          <cell r="G7789" t="str">
            <v>Dongguan CiEXPO Environmental Engineering Co., Ltd.</v>
          </cell>
          <cell r="H7789" t="str">
            <v>CHINA</v>
          </cell>
          <cell r="I7789"/>
          <cell r="J7789" t="str">
            <v>Dongguan</v>
          </cell>
          <cell r="K7789" t="str">
            <v>Guangdong Sheng</v>
          </cell>
          <cell r="L7789" t="str">
            <v>Listed by RMI</v>
          </cell>
        </row>
        <row r="7790">
          <cell r="B7790" t="str">
            <v>Tyco Electronics GAD_2023</v>
          </cell>
          <cell r="C7790" t="str">
            <v>CID003381 - PT Rajawali Rimba Perkasa</v>
          </cell>
          <cell r="D7790" t="str">
            <v>Tin</v>
          </cell>
          <cell r="E7790" t="str">
            <v>CID003381</v>
          </cell>
          <cell r="F7790" t="str">
            <v>RMI</v>
          </cell>
          <cell r="G7790" t="str">
            <v>PT Rajawali Rimba Perkasa</v>
          </cell>
          <cell r="H7790" t="str">
            <v>INDONESIA</v>
          </cell>
          <cell r="I7790"/>
          <cell r="J7790" t="str">
            <v>Tukak Sadai</v>
          </cell>
          <cell r="K7790" t="str">
            <v>Bangka Belitung</v>
          </cell>
          <cell r="L7790" t="str">
            <v>Conformant</v>
          </cell>
        </row>
        <row r="7791">
          <cell r="B7791" t="str">
            <v>Tyco Electronics GAD_2023</v>
          </cell>
          <cell r="C7791" t="str">
            <v>CID002834 - Thai Nguyen Mining and Metallurgy Co., Ltd.</v>
          </cell>
          <cell r="D7791" t="str">
            <v>Tin</v>
          </cell>
          <cell r="E7791" t="str">
            <v>CID002834</v>
          </cell>
          <cell r="F7791" t="str">
            <v>RMI</v>
          </cell>
          <cell r="G7791" t="str">
            <v>Thai Nguyen Mining and Metallurgy Co., Ltd.</v>
          </cell>
          <cell r="H7791" t="str">
            <v>VIET NAM</v>
          </cell>
          <cell r="I7791"/>
          <cell r="J7791" t="str">
            <v>Thai Nguyen</v>
          </cell>
          <cell r="K7791" t="str">
            <v>Thái Nguyên</v>
          </cell>
          <cell r="L7791" t="str">
            <v>Removed</v>
          </cell>
        </row>
        <row r="7792">
          <cell r="B7792" t="str">
            <v>Tyco Electronics GAD_2023</v>
          </cell>
          <cell r="C7792" t="str">
            <v>CID003388 - KGETS Co., Ltd.</v>
          </cell>
          <cell r="D7792" t="str">
            <v>Tungsten</v>
          </cell>
          <cell r="E7792" t="str">
            <v>CID003388</v>
          </cell>
          <cell r="F7792" t="str">
            <v>RMI</v>
          </cell>
          <cell r="G7792" t="str">
            <v>KGETS Co., Ltd.</v>
          </cell>
          <cell r="H7792" t="str">
            <v>KOREA, REPUBLIC OF</v>
          </cell>
          <cell r="I7792"/>
          <cell r="J7792" t="str">
            <v>Siheung-si</v>
          </cell>
          <cell r="K7792" t="str">
            <v>Gyeonggi-do</v>
          </cell>
          <cell r="L7792" t="str">
            <v>Removed</v>
          </cell>
        </row>
        <row r="7793">
          <cell r="B7793" t="str">
            <v>Tyco Electronics GAD_2023</v>
          </cell>
          <cell r="C7793" t="str">
            <v>CID003379 - Ma'anshan Weitai Tin Co., Ltd.</v>
          </cell>
          <cell r="D7793" t="str">
            <v>Tin</v>
          </cell>
          <cell r="E7793" t="str">
            <v>CID003379</v>
          </cell>
          <cell r="F7793" t="str">
            <v>RMI</v>
          </cell>
          <cell r="G7793" t="str">
            <v>Ma'anshan Weitai Tin Co., Ltd.</v>
          </cell>
          <cell r="H7793" t="str">
            <v>CHINA</v>
          </cell>
          <cell r="I7793"/>
          <cell r="J7793" t="str">
            <v>Maanshan</v>
          </cell>
          <cell r="K7793" t="str">
            <v>Anhui Sheng</v>
          </cell>
          <cell r="L7793" t="str">
            <v>Removed</v>
          </cell>
        </row>
        <row r="7794">
          <cell r="B7794" t="str">
            <v>Tyco Electronics GAD_2023</v>
          </cell>
          <cell r="C7794" t="str">
            <v>CID003397 - Yunnan Yunfan Non-ferrous Metals Co., Ltd.</v>
          </cell>
          <cell r="D7794" t="str">
            <v>Tin</v>
          </cell>
          <cell r="E7794" t="str">
            <v>CID003397</v>
          </cell>
          <cell r="F7794" t="str">
            <v>RMI</v>
          </cell>
          <cell r="G7794" t="str">
            <v>Yunnan Yunfan Non-ferrous Metals Co., Ltd.</v>
          </cell>
          <cell r="H7794" t="str">
            <v>CHINA</v>
          </cell>
          <cell r="I7794"/>
          <cell r="J7794" t="str">
            <v>Gejiu</v>
          </cell>
          <cell r="K7794" t="str">
            <v>Yunnan Sheng</v>
          </cell>
          <cell r="L7794" t="str">
            <v>Listed by RMI</v>
          </cell>
        </row>
        <row r="7795">
          <cell r="B7795" t="str">
            <v>Tyco Electronics GAD_2023</v>
          </cell>
          <cell r="C7795" t="str">
            <v>CID003382 - CGR Metalloys Pvt Ltd.</v>
          </cell>
          <cell r="D7795" t="str">
            <v>Gold</v>
          </cell>
          <cell r="E7795" t="str">
            <v>CID003382</v>
          </cell>
          <cell r="F7795" t="str">
            <v>RMI</v>
          </cell>
          <cell r="G7795" t="str">
            <v>CGR Metalloys Pvt Ltd.</v>
          </cell>
          <cell r="H7795" t="str">
            <v>INDIA</v>
          </cell>
          <cell r="I7795"/>
          <cell r="J7795" t="str">
            <v>Cochin</v>
          </cell>
          <cell r="K7795" t="str">
            <v>Kerala</v>
          </cell>
          <cell r="L7795" t="str">
            <v>Listed by RMI</v>
          </cell>
        </row>
        <row r="7796">
          <cell r="B7796" t="str">
            <v>Tyco Electronics GAD_2023</v>
          </cell>
          <cell r="C7796" t="str">
            <v>CID003383 - Sovereign Metals</v>
          </cell>
          <cell r="D7796" t="str">
            <v>Gold</v>
          </cell>
          <cell r="E7796" t="str">
            <v>CID003383</v>
          </cell>
          <cell r="F7796" t="str">
            <v>RMI</v>
          </cell>
          <cell r="G7796" t="str">
            <v>Sovereign Metals</v>
          </cell>
          <cell r="H7796" t="str">
            <v>INDIA</v>
          </cell>
          <cell r="I7796"/>
          <cell r="J7796" t="str">
            <v>Ahmedab</v>
          </cell>
          <cell r="K7796" t="str">
            <v>Gujarat</v>
          </cell>
          <cell r="L7796" t="str">
            <v>Listed by RMI</v>
          </cell>
        </row>
        <row r="7797">
          <cell r="B7797" t="str">
            <v>Tyco Electronics GAD_2023</v>
          </cell>
          <cell r="C7797" t="str">
            <v>CID003410 - Gejiu City Fuxiang Industry and Trade Co., Ltd.</v>
          </cell>
          <cell r="D7797" t="str">
            <v>Tin</v>
          </cell>
          <cell r="E7797" t="str">
            <v>CID003410</v>
          </cell>
          <cell r="F7797" t="str">
            <v>RMI</v>
          </cell>
          <cell r="G7797" t="str">
            <v>Gejiu City Fuxiang Industry and Trade Co., Ltd.</v>
          </cell>
          <cell r="H7797" t="str">
            <v>CHINA</v>
          </cell>
          <cell r="I7797"/>
          <cell r="J7797" t="str">
            <v>Gejiu</v>
          </cell>
          <cell r="K7797" t="str">
            <v>Yunnan Sheng</v>
          </cell>
          <cell r="L7797" t="str">
            <v>Listed by RMI</v>
          </cell>
        </row>
        <row r="7798">
          <cell r="B7798" t="str">
            <v>Tyco Electronics GAD_2023</v>
          </cell>
          <cell r="C7798" t="str">
            <v>CID003409 - Precious Minerals and Smelting Limited</v>
          </cell>
          <cell r="D7798" t="str">
            <v>Tin</v>
          </cell>
          <cell r="E7798" t="str">
            <v>CID003409</v>
          </cell>
          <cell r="F7798" t="str">
            <v>RMI</v>
          </cell>
          <cell r="G7798" t="str">
            <v>Precious Minerals and Smelting Limited</v>
          </cell>
          <cell r="H7798" t="str">
            <v>INDIA</v>
          </cell>
          <cell r="I7798"/>
          <cell r="J7798" t="str">
            <v>Jagdalpur</v>
          </cell>
          <cell r="K7798" t="str">
            <v>Chhattisgarh</v>
          </cell>
          <cell r="L7798" t="str">
            <v>Listed by RMI</v>
          </cell>
        </row>
        <row r="7799">
          <cell r="B7799" t="str">
            <v>Tyco Electronics GAD_2023</v>
          </cell>
          <cell r="C7799" t="str">
            <v>CID003401 - Fujian Ganmin RareMetal Co., Ltd.</v>
          </cell>
          <cell r="D7799" t="str">
            <v>Tungsten</v>
          </cell>
          <cell r="E7799" t="str">
            <v>CID003401</v>
          </cell>
          <cell r="F7799" t="str">
            <v>RMI</v>
          </cell>
          <cell r="G7799" t="str">
            <v>Fujian Ganmin RareMetal Co., Ltd.</v>
          </cell>
          <cell r="H7799" t="str">
            <v>CHINA</v>
          </cell>
          <cell r="I7799"/>
          <cell r="J7799" t="str">
            <v>Longyan</v>
          </cell>
          <cell r="K7799" t="str">
            <v>Fujian Sheng</v>
          </cell>
          <cell r="L7799" t="str">
            <v>Removed</v>
          </cell>
        </row>
        <row r="7800">
          <cell r="B7800" t="str">
            <v>Tyco Electronics GAD_2023</v>
          </cell>
          <cell r="C7800" t="str">
            <v>CID003408 - JSC "Kirovgrad Hard Alloys Plant"</v>
          </cell>
          <cell r="D7800" t="str">
            <v>Tungsten</v>
          </cell>
          <cell r="E7800" t="str">
            <v>CID003408</v>
          </cell>
          <cell r="F7800" t="str">
            <v>RMI</v>
          </cell>
          <cell r="G7800" t="str">
            <v>JSC "Kirovgrad Hard Alloys Plant"</v>
          </cell>
          <cell r="H7800" t="str">
            <v>RUSSIAN FEDERATION</v>
          </cell>
          <cell r="I7800"/>
          <cell r="J7800" t="str">
            <v>Kirovgrad</v>
          </cell>
          <cell r="K7800" t="str">
            <v>Sverdlovskaya oblast'</v>
          </cell>
          <cell r="L7800" t="str">
            <v>Listed by RMI</v>
          </cell>
        </row>
        <row r="7801">
          <cell r="B7801" t="str">
            <v>Tyco Electronics GAD_2023</v>
          </cell>
          <cell r="C7801" t="str">
            <v>CID003407 - Lianyou Metals Co., Ltd.</v>
          </cell>
          <cell r="D7801" t="str">
            <v>Tungsten</v>
          </cell>
          <cell r="E7801" t="str">
            <v>CID003407</v>
          </cell>
          <cell r="F7801" t="str">
            <v>RMI</v>
          </cell>
          <cell r="G7801" t="str">
            <v>Lianyou Metals Co., Ltd.</v>
          </cell>
          <cell r="H7801" t="str">
            <v>TAIWAN, PROVINCE OF CHINA</v>
          </cell>
          <cell r="I7801"/>
          <cell r="J7801" t="str">
            <v>Fangliao</v>
          </cell>
          <cell r="K7801" t="str">
            <v>Pingtung</v>
          </cell>
          <cell r="L7801" t="str">
            <v>Conformant</v>
          </cell>
        </row>
        <row r="7802">
          <cell r="B7802" t="str">
            <v>Tyco Electronics GAD_2023</v>
          </cell>
          <cell r="C7802" t="str">
            <v>CID000090 - Asaka Riken Co., Ltd.</v>
          </cell>
          <cell r="D7802" t="str">
            <v>Gold</v>
          </cell>
          <cell r="E7802" t="str">
            <v>CID000090</v>
          </cell>
          <cell r="F7802" t="str">
            <v>RMI</v>
          </cell>
          <cell r="G7802" t="str">
            <v>Asaka Riken Co., Ltd.</v>
          </cell>
          <cell r="H7802" t="str">
            <v>JAPAN</v>
          </cell>
          <cell r="I7802"/>
          <cell r="J7802" t="str">
            <v>Tamura</v>
          </cell>
          <cell r="K7802" t="str">
            <v>Fukushima</v>
          </cell>
          <cell r="L7802" t="str">
            <v>Conformant</v>
          </cell>
        </row>
        <row r="7803">
          <cell r="B7803" t="str">
            <v>Tyco Electronics GAD_2023</v>
          </cell>
          <cell r="C7803" t="str">
            <v>CID003424 - Eco-System Recycling Co., Ltd. North Plant</v>
          </cell>
          <cell r="D7803" t="str">
            <v>Gold</v>
          </cell>
          <cell r="E7803" t="str">
            <v>CID003424</v>
          </cell>
          <cell r="F7803" t="str">
            <v>RMI</v>
          </cell>
          <cell r="G7803" t="str">
            <v>Eco-System Recycling Co., Ltd. North Plant</v>
          </cell>
          <cell r="H7803" t="str">
            <v>JAPAN</v>
          </cell>
          <cell r="I7803"/>
          <cell r="J7803" t="str">
            <v>Kazuno</v>
          </cell>
          <cell r="K7803" t="str">
            <v>Akita</v>
          </cell>
          <cell r="L7803" t="str">
            <v>Conformant</v>
          </cell>
        </row>
        <row r="7804">
          <cell r="B7804" t="str">
            <v>Tyco Electronics GAD_2023</v>
          </cell>
          <cell r="C7804" t="str">
            <v>CID003425 - Eco-System Recycling Co., Ltd. West Plant</v>
          </cell>
          <cell r="D7804" t="str">
            <v>Gold</v>
          </cell>
          <cell r="E7804" t="str">
            <v>CID003425</v>
          </cell>
          <cell r="F7804" t="str">
            <v>RMI</v>
          </cell>
          <cell r="G7804" t="str">
            <v>Eco-System Recycling Co., Ltd. West Plant</v>
          </cell>
          <cell r="H7804" t="str">
            <v>JAPAN</v>
          </cell>
          <cell r="I7804"/>
          <cell r="J7804" t="str">
            <v>Okayama</v>
          </cell>
          <cell r="K7804" t="str">
            <v>Okayama</v>
          </cell>
          <cell r="L7804" t="str">
            <v>Conformant</v>
          </cell>
        </row>
        <row r="7805">
          <cell r="B7805" t="str">
            <v>Tyco Electronics GAD_2023</v>
          </cell>
          <cell r="C7805" t="str">
            <v>CID002542 - TANIOBIS Smelting GmbH &amp; Co. KG</v>
          </cell>
          <cell r="D7805" t="str">
            <v>Tungsten</v>
          </cell>
          <cell r="E7805" t="str">
            <v>CID002542</v>
          </cell>
          <cell r="F7805" t="str">
            <v>RMI</v>
          </cell>
          <cell r="G7805" t="str">
            <v>TANIOBIS Smelting GmbH &amp; Co. KG</v>
          </cell>
          <cell r="H7805" t="str">
            <v>GERMANY</v>
          </cell>
          <cell r="I7805"/>
          <cell r="J7805" t="str">
            <v>Laufenburg</v>
          </cell>
          <cell r="K7805" t="str">
            <v>Baden-Württemberg</v>
          </cell>
          <cell r="L7805" t="str">
            <v>Conformant</v>
          </cell>
        </row>
        <row r="7806">
          <cell r="B7806" t="str">
            <v>Tyco Electronics GAD_2023</v>
          </cell>
          <cell r="C7806" t="str">
            <v>CID003387 - Luna Smelter, Ltd.</v>
          </cell>
          <cell r="D7806" t="str">
            <v>Tin</v>
          </cell>
          <cell r="E7806" t="str">
            <v>CID003387</v>
          </cell>
          <cell r="F7806" t="str">
            <v>RMI</v>
          </cell>
          <cell r="G7806" t="str">
            <v>Luna Smelter, Ltd.</v>
          </cell>
          <cell r="H7806" t="str">
            <v>RWANDA</v>
          </cell>
          <cell r="I7806"/>
          <cell r="J7806" t="str">
            <v>Kigali</v>
          </cell>
          <cell r="K7806" t="str">
            <v>City of Kigali</v>
          </cell>
          <cell r="L7806" t="str">
            <v>Conformant</v>
          </cell>
        </row>
        <row r="7807">
          <cell r="B7807" t="str">
            <v>Tyco Electronics GAD_2023</v>
          </cell>
          <cell r="C7807" t="str">
            <v>CID001175 - Mineracao Taboca S.A.</v>
          </cell>
          <cell r="D7807" t="str">
            <v>Tantalum</v>
          </cell>
          <cell r="E7807" t="str">
            <v>CID001175</v>
          </cell>
          <cell r="F7807" t="str">
            <v>RMI</v>
          </cell>
          <cell r="G7807" t="str">
            <v>Mineracao Taboca S.A.</v>
          </cell>
          <cell r="H7807" t="str">
            <v>BRAZIL</v>
          </cell>
          <cell r="I7807"/>
          <cell r="J7807" t="str">
            <v>Presidente Figueiredo</v>
          </cell>
          <cell r="K7807" t="str">
            <v>Amazonas</v>
          </cell>
          <cell r="L7807" t="str">
            <v>Conformant</v>
          </cell>
        </row>
        <row r="7808">
          <cell r="B7808" t="str">
            <v>Tyco Electronics GAD_2023</v>
          </cell>
          <cell r="C7808" t="str">
            <v>CID001191 - Mitsubishi Materials Corporation</v>
          </cell>
          <cell r="D7808" t="str">
            <v>Tin</v>
          </cell>
          <cell r="E7808" t="str">
            <v>CID001191</v>
          </cell>
          <cell r="F7808" t="str">
            <v>RMI</v>
          </cell>
          <cell r="G7808" t="str">
            <v>Mitsubishi Materials Corporation</v>
          </cell>
          <cell r="H7808" t="str">
            <v>JAPAN</v>
          </cell>
          <cell r="I7808"/>
          <cell r="J7808" t="str">
            <v>Tokyo</v>
          </cell>
          <cell r="K7808" t="str">
            <v>Tokyo</v>
          </cell>
          <cell r="L7808" t="str">
            <v>Conformant</v>
          </cell>
        </row>
        <row r="7809">
          <cell r="B7809" t="str">
            <v>Tyco Electronics GAD_2023</v>
          </cell>
          <cell r="C7809" t="str">
            <v>CID002707 - Resind Industria e Comercio Ltda.</v>
          </cell>
          <cell r="D7809" t="str">
            <v>Tantalum</v>
          </cell>
          <cell r="E7809" t="str">
            <v>CID002707</v>
          </cell>
          <cell r="F7809" t="str">
            <v>RMI</v>
          </cell>
          <cell r="G7809" t="str">
            <v>Resind Industria e Comercio Ltda.</v>
          </cell>
          <cell r="H7809" t="str">
            <v>BRAZIL</v>
          </cell>
          <cell r="I7809"/>
          <cell r="J7809" t="str">
            <v>São João del Rei</v>
          </cell>
          <cell r="K7809" t="str">
            <v>Minas gerais</v>
          </cell>
          <cell r="L7809" t="str">
            <v>Conformant</v>
          </cell>
        </row>
        <row r="7810">
          <cell r="B7810" t="str">
            <v>Tyco Electronics GAD_2023</v>
          </cell>
          <cell r="C7810" t="str">
            <v>CID003427 - Albasteel Industria e Comercio de Ligas Para Fundicao Ltd.</v>
          </cell>
          <cell r="D7810" t="str">
            <v>Tungsten</v>
          </cell>
          <cell r="E7810" t="str">
            <v>CID003427</v>
          </cell>
          <cell r="F7810" t="str">
            <v>RMI</v>
          </cell>
          <cell r="G7810" t="str">
            <v>Albasteel Industria e Comercio de Ligas Para Fundicao Ltd.</v>
          </cell>
          <cell r="H7810" t="str">
            <v>BRAZIL</v>
          </cell>
          <cell r="I7810"/>
          <cell r="J7810" t="str">
            <v>Sao Paulo</v>
          </cell>
          <cell r="K7810" t="str">
            <v>São Paulo</v>
          </cell>
          <cell r="L7810" t="str">
            <v>Listed by RMI</v>
          </cell>
        </row>
        <row r="7811">
          <cell r="B7811" t="str">
            <v>Tyco Electronics GAD_2023</v>
          </cell>
          <cell r="C7811" t="str">
            <v>CID002641 - China Molybdenum Tungsten Co., Ltd.</v>
          </cell>
          <cell r="D7811" t="str">
            <v>Tungsten</v>
          </cell>
          <cell r="E7811" t="str">
            <v>CID002641</v>
          </cell>
          <cell r="F7811" t="str">
            <v>RMI</v>
          </cell>
          <cell r="G7811" t="str">
            <v>China Molybdenum Tungsten Co., Ltd.</v>
          </cell>
          <cell r="H7811" t="str">
            <v>CHINA</v>
          </cell>
          <cell r="I7811"/>
          <cell r="J7811" t="str">
            <v>Luoyang</v>
          </cell>
          <cell r="K7811" t="str">
            <v>Henan Sheng</v>
          </cell>
          <cell r="L7811" t="str">
            <v>Conformant</v>
          </cell>
        </row>
        <row r="7812">
          <cell r="B7812" t="str">
            <v>Tyco Electronics GAD_2023</v>
          </cell>
          <cell r="C7812" t="str">
            <v>CID003486 - CRM Fundicao De Metais E Comercio De Equipamentos Eletronicos Do Brasil Ltda</v>
          </cell>
          <cell r="D7812" t="str">
            <v>Tin</v>
          </cell>
          <cell r="E7812" t="str">
            <v>CID003486</v>
          </cell>
          <cell r="F7812" t="str">
            <v>RMI</v>
          </cell>
          <cell r="G7812" t="str">
            <v>CRM Fundicao De Metais E Comercio De Equipamentos Eletronicos Do Brasil Ltda</v>
          </cell>
          <cell r="H7812" t="str">
            <v>BRAZIL</v>
          </cell>
          <cell r="I7812"/>
          <cell r="J7812" t="str">
            <v>São José</v>
          </cell>
          <cell r="K7812" t="str">
            <v>Santa Catarina</v>
          </cell>
          <cell r="L7812" t="str">
            <v>Conformant</v>
          </cell>
        </row>
        <row r="7813">
          <cell r="B7813" t="str">
            <v>Tyco Electronics GAD_2023</v>
          </cell>
          <cell r="C7813" t="str">
            <v>CID003416 - NPP Tyazhmetprom LLC</v>
          </cell>
          <cell r="D7813" t="str">
            <v>Tungsten</v>
          </cell>
          <cell r="E7813" t="str">
            <v>CID003416</v>
          </cell>
          <cell r="F7813" t="str">
            <v>RMI</v>
          </cell>
          <cell r="G7813" t="str">
            <v>NPP Tyazhmetprom LLC</v>
          </cell>
          <cell r="H7813" t="str">
            <v>RUSSIAN FEDERATION</v>
          </cell>
          <cell r="I7813"/>
          <cell r="J7813" t="str">
            <v>Kopeysk</v>
          </cell>
          <cell r="K7813" t="str">
            <v>Chelyabinskaya Oblast'</v>
          </cell>
          <cell r="L7813" t="str">
            <v>Listed by RMI</v>
          </cell>
        </row>
        <row r="7814">
          <cell r="B7814" t="str">
            <v>Tyco Electronics GAD_2023</v>
          </cell>
          <cell r="C7814" t="str">
            <v>CID003421 - C.I Metales Procesados Industriales SAS</v>
          </cell>
          <cell r="D7814" t="str">
            <v>Gold</v>
          </cell>
          <cell r="E7814" t="str">
            <v>CID003421</v>
          </cell>
          <cell r="F7814" t="str">
            <v>RMI</v>
          </cell>
          <cell r="G7814" t="str">
            <v>C.I Metales Procesados Industriales SAS</v>
          </cell>
          <cell r="H7814" t="str">
            <v>COLOMBIA</v>
          </cell>
          <cell r="I7814"/>
          <cell r="J7814" t="str">
            <v>Cota</v>
          </cell>
          <cell r="K7814" t="str">
            <v>Cundinamarca</v>
          </cell>
          <cell r="L7814" t="str">
            <v>Active</v>
          </cell>
        </row>
        <row r="7815">
          <cell r="B7815" t="str">
            <v>Tyco Electronics GAD_2023</v>
          </cell>
          <cell r="C7815" t="str">
            <v>CID003461 - Augmont Enterprises Private Limited</v>
          </cell>
          <cell r="D7815" t="str">
            <v>Gold</v>
          </cell>
          <cell r="E7815" t="str">
            <v>CID003461</v>
          </cell>
          <cell r="F7815" t="str">
            <v>RMI</v>
          </cell>
          <cell r="G7815" t="str">
            <v>Augmont Enterprises Private Limited</v>
          </cell>
          <cell r="H7815" t="str">
            <v>INDIA</v>
          </cell>
          <cell r="I7815"/>
          <cell r="J7815" t="str">
            <v>Mumbai</v>
          </cell>
          <cell r="K7815" t="str">
            <v>Mahārāshtra</v>
          </cell>
          <cell r="L7815" t="str">
            <v>Active</v>
          </cell>
        </row>
        <row r="7816">
          <cell r="B7816" t="str">
            <v>Tyco Electronics GAD_2023</v>
          </cell>
          <cell r="C7816" t="str">
            <v>CID003468 - Cronimet Brasil Ltda</v>
          </cell>
          <cell r="D7816" t="str">
            <v>Tungsten</v>
          </cell>
          <cell r="E7816" t="str">
            <v>CID003468</v>
          </cell>
          <cell r="F7816" t="str">
            <v>RMI</v>
          </cell>
          <cell r="G7816" t="str">
            <v>Cronimet Brasil Ltda</v>
          </cell>
          <cell r="H7816" t="str">
            <v>BRAZIL</v>
          </cell>
          <cell r="I7816"/>
          <cell r="J7816" t="str">
            <v>Araquari</v>
          </cell>
          <cell r="K7816" t="str">
            <v>Santa Catarina</v>
          </cell>
          <cell r="L7816" t="str">
            <v>Conformant</v>
          </cell>
        </row>
        <row r="7817">
          <cell r="B7817" t="str">
            <v>Tyco Electronics GAD_2023</v>
          </cell>
          <cell r="C7817" t="str">
            <v>CID003500 - Alexy Metals</v>
          </cell>
          <cell r="D7817" t="str">
            <v>Gold</v>
          </cell>
          <cell r="E7817" t="str">
            <v>CID003500</v>
          </cell>
          <cell r="F7817" t="str">
            <v>RMI</v>
          </cell>
          <cell r="G7817" t="str">
            <v>Alexy Metals</v>
          </cell>
          <cell r="H7817" t="str">
            <v>UNITED STATES OF AMERICA</v>
          </cell>
          <cell r="I7817"/>
          <cell r="J7817" t="str">
            <v>Mentor</v>
          </cell>
          <cell r="K7817" t="str">
            <v>Ohio</v>
          </cell>
          <cell r="L7817" t="str">
            <v>Active</v>
          </cell>
        </row>
        <row r="7818">
          <cell r="B7818" t="str">
            <v>Tyco Electronics GAD_2023</v>
          </cell>
          <cell r="C7818" t="str">
            <v>CID003524 - CRM Synergies</v>
          </cell>
          <cell r="D7818" t="str">
            <v>Tin</v>
          </cell>
          <cell r="E7818" t="str">
            <v>CID003524</v>
          </cell>
          <cell r="F7818" t="str">
            <v>RMI</v>
          </cell>
          <cell r="G7818" t="str">
            <v>CRM Synergies</v>
          </cell>
          <cell r="H7818" t="str">
            <v>SPAIN</v>
          </cell>
          <cell r="I7818"/>
          <cell r="J7818" t="str">
            <v>Toledo</v>
          </cell>
          <cell r="K7818" t="str">
            <v>Toledo</v>
          </cell>
          <cell r="L7818" t="str">
            <v>Conformant</v>
          </cell>
        </row>
        <row r="7819">
          <cell r="B7819" t="str">
            <v>Tyco Electronics GAD_2023</v>
          </cell>
          <cell r="C7819" t="str">
            <v>CID003553 - Artek LLC</v>
          </cell>
          <cell r="D7819" t="str">
            <v>Tungsten</v>
          </cell>
          <cell r="E7819" t="str">
            <v>CID003553</v>
          </cell>
          <cell r="F7819" t="str">
            <v>RMI</v>
          </cell>
          <cell r="G7819" t="str">
            <v>Artek LLC</v>
          </cell>
          <cell r="H7819" t="str">
            <v>RUSSIAN FEDERATION</v>
          </cell>
          <cell r="I7819"/>
          <cell r="J7819" t="str">
            <v>Moscow</v>
          </cell>
          <cell r="K7819" t="str">
            <v>Moskva</v>
          </cell>
          <cell r="L7819" t="str">
            <v>Listed by RMI</v>
          </cell>
        </row>
        <row r="7820">
          <cell r="B7820" t="str">
            <v>Tyco Electronics GAD_2023</v>
          </cell>
          <cell r="C7820" t="str">
            <v>CID000281 - CNMC (Guangxi) PGMA Co., Ltd.</v>
          </cell>
          <cell r="D7820" t="str">
            <v>Tungsten</v>
          </cell>
          <cell r="E7820" t="str">
            <v>CID000281</v>
          </cell>
          <cell r="F7820" t="str">
            <v>RMI</v>
          </cell>
          <cell r="G7820" t="str">
            <v>CNMC (Guangxi) PGMA Co., Ltd.</v>
          </cell>
          <cell r="H7820" t="str">
            <v>CHINA</v>
          </cell>
          <cell r="I7820"/>
          <cell r="J7820" t="str">
            <v>Hezhou</v>
          </cell>
          <cell r="K7820" t="str">
            <v>Guangxi Zhuangzu Zizhiqu</v>
          </cell>
          <cell r="L7820" t="str">
            <v>Listed by RMI</v>
          </cell>
        </row>
        <row r="7821">
          <cell r="B7821" t="str">
            <v>Tyco Electronics GAD_2023</v>
          </cell>
          <cell r="C7821" t="str">
            <v>CID003582 - Fabrica Auricchio Industria e Comercio Ltda.</v>
          </cell>
          <cell r="D7821" t="str">
            <v>Tin</v>
          </cell>
          <cell r="E7821" t="str">
            <v>CID003582</v>
          </cell>
          <cell r="F7821" t="str">
            <v>RMI</v>
          </cell>
          <cell r="G7821" t="str">
            <v>Fabrica Auricchio Industria e Comercio Ltda.</v>
          </cell>
          <cell r="H7821" t="str">
            <v>BRAZIL</v>
          </cell>
          <cell r="I7821"/>
          <cell r="J7821" t="str">
            <v>Mogi das Cruzes</v>
          </cell>
          <cell r="K7821" t="str">
            <v>São Paulo</v>
          </cell>
          <cell r="L7821" t="str">
            <v>Conformant</v>
          </cell>
        </row>
        <row r="7822">
          <cell r="B7822" t="str">
            <v>Tyco Electronics GAD_2023</v>
          </cell>
          <cell r="C7822" t="str">
            <v>CID002858 - Modeltech Sdn Bhd</v>
          </cell>
          <cell r="D7822" t="str">
            <v>Tin</v>
          </cell>
          <cell r="E7822" t="str">
            <v>CID002858</v>
          </cell>
          <cell r="F7822" t="str">
            <v>RMI</v>
          </cell>
          <cell r="G7822" t="str">
            <v>Modeltech Sdn Bhd</v>
          </cell>
          <cell r="H7822" t="str">
            <v>MALAYSIA</v>
          </cell>
          <cell r="I7822"/>
          <cell r="J7822" t="str">
            <v>Kawasan Perindustrian Bukit Rambai</v>
          </cell>
          <cell r="K7822" t="str">
            <v>Melaka</v>
          </cell>
          <cell r="L7822" t="str">
            <v>Listed by RMI</v>
          </cell>
        </row>
        <row r="7823">
          <cell r="B7823" t="str">
            <v>Tyco Electronics GAD_2023</v>
          </cell>
          <cell r="C7823" t="str">
            <v>CID002527 - Shenzhen Zhonghenglong Real Industry Co., Ltd.</v>
          </cell>
          <cell r="D7823" t="str">
            <v>Gold</v>
          </cell>
          <cell r="E7823" t="str">
            <v>CID002527</v>
          </cell>
          <cell r="F7823" t="str">
            <v>RMI</v>
          </cell>
          <cell r="G7823" t="str">
            <v>Shenzhen Zhonghenglong Real Industry Co., Ltd.</v>
          </cell>
          <cell r="H7823" t="str">
            <v>CHINA</v>
          </cell>
          <cell r="I7823"/>
          <cell r="J7823" t="str">
            <v>Shenzhen</v>
          </cell>
          <cell r="K7823" t="str">
            <v>Guangdong</v>
          </cell>
          <cell r="L7823" t="str">
            <v>Listed by RMI</v>
          </cell>
        </row>
        <row r="7824">
          <cell r="B7824" t="str">
            <v>Tyco Electronics GAD_2023</v>
          </cell>
          <cell r="C7824" t="str">
            <v>CID002588 - Shirpur Gold Refinery Ltd.</v>
          </cell>
          <cell r="D7824" t="str">
            <v>Gold</v>
          </cell>
          <cell r="E7824" t="str">
            <v>CID002588</v>
          </cell>
          <cell r="F7824" t="str">
            <v>RMI</v>
          </cell>
          <cell r="G7824" t="str">
            <v>Shirpur Gold Refinery Ltd.</v>
          </cell>
          <cell r="H7824" t="str">
            <v>INDIA</v>
          </cell>
          <cell r="I7824"/>
          <cell r="J7824" t="str">
            <v>Mumbai</v>
          </cell>
          <cell r="K7824" t="str">
            <v>Maharashtra</v>
          </cell>
          <cell r="L7824" t="str">
            <v>Listed by RMI</v>
          </cell>
        </row>
        <row r="7825">
          <cell r="B7825" t="str">
            <v>Tyco Electronics GAD_2023</v>
          </cell>
          <cell r="C7825" t="str">
            <v>CID002893 - JALAN &amp; Company</v>
          </cell>
          <cell r="D7825" t="str">
            <v>Gold</v>
          </cell>
          <cell r="E7825" t="str">
            <v>CID002893</v>
          </cell>
          <cell r="F7825" t="str">
            <v>RMI</v>
          </cell>
          <cell r="G7825" t="str">
            <v>JALAN &amp; Company</v>
          </cell>
          <cell r="H7825" t="str">
            <v>INDIA</v>
          </cell>
          <cell r="I7825"/>
          <cell r="J7825" t="str">
            <v>New Delhi</v>
          </cell>
          <cell r="K7825" t="str">
            <v>Delhi</v>
          </cell>
          <cell r="L7825" t="str">
            <v>Listed by RMI</v>
          </cell>
        </row>
        <row r="7826">
          <cell r="B7826" t="str">
            <v>Tyco Electronics GAD_2023</v>
          </cell>
          <cell r="C7826" t="str">
            <v>CID003186 - Gold Coast Refinery</v>
          </cell>
          <cell r="D7826" t="str">
            <v>Gold</v>
          </cell>
          <cell r="E7826" t="str">
            <v>CID003186</v>
          </cell>
          <cell r="F7826" t="str">
            <v>RMI</v>
          </cell>
          <cell r="G7826" t="str">
            <v>Gold Coast Refinery</v>
          </cell>
          <cell r="H7826" t="str">
            <v>GHANA</v>
          </cell>
          <cell r="I7826"/>
          <cell r="J7826" t="str">
            <v>Accra</v>
          </cell>
          <cell r="K7826" t="str">
            <v>Accra</v>
          </cell>
          <cell r="L7826" t="str">
            <v>Listed by RMI</v>
          </cell>
        </row>
        <row r="7827">
          <cell r="B7827" t="str">
            <v>Tyco Electronics GAD_2023</v>
          </cell>
          <cell r="C7827" t="str">
            <v>CID003417 - Hubei Green Tungsten Co., Ltd.</v>
          </cell>
          <cell r="D7827" t="str">
            <v>Tungsten</v>
          </cell>
          <cell r="E7827" t="str">
            <v>CID003417</v>
          </cell>
          <cell r="F7827" t="str">
            <v>RMI</v>
          </cell>
          <cell r="G7827" t="str">
            <v>Hubei Green Tungsten Co., Ltd.</v>
          </cell>
          <cell r="H7827" t="str">
            <v>CHINA</v>
          </cell>
          <cell r="I7827"/>
          <cell r="J7827" t="str">
            <v>Shenzhen</v>
          </cell>
          <cell r="K7827" t="str">
            <v>Guangdong Sheng</v>
          </cell>
          <cell r="L7827" t="str">
            <v>Conformant</v>
          </cell>
        </row>
        <row r="7828">
          <cell r="B7828" t="str">
            <v>Tyco Electronics GAD_2023</v>
          </cell>
          <cell r="C7828" t="str">
            <v>CID003449 - PT Mitra Sukses Globalindo</v>
          </cell>
          <cell r="D7828" t="str">
            <v>Tin</v>
          </cell>
          <cell r="E7828" t="str">
            <v>CID003449</v>
          </cell>
          <cell r="F7828" t="str">
            <v>RMI</v>
          </cell>
          <cell r="G7828" t="str">
            <v>PT Mitra Sukses Globalindo</v>
          </cell>
          <cell r="H7828" t="str">
            <v>INDONESIA</v>
          </cell>
          <cell r="I7828"/>
          <cell r="J7828" t="str">
            <v>Pangkalpinang</v>
          </cell>
          <cell r="K7828" t="str">
            <v>Kepulauan Bangka Belitung</v>
          </cell>
          <cell r="L7828" t="str">
            <v>Conformant</v>
          </cell>
        </row>
        <row r="7829">
          <cell r="B7829" t="str">
            <v>Tyco Electronics GAD_2023</v>
          </cell>
          <cell r="C7829" t="str">
            <v>CID003463 - Kundan Care Products Ltd.</v>
          </cell>
          <cell r="D7829" t="str">
            <v>Gold</v>
          </cell>
          <cell r="E7829" t="str">
            <v>CID003463</v>
          </cell>
          <cell r="F7829" t="str">
            <v>RMI</v>
          </cell>
          <cell r="G7829" t="str">
            <v>Kundan Care Products Ltd.</v>
          </cell>
          <cell r="H7829" t="str">
            <v>INDIA</v>
          </cell>
          <cell r="I7829"/>
          <cell r="J7829" t="str">
            <v>Haridwar</v>
          </cell>
          <cell r="K7829" t="str">
            <v>Uttarakhand</v>
          </cell>
          <cell r="L7829" t="str">
            <v>Listed by RMI</v>
          </cell>
        </row>
        <row r="7830">
          <cell r="B7830" t="str">
            <v>Tyco Electronics GAD_2023</v>
          </cell>
          <cell r="C7830" t="str">
            <v>CID003487 - Emerald Jewel Industry India Limited (Unit 1)</v>
          </cell>
          <cell r="D7830" t="str">
            <v>Gold</v>
          </cell>
          <cell r="E7830" t="str">
            <v>CID003487</v>
          </cell>
          <cell r="F7830" t="str">
            <v>RMI</v>
          </cell>
          <cell r="G7830" t="str">
            <v>Emerald Jewel Industry India Limited (Unit 1)</v>
          </cell>
          <cell r="H7830" t="str">
            <v>INDIA</v>
          </cell>
          <cell r="I7830"/>
          <cell r="J7830" t="str">
            <v>Coimbatore</v>
          </cell>
          <cell r="K7830" t="str">
            <v>Tamil Nadu</v>
          </cell>
          <cell r="L7830" t="str">
            <v>Listed by RMI</v>
          </cell>
        </row>
        <row r="7831">
          <cell r="B7831" t="str">
            <v>Tyco Electronics GAD_2023</v>
          </cell>
          <cell r="C7831" t="str">
            <v>CID003488 - Emerald Jewel Industry India Limited (Unit 2)</v>
          </cell>
          <cell r="D7831" t="str">
            <v>Gold</v>
          </cell>
          <cell r="E7831" t="str">
            <v>CID003488</v>
          </cell>
          <cell r="F7831" t="str">
            <v>RMI</v>
          </cell>
          <cell r="G7831" t="str">
            <v>Emerald Jewel Industry India Limited (Unit 2)</v>
          </cell>
          <cell r="H7831" t="str">
            <v>INDIA</v>
          </cell>
          <cell r="I7831"/>
          <cell r="J7831" t="str">
            <v>Coimbatore</v>
          </cell>
          <cell r="K7831" t="str">
            <v>Tamil Nadu</v>
          </cell>
          <cell r="L7831" t="str">
            <v>Listed by RMI</v>
          </cell>
        </row>
        <row r="7832">
          <cell r="B7832" t="str">
            <v>Tyco Electronics GAD_2023</v>
          </cell>
          <cell r="C7832" t="str">
            <v>CID003489 - Emerald Jewel Industry India Limited (Unit 3)</v>
          </cell>
          <cell r="D7832" t="str">
            <v>Gold</v>
          </cell>
          <cell r="E7832" t="str">
            <v>CID003489</v>
          </cell>
          <cell r="F7832" t="str">
            <v>RMI</v>
          </cell>
          <cell r="G7832" t="str">
            <v>Emerald Jewel Industry India Limited (Unit 3)</v>
          </cell>
          <cell r="H7832" t="str">
            <v>INDIA</v>
          </cell>
          <cell r="I7832"/>
          <cell r="J7832" t="str">
            <v>Coimbatore</v>
          </cell>
          <cell r="K7832" t="str">
            <v>Tamil Nadu</v>
          </cell>
          <cell r="L7832" t="str">
            <v>Listed by RMI</v>
          </cell>
        </row>
        <row r="7833">
          <cell r="B7833" t="str">
            <v>Tyco Electronics GAD_2023</v>
          </cell>
          <cell r="C7833" t="str">
            <v>CID003490 - Emerald Jewel Industry India Limited (Unit 4)</v>
          </cell>
          <cell r="D7833" t="str">
            <v>Gold</v>
          </cell>
          <cell r="E7833" t="str">
            <v>CID003490</v>
          </cell>
          <cell r="F7833" t="str">
            <v>RMI</v>
          </cell>
          <cell r="G7833" t="str">
            <v>Emerald Jewel Industry India Limited (Unit 4)</v>
          </cell>
          <cell r="H7833" t="str">
            <v>INDIA</v>
          </cell>
          <cell r="I7833"/>
          <cell r="J7833" t="str">
            <v>Coimbatore</v>
          </cell>
          <cell r="K7833" t="str">
            <v>Tamil Nadu</v>
          </cell>
          <cell r="L7833" t="str">
            <v>Listed by RMI</v>
          </cell>
        </row>
        <row r="7834">
          <cell r="B7834" t="str">
            <v>Tyco Electronics GAD_2023</v>
          </cell>
          <cell r="C7834" t="str">
            <v>CID003497 - K.A. Rasmussen</v>
          </cell>
          <cell r="D7834" t="str">
            <v>Gold</v>
          </cell>
          <cell r="E7834" t="str">
            <v>CID003497</v>
          </cell>
          <cell r="F7834" t="str">
            <v>RMI</v>
          </cell>
          <cell r="G7834" t="str">
            <v>K.A. Rasmussen</v>
          </cell>
          <cell r="H7834" t="str">
            <v>NORWAY</v>
          </cell>
          <cell r="I7834"/>
          <cell r="J7834" t="str">
            <v>Hamar</v>
          </cell>
          <cell r="K7834" t="str">
            <v>Hedmarken</v>
          </cell>
          <cell r="L7834" t="str">
            <v>Listed by RMI</v>
          </cell>
        </row>
        <row r="7835">
          <cell r="B7835" t="str">
            <v>Tyco Electronics GAD_2023</v>
          </cell>
          <cell r="C7835" t="str">
            <v>CID003529 - Sancus ZFS (L’Orfebre, SA)</v>
          </cell>
          <cell r="D7835" t="str">
            <v>Gold</v>
          </cell>
          <cell r="E7835" t="str">
            <v>CID003529</v>
          </cell>
          <cell r="F7835" t="str">
            <v>RMI</v>
          </cell>
          <cell r="G7835" t="str">
            <v>Sancus ZFS (L’Orfebre, SA)</v>
          </cell>
          <cell r="H7835" t="str">
            <v>COLOMBIA</v>
          </cell>
          <cell r="I7835"/>
          <cell r="J7835" t="str">
            <v>Barranquilla</v>
          </cell>
          <cell r="K7835" t="str">
            <v>Atlántico</v>
          </cell>
          <cell r="L7835" t="str">
            <v>Active</v>
          </cell>
        </row>
        <row r="7836">
          <cell r="B7836" t="str">
            <v>Tyco Electronics GAD_2023</v>
          </cell>
          <cell r="C7836" t="str">
            <v>CID003540 - Sellem Industries Ltd.</v>
          </cell>
          <cell r="D7836" t="str">
            <v>Gold</v>
          </cell>
          <cell r="E7836" t="str">
            <v>CID003540</v>
          </cell>
          <cell r="F7836" t="str">
            <v>RMI</v>
          </cell>
          <cell r="G7836" t="str">
            <v>Sellem Industries Ltd.</v>
          </cell>
          <cell r="H7836" t="str">
            <v>MAURITANIA</v>
          </cell>
          <cell r="I7836"/>
          <cell r="J7836" t="str">
            <v>Nouakchott</v>
          </cell>
          <cell r="K7836" t="str">
            <v>Nouakchott Ouest</v>
          </cell>
          <cell r="L7836" t="str">
            <v>Listed by RMI</v>
          </cell>
        </row>
        <row r="7837">
          <cell r="B7837" t="str">
            <v>Tyco Electronics GAD_2023</v>
          </cell>
          <cell r="C7837" t="str">
            <v>CID003548 - MD Overseas</v>
          </cell>
          <cell r="D7837" t="str">
            <v>Gold</v>
          </cell>
          <cell r="E7837" t="str">
            <v>CID003548</v>
          </cell>
          <cell r="F7837" t="str">
            <v>RMI</v>
          </cell>
          <cell r="G7837" t="str">
            <v>MD Overseas</v>
          </cell>
          <cell r="H7837" t="str">
            <v>INDIA</v>
          </cell>
          <cell r="I7837"/>
          <cell r="J7837" t="str">
            <v>Rudrapur</v>
          </cell>
          <cell r="K7837" t="str">
            <v>Uttarakhand</v>
          </cell>
          <cell r="L7837" t="str">
            <v>Listed by RMI</v>
          </cell>
        </row>
        <row r="7838">
          <cell r="B7838" t="str">
            <v>Tyco Electronics GAD_2023</v>
          </cell>
          <cell r="C7838" t="str">
            <v>CID003557 - Metallix Refining Inc.</v>
          </cell>
          <cell r="D7838" t="str">
            <v>Gold</v>
          </cell>
          <cell r="E7838" t="str">
            <v>CID003557</v>
          </cell>
          <cell r="F7838" t="str">
            <v>RMI</v>
          </cell>
          <cell r="G7838" t="str">
            <v>Metallix Refining Inc.</v>
          </cell>
          <cell r="H7838" t="str">
            <v>UNITED STATES OF AMERICA</v>
          </cell>
          <cell r="I7838"/>
          <cell r="J7838" t="str">
            <v>Greenville</v>
          </cell>
          <cell r="K7838" t="str">
            <v>North Carolina</v>
          </cell>
          <cell r="L7838" t="str">
            <v>Listed by RMI</v>
          </cell>
        </row>
        <row r="7839">
          <cell r="B7839" t="str">
            <v>Tyco Electronics GAD_2023</v>
          </cell>
          <cell r="C7839" t="str">
            <v>CID003575 - Metal Concentrators SA (Pty) Ltd.</v>
          </cell>
          <cell r="D7839" t="str">
            <v>Gold</v>
          </cell>
          <cell r="E7839" t="str">
            <v>CID003575</v>
          </cell>
          <cell r="F7839" t="str">
            <v>RMI</v>
          </cell>
          <cell r="G7839" t="str">
            <v>Metal Concentrators SA (Pty) Ltd.</v>
          </cell>
          <cell r="H7839" t="str">
            <v>SOUTH AFRICA</v>
          </cell>
          <cell r="I7839"/>
          <cell r="J7839" t="str">
            <v>Kempton Park</v>
          </cell>
          <cell r="K7839" t="str">
            <v>Gauteng</v>
          </cell>
          <cell r="L7839" t="str">
            <v>Conformant</v>
          </cell>
        </row>
        <row r="7840">
          <cell r="B7840" t="str">
            <v>Tyco Electronics GAD_2023</v>
          </cell>
          <cell r="C7840" t="str">
            <v>CID003583 - RFH Yancheng Jinye New Material Technology Co., Ltd.</v>
          </cell>
          <cell r="D7840" t="str">
            <v>Tantalum</v>
          </cell>
          <cell r="E7840" t="str">
            <v>CID003583</v>
          </cell>
          <cell r="F7840" t="str">
            <v>RMI</v>
          </cell>
          <cell r="G7840" t="str">
            <v>RFH Yancheng Jinye New Material Technology Co., Ltd.</v>
          </cell>
          <cell r="H7840" t="str">
            <v>CHINA</v>
          </cell>
          <cell r="I7840"/>
          <cell r="J7840" t="str">
            <v>Yecheng City</v>
          </cell>
          <cell r="K7840" t="str">
            <v>Jiangsu Sheng</v>
          </cell>
          <cell r="L7840" t="str">
            <v>Conformant</v>
          </cell>
        </row>
        <row r="7841">
          <cell r="B7841" t="str">
            <v>Tyco Electronics GAD_2023</v>
          </cell>
          <cell r="C7841" t="str">
            <v>CID003612 - OOO “Technolom” 2</v>
          </cell>
          <cell r="D7841" t="str">
            <v>Tungsten</v>
          </cell>
          <cell r="E7841" t="str">
            <v>CID003612</v>
          </cell>
          <cell r="F7841" t="str">
            <v>RMI</v>
          </cell>
          <cell r="G7841" t="str">
            <v>OOO “Technolom” 2</v>
          </cell>
          <cell r="H7841" t="str">
            <v>RUSSIAN FEDERATION</v>
          </cell>
          <cell r="I7841"/>
          <cell r="J7841" t="str">
            <v>Ramenskoe</v>
          </cell>
          <cell r="K7841" t="str">
            <v>Moskovskaja oblast'</v>
          </cell>
          <cell r="L7841" t="str">
            <v>Listed by RMI</v>
          </cell>
        </row>
        <row r="7842">
          <cell r="B7842" t="str">
            <v>Tyco Electronics GAD_2023</v>
          </cell>
          <cell r="C7842" t="str">
            <v>CID003615 - WEEEREFINING</v>
          </cell>
          <cell r="D7842" t="str">
            <v>Gold</v>
          </cell>
          <cell r="E7842" t="str">
            <v>CID003615</v>
          </cell>
          <cell r="F7842" t="str">
            <v>RMI</v>
          </cell>
          <cell r="G7842" t="str">
            <v>WEEEREFINING</v>
          </cell>
          <cell r="H7842" t="str">
            <v>FRANCE</v>
          </cell>
          <cell r="I7842"/>
          <cell r="J7842" t="str">
            <v>Tourville-les-Ifs</v>
          </cell>
          <cell r="K7842" t="str">
            <v>Normandie</v>
          </cell>
          <cell r="L7842" t="str">
            <v>Active</v>
          </cell>
        </row>
        <row r="7843">
          <cell r="B7843" t="str">
            <v>Tyco Electronics GAD_2023</v>
          </cell>
          <cell r="C7843" t="str">
            <v>CID001810 - Super Dragon Technology Co., Ltd.</v>
          </cell>
          <cell r="D7843" t="str">
            <v>Gold</v>
          </cell>
          <cell r="E7843" t="str">
            <v>CID001810</v>
          </cell>
          <cell r="F7843" t="str">
            <v>RMI</v>
          </cell>
          <cell r="G7843" t="str">
            <v>Super Dragon Technology Co., Ltd.</v>
          </cell>
          <cell r="H7843" t="str">
            <v>TAIWAN, PROVINCE OF CHINA</v>
          </cell>
          <cell r="I7843"/>
          <cell r="J7843" t="str">
            <v>Taoyuan</v>
          </cell>
          <cell r="K7843" t="str">
            <v>Taoyuan</v>
          </cell>
          <cell r="L7843" t="str">
            <v>Listed by RMI</v>
          </cell>
        </row>
        <row r="7844">
          <cell r="B7844" t="str">
            <v>Tyco Electronics GAD_2023</v>
          </cell>
          <cell r="C7844" t="str">
            <v>CID003617 - Value Trading</v>
          </cell>
          <cell r="D7844" t="str">
            <v>Gold</v>
          </cell>
          <cell r="E7844" t="str">
            <v>CID003617</v>
          </cell>
          <cell r="F7844" t="str">
            <v>From Suppliers Declarations</v>
          </cell>
          <cell r="G7844" t="str">
            <v>Value Trading</v>
          </cell>
          <cell r="H7844" t="str">
            <v>BELGIUM</v>
          </cell>
          <cell r="I7844"/>
          <cell r="J7844" t="str">
            <v>Antwerp</v>
          </cell>
          <cell r="K7844" t="str">
            <v>Antwerpen</v>
          </cell>
          <cell r="L7844" t="str">
            <v>Not listed</v>
          </cell>
        </row>
        <row r="7845">
          <cell r="B7845" t="str">
            <v>Tyco Electronics GAD_2023</v>
          </cell>
          <cell r="C7845" t="str">
            <v>CID003380 - PT Masbro Alam Stania</v>
          </cell>
          <cell r="D7845" t="str">
            <v>Tin</v>
          </cell>
          <cell r="E7845" t="str">
            <v>CID003380</v>
          </cell>
          <cell r="F7845" t="str">
            <v>RMI</v>
          </cell>
          <cell r="G7845" t="str">
            <v>PT Masbro Alam Stania</v>
          </cell>
          <cell r="H7845" t="str">
            <v>INDONESIA</v>
          </cell>
          <cell r="I7845"/>
          <cell r="J7845"/>
          <cell r="K7845" t="str">
            <v>Sungailiat, Kepulauan Bangka Belitung</v>
          </cell>
          <cell r="L7845" t="str">
            <v>Removed</v>
          </cell>
        </row>
        <row r="7846">
          <cell r="B7846" t="str">
            <v>Tyco Electronics GAD_2023</v>
          </cell>
          <cell r="C7846" t="str">
            <v>CID003609 - Fujian Xinlu Tungsten Co., Ltd.</v>
          </cell>
          <cell r="D7846" t="str">
            <v>Tungsten</v>
          </cell>
          <cell r="E7846" t="str">
            <v>CID003609</v>
          </cell>
          <cell r="F7846" t="str">
            <v>RMI</v>
          </cell>
          <cell r="G7846" t="str">
            <v>Fujian Xinlu Tungsten Co., Ltd.</v>
          </cell>
          <cell r="H7846" t="str">
            <v>CHINA</v>
          </cell>
          <cell r="I7846"/>
          <cell r="J7846" t="str">
            <v>Longyan</v>
          </cell>
          <cell r="K7846" t="str">
            <v>Fujian Sheng</v>
          </cell>
          <cell r="L7846" t="str">
            <v>Conformant</v>
          </cell>
        </row>
        <row r="7847">
          <cell r="B7847" t="str">
            <v>Tyco Electronics GAD_2023</v>
          </cell>
          <cell r="C7847" t="str">
            <v>CID003614 - OOO “Technolom” 1</v>
          </cell>
          <cell r="D7847" t="str">
            <v>Tungsten</v>
          </cell>
          <cell r="E7847" t="str">
            <v>CID003614</v>
          </cell>
          <cell r="F7847" t="str">
            <v>RMI</v>
          </cell>
          <cell r="G7847" t="str">
            <v>OOO “Technolom” 1</v>
          </cell>
          <cell r="H7847" t="str">
            <v>RUSSIAN FEDERATION</v>
          </cell>
          <cell r="I7847"/>
          <cell r="J7847" t="str">
            <v>Ramenskoe</v>
          </cell>
          <cell r="K7847" t="str">
            <v>Moskovskaja oblast'</v>
          </cell>
          <cell r="L7847" t="str">
            <v>Listed by RMI</v>
          </cell>
        </row>
        <row r="7848">
          <cell r="B7848" t="str">
            <v>Tyco Electronics GAD_2023</v>
          </cell>
          <cell r="C7848" t="str">
            <v>CID000553 - Gejiu Yunxi Group Corp.</v>
          </cell>
          <cell r="D7848" t="str">
            <v>Tin</v>
          </cell>
          <cell r="E7848" t="str">
            <v>CID000553</v>
          </cell>
          <cell r="F7848" t="str">
            <v>RMI</v>
          </cell>
          <cell r="G7848" t="str">
            <v>Gejiu Yunxi Group Corp.</v>
          </cell>
          <cell r="H7848" t="str">
            <v>CHINA</v>
          </cell>
          <cell r="I7848"/>
          <cell r="J7848"/>
          <cell r="K7848"/>
          <cell r="L7848" t="str">
            <v>Not listed</v>
          </cell>
        </row>
        <row r="7849">
          <cell r="B7849" t="str">
            <v>TE CONNECTIVITY_2023</v>
          </cell>
          <cell r="C7849" t="str">
            <v>CID000211 - Changsha South Tantalum Niobium Co., Ltd.</v>
          </cell>
          <cell r="D7849" t="str">
            <v>Tantalum</v>
          </cell>
          <cell r="E7849" t="str">
            <v>CID000211</v>
          </cell>
          <cell r="F7849" t="str">
            <v>RMI</v>
          </cell>
          <cell r="G7849" t="str">
            <v>Changsha South Tantalum Niobium Co., Ltd.</v>
          </cell>
          <cell r="H7849" t="str">
            <v>CHINA</v>
          </cell>
          <cell r="I7849"/>
          <cell r="J7849" t="str">
            <v>Changsha</v>
          </cell>
          <cell r="K7849" t="str">
            <v>Hunan Sheng</v>
          </cell>
          <cell r="L7849" t="str">
            <v>Conformant</v>
          </cell>
        </row>
        <row r="7850">
          <cell r="B7850" t="str">
            <v>TE CONNECTIVITY_2023</v>
          </cell>
          <cell r="C7850" t="str">
            <v>CID002504 - D Block Metals, LLC</v>
          </cell>
          <cell r="D7850" t="str">
            <v>Tantalum</v>
          </cell>
          <cell r="E7850" t="str">
            <v>CID002504</v>
          </cell>
          <cell r="F7850" t="str">
            <v>RMI</v>
          </cell>
          <cell r="G7850" t="str">
            <v>D Block Metals, LLC</v>
          </cell>
          <cell r="H7850" t="str">
            <v>UNITED STATES OF AMERICA</v>
          </cell>
          <cell r="I7850"/>
          <cell r="J7850" t="str">
            <v>Gastonia</v>
          </cell>
          <cell r="K7850" t="str">
            <v>North Carolina</v>
          </cell>
          <cell r="L7850" t="str">
            <v>Conformant</v>
          </cell>
        </row>
        <row r="7851">
          <cell r="B7851" t="str">
            <v>TE CONNECTIVITY_2023</v>
          </cell>
          <cell r="C7851" t="str">
            <v>CID000456 - Exotech Inc.</v>
          </cell>
          <cell r="D7851" t="str">
            <v>Tantalum</v>
          </cell>
          <cell r="E7851" t="str">
            <v>CID000456</v>
          </cell>
          <cell r="F7851" t="str">
            <v>RMI</v>
          </cell>
          <cell r="G7851" t="str">
            <v>Exotech Inc.</v>
          </cell>
          <cell r="H7851" t="str">
            <v>UNITED STATES OF AMERICA</v>
          </cell>
          <cell r="I7851"/>
          <cell r="J7851" t="str">
            <v>Pompano Beach</v>
          </cell>
          <cell r="K7851" t="str">
            <v>Florida</v>
          </cell>
          <cell r="L7851" t="str">
            <v>Removed</v>
          </cell>
        </row>
        <row r="7852">
          <cell r="B7852" t="str">
            <v>TE CONNECTIVITY_2023</v>
          </cell>
          <cell r="C7852" t="str">
            <v>CID000460 - F&amp;X Electro-Materials Ltd.4</v>
          </cell>
          <cell r="D7852" t="str">
            <v>Tantalum</v>
          </cell>
          <cell r="E7852" t="str">
            <v>CID000460</v>
          </cell>
          <cell r="F7852" t="str">
            <v>RMI</v>
          </cell>
          <cell r="G7852" t="str">
            <v>F&amp;X Electro-Materials Ltd.</v>
          </cell>
          <cell r="H7852" t="str">
            <v>CHINA</v>
          </cell>
          <cell r="I7852"/>
          <cell r="J7852" t="str">
            <v>Jiangmen</v>
          </cell>
          <cell r="K7852" t="str">
            <v>Guangdong Sheng</v>
          </cell>
          <cell r="L7852" t="str">
            <v>Conformant</v>
          </cell>
        </row>
        <row r="7853">
          <cell r="B7853" t="str">
            <v>TE CONNECTIVITY_2023</v>
          </cell>
          <cell r="C7853" t="str">
            <v>CID002505 - FIR Metals &amp; Resource Ltd.</v>
          </cell>
          <cell r="D7853" t="str">
            <v>Tantalum</v>
          </cell>
          <cell r="E7853" t="str">
            <v>CID002505</v>
          </cell>
          <cell r="F7853" t="str">
            <v>RMI</v>
          </cell>
          <cell r="G7853" t="str">
            <v>FIR Metals &amp; Resource Ltd.</v>
          </cell>
          <cell r="H7853" t="str">
            <v>CHINA</v>
          </cell>
          <cell r="I7853"/>
          <cell r="J7853" t="str">
            <v>Zhuzhou</v>
          </cell>
          <cell r="K7853" t="str">
            <v>Hunan Sheng</v>
          </cell>
          <cell r="L7853" t="str">
            <v>Conformant</v>
          </cell>
        </row>
        <row r="7854">
          <cell r="B7854" t="str">
            <v>TE CONNECTIVITY_2023</v>
          </cell>
          <cell r="C7854" t="str">
            <v>CID002558 - Global Advanced Metals Aizu</v>
          </cell>
          <cell r="D7854" t="str">
            <v>Tantalum</v>
          </cell>
          <cell r="E7854" t="str">
            <v>CID002558</v>
          </cell>
          <cell r="F7854" t="str">
            <v>RMI</v>
          </cell>
          <cell r="G7854" t="str">
            <v>Global Advanced Metals Aizu</v>
          </cell>
          <cell r="H7854" t="str">
            <v>JAPAN</v>
          </cell>
          <cell r="I7854"/>
          <cell r="J7854" t="str">
            <v>Aizuwakamatsu</v>
          </cell>
          <cell r="K7854" t="str">
            <v>Fukushima</v>
          </cell>
          <cell r="L7854" t="str">
            <v>Conformant</v>
          </cell>
        </row>
        <row r="7855">
          <cell r="B7855" t="str">
            <v>TE CONNECTIVITY_2023</v>
          </cell>
          <cell r="C7855" t="str">
            <v>CID002557 - Global Advanced Metals Boyertown</v>
          </cell>
          <cell r="D7855" t="str">
            <v>Tantalum</v>
          </cell>
          <cell r="E7855" t="str">
            <v>CID002557</v>
          </cell>
          <cell r="F7855" t="str">
            <v>RMI</v>
          </cell>
          <cell r="G7855" t="str">
            <v>Global Advanced Metals Boyertown</v>
          </cell>
          <cell r="H7855" t="str">
            <v>UNITED STATES OF AMERICA</v>
          </cell>
          <cell r="I7855"/>
          <cell r="J7855" t="str">
            <v>Boyertown</v>
          </cell>
          <cell r="K7855" t="str">
            <v>Pennsylvania</v>
          </cell>
          <cell r="L7855" t="str">
            <v>Conformant</v>
          </cell>
        </row>
        <row r="7856">
          <cell r="B7856" t="str">
            <v>TE CONNECTIVITY_2023</v>
          </cell>
          <cell r="C7856" t="str">
            <v>CID000616 - XIMEI RESOURCES (GUANGDONG) LIMITED</v>
          </cell>
          <cell r="D7856" t="str">
            <v>Tantalum</v>
          </cell>
          <cell r="E7856" t="str">
            <v>CID000616</v>
          </cell>
          <cell r="F7856" t="str">
            <v>RMI</v>
          </cell>
          <cell r="G7856" t="str">
            <v>XIMEI RESOURCES (GUANGDONG) LIMITED</v>
          </cell>
          <cell r="H7856" t="str">
            <v>CHINA</v>
          </cell>
          <cell r="I7856"/>
          <cell r="J7856" t="str">
            <v>Yingde</v>
          </cell>
          <cell r="K7856" t="str">
            <v>Guangdong Sheng</v>
          </cell>
          <cell r="L7856" t="str">
            <v>Conformant</v>
          </cell>
        </row>
        <row r="7857">
          <cell r="B7857" t="str">
            <v>TE CONNECTIVITY_2023</v>
          </cell>
          <cell r="C7857" t="str">
            <v>CID002544 - TANIOBIS Co., Ltd.</v>
          </cell>
          <cell r="D7857" t="str">
            <v>Tantalum</v>
          </cell>
          <cell r="E7857" t="str">
            <v>CID002544</v>
          </cell>
          <cell r="F7857" t="str">
            <v>RMI</v>
          </cell>
          <cell r="G7857" t="str">
            <v>TANIOBIS Co., Ltd.</v>
          </cell>
          <cell r="H7857" t="str">
            <v>THAILAND</v>
          </cell>
          <cell r="I7857"/>
          <cell r="J7857" t="str">
            <v>Map Ta Phut</v>
          </cell>
          <cell r="K7857" t="str">
            <v>Rayong</v>
          </cell>
          <cell r="L7857" t="str">
            <v>Conformant</v>
          </cell>
        </row>
        <row r="7858">
          <cell r="B7858" t="str">
            <v>TE CONNECTIVITY_2023</v>
          </cell>
          <cell r="C7858" t="str">
            <v>CID002547 - QSIL Metals Hermsdorf GmbH98</v>
          </cell>
          <cell r="D7858" t="str">
            <v>Tantalum</v>
          </cell>
          <cell r="E7858" t="str">
            <v>CID002547</v>
          </cell>
          <cell r="F7858" t="str">
            <v>RMI</v>
          </cell>
          <cell r="G7858" t="str">
            <v>QSIL Metals Hermsdorf GmbH</v>
          </cell>
          <cell r="H7858" t="str">
            <v>GERMANY</v>
          </cell>
          <cell r="I7858"/>
          <cell r="J7858" t="str">
            <v>Hermsdorf</v>
          </cell>
          <cell r="K7858" t="str">
            <v>Thüringen</v>
          </cell>
          <cell r="L7858" t="str">
            <v>Removed</v>
          </cell>
        </row>
        <row r="7859">
          <cell r="B7859" t="str">
            <v>TE CONNECTIVITY_2023</v>
          </cell>
          <cell r="C7859" t="str">
            <v>CID002548 - Materion Newton Inc.</v>
          </cell>
          <cell r="D7859" t="str">
            <v>Tantalum</v>
          </cell>
          <cell r="E7859" t="str">
            <v>CID002548</v>
          </cell>
          <cell r="F7859" t="str">
            <v>RMI</v>
          </cell>
          <cell r="G7859" t="str">
            <v>Materion Newton Inc.</v>
          </cell>
          <cell r="H7859" t="str">
            <v>UNITED STATES OF AMERICA</v>
          </cell>
          <cell r="I7859"/>
          <cell r="J7859" t="str">
            <v>Newton</v>
          </cell>
          <cell r="K7859" t="str">
            <v>Massachusetts</v>
          </cell>
          <cell r="L7859" t="str">
            <v>Conformant</v>
          </cell>
        </row>
        <row r="7860">
          <cell r="B7860" t="str">
            <v>TE CONNECTIVITY_2023</v>
          </cell>
          <cell r="C7860" t="str">
            <v>CID002549 - TANIOBIS Japan Co., Ltd.</v>
          </cell>
          <cell r="D7860" t="str">
            <v>Tantalum</v>
          </cell>
          <cell r="E7860" t="str">
            <v>CID002549</v>
          </cell>
          <cell r="F7860" t="str">
            <v>RMI</v>
          </cell>
          <cell r="G7860" t="str">
            <v>TANIOBIS Japan Co., Ltd.</v>
          </cell>
          <cell r="H7860" t="str">
            <v>JAPAN</v>
          </cell>
          <cell r="I7860"/>
          <cell r="J7860" t="str">
            <v>Mito</v>
          </cell>
          <cell r="K7860" t="str">
            <v>Ibaraki</v>
          </cell>
          <cell r="L7860" t="str">
            <v>Conformant</v>
          </cell>
        </row>
        <row r="7861">
          <cell r="B7861" t="str">
            <v>TE CONNECTIVITY_2023</v>
          </cell>
          <cell r="C7861" t="str">
            <v>CID002550 - TANIOBIS Smelting GmbH &amp; Co. KG</v>
          </cell>
          <cell r="D7861" t="str">
            <v>Tantalum</v>
          </cell>
          <cell r="E7861" t="str">
            <v>CID002550</v>
          </cell>
          <cell r="F7861" t="str">
            <v>RMI</v>
          </cell>
          <cell r="G7861" t="str">
            <v>TANIOBIS Smelting GmbH &amp; Co. KG</v>
          </cell>
          <cell r="H7861" t="str">
            <v>GERMANY</v>
          </cell>
          <cell r="I7861"/>
          <cell r="J7861" t="str">
            <v>Laufenburg</v>
          </cell>
          <cell r="K7861" t="str">
            <v>Baden-Württemberg</v>
          </cell>
          <cell r="L7861" t="str">
            <v>Conformant</v>
          </cell>
        </row>
        <row r="7862">
          <cell r="B7862" t="str">
            <v>TE CONNECTIVITY_2023</v>
          </cell>
          <cell r="C7862" t="str">
            <v>CID002545 - TANIOBIS GmbH</v>
          </cell>
          <cell r="D7862" t="str">
            <v>Tantalum</v>
          </cell>
          <cell r="E7862" t="str">
            <v>CID002545</v>
          </cell>
          <cell r="F7862" t="str">
            <v>RMI</v>
          </cell>
          <cell r="G7862" t="str">
            <v>TANIOBIS GmbH</v>
          </cell>
          <cell r="H7862" t="str">
            <v>GERMANY</v>
          </cell>
          <cell r="I7862"/>
          <cell r="J7862" t="str">
            <v>Goslar</v>
          </cell>
          <cell r="K7862" t="str">
            <v>Niedersachsen</v>
          </cell>
          <cell r="L7862" t="str">
            <v>Conformant</v>
          </cell>
        </row>
        <row r="7863">
          <cell r="B7863" t="str">
            <v>TE CONNECTIVITY_2023</v>
          </cell>
          <cell r="C7863" t="str">
            <v>CID002492 - Hengyang King Xing Lifeng New Materials Co., Ltd.</v>
          </cell>
          <cell r="D7863" t="str">
            <v>Tantalum</v>
          </cell>
          <cell r="E7863" t="str">
            <v>CID002492</v>
          </cell>
          <cell r="F7863" t="str">
            <v>RMI</v>
          </cell>
          <cell r="G7863" t="str">
            <v>Hengyang King Xing Lifeng New Materials Co., Ltd.</v>
          </cell>
          <cell r="H7863" t="str">
            <v>CHINA</v>
          </cell>
          <cell r="I7863"/>
          <cell r="J7863" t="str">
            <v>Hengyang</v>
          </cell>
          <cell r="K7863" t="str">
            <v>Hunan Sheng</v>
          </cell>
          <cell r="L7863" t="str">
            <v>Conformant</v>
          </cell>
        </row>
        <row r="7864">
          <cell r="B7864" t="str">
            <v>TE CONNECTIVITY_2023</v>
          </cell>
          <cell r="C7864" t="str">
            <v>CID002512 - Jiangxi Dinghai Tantalum &amp; Niobium Co., Ltd.</v>
          </cell>
          <cell r="D7864" t="str">
            <v>Tantalum</v>
          </cell>
          <cell r="E7864" t="str">
            <v>CID002512</v>
          </cell>
          <cell r="F7864" t="str">
            <v>RMI</v>
          </cell>
          <cell r="G7864" t="str">
            <v>Jiangxi Dinghai Tantalum &amp; Niobium Co., Ltd.</v>
          </cell>
          <cell r="H7864" t="str">
            <v>CHINA</v>
          </cell>
          <cell r="I7864"/>
          <cell r="J7864" t="str">
            <v>Fengxin</v>
          </cell>
          <cell r="K7864" t="str">
            <v>Jiangxi Sheng</v>
          </cell>
          <cell r="L7864" t="str">
            <v>Conformant</v>
          </cell>
        </row>
        <row r="7865">
          <cell r="B7865" t="str">
            <v>TE CONNECTIVITY_2023</v>
          </cell>
          <cell r="C7865" t="str">
            <v>CID002842 - Jiangxi Tuohong New Raw Material</v>
          </cell>
          <cell r="D7865" t="str">
            <v>Tantalum</v>
          </cell>
          <cell r="E7865" t="str">
            <v>CID002842</v>
          </cell>
          <cell r="F7865" t="str">
            <v>RMI</v>
          </cell>
          <cell r="G7865" t="str">
            <v>Jiangxi Tuohong New Raw Material</v>
          </cell>
          <cell r="H7865" t="str">
            <v>CHINA</v>
          </cell>
          <cell r="I7865"/>
          <cell r="J7865" t="str">
            <v>Yi Chun City</v>
          </cell>
          <cell r="K7865" t="str">
            <v>Jiangxi Sheng</v>
          </cell>
          <cell r="L7865" t="str">
            <v>Conformant</v>
          </cell>
        </row>
        <row r="7866">
          <cell r="B7866" t="str">
            <v>TE CONNECTIVITY_2023</v>
          </cell>
          <cell r="C7866" t="str">
            <v>CID000914 - JiuJiang JinXin Nonferrous Metals Co., Ltd.</v>
          </cell>
          <cell r="D7866" t="str">
            <v>Tantalum</v>
          </cell>
          <cell r="E7866" t="str">
            <v>CID000914</v>
          </cell>
          <cell r="F7866" t="str">
            <v>RMI</v>
          </cell>
          <cell r="G7866" t="str">
            <v>JiuJiang JinXin Nonferrous Metals Co., Ltd.</v>
          </cell>
          <cell r="H7866" t="str">
            <v>CHINA</v>
          </cell>
          <cell r="I7866"/>
          <cell r="J7866" t="str">
            <v>Jiujiang</v>
          </cell>
          <cell r="K7866" t="str">
            <v>Jiangxi Sheng</v>
          </cell>
          <cell r="L7866" t="str">
            <v>Conformant</v>
          </cell>
        </row>
        <row r="7867">
          <cell r="B7867" t="str">
            <v>TE CONNECTIVITY_2023</v>
          </cell>
          <cell r="C7867" t="str">
            <v>CID000917 - Jiujiang Tanbre Co., Ltd.</v>
          </cell>
          <cell r="D7867" t="str">
            <v>Tantalum</v>
          </cell>
          <cell r="E7867" t="str">
            <v>CID000917</v>
          </cell>
          <cell r="F7867" t="str">
            <v>RMI</v>
          </cell>
          <cell r="G7867" t="str">
            <v>Jiujiang Tanbre Co., Ltd.</v>
          </cell>
          <cell r="H7867" t="str">
            <v>CHINA</v>
          </cell>
          <cell r="I7867" t="str">
            <v>No. 62, Jiuhu Road, Jiujiang City, Jiangxi 
Province, China, P.C: 332014</v>
          </cell>
          <cell r="J7867" t="str">
            <v>Jiujiang</v>
          </cell>
          <cell r="K7867" t="str">
            <v>Jiangxi Sheng</v>
          </cell>
          <cell r="L7867" t="str">
            <v>Conformant</v>
          </cell>
        </row>
        <row r="7868">
          <cell r="B7868" t="str">
            <v>TE CONNECTIVITY_2023</v>
          </cell>
          <cell r="C7868" t="str">
            <v>CID002506 - Jiujiang Zhongao Tantalum &amp; Niobium Co., Ltd.</v>
          </cell>
          <cell r="D7868" t="str">
            <v>Tantalum</v>
          </cell>
          <cell r="E7868" t="str">
            <v>CID002506</v>
          </cell>
          <cell r="F7868" t="str">
            <v>RMI</v>
          </cell>
          <cell r="G7868" t="str">
            <v>Jiujiang Zhongao Tantalum &amp; Niobium Co., Ltd.</v>
          </cell>
          <cell r="H7868" t="str">
            <v>CHINA</v>
          </cell>
          <cell r="I7868"/>
          <cell r="J7868" t="str">
            <v>Jiujiang</v>
          </cell>
          <cell r="K7868" t="str">
            <v>Jiangxi Sheng</v>
          </cell>
          <cell r="L7868" t="str">
            <v>Conformant</v>
          </cell>
        </row>
        <row r="7869">
          <cell r="B7869" t="str">
            <v>TE CONNECTIVITY_2023</v>
          </cell>
          <cell r="C7869" t="str">
            <v>CID002539 - KEMET de Mexico</v>
          </cell>
          <cell r="D7869" t="str">
            <v>Tantalum</v>
          </cell>
          <cell r="E7869" t="str">
            <v>CID002539</v>
          </cell>
          <cell r="F7869" t="str">
            <v>RMI</v>
          </cell>
          <cell r="G7869" t="str">
            <v>KEMET de Mexico</v>
          </cell>
          <cell r="H7869" t="str">
            <v>MEXICO</v>
          </cell>
          <cell r="I7869"/>
          <cell r="J7869" t="str">
            <v>Matamoros</v>
          </cell>
          <cell r="K7869" t="str">
            <v>Tamaulipas</v>
          </cell>
          <cell r="L7869" t="str">
            <v>Conformant</v>
          </cell>
        </row>
        <row r="7870">
          <cell r="B7870" t="str">
            <v>TE CONNECTIVITY_2023</v>
          </cell>
          <cell r="C7870" t="str">
            <v>CID001076 - AMG Brasil</v>
          </cell>
          <cell r="D7870" t="str">
            <v>Tantalum</v>
          </cell>
          <cell r="E7870" t="str">
            <v>CID001076</v>
          </cell>
          <cell r="F7870" t="str">
            <v>RMI</v>
          </cell>
          <cell r="G7870" t="str">
            <v>AMG Brasil</v>
          </cell>
          <cell r="H7870" t="str">
            <v>BRAZIL</v>
          </cell>
          <cell r="I7870"/>
          <cell r="J7870" t="str">
            <v>São João del Rei</v>
          </cell>
          <cell r="K7870" t="str">
            <v>Minas Gerais</v>
          </cell>
          <cell r="L7870" t="str">
            <v>Conformant</v>
          </cell>
        </row>
        <row r="7871">
          <cell r="B7871" t="str">
            <v>TE CONNECTIVITY_2023</v>
          </cell>
          <cell r="C7871" t="str">
            <v>CID001163 - Metallurgical Products India Pvt., Ltd.7</v>
          </cell>
          <cell r="D7871" t="str">
            <v>Tantalum</v>
          </cell>
          <cell r="E7871" t="str">
            <v>CID001163</v>
          </cell>
          <cell r="F7871" t="str">
            <v>RMI</v>
          </cell>
          <cell r="G7871" t="str">
            <v>Metallurgical Products India Pvt., Ltd.</v>
          </cell>
          <cell r="H7871" t="str">
            <v>INDIA</v>
          </cell>
          <cell r="I7871"/>
          <cell r="J7871" t="str">
            <v>District Raigad</v>
          </cell>
          <cell r="K7871" t="str">
            <v>Maharashtra</v>
          </cell>
          <cell r="L7871" t="str">
            <v>Conformant</v>
          </cell>
        </row>
        <row r="7872">
          <cell r="B7872" t="str">
            <v>TE CONNECTIVITY_2023</v>
          </cell>
          <cell r="C7872" t="str">
            <v>CID001173 - Mineracao Taboca S.A.</v>
          </cell>
          <cell r="D7872" t="str">
            <v>Tin</v>
          </cell>
          <cell r="E7872" t="str">
            <v>CID001173</v>
          </cell>
          <cell r="F7872" t="str">
            <v>RMI</v>
          </cell>
          <cell r="G7872" t="str">
            <v>Mineracao Taboca S.A.</v>
          </cell>
          <cell r="H7872" t="str">
            <v>BRAZIL</v>
          </cell>
          <cell r="I7872" t="str">
            <v>Nondisclosure</v>
          </cell>
          <cell r="J7872" t="str">
            <v>Bairro Guarapiranga</v>
          </cell>
          <cell r="K7872" t="str">
            <v>Pirapora do Bom Jesus City</v>
          </cell>
          <cell r="L7872" t="str">
            <v>Conformant</v>
          </cell>
        </row>
        <row r="7873">
          <cell r="B7873" t="str">
            <v>TE CONNECTIVITY_2023</v>
          </cell>
          <cell r="C7873" t="str">
            <v>CID001192 - Mitsui Mining and Smelting Co., Ltd.8</v>
          </cell>
          <cell r="D7873" t="str">
            <v>Tantalum</v>
          </cell>
          <cell r="E7873" t="str">
            <v>CID001192</v>
          </cell>
          <cell r="F7873" t="str">
            <v>RMI</v>
          </cell>
          <cell r="G7873" t="str">
            <v>Mitsui Mining and Smelting Co., Ltd.</v>
          </cell>
          <cell r="H7873" t="str">
            <v>JAPAN</v>
          </cell>
          <cell r="I7873"/>
          <cell r="J7873" t="str">
            <v>Omuta</v>
          </cell>
          <cell r="K7873" t="str">
            <v>Fukuoka</v>
          </cell>
          <cell r="L7873" t="str">
            <v>Conformant</v>
          </cell>
        </row>
        <row r="7874">
          <cell r="B7874" t="str">
            <v>TE CONNECTIVITY_2023</v>
          </cell>
          <cell r="C7874" t="str">
            <v>CID001277 - Ningxia Orient Tantalum Industry Co., Ltd.</v>
          </cell>
          <cell r="D7874" t="str">
            <v>Tantalum</v>
          </cell>
          <cell r="E7874" t="str">
            <v>CID001277</v>
          </cell>
          <cell r="F7874" t="str">
            <v>RMI</v>
          </cell>
          <cell r="G7874" t="str">
            <v>Ningxia Orient Tantalum Industry Co., Ltd.</v>
          </cell>
          <cell r="H7874" t="str">
            <v>CHINA</v>
          </cell>
          <cell r="I7874"/>
          <cell r="J7874" t="str">
            <v>Shizuishan City</v>
          </cell>
          <cell r="K7874" t="str">
            <v>Ningxia Huizi Zizhiqu</v>
          </cell>
          <cell r="L7874" t="str">
            <v>Conformant</v>
          </cell>
        </row>
        <row r="7875">
          <cell r="B7875" t="str">
            <v>TE CONNECTIVITY_2023</v>
          </cell>
          <cell r="C7875" t="str">
            <v>CID001200 - NPM Silmet AS9</v>
          </cell>
          <cell r="D7875" t="str">
            <v>Tantalum</v>
          </cell>
          <cell r="E7875" t="str">
            <v>CID001200</v>
          </cell>
          <cell r="F7875" t="str">
            <v>RMI</v>
          </cell>
          <cell r="G7875" t="str">
            <v>NPM Silmet AS</v>
          </cell>
          <cell r="H7875" t="str">
            <v>ESTONIA</v>
          </cell>
          <cell r="I7875"/>
          <cell r="J7875" t="str">
            <v>Sillamäe</v>
          </cell>
          <cell r="K7875" t="str">
            <v>Ida-Virumaa</v>
          </cell>
          <cell r="L7875" t="str">
            <v>Conformant</v>
          </cell>
        </row>
        <row r="7876">
          <cell r="B7876" t="str">
            <v>TE CONNECTIVITY_2023</v>
          </cell>
          <cell r="C7876" t="str">
            <v>CID001508 - QuantumClean</v>
          </cell>
          <cell r="D7876" t="str">
            <v>Tantalum</v>
          </cell>
          <cell r="E7876" t="str">
            <v>CID001508</v>
          </cell>
          <cell r="F7876" t="str">
            <v>RMI</v>
          </cell>
          <cell r="G7876" t="str">
            <v>QuantumClean</v>
          </cell>
          <cell r="H7876" t="str">
            <v>UNITED STATES OF AMERICA</v>
          </cell>
          <cell r="I7876"/>
          <cell r="J7876" t="str">
            <v>Carrollton</v>
          </cell>
          <cell r="K7876" t="str">
            <v>Texas</v>
          </cell>
          <cell r="L7876" t="str">
            <v>Conformant</v>
          </cell>
        </row>
        <row r="7877">
          <cell r="B7877" t="str">
            <v>TE CONNECTIVITY_2023</v>
          </cell>
          <cell r="C7877" t="str">
            <v>CID002706 - Resind Industria e Comercio Ltda.</v>
          </cell>
          <cell r="D7877" t="str">
            <v>Tin</v>
          </cell>
          <cell r="E7877" t="str">
            <v>CID002706</v>
          </cell>
          <cell r="F7877" t="str">
            <v>RMI</v>
          </cell>
          <cell r="G7877" t="str">
            <v>Resind Industria e Comercio Ltda.</v>
          </cell>
          <cell r="H7877" t="str">
            <v>BRAZIL</v>
          </cell>
          <cell r="I7877"/>
          <cell r="J7877" t="str">
            <v>São João del Rei</v>
          </cell>
          <cell r="K7877" t="str">
            <v>Minas gerais</v>
          </cell>
          <cell r="L7877" t="str">
            <v>Conformant</v>
          </cell>
        </row>
        <row r="7878">
          <cell r="B7878" t="str">
            <v>TE CONNECTIVITY_2023</v>
          </cell>
          <cell r="C7878" t="str">
            <v>CID001769 - Solikamsk Magnesium Works OAO14</v>
          </cell>
          <cell r="D7878" t="str">
            <v>Tantalum</v>
          </cell>
          <cell r="E7878" t="str">
            <v>CID001769</v>
          </cell>
          <cell r="F7878" t="str">
            <v>RMI</v>
          </cell>
          <cell r="G7878" t="str">
            <v>Solikamsk Magnesium Works OAO</v>
          </cell>
          <cell r="H7878" t="str">
            <v>RUSSIAN FEDERATION</v>
          </cell>
          <cell r="I7878"/>
          <cell r="J7878" t="str">
            <v>Solikamsk</v>
          </cell>
          <cell r="K7878" t="str">
            <v>Permskiy kray</v>
          </cell>
          <cell r="L7878" t="str">
            <v>Listed by RMI</v>
          </cell>
        </row>
        <row r="7879">
          <cell r="B7879" t="str">
            <v>TE CONNECTIVITY_2023</v>
          </cell>
          <cell r="C7879" t="str">
            <v>CID001869 - Taki Chemical Co., Ltd.</v>
          </cell>
          <cell r="D7879" t="str">
            <v>Tantalum</v>
          </cell>
          <cell r="E7879" t="str">
            <v>CID001869</v>
          </cell>
          <cell r="F7879" t="str">
            <v>RMI</v>
          </cell>
          <cell r="G7879" t="str">
            <v>Taki Chemical Co., Ltd.</v>
          </cell>
          <cell r="H7879" t="str">
            <v>JAPAN</v>
          </cell>
          <cell r="I7879"/>
          <cell r="J7879" t="str">
            <v>Harima</v>
          </cell>
          <cell r="K7879" t="str">
            <v>Hyogo</v>
          </cell>
          <cell r="L7879" t="str">
            <v>Conformant</v>
          </cell>
        </row>
        <row r="7880">
          <cell r="B7880" t="str">
            <v>TE CONNECTIVITY_2023</v>
          </cell>
          <cell r="C7880" t="str">
            <v>CID001891 - Telex Metals</v>
          </cell>
          <cell r="D7880" t="str">
            <v>Tantalum</v>
          </cell>
          <cell r="E7880" t="str">
            <v>CID001891</v>
          </cell>
          <cell r="F7880" t="str">
            <v>RMI</v>
          </cell>
          <cell r="G7880" t="str">
            <v>Telex Metals</v>
          </cell>
          <cell r="H7880" t="str">
            <v>UNITED STATES OF AMERICA</v>
          </cell>
          <cell r="I7880"/>
          <cell r="J7880" t="str">
            <v>Croydon</v>
          </cell>
          <cell r="K7880" t="str">
            <v>Pennsylvania</v>
          </cell>
          <cell r="L7880" t="str">
            <v>Conformant</v>
          </cell>
        </row>
        <row r="7881">
          <cell r="B7881" t="str">
            <v>TE CONNECTIVITY_2023</v>
          </cell>
          <cell r="C7881" t="str">
            <v>CID001969 - Ulba Metallurgical Plant JSC17</v>
          </cell>
          <cell r="D7881" t="str">
            <v>Tantalum</v>
          </cell>
          <cell r="E7881" t="str">
            <v>CID001969</v>
          </cell>
          <cell r="F7881" t="str">
            <v>RMI</v>
          </cell>
          <cell r="G7881" t="str">
            <v>Ulba Metallurgical Plant JSC</v>
          </cell>
          <cell r="H7881" t="str">
            <v>KAZAKHSTAN</v>
          </cell>
          <cell r="I7881"/>
          <cell r="J7881" t="str">
            <v>Ust-Kamenogorsk</v>
          </cell>
          <cell r="K7881" t="str">
            <v>Qaraghandy oblysy</v>
          </cell>
          <cell r="L7881" t="str">
            <v>Conformant</v>
          </cell>
        </row>
        <row r="7882">
          <cell r="B7882" t="str">
            <v>TE CONNECTIVITY_2023</v>
          </cell>
          <cell r="C7882" t="str">
            <v>CID002508 - XinXing HaoRong Electronic Material Co., Ltd.</v>
          </cell>
          <cell r="D7882" t="str">
            <v>Tantalum</v>
          </cell>
          <cell r="E7882" t="str">
            <v>CID002508</v>
          </cell>
          <cell r="F7882" t="str">
            <v>RMI</v>
          </cell>
          <cell r="G7882" t="str">
            <v>XinXing HaoRong Electronic Material Co., Ltd.</v>
          </cell>
          <cell r="H7882" t="str">
            <v>CHINA</v>
          </cell>
          <cell r="I7882"/>
          <cell r="J7882" t="str">
            <v>YunFu City</v>
          </cell>
          <cell r="K7882" t="str">
            <v>Guangdong Sheng</v>
          </cell>
          <cell r="L7882" t="str">
            <v>Conformant</v>
          </cell>
        </row>
        <row r="7883">
          <cell r="B7883" t="str">
            <v>TE CONNECTIVITY_2023</v>
          </cell>
          <cell r="C7883" t="str">
            <v>CID002708 - Abington Reldan Metals, LLC</v>
          </cell>
          <cell r="D7883" t="str">
            <v>Gold</v>
          </cell>
          <cell r="E7883" t="str">
            <v>CID002708</v>
          </cell>
          <cell r="F7883" t="str">
            <v>RMI</v>
          </cell>
          <cell r="G7883" t="str">
            <v>Abington Reldan Metals, LLC</v>
          </cell>
          <cell r="H7883" t="str">
            <v>UNITED STATES OF AMERICA</v>
          </cell>
          <cell r="I7883"/>
          <cell r="J7883" t="str">
            <v>Fairless Hills</v>
          </cell>
          <cell r="K7883" t="str">
            <v>Pennsylvania</v>
          </cell>
          <cell r="L7883" t="str">
            <v>Conformant</v>
          </cell>
        </row>
        <row r="7884">
          <cell r="B7884" t="str">
            <v>TE CONNECTIVITY_2023</v>
          </cell>
          <cell r="C7884" t="str">
            <v>CID000015 - Advanced Chemical Company</v>
          </cell>
          <cell r="D7884" t="str">
            <v>Gold</v>
          </cell>
          <cell r="E7884" t="str">
            <v>CID000015</v>
          </cell>
          <cell r="F7884" t="str">
            <v>RMI</v>
          </cell>
          <cell r="G7884" t="str">
            <v>Advanced Chemical Company</v>
          </cell>
          <cell r="H7884" t="str">
            <v>UNITED STATES OF AMERICA</v>
          </cell>
          <cell r="I7884"/>
          <cell r="J7884" t="str">
            <v>Warwick</v>
          </cell>
          <cell r="K7884" t="str">
            <v>Rhode Island</v>
          </cell>
          <cell r="L7884" t="str">
            <v>Conformant</v>
          </cell>
        </row>
        <row r="7885">
          <cell r="B7885" t="str">
            <v>TE CONNECTIVITY_2023</v>
          </cell>
          <cell r="C7885" t="str">
            <v>CID000019 - Aida Chemical Industries Co., Ltd.</v>
          </cell>
          <cell r="D7885" t="str">
            <v>Gold</v>
          </cell>
          <cell r="E7885" t="str">
            <v>CID000019</v>
          </cell>
          <cell r="F7885" t="str">
            <v>RMI</v>
          </cell>
          <cell r="G7885" t="str">
            <v>Aida Chemical Industries Co., Ltd.</v>
          </cell>
          <cell r="H7885" t="str">
            <v>JAPAN</v>
          </cell>
          <cell r="I7885" t="str">
            <v>6-15-13 Minami-cho</v>
          </cell>
          <cell r="J7885" t="str">
            <v>Fuchu</v>
          </cell>
          <cell r="K7885" t="str">
            <v>Tokyo</v>
          </cell>
          <cell r="L7885" t="str">
            <v>Conformant</v>
          </cell>
        </row>
        <row r="7886">
          <cell r="B7886" t="str">
            <v>TE CONNECTIVITY_2023</v>
          </cell>
          <cell r="C7886" t="str">
            <v>CID002560 - Al Etihad Gold Refinery DMCC</v>
          </cell>
          <cell r="D7886" t="str">
            <v>Gold</v>
          </cell>
          <cell r="E7886" t="str">
            <v>CID002560</v>
          </cell>
          <cell r="F7886" t="str">
            <v>RMI</v>
          </cell>
          <cell r="G7886" t="str">
            <v>Al Etihad Gold Refinery DMCC</v>
          </cell>
          <cell r="H7886" t="str">
            <v>UNITED ARAB EMIRATES</v>
          </cell>
          <cell r="I7886"/>
          <cell r="J7886" t="str">
            <v>Dubai</v>
          </cell>
          <cell r="K7886" t="str">
            <v>Dubayy</v>
          </cell>
          <cell r="L7886" t="str">
            <v>Conformant</v>
          </cell>
        </row>
        <row r="7887">
          <cell r="B7887" t="str">
            <v>TE CONNECTIVITY_2023</v>
          </cell>
          <cell r="C7887" t="str">
            <v>CID000035 - Agosi AG</v>
          </cell>
          <cell r="D7887" t="str">
            <v>Gold</v>
          </cell>
          <cell r="E7887" t="str">
            <v>CID000035</v>
          </cell>
          <cell r="F7887" t="str">
            <v>RMI</v>
          </cell>
          <cell r="G7887" t="str">
            <v>Agosi AG</v>
          </cell>
          <cell r="H7887" t="str">
            <v>GERMANY</v>
          </cell>
          <cell r="I7887"/>
          <cell r="J7887" t="str">
            <v>Pforzheim</v>
          </cell>
          <cell r="K7887" t="str">
            <v>Baden-Württemberg</v>
          </cell>
          <cell r="L7887" t="str">
            <v>Conformant</v>
          </cell>
        </row>
        <row r="7888">
          <cell r="B7888" t="str">
            <v>TE CONNECTIVITY_2023</v>
          </cell>
          <cell r="C7888" t="str">
            <v>CID000041 - Almalyk Mining and Metallurgical Complex (AMMC)</v>
          </cell>
          <cell r="D7888" t="str">
            <v>Gold</v>
          </cell>
          <cell r="E7888" t="str">
            <v>CID000041</v>
          </cell>
          <cell r="F7888" t="str">
            <v>RMI</v>
          </cell>
          <cell r="G7888" t="str">
            <v>Almalyk Mining and Metallurgical Complex (AMMC)</v>
          </cell>
          <cell r="H7888" t="str">
            <v>UZBEKISTAN</v>
          </cell>
          <cell r="I7888"/>
          <cell r="J7888" t="str">
            <v>Almalyk</v>
          </cell>
          <cell r="K7888" t="str">
            <v>Toshkent</v>
          </cell>
          <cell r="L7888" t="str">
            <v>Conformant</v>
          </cell>
        </row>
        <row r="7889">
          <cell r="B7889" t="str">
            <v>TE CONNECTIVITY_2023</v>
          </cell>
          <cell r="C7889" t="str">
            <v>CID000058 - AngloGold Ashanti Corrego do Sitio Mineracao</v>
          </cell>
          <cell r="D7889" t="str">
            <v>Gold</v>
          </cell>
          <cell r="E7889" t="str">
            <v>CID000058</v>
          </cell>
          <cell r="F7889" t="str">
            <v>RMI</v>
          </cell>
          <cell r="G7889" t="str">
            <v>AngloGold Ashanti Corrego do Sitio Mineracao</v>
          </cell>
          <cell r="H7889" t="str">
            <v>BRAZIL</v>
          </cell>
          <cell r="I7889"/>
          <cell r="J7889" t="str">
            <v>Nova Lima</v>
          </cell>
          <cell r="K7889" t="str">
            <v>Minas Gerais</v>
          </cell>
          <cell r="L7889" t="str">
            <v>Conformant</v>
          </cell>
        </row>
        <row r="7890">
          <cell r="B7890" t="str">
            <v>TE CONNECTIVITY_2023</v>
          </cell>
          <cell r="C7890" t="str">
            <v>CID000077 - Argor-Heraeus S.A.</v>
          </cell>
          <cell r="D7890" t="str">
            <v>Gold</v>
          </cell>
          <cell r="E7890" t="str">
            <v>CID000077</v>
          </cell>
          <cell r="F7890" t="str">
            <v>RMI</v>
          </cell>
          <cell r="G7890" t="str">
            <v>Argor-Heraeus S.A.</v>
          </cell>
          <cell r="H7890" t="str">
            <v>SWITZERLAND</v>
          </cell>
          <cell r="I7890" t="str">
            <v>CH-6850 Mendrisio , Switzerland</v>
          </cell>
          <cell r="J7890" t="str">
            <v>Mendrisio</v>
          </cell>
          <cell r="K7890" t="str">
            <v>Ticino</v>
          </cell>
          <cell r="L7890" t="str">
            <v>Conformant</v>
          </cell>
        </row>
        <row r="7891">
          <cell r="B7891" t="str">
            <v>TE CONNECTIVITY_2023</v>
          </cell>
          <cell r="C7891" t="str">
            <v>CID000082 - Asahi Pretec Corp.20</v>
          </cell>
          <cell r="D7891" t="str">
            <v>Gold</v>
          </cell>
          <cell r="E7891" t="str">
            <v>CID000082</v>
          </cell>
          <cell r="F7891" t="str">
            <v>RMI</v>
          </cell>
          <cell r="G7891" t="str">
            <v>Asahi Pretec Corp.</v>
          </cell>
          <cell r="H7891" t="str">
            <v>JAPAN</v>
          </cell>
          <cell r="I7891"/>
          <cell r="J7891" t="str">
            <v>Kobe</v>
          </cell>
          <cell r="K7891" t="str">
            <v>Hyogo</v>
          </cell>
          <cell r="L7891" t="str">
            <v>Conformant</v>
          </cell>
        </row>
        <row r="7892">
          <cell r="B7892" t="str">
            <v>TE CONNECTIVITY_2023</v>
          </cell>
          <cell r="C7892" t="str">
            <v>CID000924 - Asahi Refining Canada Ltd.</v>
          </cell>
          <cell r="D7892" t="str">
            <v>Gold</v>
          </cell>
          <cell r="E7892" t="str">
            <v>CID000924</v>
          </cell>
          <cell r="F7892" t="str">
            <v>RMI</v>
          </cell>
          <cell r="G7892" t="str">
            <v>Asahi Refining Canada Ltd.</v>
          </cell>
          <cell r="H7892" t="str">
            <v>CANADA</v>
          </cell>
          <cell r="I7892"/>
          <cell r="J7892" t="str">
            <v>Brampton</v>
          </cell>
          <cell r="K7892" t="str">
            <v>Ontario</v>
          </cell>
          <cell r="L7892" t="str">
            <v>Conformant</v>
          </cell>
        </row>
        <row r="7893">
          <cell r="B7893" t="str">
            <v>TE CONNECTIVITY_2023</v>
          </cell>
          <cell r="C7893" t="str">
            <v>CID000920 - Asahi Refining USA Inc.</v>
          </cell>
          <cell r="D7893" t="str">
            <v>Gold</v>
          </cell>
          <cell r="E7893" t="str">
            <v>CID000920</v>
          </cell>
          <cell r="F7893" t="str">
            <v>RMI</v>
          </cell>
          <cell r="G7893" t="str">
            <v>Asahi Refining USA Inc.</v>
          </cell>
          <cell r="H7893" t="str">
            <v>UNITED STATES OF AMERICA</v>
          </cell>
          <cell r="I7893"/>
          <cell r="J7893" t="str">
            <v>Salt Lake City</v>
          </cell>
          <cell r="K7893" t="str">
            <v>Utah</v>
          </cell>
          <cell r="L7893" t="str">
            <v>Conformant</v>
          </cell>
        </row>
        <row r="7894">
          <cell r="B7894" t="str">
            <v>TE CONNECTIVITY_2023</v>
          </cell>
          <cell r="C7894" t="str">
            <v>CID000103 - Atasay Kuyumculuk Sanayi Ve Ticaret A.S.24</v>
          </cell>
          <cell r="D7894" t="str">
            <v>Gold</v>
          </cell>
          <cell r="E7894" t="str">
            <v>CID000103</v>
          </cell>
          <cell r="F7894" t="str">
            <v>RMI</v>
          </cell>
          <cell r="G7894" t="str">
            <v>Atasay Kuyumculuk Sanayi Ve Ticaret A.S.</v>
          </cell>
          <cell r="H7894" t="str">
            <v>TURKEY</v>
          </cell>
          <cell r="I7894"/>
          <cell r="J7894" t="str">
            <v>Istanbul</v>
          </cell>
          <cell r="K7894" t="str">
            <v>İstanbul</v>
          </cell>
          <cell r="L7894" t="str">
            <v>Listed by RMI</v>
          </cell>
        </row>
        <row r="7895">
          <cell r="B7895" t="str">
            <v>TE CONNECTIVITY_2023</v>
          </cell>
          <cell r="C7895" t="str">
            <v>CID002850 - AU Traders and Refiners</v>
          </cell>
          <cell r="D7895" t="str">
            <v>Gold</v>
          </cell>
          <cell r="E7895" t="str">
            <v>CID002850</v>
          </cell>
          <cell r="F7895" t="str">
            <v>RMI</v>
          </cell>
          <cell r="G7895" t="str">
            <v>AU Traders and Refiners</v>
          </cell>
          <cell r="H7895" t="str">
            <v>SOUTH AFRICA</v>
          </cell>
          <cell r="I7895"/>
          <cell r="J7895" t="str">
            <v>Johannesburg</v>
          </cell>
          <cell r="K7895" t="str">
            <v>Gauteng</v>
          </cell>
          <cell r="L7895" t="str">
            <v>Listed by RMI</v>
          </cell>
        </row>
        <row r="7896">
          <cell r="B7896" t="str">
            <v>TE CONNECTIVITY_2023</v>
          </cell>
          <cell r="C7896" t="str">
            <v>CID000113 - Aurubis AG</v>
          </cell>
          <cell r="D7896" t="str">
            <v>Gold</v>
          </cell>
          <cell r="E7896" t="str">
            <v>CID000113</v>
          </cell>
          <cell r="F7896" t="str">
            <v>RMI</v>
          </cell>
          <cell r="G7896" t="str">
            <v>Aurubis AG</v>
          </cell>
          <cell r="H7896" t="str">
            <v>GERMANY</v>
          </cell>
          <cell r="I7896"/>
          <cell r="J7896" t="str">
            <v>Hamburg</v>
          </cell>
          <cell r="K7896" t="str">
            <v>Hamburg</v>
          </cell>
          <cell r="L7896" t="str">
            <v>Conformant</v>
          </cell>
        </row>
        <row r="7897">
          <cell r="B7897" t="str">
            <v>TE CONNECTIVITY_2023</v>
          </cell>
          <cell r="C7897" t="str">
            <v>CID002863 - Bangalore Refinery26</v>
          </cell>
          <cell r="D7897" t="str">
            <v>Gold</v>
          </cell>
          <cell r="E7897" t="str">
            <v>CID002863</v>
          </cell>
          <cell r="F7897" t="str">
            <v>RMI</v>
          </cell>
          <cell r="G7897" t="str">
            <v>Bangalore Refinery</v>
          </cell>
          <cell r="H7897" t="str">
            <v>INDIA</v>
          </cell>
          <cell r="I7897"/>
          <cell r="J7897" t="str">
            <v>Bangalore</v>
          </cell>
          <cell r="K7897" t="str">
            <v>Karnataka</v>
          </cell>
          <cell r="L7897" t="str">
            <v>Conformant</v>
          </cell>
        </row>
        <row r="7898">
          <cell r="B7898" t="str">
            <v>TE CONNECTIVITY_2023</v>
          </cell>
          <cell r="C7898" t="str">
            <v>CID000128 - Bangko Sentral ng Pilipinas (Central Bank of the Philippines)</v>
          </cell>
          <cell r="D7898" t="str">
            <v>Gold</v>
          </cell>
          <cell r="E7898" t="str">
            <v>CID000128</v>
          </cell>
          <cell r="F7898" t="str">
            <v>RMI</v>
          </cell>
          <cell r="G7898" t="str">
            <v>Bangko Sentral ng Pilipinas (Central Bank of the Philippines)</v>
          </cell>
          <cell r="H7898" t="str">
            <v>PHILIPPINES</v>
          </cell>
          <cell r="I7898"/>
          <cell r="J7898" t="str">
            <v>Quezon City</v>
          </cell>
          <cell r="K7898" t="str">
            <v>Rizal</v>
          </cell>
          <cell r="L7898" t="str">
            <v>Conformant</v>
          </cell>
        </row>
        <row r="7899">
          <cell r="B7899" t="str">
            <v>TE CONNECTIVITY_2023</v>
          </cell>
          <cell r="C7899" t="str">
            <v>CID000157 - Boliden AB</v>
          </cell>
          <cell r="D7899" t="str">
            <v>Gold</v>
          </cell>
          <cell r="E7899" t="str">
            <v>CID000157</v>
          </cell>
          <cell r="F7899" t="str">
            <v>RMI</v>
          </cell>
          <cell r="G7899" t="str">
            <v>Boliden AB</v>
          </cell>
          <cell r="H7899" t="str">
            <v>SWEDEN</v>
          </cell>
          <cell r="I7899"/>
          <cell r="J7899" t="str">
            <v>Skelleftehamn</v>
          </cell>
          <cell r="K7899" t="str">
            <v>Västerbottens län [SE-24]</v>
          </cell>
          <cell r="L7899" t="str">
            <v>Conformant</v>
          </cell>
        </row>
        <row r="7900">
          <cell r="B7900" t="str">
            <v>TE CONNECTIVITY_2023</v>
          </cell>
          <cell r="C7900" t="str">
            <v>CID000176 - C. Hafner GmbH + Co. KG</v>
          </cell>
          <cell r="D7900" t="str">
            <v>Gold</v>
          </cell>
          <cell r="E7900" t="str">
            <v>CID000176</v>
          </cell>
          <cell r="F7900" t="str">
            <v>RMI</v>
          </cell>
          <cell r="G7900" t="str">
            <v>C. Hafner GmbH + Co. KG</v>
          </cell>
          <cell r="H7900" t="str">
            <v>GERMANY</v>
          </cell>
          <cell r="I7900"/>
          <cell r="J7900" t="str">
            <v>Pforzheim</v>
          </cell>
          <cell r="K7900" t="str">
            <v>Baden-Württemberg</v>
          </cell>
          <cell r="L7900" t="str">
            <v>Conformant</v>
          </cell>
        </row>
        <row r="7901">
          <cell r="B7901" t="str">
            <v>TE CONNECTIVITY_2023</v>
          </cell>
          <cell r="C7901" t="str">
            <v>CID000180 - Caridad</v>
          </cell>
          <cell r="D7901" t="str">
            <v>Gold</v>
          </cell>
          <cell r="E7901" t="str">
            <v>CID000180</v>
          </cell>
          <cell r="F7901" t="str">
            <v>RMI</v>
          </cell>
          <cell r="G7901" t="str">
            <v>Caridad</v>
          </cell>
          <cell r="H7901" t="str">
            <v>MEXICO</v>
          </cell>
          <cell r="I7901"/>
          <cell r="J7901" t="str">
            <v>Nacozari</v>
          </cell>
          <cell r="K7901" t="str">
            <v>Sonora</v>
          </cell>
          <cell r="L7901" t="str">
            <v>Listed by RMI</v>
          </cell>
        </row>
        <row r="7902">
          <cell r="B7902" t="str">
            <v>TE CONNECTIVITY_2023</v>
          </cell>
          <cell r="C7902" t="str">
            <v>CID000185 - CCR Refinery - Glencore Canada Corporation30</v>
          </cell>
          <cell r="D7902" t="str">
            <v>Gold</v>
          </cell>
          <cell r="E7902" t="str">
            <v>CID000185</v>
          </cell>
          <cell r="F7902" t="str">
            <v>RMI</v>
          </cell>
          <cell r="G7902" t="str">
            <v>CCR Refinery - Glencore Canada Corporation</v>
          </cell>
          <cell r="H7902" t="str">
            <v>CANADA</v>
          </cell>
          <cell r="I7902"/>
          <cell r="J7902" t="str">
            <v>Montréal</v>
          </cell>
          <cell r="K7902" t="str">
            <v>Quebec</v>
          </cell>
          <cell r="L7902" t="str">
            <v>Conformant</v>
          </cell>
        </row>
        <row r="7903">
          <cell r="B7903" t="str">
            <v>TE CONNECTIVITY_2023</v>
          </cell>
          <cell r="C7903" t="str">
            <v>CID000189 - Cendres + Metaux S.A.32</v>
          </cell>
          <cell r="D7903" t="str">
            <v>Gold</v>
          </cell>
          <cell r="E7903" t="str">
            <v>CID000189</v>
          </cell>
          <cell r="F7903" t="str">
            <v>RMI</v>
          </cell>
          <cell r="G7903" t="str">
            <v>Cendres + Metaux S.A.</v>
          </cell>
          <cell r="H7903" t="str">
            <v>SWITZERLAND</v>
          </cell>
          <cell r="I7903"/>
          <cell r="J7903" t="str">
            <v>Biel-Bienne</v>
          </cell>
          <cell r="K7903" t="str">
            <v>Bern</v>
          </cell>
          <cell r="L7903" t="str">
            <v>Listed by RMI</v>
          </cell>
        </row>
        <row r="7904">
          <cell r="B7904" t="str">
            <v>TE CONNECTIVITY_2023</v>
          </cell>
          <cell r="C7904" t="str">
            <v>CID000233 - Chimet S.p.A.</v>
          </cell>
          <cell r="D7904" t="str">
            <v>Gold</v>
          </cell>
          <cell r="E7904" t="str">
            <v>CID000233</v>
          </cell>
          <cell r="F7904" t="str">
            <v>RMI</v>
          </cell>
          <cell r="G7904" t="str">
            <v>Chimet S.p.A.</v>
          </cell>
          <cell r="H7904" t="str">
            <v>ITALY</v>
          </cell>
          <cell r="I7904"/>
          <cell r="J7904" t="str">
            <v>Arezzo</v>
          </cell>
          <cell r="K7904" t="str">
            <v>Toscana</v>
          </cell>
          <cell r="L7904" t="str">
            <v>Conformant</v>
          </cell>
        </row>
        <row r="7905">
          <cell r="B7905" t="str">
            <v>TE CONNECTIVITY_2023</v>
          </cell>
          <cell r="C7905" t="str">
            <v>CID000264 - Chugai Mining</v>
          </cell>
          <cell r="D7905" t="str">
            <v>Gold</v>
          </cell>
          <cell r="E7905" t="str">
            <v>CID000264</v>
          </cell>
          <cell r="F7905" t="str">
            <v>RMI</v>
          </cell>
          <cell r="G7905" t="str">
            <v>Chugai Mining</v>
          </cell>
          <cell r="H7905" t="str">
            <v>JAPAN</v>
          </cell>
          <cell r="I7905"/>
          <cell r="J7905" t="str">
            <v>Chiyoda</v>
          </cell>
          <cell r="K7905" t="str">
            <v>Tokyo</v>
          </cell>
          <cell r="L7905" t="str">
            <v>Conformant</v>
          </cell>
        </row>
        <row r="7906">
          <cell r="B7906" t="str">
            <v>TE CONNECTIVITY_2023</v>
          </cell>
          <cell r="C7906" t="str">
            <v>CID000343 - Daye Non-Ferrous Metals Mining Ltd.</v>
          </cell>
          <cell r="D7906" t="str">
            <v>Gold</v>
          </cell>
          <cell r="E7906" t="str">
            <v>CID000343</v>
          </cell>
          <cell r="F7906" t="str">
            <v>RMI</v>
          </cell>
          <cell r="G7906" t="str">
            <v>Daye Non-Ferrous Metals Mining Ltd.</v>
          </cell>
          <cell r="H7906" t="str">
            <v>CHINA</v>
          </cell>
          <cell r="I7906"/>
          <cell r="J7906" t="str">
            <v>Huangshi</v>
          </cell>
          <cell r="K7906" t="str">
            <v>Hubei Sheng</v>
          </cell>
          <cell r="L7906" t="str">
            <v>Listed by RMI</v>
          </cell>
        </row>
        <row r="7907">
          <cell r="B7907" t="str">
            <v>TE CONNECTIVITY_2023</v>
          </cell>
          <cell r="C7907" t="str">
            <v>CID002867 - Degussa Sonne / Mond Goldhandel GmbH34</v>
          </cell>
          <cell r="D7907" t="str">
            <v>Gold</v>
          </cell>
          <cell r="E7907" t="str">
            <v>CID002867</v>
          </cell>
          <cell r="F7907" t="str">
            <v>RMI</v>
          </cell>
          <cell r="G7907" t="str">
            <v>Degussa Sonne / Mond Goldhandel GmbH</v>
          </cell>
          <cell r="H7907" t="str">
            <v>GERMANY</v>
          </cell>
          <cell r="I7907"/>
          <cell r="J7907" t="str">
            <v>Pforzheim</v>
          </cell>
          <cell r="K7907" t="str">
            <v>Baden-Württemberg</v>
          </cell>
          <cell r="L7907" t="str">
            <v>Listed by RMI</v>
          </cell>
        </row>
        <row r="7908">
          <cell r="B7908" t="str">
            <v>TE CONNECTIVITY_2023</v>
          </cell>
          <cell r="C7908" t="str">
            <v>CID000401 - Dowa</v>
          </cell>
          <cell r="D7908" t="str">
            <v>Gold</v>
          </cell>
          <cell r="E7908" t="str">
            <v>CID000401</v>
          </cell>
          <cell r="F7908" t="str">
            <v>RMI</v>
          </cell>
          <cell r="G7908" t="str">
            <v>Dowa</v>
          </cell>
          <cell r="H7908" t="str">
            <v>JAPAN</v>
          </cell>
          <cell r="I7908"/>
          <cell r="J7908" t="str">
            <v>Kosaka</v>
          </cell>
          <cell r="K7908" t="str">
            <v>Akita</v>
          </cell>
          <cell r="L7908" t="str">
            <v>Conformant</v>
          </cell>
        </row>
        <row r="7909">
          <cell r="B7909" t="str">
            <v>TE CONNECTIVITY_2023</v>
          </cell>
          <cell r="C7909" t="str">
            <v>CID000359 - DSC (Do Sung Corporation)38</v>
          </cell>
          <cell r="D7909" t="str">
            <v>Gold</v>
          </cell>
          <cell r="E7909" t="str">
            <v>CID000359</v>
          </cell>
          <cell r="F7909" t="str">
            <v>RMI</v>
          </cell>
          <cell r="G7909" t="str">
            <v>DSC (Do Sung Corporation)</v>
          </cell>
          <cell r="H7909" t="str">
            <v>KOREA, REPUBLIC OF</v>
          </cell>
          <cell r="I7909"/>
          <cell r="J7909" t="str">
            <v>Gimpo</v>
          </cell>
          <cell r="K7909" t="str">
            <v>Gyeonggi-do</v>
          </cell>
          <cell r="L7909" t="str">
            <v>Conformant</v>
          </cell>
        </row>
        <row r="7910">
          <cell r="B7910" t="str">
            <v>TE CONNECTIVITY_2023</v>
          </cell>
          <cell r="C7910" t="str">
            <v>CID000425 - Eco-System Recycling Co., Ltd. East Plant</v>
          </cell>
          <cell r="D7910" t="str">
            <v>Gold</v>
          </cell>
          <cell r="E7910" t="str">
            <v>CID000425</v>
          </cell>
          <cell r="F7910" t="str">
            <v>RMI</v>
          </cell>
          <cell r="G7910" t="str">
            <v>Eco-System Recycling Co., Ltd. East Plant</v>
          </cell>
          <cell r="H7910" t="str">
            <v>JAPAN</v>
          </cell>
          <cell r="I7910"/>
          <cell r="J7910" t="str">
            <v>Honjo</v>
          </cell>
          <cell r="K7910" t="str">
            <v>Saitama</v>
          </cell>
          <cell r="L7910" t="str">
            <v>Conformant</v>
          </cell>
        </row>
        <row r="7911">
          <cell r="B7911" t="str">
            <v>TE CONNECTIVITY_2023</v>
          </cell>
          <cell r="C7911" t="str">
            <v>CID002561 - Emirates Gold DMCC</v>
          </cell>
          <cell r="D7911" t="str">
            <v>Gold</v>
          </cell>
          <cell r="E7911" t="str">
            <v>CID002561</v>
          </cell>
          <cell r="F7911" t="str">
            <v>RMI</v>
          </cell>
          <cell r="G7911" t="str">
            <v>Emirates Gold DMCC</v>
          </cell>
          <cell r="H7911" t="str">
            <v>UNITED ARAB EMIRATES</v>
          </cell>
          <cell r="I7911"/>
          <cell r="J7911" t="str">
            <v>Dubai</v>
          </cell>
          <cell r="K7911" t="str">
            <v>Dubayy</v>
          </cell>
          <cell r="L7911" t="str">
            <v>Conformant</v>
          </cell>
        </row>
        <row r="7912">
          <cell r="B7912" t="str">
            <v>TE CONNECTIVITY_2023</v>
          </cell>
          <cell r="C7912" t="str">
            <v>CID002515 - Fidelity Printers and Refiners Ltd.</v>
          </cell>
          <cell r="D7912" t="str">
            <v>Gold</v>
          </cell>
          <cell r="E7912" t="str">
            <v>CID002515</v>
          </cell>
          <cell r="F7912" t="str">
            <v>RMI</v>
          </cell>
          <cell r="G7912" t="str">
            <v>Fidelity Printers and Refiners Ltd.</v>
          </cell>
          <cell r="H7912" t="str">
            <v>ZIMBABWE</v>
          </cell>
          <cell r="I7912"/>
          <cell r="J7912" t="str">
            <v>Msasa</v>
          </cell>
          <cell r="K7912" t="str">
            <v>Harare</v>
          </cell>
          <cell r="L7912" t="str">
            <v>Listed by RMI</v>
          </cell>
        </row>
        <row r="7913">
          <cell r="B7913" t="str">
            <v>TE CONNECTIVITY_2023</v>
          </cell>
          <cell r="C7913" t="str">
            <v>CID002852 - GGC Gujrat Gold Centre Pvt. Ltd.</v>
          </cell>
          <cell r="D7913" t="str">
            <v>Gold</v>
          </cell>
          <cell r="E7913" t="str">
            <v>CID002852</v>
          </cell>
          <cell r="F7913" t="str">
            <v>RMI</v>
          </cell>
          <cell r="G7913" t="str">
            <v>GGC Gujrat Gold Centre Pvt. Ltd.</v>
          </cell>
          <cell r="H7913" t="str">
            <v>INDIA</v>
          </cell>
          <cell r="I7913"/>
          <cell r="J7913" t="str">
            <v>Ahmedabad</v>
          </cell>
          <cell r="K7913" t="str">
            <v>Gujarat</v>
          </cell>
          <cell r="L7913" t="str">
            <v>Active</v>
          </cell>
        </row>
        <row r="7914">
          <cell r="B7914" t="str">
            <v>TE CONNECTIVITY_2023</v>
          </cell>
          <cell r="C7914" t="str">
            <v>CID002459 - Geib Refining Corporation</v>
          </cell>
          <cell r="D7914" t="str">
            <v>Gold</v>
          </cell>
          <cell r="E7914" t="str">
            <v>CID002459</v>
          </cell>
          <cell r="F7914" t="str">
            <v>RMI</v>
          </cell>
          <cell r="G7914" t="str">
            <v>Geib Refining Corporation</v>
          </cell>
          <cell r="H7914" t="str">
            <v>UNITED STATES OF AMERICA</v>
          </cell>
          <cell r="I7914"/>
          <cell r="J7914" t="str">
            <v>Warwick</v>
          </cell>
          <cell r="K7914" t="str">
            <v>Rhode Island</v>
          </cell>
          <cell r="L7914" t="str">
            <v>Conformant</v>
          </cell>
        </row>
        <row r="7915">
          <cell r="B7915" t="str">
            <v>TE CONNECTIVITY_2023</v>
          </cell>
          <cell r="C7915" t="str">
            <v>CID002243 - Gold Refinery of Zijin Mining Group Co., Ltd.42</v>
          </cell>
          <cell r="D7915" t="str">
            <v>Gold</v>
          </cell>
          <cell r="E7915" t="str">
            <v>CID002243</v>
          </cell>
          <cell r="F7915" t="str">
            <v>RMI</v>
          </cell>
          <cell r="G7915" t="str">
            <v>Gold Refinery of Zijin Mining Group Co., Ltd.</v>
          </cell>
          <cell r="H7915" t="str">
            <v>CHINA</v>
          </cell>
          <cell r="I7915"/>
          <cell r="J7915" t="str">
            <v>Shanghang</v>
          </cell>
          <cell r="K7915" t="str">
            <v>Fujian Sheng</v>
          </cell>
          <cell r="L7915" t="str">
            <v>Conformant</v>
          </cell>
        </row>
        <row r="7916">
          <cell r="B7916" t="str">
            <v>TE CONNECTIVITY_2023</v>
          </cell>
          <cell r="C7916" t="str">
            <v>CID001909 - Great Wall Precious Metals Co., Ltd. of CBPM45</v>
          </cell>
          <cell r="D7916" t="str">
            <v>Gold</v>
          </cell>
          <cell r="E7916" t="str">
            <v>CID001909</v>
          </cell>
          <cell r="F7916" t="str">
            <v>RMI</v>
          </cell>
          <cell r="G7916" t="str">
            <v>Great Wall Precious Metals Co., Ltd. of CBPM</v>
          </cell>
          <cell r="H7916" t="str">
            <v>CHINA</v>
          </cell>
          <cell r="I7916"/>
          <cell r="J7916" t="str">
            <v>Chengdu</v>
          </cell>
          <cell r="K7916" t="str">
            <v>Sichuan Sheng</v>
          </cell>
          <cell r="L7916" t="str">
            <v>Listed by RMI</v>
          </cell>
        </row>
        <row r="7917">
          <cell r="B7917" t="str">
            <v>TE CONNECTIVITY_2023</v>
          </cell>
          <cell r="C7917" t="str">
            <v>CID002312 - Guangdong Jinding Gold Limited47</v>
          </cell>
          <cell r="D7917" t="str">
            <v>Gold</v>
          </cell>
          <cell r="E7917" t="str">
            <v>CID002312</v>
          </cell>
          <cell r="F7917" t="str">
            <v>RMI</v>
          </cell>
          <cell r="G7917" t="str">
            <v>Guangdong Jinding Gold Limited</v>
          </cell>
          <cell r="H7917" t="str">
            <v>CHINA</v>
          </cell>
          <cell r="I7917"/>
          <cell r="J7917" t="str">
            <v>Guangzhou</v>
          </cell>
          <cell r="K7917" t="str">
            <v>Guangdong Sheng</v>
          </cell>
          <cell r="L7917" t="str">
            <v>Listed by RMI</v>
          </cell>
        </row>
        <row r="7918">
          <cell r="B7918" t="str">
            <v>TE CONNECTIVITY_2023</v>
          </cell>
          <cell r="C7918" t="str">
            <v>CID000651 - Guoda Safina High-Tech Environmental Refinery Co., Ltd.</v>
          </cell>
          <cell r="D7918" t="str">
            <v>Gold</v>
          </cell>
          <cell r="E7918" t="str">
            <v>CID000651</v>
          </cell>
          <cell r="F7918" t="str">
            <v>RMI</v>
          </cell>
          <cell r="G7918" t="str">
            <v>Guoda Safina High-Tech Environmental Refinery Co., Ltd.</v>
          </cell>
          <cell r="H7918" t="str">
            <v>CHINA</v>
          </cell>
          <cell r="I7918"/>
          <cell r="J7918" t="str">
            <v>Zhaoyuan</v>
          </cell>
          <cell r="K7918" t="str">
            <v>Shandong Sheng</v>
          </cell>
          <cell r="L7918" t="str">
            <v>Listed by RMI</v>
          </cell>
        </row>
        <row r="7919">
          <cell r="B7919" t="str">
            <v>TE CONNECTIVITY_2023</v>
          </cell>
          <cell r="C7919" t="str">
            <v>CID000671 - Hangzhou Fuchunjiang Smelting Co., Ltd.</v>
          </cell>
          <cell r="D7919" t="str">
            <v>Gold</v>
          </cell>
          <cell r="E7919" t="str">
            <v>CID000671</v>
          </cell>
          <cell r="F7919" t="str">
            <v>RMI</v>
          </cell>
          <cell r="G7919" t="str">
            <v>Hangzhou Fuchunjiang Smelting Co., Ltd.</v>
          </cell>
          <cell r="H7919" t="str">
            <v>CHINA</v>
          </cell>
          <cell r="I7919"/>
          <cell r="J7919" t="str">
            <v>Fuyang</v>
          </cell>
          <cell r="K7919" t="str">
            <v>Zhejiang Sheng</v>
          </cell>
          <cell r="L7919" t="str">
            <v>Listed by RMI</v>
          </cell>
        </row>
        <row r="7920">
          <cell r="B7920" t="str">
            <v>TE CONNECTIVITY_2023</v>
          </cell>
          <cell r="C7920" t="str">
            <v>CID000689 - LT Metal Ltd.</v>
          </cell>
          <cell r="D7920" t="str">
            <v>Gold</v>
          </cell>
          <cell r="E7920" t="str">
            <v>CID000689</v>
          </cell>
          <cell r="F7920" t="str">
            <v>RMI</v>
          </cell>
          <cell r="G7920" t="str">
            <v>LT Metal Ltd.</v>
          </cell>
          <cell r="H7920" t="str">
            <v>KOREA, REPUBLIC OF</v>
          </cell>
          <cell r="I7920"/>
          <cell r="J7920" t="str">
            <v>Seo-gu</v>
          </cell>
          <cell r="K7920" t="str">
            <v>Incheon-gwangyeoksi</v>
          </cell>
          <cell r="L7920" t="str">
            <v>Conformant</v>
          </cell>
        </row>
        <row r="7921">
          <cell r="B7921" t="str">
            <v>TE CONNECTIVITY_2023</v>
          </cell>
          <cell r="C7921" t="str">
            <v>CID000694 - Heimerle + Meule GmbH</v>
          </cell>
          <cell r="D7921" t="str">
            <v>Gold</v>
          </cell>
          <cell r="E7921" t="str">
            <v>CID000694</v>
          </cell>
          <cell r="F7921" t="str">
            <v>RMI</v>
          </cell>
          <cell r="G7921" t="str">
            <v>Heimerle + Meule GmbH</v>
          </cell>
          <cell r="H7921" t="str">
            <v>GERMANY</v>
          </cell>
          <cell r="I7921"/>
          <cell r="J7921" t="str">
            <v>Pforzheim</v>
          </cell>
          <cell r="K7921" t="str">
            <v>Baden-Württemberg</v>
          </cell>
          <cell r="L7921" t="str">
            <v>Conformant</v>
          </cell>
        </row>
        <row r="7922">
          <cell r="B7922" t="str">
            <v>TE CONNECTIVITY_2023</v>
          </cell>
          <cell r="C7922" t="str">
            <v>CID000707 - Heraeus Metals Hong Kong Ltd.</v>
          </cell>
          <cell r="D7922" t="str">
            <v>Gold</v>
          </cell>
          <cell r="E7922" t="str">
            <v>CID000707</v>
          </cell>
          <cell r="F7922" t="str">
            <v>RMI</v>
          </cell>
          <cell r="G7922" t="str">
            <v>Heraeus Metals Hong Kong Ltd.</v>
          </cell>
          <cell r="H7922" t="str">
            <v>CHINA</v>
          </cell>
          <cell r="I7922"/>
          <cell r="J7922" t="str">
            <v>Fanling</v>
          </cell>
          <cell r="K7922" t="str">
            <v>Hong Kong SAR</v>
          </cell>
          <cell r="L7922" t="str">
            <v>Conformant</v>
          </cell>
        </row>
        <row r="7923">
          <cell r="B7923" t="str">
            <v>TE CONNECTIVITY_2023</v>
          </cell>
          <cell r="C7923" t="str">
            <v>CID000711 - Heraeus Germany GmbH Co. KG</v>
          </cell>
          <cell r="D7923" t="str">
            <v>Gold</v>
          </cell>
          <cell r="E7923" t="str">
            <v>CID000711</v>
          </cell>
          <cell r="F7923" t="str">
            <v>RMI</v>
          </cell>
          <cell r="G7923" t="str">
            <v>Heraeus Germany GmbH Co. KG</v>
          </cell>
          <cell r="H7923" t="str">
            <v>GERMANY</v>
          </cell>
          <cell r="I7923"/>
          <cell r="J7923" t="str">
            <v>Hanau</v>
          </cell>
          <cell r="K7923" t="str">
            <v>Hessen</v>
          </cell>
          <cell r="L7923" t="str">
            <v>Conformant</v>
          </cell>
        </row>
        <row r="7924">
          <cell r="B7924" t="str">
            <v>TE CONNECTIVITY_2023</v>
          </cell>
          <cell r="C7924" t="str">
            <v>CID000767 - Hunan Chenzhou Mining Co., Ltd.</v>
          </cell>
          <cell r="D7924" t="str">
            <v>Gold</v>
          </cell>
          <cell r="E7924" t="str">
            <v>CID000767</v>
          </cell>
          <cell r="F7924" t="str">
            <v>RMI</v>
          </cell>
          <cell r="G7924" t="str">
            <v>Hunan Chenzhou Mining Co., Ltd.</v>
          </cell>
          <cell r="H7924" t="str">
            <v>CHINA</v>
          </cell>
          <cell r="I7924"/>
          <cell r="J7924" t="str">
            <v>Yuanling</v>
          </cell>
          <cell r="K7924" t="str">
            <v>Hunan Sheng</v>
          </cell>
          <cell r="L7924" t="str">
            <v>Listed by RMI</v>
          </cell>
        </row>
        <row r="7925">
          <cell r="B7925" t="str">
            <v>TE CONNECTIVITY_2023</v>
          </cell>
          <cell r="C7925" t="str">
            <v>CID000766 - Hunan Chenzhou Mining Co., Ltd.</v>
          </cell>
          <cell r="D7925" t="str">
            <v>Tungsten</v>
          </cell>
          <cell r="E7925" t="str">
            <v>CID000766</v>
          </cell>
          <cell r="F7925" t="str">
            <v>RMI</v>
          </cell>
          <cell r="G7925" t="str">
            <v>Hunan Chenzhou Mining Co., Ltd.</v>
          </cell>
          <cell r="H7925" t="str">
            <v>CHINA</v>
          </cell>
          <cell r="I7925"/>
          <cell r="J7925" t="str">
            <v>Yuanling</v>
          </cell>
          <cell r="K7925" t="str">
            <v>Hunan Sheng</v>
          </cell>
          <cell r="L7925" t="str">
            <v>Conformant</v>
          </cell>
        </row>
        <row r="7926">
          <cell r="B7926" t="str">
            <v>TE CONNECTIVITY_2023</v>
          </cell>
          <cell r="C7926" t="str">
            <v>CID000778 - HwaSeong CJ CO., LTD.</v>
          </cell>
          <cell r="D7926" t="str">
            <v>Gold</v>
          </cell>
          <cell r="E7926" t="str">
            <v>CID000778</v>
          </cell>
          <cell r="F7926" t="str">
            <v>RMI</v>
          </cell>
          <cell r="G7926" t="str">
            <v>HwaSeong CJ CO., LTD.</v>
          </cell>
          <cell r="H7926" t="str">
            <v>KOREA, REPUBLIC OF</v>
          </cell>
          <cell r="I7926"/>
          <cell r="J7926" t="str">
            <v>Danwon</v>
          </cell>
          <cell r="K7926" t="str">
            <v>Gyeonggi-do</v>
          </cell>
          <cell r="L7926" t="str">
            <v>Listed by RMI</v>
          </cell>
        </row>
        <row r="7927">
          <cell r="B7927" t="str">
            <v>TE CONNECTIVITY_2023</v>
          </cell>
          <cell r="C7927" t="str">
            <v>CID000801 - Inner Mongolia Qiankun Gold and Silver Refinery Share Co., Ltd.</v>
          </cell>
          <cell r="D7927" t="str">
            <v>Gold</v>
          </cell>
          <cell r="E7927" t="str">
            <v>CID000801</v>
          </cell>
          <cell r="F7927" t="str">
            <v>RMI</v>
          </cell>
          <cell r="G7927" t="str">
            <v>Inner Mongolia Qiankun Gold and Silver Refinery Share Co., Ltd.</v>
          </cell>
          <cell r="H7927" t="str">
            <v>CHINA</v>
          </cell>
          <cell r="I7927"/>
          <cell r="J7927" t="str">
            <v>Hohhot</v>
          </cell>
          <cell r="K7927" t="str">
            <v>Nei Mongol Zizhiqu</v>
          </cell>
          <cell r="L7927" t="str">
            <v>Conformant</v>
          </cell>
        </row>
        <row r="7928">
          <cell r="B7928" t="str">
            <v>TE CONNECTIVITY_2023</v>
          </cell>
          <cell r="C7928" t="str">
            <v>CID000807 - Ishifuku Metal Industry Co., Ltd.</v>
          </cell>
          <cell r="D7928" t="str">
            <v>Gold</v>
          </cell>
          <cell r="E7928" t="str">
            <v>CID000807</v>
          </cell>
          <cell r="F7928" t="str">
            <v>RMI</v>
          </cell>
          <cell r="G7928" t="str">
            <v>Ishifuku Metal Industry Co., Ltd.</v>
          </cell>
          <cell r="H7928" t="str">
            <v>JAPAN</v>
          </cell>
          <cell r="I7928"/>
          <cell r="J7928" t="str">
            <v>Soka</v>
          </cell>
          <cell r="K7928" t="str">
            <v>Saitama</v>
          </cell>
          <cell r="L7928" t="str">
            <v>Conformant</v>
          </cell>
        </row>
        <row r="7929">
          <cell r="B7929" t="str">
            <v>TE CONNECTIVITY_2023</v>
          </cell>
          <cell r="C7929" t="str">
            <v>CID000814 - Istanbul Gold Refinery</v>
          </cell>
          <cell r="D7929" t="str">
            <v>Gold</v>
          </cell>
          <cell r="E7929" t="str">
            <v>CID000814</v>
          </cell>
          <cell r="F7929" t="str">
            <v>RMI</v>
          </cell>
          <cell r="G7929" t="str">
            <v>Istanbul Gold Refinery</v>
          </cell>
          <cell r="H7929" t="str">
            <v>TURKEY</v>
          </cell>
          <cell r="I7929"/>
          <cell r="J7929" t="str">
            <v>Kuyumcukent</v>
          </cell>
          <cell r="K7929" t="str">
            <v>İstanbul</v>
          </cell>
          <cell r="L7929" t="str">
            <v>Conformant</v>
          </cell>
        </row>
        <row r="7930">
          <cell r="B7930" t="str">
            <v>TE CONNECTIVITY_2023</v>
          </cell>
          <cell r="C7930" t="str">
            <v>CID002765 - Italpreziosi</v>
          </cell>
          <cell r="D7930" t="str">
            <v>Gold</v>
          </cell>
          <cell r="E7930" t="str">
            <v>CID002765</v>
          </cell>
          <cell r="F7930" t="str">
            <v>RMI</v>
          </cell>
          <cell r="G7930" t="str">
            <v>Italpreziosi</v>
          </cell>
          <cell r="H7930" t="str">
            <v>ITALY</v>
          </cell>
          <cell r="I7930"/>
          <cell r="J7930" t="str">
            <v>Arezzo</v>
          </cell>
          <cell r="K7930" t="str">
            <v>Toscana</v>
          </cell>
          <cell r="L7930" t="str">
            <v>Conformant</v>
          </cell>
        </row>
        <row r="7931">
          <cell r="B7931" t="str">
            <v>TE CONNECTIVITY_2023</v>
          </cell>
          <cell r="C7931" t="str">
            <v>CID000823 - Japan Mint</v>
          </cell>
          <cell r="D7931" t="str">
            <v>Gold</v>
          </cell>
          <cell r="E7931" t="str">
            <v>CID000823</v>
          </cell>
          <cell r="F7931" t="str">
            <v>RMI</v>
          </cell>
          <cell r="G7931" t="str">
            <v>Japan Mint</v>
          </cell>
          <cell r="H7931" t="str">
            <v>JAPAN</v>
          </cell>
          <cell r="I7931"/>
          <cell r="J7931" t="str">
            <v>Osaka</v>
          </cell>
          <cell r="K7931" t="str">
            <v>Osaka</v>
          </cell>
          <cell r="L7931" t="str">
            <v>Conformant</v>
          </cell>
        </row>
        <row r="7932">
          <cell r="B7932" t="str">
            <v>TE CONNECTIVITY_2023</v>
          </cell>
          <cell r="C7932" t="str">
            <v>CID000855 - Jiangxi Copper Co., Ltd.51</v>
          </cell>
          <cell r="D7932" t="str">
            <v>Gold</v>
          </cell>
          <cell r="E7932" t="str">
            <v>CID000855</v>
          </cell>
          <cell r="F7932" t="str">
            <v>RMI</v>
          </cell>
          <cell r="G7932" t="str">
            <v>Jiangxi Copper Co., Ltd.</v>
          </cell>
          <cell r="H7932" t="str">
            <v>CHINA</v>
          </cell>
          <cell r="I7932"/>
          <cell r="J7932" t="str">
            <v>Guixi City</v>
          </cell>
          <cell r="K7932" t="str">
            <v>Jiangxi Sheng</v>
          </cell>
          <cell r="L7932" t="str">
            <v>Conformant</v>
          </cell>
        </row>
        <row r="7933">
          <cell r="B7933" t="str">
            <v>TE CONNECTIVITY_2023</v>
          </cell>
          <cell r="C7933" t="str">
            <v>CID000927 - JSC Ekaterinburg Non-Ferrous Metal Processing Plant</v>
          </cell>
          <cell r="D7933" t="str">
            <v>Gold</v>
          </cell>
          <cell r="E7933" t="str">
            <v>CID000927</v>
          </cell>
          <cell r="F7933" t="str">
            <v>RMI</v>
          </cell>
          <cell r="G7933" t="str">
            <v>JSC Ekaterinburg Non-Ferrous Metal Processing Plant</v>
          </cell>
          <cell r="H7933" t="str">
            <v>RUSSIAN FEDERATION</v>
          </cell>
          <cell r="I7933"/>
          <cell r="J7933" t="str">
            <v>Verkhnyaya Pyshma</v>
          </cell>
          <cell r="K7933" t="str">
            <v>Sverdlovskaya oblast'</v>
          </cell>
          <cell r="L7933" t="str">
            <v>Listed by RMI</v>
          </cell>
        </row>
        <row r="7934">
          <cell r="B7934" t="str">
            <v>TE CONNECTIVITY_2023</v>
          </cell>
          <cell r="C7934" t="str">
            <v>CID000929 - JSC Uralelectromed</v>
          </cell>
          <cell r="D7934" t="str">
            <v>Gold</v>
          </cell>
          <cell r="E7934" t="str">
            <v>CID000929</v>
          </cell>
          <cell r="F7934" t="str">
            <v>RMI</v>
          </cell>
          <cell r="G7934" t="str">
            <v>JSC Uralelectromed</v>
          </cell>
          <cell r="H7934" t="str">
            <v>RUSSIAN FEDERATION</v>
          </cell>
          <cell r="I7934"/>
          <cell r="J7934" t="str">
            <v>Verkhnyaya Pyshma</v>
          </cell>
          <cell r="K7934" t="str">
            <v>Sverdlovskaya oblast'</v>
          </cell>
          <cell r="L7934" t="str">
            <v>Listed by RMI</v>
          </cell>
        </row>
        <row r="7935">
          <cell r="B7935" t="str">
            <v>TE CONNECTIVITY_2023</v>
          </cell>
          <cell r="C7935" t="str">
            <v>CID000937 - JX Nippon Mining &amp; Metals Co., Ltd.</v>
          </cell>
          <cell r="D7935" t="str">
            <v>Gold</v>
          </cell>
          <cell r="E7935" t="str">
            <v>CID000937</v>
          </cell>
          <cell r="F7935" t="str">
            <v>RMI</v>
          </cell>
          <cell r="G7935" t="str">
            <v>JX Nippon Mining &amp; Metals Co., Ltd.</v>
          </cell>
          <cell r="H7935" t="str">
            <v>JAPAN</v>
          </cell>
          <cell r="I7935"/>
          <cell r="J7935" t="str">
            <v>Ōita</v>
          </cell>
          <cell r="K7935" t="str">
            <v>Ôita</v>
          </cell>
          <cell r="L7935" t="str">
            <v>Conformant</v>
          </cell>
        </row>
        <row r="7936">
          <cell r="B7936" t="str">
            <v>TE CONNECTIVITY_2023</v>
          </cell>
          <cell r="C7936" t="str">
            <v>CID002563 - Kaloti Precious Metals</v>
          </cell>
          <cell r="D7936" t="str">
            <v>Gold</v>
          </cell>
          <cell r="E7936" t="str">
            <v>CID002563</v>
          </cell>
          <cell r="F7936" t="str">
            <v>RMI</v>
          </cell>
          <cell r="G7936" t="str">
            <v>Kaloti Precious Metals</v>
          </cell>
          <cell r="H7936" t="str">
            <v>UNITED ARAB EMIRATES</v>
          </cell>
          <cell r="I7936"/>
          <cell r="J7936" t="str">
            <v>Dubai</v>
          </cell>
          <cell r="K7936" t="str">
            <v>Dubayy</v>
          </cell>
          <cell r="L7936" t="str">
            <v>Listed by RMI</v>
          </cell>
        </row>
        <row r="7937">
          <cell r="B7937" t="str">
            <v>TE CONNECTIVITY_2023</v>
          </cell>
          <cell r="C7937" t="str">
            <v>CID000956 - Kazakhmys Smelting LLC</v>
          </cell>
          <cell r="D7937" t="str">
            <v>Gold</v>
          </cell>
          <cell r="E7937" t="str">
            <v>CID000956</v>
          </cell>
          <cell r="F7937" t="str">
            <v>RMI</v>
          </cell>
          <cell r="G7937" t="str">
            <v>Kazakhmys Smelting LLC</v>
          </cell>
          <cell r="H7937" t="str">
            <v>KAZAKHSTAN</v>
          </cell>
          <cell r="I7937"/>
          <cell r="J7937" t="str">
            <v>Balkhash</v>
          </cell>
          <cell r="K7937" t="str">
            <v>Qaraghandy oblysy</v>
          </cell>
          <cell r="L7937" t="str">
            <v>Listed by RMI</v>
          </cell>
        </row>
        <row r="7938">
          <cell r="B7938" t="str">
            <v>TE CONNECTIVITY_2023</v>
          </cell>
          <cell r="C7938" t="str">
            <v>CID000957 - Kazzinc</v>
          </cell>
          <cell r="D7938" t="str">
            <v>Gold</v>
          </cell>
          <cell r="E7938" t="str">
            <v>CID000957</v>
          </cell>
          <cell r="F7938" t="str">
            <v>RMI</v>
          </cell>
          <cell r="G7938" t="str">
            <v>Kazzinc</v>
          </cell>
          <cell r="H7938" t="str">
            <v>KAZAKHSTAN</v>
          </cell>
          <cell r="I7938"/>
          <cell r="J7938" t="str">
            <v>Ust-Kamenogorsk</v>
          </cell>
          <cell r="K7938" t="str">
            <v>Qaraghandy oblysy</v>
          </cell>
          <cell r="L7938" t="str">
            <v>Conformant</v>
          </cell>
        </row>
        <row r="7939">
          <cell r="B7939" t="str">
            <v>TE CONNECTIVITY_2023</v>
          </cell>
          <cell r="C7939" t="str">
            <v>CID000969 - Kennecott Utah Copper LLC</v>
          </cell>
          <cell r="D7939" t="str">
            <v>Gold</v>
          </cell>
          <cell r="E7939" t="str">
            <v>CID000969</v>
          </cell>
          <cell r="F7939" t="str">
            <v>RMI</v>
          </cell>
          <cell r="G7939" t="str">
            <v>Kennecott Utah Copper LLC</v>
          </cell>
          <cell r="H7939" t="str">
            <v>UNITED STATES OF AMERICA</v>
          </cell>
          <cell r="I7939"/>
          <cell r="J7939" t="str">
            <v>Magna</v>
          </cell>
          <cell r="K7939" t="str">
            <v>Utah</v>
          </cell>
          <cell r="L7939" t="str">
            <v>Conformant</v>
          </cell>
        </row>
        <row r="7940">
          <cell r="B7940" t="str">
            <v>TE CONNECTIVITY_2023</v>
          </cell>
          <cell r="C7940" t="str">
            <v>CID002511 - KGHM Polska Miedz Spolka Akcyjna</v>
          </cell>
          <cell r="D7940" t="str">
            <v>Gold</v>
          </cell>
          <cell r="E7940" t="str">
            <v>CID002511</v>
          </cell>
          <cell r="F7940" t="str">
            <v>RMI</v>
          </cell>
          <cell r="G7940" t="str">
            <v>KGHM Polska Miedz Spolka Akcyjna</v>
          </cell>
          <cell r="H7940" t="str">
            <v>POLAND</v>
          </cell>
          <cell r="I7940"/>
          <cell r="J7940" t="str">
            <v>Lubin</v>
          </cell>
          <cell r="K7940" t="str">
            <v>Dolnośląskie</v>
          </cell>
          <cell r="L7940" t="str">
            <v>Conformant</v>
          </cell>
        </row>
        <row r="7941">
          <cell r="B7941" t="str">
            <v>TE CONNECTIVITY_2023</v>
          </cell>
          <cell r="C7941" t="str">
            <v>CID000981 - Kojima Chemicals Co., Ltd.</v>
          </cell>
          <cell r="D7941" t="str">
            <v>Gold</v>
          </cell>
          <cell r="E7941" t="str">
            <v>CID000981</v>
          </cell>
          <cell r="F7941" t="str">
            <v>RMI</v>
          </cell>
          <cell r="G7941" t="str">
            <v>Kojima Chemicals Co., Ltd.</v>
          </cell>
          <cell r="H7941" t="str">
            <v>JAPAN</v>
          </cell>
          <cell r="I7941"/>
          <cell r="J7941" t="str">
            <v>Sayama</v>
          </cell>
          <cell r="K7941" t="str">
            <v>Saitama</v>
          </cell>
          <cell r="L7941" t="str">
            <v>Conformant</v>
          </cell>
        </row>
        <row r="7942">
          <cell r="B7942" t="str">
            <v>TE CONNECTIVITY_2023</v>
          </cell>
          <cell r="C7942" t="str">
            <v>CID002605 - Korea Zinc Co., Ltd.</v>
          </cell>
          <cell r="D7942" t="str">
            <v>Gold</v>
          </cell>
          <cell r="E7942" t="str">
            <v>CID002605</v>
          </cell>
          <cell r="F7942" t="str">
            <v>RMI</v>
          </cell>
          <cell r="G7942" t="str">
            <v>Korea Zinc Co., Ltd.</v>
          </cell>
          <cell r="H7942" t="str">
            <v>KOREA, REPUBLIC OF</v>
          </cell>
          <cell r="I7942"/>
          <cell r="J7942" t="str">
            <v>Gangnam</v>
          </cell>
          <cell r="K7942" t="str">
            <v>Seoul-teukbyeolsi</v>
          </cell>
          <cell r="L7942" t="str">
            <v>Conformant</v>
          </cell>
        </row>
        <row r="7943">
          <cell r="B7943" t="str">
            <v>TE CONNECTIVITY_2023</v>
          </cell>
          <cell r="C7943" t="str">
            <v>CID001029 - Kyrgyzaltyn JSC</v>
          </cell>
          <cell r="D7943" t="str">
            <v>Gold</v>
          </cell>
          <cell r="E7943" t="str">
            <v>CID001029</v>
          </cell>
          <cell r="F7943" t="str">
            <v>RMI</v>
          </cell>
          <cell r="G7943" t="str">
            <v>Kyrgyzaltyn JSC</v>
          </cell>
          <cell r="H7943" t="str">
            <v>KYRGYZSTAN</v>
          </cell>
          <cell r="I7943"/>
          <cell r="J7943" t="str">
            <v>Bishkek</v>
          </cell>
          <cell r="K7943" t="str">
            <v>Chüy</v>
          </cell>
          <cell r="L7943" t="str">
            <v>Listed by RMI</v>
          </cell>
        </row>
        <row r="7944">
          <cell r="B7944" t="str">
            <v>TE CONNECTIVITY_2023</v>
          </cell>
          <cell r="C7944" t="str">
            <v>CID002865 - Kyshtym Copper-Electrolytic Plant ZAO</v>
          </cell>
          <cell r="D7944" t="str">
            <v>Gold</v>
          </cell>
          <cell r="E7944" t="str">
            <v>CID002865</v>
          </cell>
          <cell r="F7944" t="str">
            <v>RMI</v>
          </cell>
          <cell r="G7944" t="str">
            <v>Kyshtym Copper-Electrolytic Plant ZAO</v>
          </cell>
          <cell r="H7944" t="str">
            <v>RUSSIAN FEDERATION</v>
          </cell>
          <cell r="I7944"/>
          <cell r="J7944" t="str">
            <v>Kyshtym</v>
          </cell>
          <cell r="K7944" t="str">
            <v>Chelyabinskaya oblast'</v>
          </cell>
          <cell r="L7944" t="str">
            <v>Removed</v>
          </cell>
        </row>
        <row r="7945">
          <cell r="B7945" t="str">
            <v>TE CONNECTIVITY_2023</v>
          </cell>
          <cell r="C7945" t="str">
            <v>CID001032 - L'azurde Company For Jewelry</v>
          </cell>
          <cell r="D7945" t="str">
            <v>Gold</v>
          </cell>
          <cell r="E7945" t="str">
            <v>CID001032</v>
          </cell>
          <cell r="F7945" t="str">
            <v>RMI</v>
          </cell>
          <cell r="G7945" t="str">
            <v>L'azurde Company For Jewelry</v>
          </cell>
          <cell r="H7945" t="str">
            <v>SAUDI ARABIA</v>
          </cell>
          <cell r="I7945"/>
          <cell r="J7945" t="str">
            <v>Riyadh</v>
          </cell>
          <cell r="K7945" t="str">
            <v>Ar Riyāḑ</v>
          </cell>
          <cell r="L7945" t="str">
            <v>Listed by RMI</v>
          </cell>
        </row>
        <row r="7946">
          <cell r="B7946" t="str">
            <v>TE CONNECTIVITY_2023</v>
          </cell>
          <cell r="C7946" t="str">
            <v>CID001056 - Lingbao Gold Co., Ltd.59</v>
          </cell>
          <cell r="D7946" t="str">
            <v>Gold</v>
          </cell>
          <cell r="E7946" t="str">
            <v>CID001056</v>
          </cell>
          <cell r="F7946" t="str">
            <v>RMI</v>
          </cell>
          <cell r="G7946" t="str">
            <v>Lingbao Gold Co., Ltd.</v>
          </cell>
          <cell r="H7946" t="str">
            <v>CHINA</v>
          </cell>
          <cell r="I7946"/>
          <cell r="J7946" t="str">
            <v>Lingbao</v>
          </cell>
          <cell r="K7946" t="str">
            <v>Henan Sheng</v>
          </cell>
          <cell r="L7946" t="str">
            <v>Listed by RMI</v>
          </cell>
        </row>
        <row r="7947">
          <cell r="B7947" t="str">
            <v>TE CONNECTIVITY_2023</v>
          </cell>
          <cell r="C7947" t="str">
            <v>CID001058 - Lingbao Jinyuan Tonghui Refinery Co., Ltd.</v>
          </cell>
          <cell r="D7947" t="str">
            <v>Gold</v>
          </cell>
          <cell r="E7947" t="str">
            <v>CID001058</v>
          </cell>
          <cell r="F7947" t="str">
            <v>RMI</v>
          </cell>
          <cell r="G7947" t="str">
            <v>Lingbao Jinyuan Tonghui Refinery Co., Ltd.</v>
          </cell>
          <cell r="H7947" t="str">
            <v>CHINA</v>
          </cell>
          <cell r="I7947"/>
          <cell r="J7947" t="str">
            <v>Lingbao</v>
          </cell>
          <cell r="K7947" t="str">
            <v>Henan Sheng</v>
          </cell>
          <cell r="L7947" t="str">
            <v>Listed by RMI</v>
          </cell>
        </row>
        <row r="7948">
          <cell r="B7948" t="str">
            <v>TE CONNECTIVITY_2023</v>
          </cell>
          <cell r="C7948" t="str">
            <v>CID002762 - L'Orfebre S.A.</v>
          </cell>
          <cell r="D7948" t="str">
            <v>Gold</v>
          </cell>
          <cell r="E7948" t="str">
            <v>CID002762</v>
          </cell>
          <cell r="F7948" t="str">
            <v>RMI</v>
          </cell>
          <cell r="G7948" t="str">
            <v>L'Orfebre S.A.</v>
          </cell>
          <cell r="H7948" t="str">
            <v>ANDORRA</v>
          </cell>
          <cell r="I7948"/>
          <cell r="J7948" t="str">
            <v>Andorra la Vella</v>
          </cell>
          <cell r="K7948" t="str">
            <v>Andorra la Vella</v>
          </cell>
          <cell r="L7948" t="str">
            <v>Conformant</v>
          </cell>
        </row>
        <row r="7949">
          <cell r="B7949" t="str">
            <v>TE CONNECTIVITY_2023</v>
          </cell>
          <cell r="C7949" t="str">
            <v>CID001078 - LS-NIKKO Copper Inc.</v>
          </cell>
          <cell r="D7949" t="str">
            <v>Gold</v>
          </cell>
          <cell r="E7949" t="str">
            <v>CID001078</v>
          </cell>
          <cell r="F7949" t="str">
            <v>RMI</v>
          </cell>
          <cell r="G7949" t="str">
            <v>LS-NIKKO Copper Inc.</v>
          </cell>
          <cell r="H7949" t="str">
            <v>KOREA, REPUBLIC OF</v>
          </cell>
          <cell r="I7949"/>
          <cell r="J7949" t="str">
            <v>Onsan-eup</v>
          </cell>
          <cell r="K7949" t="str">
            <v>Ulsan-gwangyeoksi</v>
          </cell>
          <cell r="L7949" t="str">
            <v>Conformant</v>
          </cell>
        </row>
        <row r="7950">
          <cell r="B7950" t="str">
            <v>TE CONNECTIVITY_2023</v>
          </cell>
          <cell r="C7950" t="str">
            <v>CID001093 - Luoyang Zijin Yinhui Gold Refinery Co., Ltd.</v>
          </cell>
          <cell r="D7950" t="str">
            <v>Gold</v>
          </cell>
          <cell r="E7950" t="str">
            <v>CID001093</v>
          </cell>
          <cell r="F7950" t="str">
            <v>RMI</v>
          </cell>
          <cell r="G7950" t="str">
            <v>Luoyang Zijin Yinhui Gold Refinery Co., Ltd.</v>
          </cell>
          <cell r="H7950" t="str">
            <v>CHINA</v>
          </cell>
          <cell r="I7950"/>
          <cell r="J7950" t="str">
            <v>Luoyang</v>
          </cell>
          <cell r="K7950" t="str">
            <v>Henan Sheng</v>
          </cell>
          <cell r="L7950" t="str">
            <v>Listed by RMI</v>
          </cell>
        </row>
        <row r="7951">
          <cell r="B7951" t="str">
            <v>TE CONNECTIVITY_2023</v>
          </cell>
          <cell r="C7951" t="str">
            <v>CID002606 - Marsam Metals</v>
          </cell>
          <cell r="D7951" t="str">
            <v>Gold</v>
          </cell>
          <cell r="E7951" t="str">
            <v>CID002606</v>
          </cell>
          <cell r="F7951" t="str">
            <v>RMI</v>
          </cell>
          <cell r="G7951" t="str">
            <v>Marsam Metals</v>
          </cell>
          <cell r="H7951" t="str">
            <v>BRAZIL</v>
          </cell>
          <cell r="I7951"/>
          <cell r="J7951" t="str">
            <v>Sao Paulo</v>
          </cell>
          <cell r="K7951" t="str">
            <v>São Paulo</v>
          </cell>
          <cell r="L7951" t="str">
            <v>Listed by RMI</v>
          </cell>
        </row>
        <row r="7952">
          <cell r="B7952" t="str">
            <v>TE CONNECTIVITY_2023</v>
          </cell>
          <cell r="C7952" t="str">
            <v>CID001113 - Materion</v>
          </cell>
          <cell r="D7952" t="str">
            <v>Gold</v>
          </cell>
          <cell r="E7952" t="str">
            <v>CID001113</v>
          </cell>
          <cell r="F7952" t="str">
            <v>RMI</v>
          </cell>
          <cell r="G7952" t="str">
            <v>Materion</v>
          </cell>
          <cell r="H7952" t="str">
            <v>UNITED STATES OF AMERICA</v>
          </cell>
          <cell r="I7952"/>
          <cell r="J7952" t="str">
            <v>Buffalo</v>
          </cell>
          <cell r="K7952" t="str">
            <v>New York</v>
          </cell>
          <cell r="L7952" t="str">
            <v>Conformant</v>
          </cell>
        </row>
        <row r="7953">
          <cell r="B7953" t="str">
            <v>TE CONNECTIVITY_2023</v>
          </cell>
          <cell r="C7953" t="str">
            <v>CID001119 - Matsuda Sangyo Co., Ltd.</v>
          </cell>
          <cell r="D7953" t="str">
            <v>Gold</v>
          </cell>
          <cell r="E7953" t="str">
            <v>CID001119</v>
          </cell>
          <cell r="F7953" t="str">
            <v>RMI</v>
          </cell>
          <cell r="G7953" t="str">
            <v>Matsuda Sangyo Co., Ltd.</v>
          </cell>
          <cell r="H7953" t="str">
            <v>JAPAN</v>
          </cell>
          <cell r="I7953"/>
          <cell r="J7953" t="str">
            <v>Iruma</v>
          </cell>
          <cell r="K7953" t="str">
            <v>Saitama</v>
          </cell>
          <cell r="L7953" t="str">
            <v>Conformant</v>
          </cell>
        </row>
        <row r="7954">
          <cell r="B7954" t="str">
            <v>TE CONNECTIVITY_2023</v>
          </cell>
          <cell r="C7954" t="str">
            <v>CID001149 - Metalor Technologies (Hong Kong) Ltd.</v>
          </cell>
          <cell r="D7954" t="str">
            <v>Gold</v>
          </cell>
          <cell r="E7954" t="str">
            <v>CID001149</v>
          </cell>
          <cell r="F7954" t="str">
            <v>RMI</v>
          </cell>
          <cell r="G7954" t="str">
            <v>Metalor Technologies (Hong Kong) Ltd.</v>
          </cell>
          <cell r="H7954" t="str">
            <v>CHINA</v>
          </cell>
          <cell r="I7954" t="str">
            <v>Unknown.</v>
          </cell>
          <cell r="J7954" t="str">
            <v>Kwai Chung</v>
          </cell>
          <cell r="K7954" t="str">
            <v>Hong Kong SAR</v>
          </cell>
          <cell r="L7954" t="str">
            <v>Conformant</v>
          </cell>
        </row>
        <row r="7955">
          <cell r="B7955" t="str">
            <v>TE CONNECTIVITY_2023</v>
          </cell>
          <cell r="C7955" t="str">
            <v>CID001152 - Metalor Technologies (Singapore) Pte., Ltd.</v>
          </cell>
          <cell r="D7955" t="str">
            <v>Gold</v>
          </cell>
          <cell r="E7955" t="str">
            <v>CID001152</v>
          </cell>
          <cell r="F7955" t="str">
            <v>RMI</v>
          </cell>
          <cell r="G7955" t="str">
            <v>Metalor Technologies (Singapore) Pte., Ltd.</v>
          </cell>
          <cell r="H7955" t="str">
            <v>SINGAPORE</v>
          </cell>
          <cell r="I7955"/>
          <cell r="J7955" t="str">
            <v>Singapore</v>
          </cell>
          <cell r="K7955" t="str">
            <v>South West</v>
          </cell>
          <cell r="L7955" t="str">
            <v>Conformant</v>
          </cell>
        </row>
        <row r="7956">
          <cell r="B7956" t="str">
            <v>TE CONNECTIVITY_2023</v>
          </cell>
          <cell r="C7956" t="str">
            <v>CID001147 - Metalor Technologies (Suzhou) Ltd.</v>
          </cell>
          <cell r="D7956" t="str">
            <v>Gold</v>
          </cell>
          <cell r="E7956" t="str">
            <v>CID001147</v>
          </cell>
          <cell r="F7956" t="str">
            <v>RMI</v>
          </cell>
          <cell r="G7956" t="str">
            <v>Metalor Technologies (Suzhou) Ltd.</v>
          </cell>
          <cell r="H7956" t="str">
            <v>CHINA</v>
          </cell>
          <cell r="I7956"/>
          <cell r="J7956" t="str">
            <v>Suzhou Industrial Park</v>
          </cell>
          <cell r="K7956" t="str">
            <v>Jiangsu Sheng</v>
          </cell>
          <cell r="L7956" t="str">
            <v>Conformant</v>
          </cell>
        </row>
        <row r="7957">
          <cell r="B7957" t="str">
            <v>TE CONNECTIVITY_2023</v>
          </cell>
          <cell r="C7957" t="str">
            <v>CID001153 - Metalor Technologies S.A.</v>
          </cell>
          <cell r="D7957" t="str">
            <v>Gold</v>
          </cell>
          <cell r="E7957" t="str">
            <v>CID001153</v>
          </cell>
          <cell r="F7957" t="str">
            <v>RMI</v>
          </cell>
          <cell r="G7957" t="str">
            <v>Metalor Technologies S.A.</v>
          </cell>
          <cell r="H7957" t="str">
            <v>SWITZERLAND</v>
          </cell>
          <cell r="I7957"/>
          <cell r="J7957" t="str">
            <v>Marin</v>
          </cell>
          <cell r="K7957" t="str">
            <v>Neuchâtel</v>
          </cell>
          <cell r="L7957" t="str">
            <v>Conformant</v>
          </cell>
        </row>
        <row r="7958">
          <cell r="B7958" t="str">
            <v>TE CONNECTIVITY_2023</v>
          </cell>
          <cell r="C7958" t="str">
            <v>CID001157 - Metalor USA Refining Corporation</v>
          </cell>
          <cell r="D7958" t="str">
            <v>Gold</v>
          </cell>
          <cell r="E7958" t="str">
            <v>CID001157</v>
          </cell>
          <cell r="F7958" t="str">
            <v>RMI</v>
          </cell>
          <cell r="G7958" t="str">
            <v>Metalor USA Refining Corporation</v>
          </cell>
          <cell r="H7958" t="str">
            <v>UNITED STATES OF AMERICA</v>
          </cell>
          <cell r="I7958"/>
          <cell r="J7958" t="str">
            <v>North Attleboro</v>
          </cell>
          <cell r="K7958" t="str">
            <v>Massachusetts</v>
          </cell>
          <cell r="L7958" t="str">
            <v>Conformant</v>
          </cell>
        </row>
        <row r="7959">
          <cell r="B7959" t="str">
            <v>TE CONNECTIVITY_2023</v>
          </cell>
          <cell r="C7959" t="str">
            <v>CID001161 - Metalurgica Met-Mex Penoles S.A. De C.V.65</v>
          </cell>
          <cell r="D7959" t="str">
            <v>Gold</v>
          </cell>
          <cell r="E7959" t="str">
            <v>CID001161</v>
          </cell>
          <cell r="F7959" t="str">
            <v>RMI</v>
          </cell>
          <cell r="G7959" t="str">
            <v>Metalurgica Met-Mex Penoles S.A. De C.V.</v>
          </cell>
          <cell r="H7959" t="str">
            <v>MEXICO</v>
          </cell>
          <cell r="I7959"/>
          <cell r="J7959" t="str">
            <v>Torreon</v>
          </cell>
          <cell r="K7959" t="str">
            <v>Coahuila de Zaragoza</v>
          </cell>
          <cell r="L7959" t="str">
            <v>Conformant</v>
          </cell>
        </row>
        <row r="7960">
          <cell r="B7960" t="str">
            <v>TE CONNECTIVITY_2023</v>
          </cell>
          <cell r="C7960" t="str">
            <v>CID001188 - Mitsubishi Materials Corporation</v>
          </cell>
          <cell r="D7960" t="str">
            <v>Gold</v>
          </cell>
          <cell r="E7960" t="str">
            <v>CID001188</v>
          </cell>
          <cell r="F7960" t="str">
            <v>RMI</v>
          </cell>
          <cell r="G7960" t="str">
            <v>Mitsubishi Materials Corporation</v>
          </cell>
          <cell r="H7960" t="str">
            <v>JAPAN</v>
          </cell>
          <cell r="I7960"/>
          <cell r="J7960" t="str">
            <v>Tokyo</v>
          </cell>
          <cell r="K7960" t="str">
            <v>Tokyo</v>
          </cell>
          <cell r="L7960" t="str">
            <v>Conformant</v>
          </cell>
        </row>
        <row r="7961">
          <cell r="B7961" t="str">
            <v>TE CONNECTIVITY_2023</v>
          </cell>
          <cell r="C7961" t="str">
            <v>CID001193 - Mitsui Mining and Smelting Co., Ltd.</v>
          </cell>
          <cell r="D7961" t="str">
            <v>Gold</v>
          </cell>
          <cell r="E7961" t="str">
            <v>CID001193</v>
          </cell>
          <cell r="F7961" t="str">
            <v>RMI</v>
          </cell>
          <cell r="G7961" t="str">
            <v>Mitsui Mining and Smelting Co., Ltd.</v>
          </cell>
          <cell r="H7961" t="str">
            <v>JAPAN</v>
          </cell>
          <cell r="I7961"/>
          <cell r="J7961" t="str">
            <v>Takehara</v>
          </cell>
          <cell r="K7961" t="str">
            <v>Hiroshima</v>
          </cell>
          <cell r="L7961" t="str">
            <v>Conformant</v>
          </cell>
        </row>
        <row r="7962">
          <cell r="B7962" t="str">
            <v>TE CONNECTIVITY_2023</v>
          </cell>
          <cell r="C7962" t="str">
            <v>CID002509 - MMTC-PAMP India Pvt., Ltd.</v>
          </cell>
          <cell r="D7962" t="str">
            <v>Gold</v>
          </cell>
          <cell r="E7962" t="str">
            <v>CID002509</v>
          </cell>
          <cell r="F7962" t="str">
            <v>RMI</v>
          </cell>
          <cell r="G7962" t="str">
            <v>MMTC-PAMP India Pvt., Ltd.</v>
          </cell>
          <cell r="H7962" t="str">
            <v>INDIA</v>
          </cell>
          <cell r="I7962"/>
          <cell r="J7962" t="str">
            <v>Mewat</v>
          </cell>
          <cell r="K7962" t="str">
            <v>Haryana</v>
          </cell>
          <cell r="L7962" t="str">
            <v>Conformant</v>
          </cell>
        </row>
        <row r="7963">
          <cell r="B7963" t="str">
            <v>TE CONNECTIVITY_2023</v>
          </cell>
          <cell r="C7963" t="str">
            <v>CID002857 - Modeltech Sdn Bhd</v>
          </cell>
          <cell r="D7963" t="str">
            <v>Gold</v>
          </cell>
          <cell r="E7963" t="str">
            <v>CID002857</v>
          </cell>
          <cell r="F7963" t="str">
            <v>RMI</v>
          </cell>
          <cell r="G7963" t="str">
            <v>Modeltech Sdn Bhd</v>
          </cell>
          <cell r="H7963" t="str">
            <v>MALAYSIA</v>
          </cell>
          <cell r="I7963"/>
          <cell r="J7963" t="str">
            <v>Kawasan Perindustrian Bukit Rambai</v>
          </cell>
          <cell r="K7963" t="str">
            <v>Melaka</v>
          </cell>
          <cell r="L7963" t="str">
            <v>Listed by RMI</v>
          </cell>
        </row>
        <row r="7964">
          <cell r="B7964" t="str">
            <v>TE CONNECTIVITY_2023</v>
          </cell>
          <cell r="C7964" t="str">
            <v>CID002282 - Morris and Watson</v>
          </cell>
          <cell r="D7964" t="str">
            <v>Gold</v>
          </cell>
          <cell r="E7964" t="str">
            <v>CID002282</v>
          </cell>
          <cell r="F7964" t="str">
            <v>RMI</v>
          </cell>
          <cell r="G7964" t="str">
            <v>Morris and Watson</v>
          </cell>
          <cell r="H7964" t="str">
            <v>NEW ZEALAND</v>
          </cell>
          <cell r="I7964"/>
          <cell r="J7964" t="str">
            <v>Onehunga</v>
          </cell>
          <cell r="K7964" t="str">
            <v>Auckland</v>
          </cell>
          <cell r="L7964" t="str">
            <v>Listed by RMI</v>
          </cell>
        </row>
        <row r="7965">
          <cell r="B7965" t="str">
            <v>TE CONNECTIVITY_2023</v>
          </cell>
          <cell r="C7965" t="str">
            <v>CID001204 - Moscow Special Alloys Processing Plant68</v>
          </cell>
          <cell r="D7965" t="str">
            <v>Gold</v>
          </cell>
          <cell r="E7965" t="str">
            <v>CID001204</v>
          </cell>
          <cell r="F7965" t="str">
            <v>RMI</v>
          </cell>
          <cell r="G7965" t="str">
            <v>Moscow Special Alloys Processing Plant</v>
          </cell>
          <cell r="H7965" t="str">
            <v>RUSSIAN FEDERATION</v>
          </cell>
          <cell r="I7965"/>
          <cell r="J7965" t="str">
            <v>Obrucheva</v>
          </cell>
          <cell r="K7965" t="str">
            <v>Moskva</v>
          </cell>
          <cell r="L7965" t="str">
            <v>Listed by RMI</v>
          </cell>
        </row>
        <row r="7966">
          <cell r="B7966" t="str">
            <v>TE CONNECTIVITY_2023</v>
          </cell>
          <cell r="C7966" t="str">
            <v>CID001220 - Nadir Metal Rafineri San. Ve Tic. A.S.</v>
          </cell>
          <cell r="D7966" t="str">
            <v>Gold</v>
          </cell>
          <cell r="E7966" t="str">
            <v>CID001220</v>
          </cell>
          <cell r="F7966" t="str">
            <v>RMI</v>
          </cell>
          <cell r="G7966" t="str">
            <v>Nadir Metal Rafineri San. Ve Tic. A.S.</v>
          </cell>
          <cell r="H7966" t="str">
            <v>TURKEY</v>
          </cell>
          <cell r="I7966"/>
          <cell r="J7966" t="str">
            <v>Bahçelievler</v>
          </cell>
          <cell r="K7966" t="str">
            <v>İstanbul</v>
          </cell>
          <cell r="L7966" t="str">
            <v>Conformant</v>
          </cell>
        </row>
        <row r="7967">
          <cell r="B7967" t="str">
            <v>TE CONNECTIVITY_2023</v>
          </cell>
          <cell r="C7967" t="str">
            <v>CID001236 - Navoi Mining and Metallurgical Combinat</v>
          </cell>
          <cell r="D7967" t="str">
            <v>Gold</v>
          </cell>
          <cell r="E7967" t="str">
            <v>CID001236</v>
          </cell>
          <cell r="F7967" t="str">
            <v>RMI</v>
          </cell>
          <cell r="G7967" t="str">
            <v>Navoi Mining and Metallurgical Combinat</v>
          </cell>
          <cell r="H7967" t="str">
            <v>UZBEKISTAN</v>
          </cell>
          <cell r="I7967"/>
          <cell r="J7967" t="str">
            <v>Navoi</v>
          </cell>
          <cell r="K7967" t="str">
            <v>Navoiy</v>
          </cell>
          <cell r="L7967" t="str">
            <v>Conformant</v>
          </cell>
        </row>
        <row r="7968">
          <cell r="B7968" t="str">
            <v>TE CONNECTIVITY_2023</v>
          </cell>
          <cell r="C7968" t="str">
            <v>CID001259 - Nihon Material Co., Ltd.</v>
          </cell>
          <cell r="D7968" t="str">
            <v>Gold</v>
          </cell>
          <cell r="E7968" t="str">
            <v>CID001259</v>
          </cell>
          <cell r="F7968" t="str">
            <v>RMI</v>
          </cell>
          <cell r="G7968" t="str">
            <v>Nihon Material Co., Ltd.</v>
          </cell>
          <cell r="H7968" t="str">
            <v>JAPAN</v>
          </cell>
          <cell r="I7968"/>
          <cell r="J7968" t="str">
            <v>Noda</v>
          </cell>
          <cell r="K7968" t="str">
            <v>Chiba</v>
          </cell>
          <cell r="L7968" t="str">
            <v>Conformant</v>
          </cell>
        </row>
        <row r="7969">
          <cell r="B7969" t="str">
            <v>TE CONNECTIVITY_2023</v>
          </cell>
          <cell r="C7969" t="str">
            <v>CID002779 - Ogussa Osterreichische Gold- und Silber-Scheideanstalt GmbH</v>
          </cell>
          <cell r="D7969" t="str">
            <v>Gold</v>
          </cell>
          <cell r="E7969" t="str">
            <v>CID002779</v>
          </cell>
          <cell r="F7969" t="str">
            <v>RMI</v>
          </cell>
          <cell r="G7969" t="str">
            <v>Ogussa Osterreichische Gold- und Silber-Scheideanstalt GmbH</v>
          </cell>
          <cell r="H7969" t="str">
            <v>AUSTRIA</v>
          </cell>
          <cell r="I7969"/>
          <cell r="J7969" t="str">
            <v>Vienna</v>
          </cell>
          <cell r="K7969" t="str">
            <v>Wien</v>
          </cell>
          <cell r="L7969" t="str">
            <v>Conformant</v>
          </cell>
        </row>
        <row r="7970">
          <cell r="B7970" t="str">
            <v>TE CONNECTIVITY_2023</v>
          </cell>
          <cell r="C7970" t="str">
            <v>CID001325 - Ohura Precious Metal Industry Co., Ltd.</v>
          </cell>
          <cell r="D7970" t="str">
            <v>Gold</v>
          </cell>
          <cell r="E7970" t="str">
            <v>CID001325</v>
          </cell>
          <cell r="F7970" t="str">
            <v>RMI</v>
          </cell>
          <cell r="G7970" t="str">
            <v>Ohura Precious Metal Industry Co., Ltd.</v>
          </cell>
          <cell r="H7970" t="str">
            <v>JAPAN</v>
          </cell>
          <cell r="I7970"/>
          <cell r="J7970" t="str">
            <v>Nara-shi</v>
          </cell>
          <cell r="K7970" t="str">
            <v>Nara</v>
          </cell>
          <cell r="L7970" t="str">
            <v>Conformant</v>
          </cell>
        </row>
        <row r="7971">
          <cell r="B7971" t="str">
            <v>TE CONNECTIVITY_2023</v>
          </cell>
          <cell r="C7971" t="str">
            <v>CID001326 - OJSC "The Gulidov Krasnoyarsk Non-Ferrous Metals Plant" (OJSC Krastsvetmet)</v>
          </cell>
          <cell r="D7971" t="str">
            <v>Gold</v>
          </cell>
          <cell r="E7971" t="str">
            <v>CID001326</v>
          </cell>
          <cell r="F7971" t="str">
            <v>RMI</v>
          </cell>
          <cell r="G7971" t="str">
            <v>OJSC "The Gulidov Krasnoyarsk Non-Ferrous Metals Plant" (OJSC Krastsvetmet)</v>
          </cell>
          <cell r="H7971" t="str">
            <v>RUSSIAN FEDERATION</v>
          </cell>
          <cell r="I7971"/>
          <cell r="J7971" t="str">
            <v>Krasnoyarsk</v>
          </cell>
          <cell r="K7971" t="str">
            <v>Krasnoyarskiy kray</v>
          </cell>
          <cell r="L7971" t="str">
            <v>Listed by RMI</v>
          </cell>
        </row>
        <row r="7972">
          <cell r="B7972" t="str">
            <v>TE CONNECTIVITY_2023</v>
          </cell>
          <cell r="C7972" t="str">
            <v>CID000493 - JSC Novosibirsk Refinery</v>
          </cell>
          <cell r="D7972" t="str">
            <v>Gold</v>
          </cell>
          <cell r="E7972" t="str">
            <v>CID000493</v>
          </cell>
          <cell r="F7972" t="str">
            <v>RMI</v>
          </cell>
          <cell r="G7972" t="str">
            <v>JSC Novosibirsk Refinery</v>
          </cell>
          <cell r="H7972" t="str">
            <v>RUSSIAN FEDERATION</v>
          </cell>
          <cell r="I7972"/>
          <cell r="J7972" t="str">
            <v>Novosibirsk</v>
          </cell>
          <cell r="K7972" t="str">
            <v>Novosibirskaya oblast'</v>
          </cell>
          <cell r="L7972" t="str">
            <v>Listed by RMI</v>
          </cell>
        </row>
        <row r="7973">
          <cell r="B7973" t="str">
            <v>TE CONNECTIVITY_2023</v>
          </cell>
          <cell r="C7973" t="str">
            <v>CID001352 - MKS PAMP SA97</v>
          </cell>
          <cell r="D7973" t="str">
            <v>Gold</v>
          </cell>
          <cell r="E7973" t="str">
            <v>CID001352</v>
          </cell>
          <cell r="F7973" t="str">
            <v>RMI</v>
          </cell>
          <cell r="G7973" t="str">
            <v>MKS PAMP SA</v>
          </cell>
          <cell r="H7973" t="str">
            <v>SWITZERLAND</v>
          </cell>
          <cell r="I7973"/>
          <cell r="J7973" t="str">
            <v>Geneva</v>
          </cell>
          <cell r="K7973" t="str">
            <v>Genève</v>
          </cell>
          <cell r="L7973" t="str">
            <v>Conformant</v>
          </cell>
        </row>
        <row r="7974">
          <cell r="B7974" t="str">
            <v>TE CONNECTIVITY_2023</v>
          </cell>
          <cell r="C7974" t="str">
            <v>CID002872 - Pease &amp; Curren</v>
          </cell>
          <cell r="D7974" t="str">
            <v>Gold</v>
          </cell>
          <cell r="E7974" t="str">
            <v>CID002872</v>
          </cell>
          <cell r="F7974" t="str">
            <v>RMI</v>
          </cell>
          <cell r="G7974" t="str">
            <v>Pease &amp; Curren</v>
          </cell>
          <cell r="H7974" t="str">
            <v>UNITED STATES OF AMERICA</v>
          </cell>
          <cell r="I7974"/>
          <cell r="J7974" t="str">
            <v>Warwick</v>
          </cell>
          <cell r="K7974" t="str">
            <v>Rhode Island</v>
          </cell>
          <cell r="L7974" t="str">
            <v>Listed by RMI</v>
          </cell>
        </row>
        <row r="7975">
          <cell r="B7975" t="str">
            <v>TE CONNECTIVITY_2023</v>
          </cell>
          <cell r="C7975" t="str">
            <v>CID001362 - Penglai Penggang Gold Industry Co., Ltd.</v>
          </cell>
          <cell r="D7975" t="str">
            <v>Gold</v>
          </cell>
          <cell r="E7975" t="str">
            <v>CID001362</v>
          </cell>
          <cell r="F7975" t="str">
            <v>RMI</v>
          </cell>
          <cell r="G7975" t="str">
            <v>Penglai Penggang Gold Industry Co., Ltd.</v>
          </cell>
          <cell r="H7975" t="str">
            <v>CHINA</v>
          </cell>
          <cell r="I7975"/>
          <cell r="J7975" t="str">
            <v>Penglai</v>
          </cell>
          <cell r="K7975" t="str">
            <v>Shandong Sheng</v>
          </cell>
          <cell r="L7975" t="str">
            <v>Listed by RMI</v>
          </cell>
        </row>
        <row r="7976">
          <cell r="B7976" t="str">
            <v>TE CONNECTIVITY_2023</v>
          </cell>
          <cell r="C7976" t="str">
            <v>CID002919 - Planta Recuperadora de Metales SpA</v>
          </cell>
          <cell r="D7976" t="str">
            <v>Gold</v>
          </cell>
          <cell r="E7976" t="str">
            <v>CID002919</v>
          </cell>
          <cell r="F7976" t="str">
            <v>RMI</v>
          </cell>
          <cell r="G7976" t="str">
            <v>Planta Recuperadora de Metales SpA</v>
          </cell>
          <cell r="H7976" t="str">
            <v>CHILE</v>
          </cell>
          <cell r="I7976"/>
          <cell r="J7976" t="str">
            <v>Mejillones</v>
          </cell>
          <cell r="K7976" t="str">
            <v>Antofagasta</v>
          </cell>
          <cell r="L7976" t="str">
            <v>Conformant</v>
          </cell>
        </row>
        <row r="7977">
          <cell r="B7977" t="str">
            <v>TE CONNECTIVITY_2023</v>
          </cell>
          <cell r="C7977" t="str">
            <v>CID001386 - Prioksky Plant of Non-Ferrous Metals</v>
          </cell>
          <cell r="D7977" t="str">
            <v>Gold</v>
          </cell>
          <cell r="E7977" t="str">
            <v>CID001386</v>
          </cell>
          <cell r="F7977" t="str">
            <v>RMI</v>
          </cell>
          <cell r="G7977" t="str">
            <v>Prioksky Plant of Non-Ferrous Metals</v>
          </cell>
          <cell r="H7977" t="str">
            <v>RUSSIAN FEDERATION</v>
          </cell>
          <cell r="I7977"/>
          <cell r="J7977" t="str">
            <v>Kasimov</v>
          </cell>
          <cell r="K7977" t="str">
            <v>Ryazanskaya oblast'</v>
          </cell>
          <cell r="L7977" t="str">
            <v>Listed by RMI</v>
          </cell>
        </row>
        <row r="7978">
          <cell r="B7978" t="str">
            <v>TE CONNECTIVITY_2023</v>
          </cell>
          <cell r="C7978" t="str">
            <v>CID001397 - PT Aneka Tambang (Persero) Tbk</v>
          </cell>
          <cell r="D7978" t="str">
            <v>Gold</v>
          </cell>
          <cell r="E7978" t="str">
            <v>CID001397</v>
          </cell>
          <cell r="F7978" t="str">
            <v>RMI</v>
          </cell>
          <cell r="G7978" t="str">
            <v>PT Aneka Tambang (Persero) Tbk</v>
          </cell>
          <cell r="H7978" t="str">
            <v>INDONESIA</v>
          </cell>
          <cell r="I7978"/>
          <cell r="J7978" t="str">
            <v>Jakarta</v>
          </cell>
          <cell r="K7978" t="str">
            <v>Jakarta Raya</v>
          </cell>
          <cell r="L7978" t="str">
            <v>Conformant</v>
          </cell>
        </row>
        <row r="7979">
          <cell r="B7979" t="str">
            <v>TE CONNECTIVITY_2023</v>
          </cell>
          <cell r="C7979" t="str">
            <v>CID001498 - PX Precinox S.A.</v>
          </cell>
          <cell r="D7979" t="str">
            <v>Gold</v>
          </cell>
          <cell r="E7979" t="str">
            <v>CID001498</v>
          </cell>
          <cell r="F7979" t="str">
            <v>RMI</v>
          </cell>
          <cell r="G7979" t="str">
            <v>PX Precinox S.A.</v>
          </cell>
          <cell r="H7979" t="str">
            <v>SWITZERLAND</v>
          </cell>
          <cell r="I7979"/>
          <cell r="J7979" t="str">
            <v>La Chaux-de-Fonds</v>
          </cell>
          <cell r="K7979" t="str">
            <v>Neuchâtel</v>
          </cell>
          <cell r="L7979" t="str">
            <v>Conformant</v>
          </cell>
        </row>
        <row r="7980">
          <cell r="B7980" t="str">
            <v>TE CONNECTIVITY_2023</v>
          </cell>
          <cell r="C7980" t="str">
            <v>CID001512 - Rand Refinery (Pty) Ltd.</v>
          </cell>
          <cell r="D7980" t="str">
            <v>Gold</v>
          </cell>
          <cell r="E7980" t="str">
            <v>CID001512</v>
          </cell>
          <cell r="F7980" t="str">
            <v>RMI</v>
          </cell>
          <cell r="G7980" t="str">
            <v>Rand Refinery (Pty) Ltd.</v>
          </cell>
          <cell r="H7980" t="str">
            <v>SOUTH AFRICA</v>
          </cell>
          <cell r="I7980"/>
          <cell r="J7980" t="str">
            <v>Germiston</v>
          </cell>
          <cell r="K7980" t="str">
            <v>Gauteng</v>
          </cell>
          <cell r="L7980" t="str">
            <v>Conformant</v>
          </cell>
        </row>
        <row r="7981">
          <cell r="B7981" t="str">
            <v>TE CONNECTIVITY_2023</v>
          </cell>
          <cell r="C7981" t="str">
            <v>CID002582 - REMONDIS PMR B.V.</v>
          </cell>
          <cell r="D7981" t="str">
            <v>Gold</v>
          </cell>
          <cell r="E7981" t="str">
            <v>CID002582</v>
          </cell>
          <cell r="F7981" t="str">
            <v>RMI</v>
          </cell>
          <cell r="G7981" t="str">
            <v>REMONDIS PMR B.V.</v>
          </cell>
          <cell r="H7981" t="str">
            <v>NETHERLANDS</v>
          </cell>
          <cell r="I7981"/>
          <cell r="J7981" t="str">
            <v>Moerdijk</v>
          </cell>
          <cell r="K7981" t="str">
            <v>Noord-Brabant</v>
          </cell>
          <cell r="L7981" t="str">
            <v>Conformant</v>
          </cell>
        </row>
        <row r="7982">
          <cell r="B7982" t="str">
            <v>TE CONNECTIVITY_2023</v>
          </cell>
          <cell r="C7982" t="str">
            <v>CID001534 - Royal Canadian Mint</v>
          </cell>
          <cell r="D7982" t="str">
            <v>Gold</v>
          </cell>
          <cell r="E7982" t="str">
            <v>CID001534</v>
          </cell>
          <cell r="F7982" t="str">
            <v>RMI</v>
          </cell>
          <cell r="G7982" t="str">
            <v>Royal Canadian Mint</v>
          </cell>
          <cell r="H7982" t="str">
            <v>CANADA</v>
          </cell>
          <cell r="I7982"/>
          <cell r="J7982" t="str">
            <v>Ottawa</v>
          </cell>
          <cell r="K7982" t="str">
            <v>Ontario</v>
          </cell>
          <cell r="L7982" t="str">
            <v>Conformant</v>
          </cell>
        </row>
        <row r="7983">
          <cell r="B7983" t="str">
            <v>TE CONNECTIVITY_2023</v>
          </cell>
          <cell r="C7983" t="str">
            <v>CID002761 - SAAMP</v>
          </cell>
          <cell r="D7983" t="str">
            <v>Gold</v>
          </cell>
          <cell r="E7983" t="str">
            <v>CID002761</v>
          </cell>
          <cell r="F7983" t="str">
            <v>RMI</v>
          </cell>
          <cell r="G7983" t="str">
            <v>SAAMP</v>
          </cell>
          <cell r="H7983" t="str">
            <v>FRANCE</v>
          </cell>
          <cell r="I7983"/>
          <cell r="J7983" t="str">
            <v>Paris</v>
          </cell>
          <cell r="K7983" t="str">
            <v>Île-de-France</v>
          </cell>
          <cell r="L7983" t="str">
            <v>Conformant</v>
          </cell>
        </row>
        <row r="7984">
          <cell r="B7984" t="str">
            <v>TE CONNECTIVITY_2023</v>
          </cell>
          <cell r="C7984" t="str">
            <v>CID001546 - Sabin Metal Corp.</v>
          </cell>
          <cell r="D7984" t="str">
            <v>Gold</v>
          </cell>
          <cell r="E7984" t="str">
            <v>CID001546</v>
          </cell>
          <cell r="F7984" t="str">
            <v>RMI</v>
          </cell>
          <cell r="G7984" t="str">
            <v>Sabin Metal Corp.</v>
          </cell>
          <cell r="H7984" t="str">
            <v>UNITED STATES OF AMERICA</v>
          </cell>
          <cell r="I7984"/>
          <cell r="J7984" t="str">
            <v>Williston</v>
          </cell>
          <cell r="K7984" t="str">
            <v>North Dakota</v>
          </cell>
          <cell r="L7984" t="str">
            <v>Listed by RMI</v>
          </cell>
        </row>
        <row r="7985">
          <cell r="B7985" t="str">
            <v>TE CONNECTIVITY_2023</v>
          </cell>
          <cell r="C7985" t="str">
            <v>CID002973 - Safimet S.p.A</v>
          </cell>
          <cell r="D7985" t="str">
            <v>Gold</v>
          </cell>
          <cell r="E7985" t="str">
            <v>CID002973</v>
          </cell>
          <cell r="F7985" t="str">
            <v>RMI</v>
          </cell>
          <cell r="G7985" t="str">
            <v>Safimet S.p.A</v>
          </cell>
          <cell r="H7985" t="str">
            <v>ITALY</v>
          </cell>
          <cell r="I7985"/>
          <cell r="J7985" t="str">
            <v>Arezzo</v>
          </cell>
          <cell r="K7985" t="str">
            <v>Toscana</v>
          </cell>
          <cell r="L7985" t="str">
            <v>Listed by RMI</v>
          </cell>
        </row>
        <row r="7986">
          <cell r="B7986" t="str">
            <v>TE CONNECTIVITY_2023</v>
          </cell>
          <cell r="C7986" t="str">
            <v>CID002290 - SAFINA A.S.</v>
          </cell>
          <cell r="D7986" t="str">
            <v>Gold</v>
          </cell>
          <cell r="E7986" t="str">
            <v>CID002290</v>
          </cell>
          <cell r="F7986" t="str">
            <v>RMI</v>
          </cell>
          <cell r="G7986" t="str">
            <v>SAFINA A.S.</v>
          </cell>
          <cell r="H7986" t="str">
            <v>CZECHIA</v>
          </cell>
          <cell r="I7986"/>
          <cell r="J7986" t="str">
            <v>Vestec</v>
          </cell>
          <cell r="K7986" t="str">
            <v>Praha-západ</v>
          </cell>
          <cell r="L7986" t="str">
            <v>Conformant</v>
          </cell>
        </row>
        <row r="7987">
          <cell r="B7987" t="str">
            <v>TE CONNECTIVITY_2023</v>
          </cell>
          <cell r="C7987" t="str">
            <v>CID002853 - Sai Refinery</v>
          </cell>
          <cell r="D7987" t="str">
            <v>Gold</v>
          </cell>
          <cell r="E7987" t="str">
            <v>CID002853</v>
          </cell>
          <cell r="F7987" t="str">
            <v>RMI</v>
          </cell>
          <cell r="G7987" t="str">
            <v>Sai Refinery</v>
          </cell>
          <cell r="H7987" t="str">
            <v>INDIA</v>
          </cell>
          <cell r="I7987"/>
          <cell r="J7987" t="str">
            <v>Parwanoo</v>
          </cell>
          <cell r="K7987" t="str">
            <v>Himachal Pradesh</v>
          </cell>
          <cell r="L7987" t="str">
            <v>Listed by RMI</v>
          </cell>
        </row>
        <row r="7988">
          <cell r="B7988" t="str">
            <v>TE CONNECTIVITY_2023</v>
          </cell>
          <cell r="C7988" t="str">
            <v>CID001555 - Samduck Precious Metals71</v>
          </cell>
          <cell r="D7988" t="str">
            <v>Gold</v>
          </cell>
          <cell r="E7988" t="str">
            <v>CID001555</v>
          </cell>
          <cell r="F7988" t="str">
            <v>RMI</v>
          </cell>
          <cell r="G7988" t="str">
            <v>Samduck Precious Metals</v>
          </cell>
          <cell r="H7988" t="str">
            <v>KOREA, REPUBLIC OF</v>
          </cell>
          <cell r="I7988"/>
          <cell r="J7988" t="str">
            <v>Namdong</v>
          </cell>
          <cell r="K7988" t="str">
            <v>Incheon-gwangyeoksi</v>
          </cell>
          <cell r="L7988" t="str">
            <v>Listed by RMI</v>
          </cell>
        </row>
        <row r="7989">
          <cell r="B7989" t="str">
            <v>TE CONNECTIVITY_2023</v>
          </cell>
          <cell r="C7989" t="str">
            <v>CID001562 - Samwon Metals Corp.</v>
          </cell>
          <cell r="D7989" t="str">
            <v>Gold</v>
          </cell>
          <cell r="E7989" t="str">
            <v>CID001562</v>
          </cell>
          <cell r="F7989" t="str">
            <v>RMI</v>
          </cell>
          <cell r="G7989" t="str">
            <v>Samwon Metals Corp.</v>
          </cell>
          <cell r="H7989" t="str">
            <v>KOREA, REPUBLIC OF</v>
          </cell>
          <cell r="I7989"/>
          <cell r="J7989" t="str">
            <v>Changwon</v>
          </cell>
          <cell r="K7989" t="str">
            <v>Gyeongsangnam-do</v>
          </cell>
          <cell r="L7989" t="str">
            <v>Listed by RMI</v>
          </cell>
        </row>
        <row r="7990">
          <cell r="B7990" t="str">
            <v>TE CONNECTIVITY_2023</v>
          </cell>
          <cell r="C7990" t="str">
            <v>CID002777 - SAXONIA Edelmetalle GmbH</v>
          </cell>
          <cell r="D7990" t="str">
            <v>Gold</v>
          </cell>
          <cell r="E7990" t="str">
            <v>CID002777</v>
          </cell>
          <cell r="F7990" t="str">
            <v>RMI</v>
          </cell>
          <cell r="G7990" t="str">
            <v>SAXONIA Edelmetalle GmbH</v>
          </cell>
          <cell r="H7990" t="str">
            <v>GERMANY</v>
          </cell>
          <cell r="I7990"/>
          <cell r="J7990" t="str">
            <v>Halsbrücke</v>
          </cell>
          <cell r="K7990" t="str">
            <v>Sachsen</v>
          </cell>
          <cell r="L7990" t="str">
            <v>Removed</v>
          </cell>
        </row>
        <row r="7991">
          <cell r="B7991" t="str">
            <v>TE CONNECTIVITY_2023</v>
          </cell>
          <cell r="C7991" t="str">
            <v>CID001585 - SEMPSA Joyeria Plateria S.A.</v>
          </cell>
          <cell r="D7991" t="str">
            <v>Gold</v>
          </cell>
          <cell r="E7991" t="str">
            <v>CID001585</v>
          </cell>
          <cell r="F7991" t="str">
            <v>RMI</v>
          </cell>
          <cell r="G7991" t="str">
            <v>SEMPSA Joyeria Plateria S.A.</v>
          </cell>
          <cell r="H7991" t="str">
            <v>SPAIN</v>
          </cell>
          <cell r="I7991" t="str">
            <v>Avenida Democratia</v>
          </cell>
          <cell r="J7991" t="str">
            <v>Madrid</v>
          </cell>
          <cell r="K7991" t="str">
            <v>Comunidad de Madrid</v>
          </cell>
          <cell r="L7991" t="str">
            <v>Conformant</v>
          </cell>
        </row>
        <row r="7992">
          <cell r="B7992" t="str">
            <v>TE CONNECTIVITY_2023</v>
          </cell>
          <cell r="C7992" t="str">
            <v>CID001619 - Shandong Tiancheng Biological Gold Industrial Co., Ltd.74</v>
          </cell>
          <cell r="D7992" t="str">
            <v>Gold</v>
          </cell>
          <cell r="E7992" t="str">
            <v>CID001619</v>
          </cell>
          <cell r="F7992" t="str">
            <v>RMI</v>
          </cell>
          <cell r="G7992" t="str">
            <v>Shandong Tiancheng Biological Gold Industrial Co., Ltd.</v>
          </cell>
          <cell r="H7992" t="str">
            <v>CHINA</v>
          </cell>
          <cell r="I7992"/>
          <cell r="J7992" t="str">
            <v>Laizhou</v>
          </cell>
          <cell r="K7992" t="str">
            <v>Shandong Sheng</v>
          </cell>
          <cell r="L7992" t="str">
            <v>Listed by RMI</v>
          </cell>
        </row>
        <row r="7993">
          <cell r="B7993" t="str">
            <v>TE CONNECTIVITY_2023</v>
          </cell>
          <cell r="C7993" t="str">
            <v>CID001622 - Shandong Zhaojin Gold &amp; Silver Refinery Co., Ltd.</v>
          </cell>
          <cell r="D7993" t="str">
            <v>Gold</v>
          </cell>
          <cell r="E7993" t="str">
            <v>CID001622</v>
          </cell>
          <cell r="F7993" t="str">
            <v>RMI</v>
          </cell>
          <cell r="G7993" t="str">
            <v>Shandong Zhaojin Gold &amp; Silver Refinery Co., Ltd.</v>
          </cell>
          <cell r="H7993" t="str">
            <v>CHINA</v>
          </cell>
          <cell r="I7993"/>
          <cell r="J7993" t="str">
            <v>Zhaoyuan</v>
          </cell>
          <cell r="K7993" t="str">
            <v>Shandong Sheng</v>
          </cell>
          <cell r="L7993" t="str">
            <v>Conformant</v>
          </cell>
        </row>
        <row r="7994">
          <cell r="B7994" t="str">
            <v>TE CONNECTIVITY_2023</v>
          </cell>
          <cell r="C7994" t="str">
            <v>CID001736 - Sichuan Tianze Precious Metals Co., Ltd.</v>
          </cell>
          <cell r="D7994" t="str">
            <v>Gold</v>
          </cell>
          <cell r="E7994" t="str">
            <v>CID001736</v>
          </cell>
          <cell r="F7994" t="str">
            <v>RMI</v>
          </cell>
          <cell r="G7994" t="str">
            <v>Sichuan Tianze Precious Metals Co., Ltd.</v>
          </cell>
          <cell r="H7994" t="str">
            <v>CHINA</v>
          </cell>
          <cell r="I7994"/>
          <cell r="J7994" t="str">
            <v>Chengdu</v>
          </cell>
          <cell r="K7994" t="str">
            <v>Sichuan Sheng</v>
          </cell>
          <cell r="L7994" t="str">
            <v>Conformant</v>
          </cell>
        </row>
        <row r="7995">
          <cell r="B7995" t="str">
            <v>TE CONNECTIVITY_2023</v>
          </cell>
          <cell r="C7995" t="str">
            <v>CID002516 - Singway Technology Co., Ltd.</v>
          </cell>
          <cell r="D7995" t="str">
            <v>Gold</v>
          </cell>
          <cell r="E7995" t="str">
            <v>CID002516</v>
          </cell>
          <cell r="F7995" t="str">
            <v>RMI</v>
          </cell>
          <cell r="G7995" t="str">
            <v>Singway Technology Co., Ltd.</v>
          </cell>
          <cell r="H7995" t="str">
            <v>TAIWAN, PROVINCE OF CHINA</v>
          </cell>
          <cell r="I7995"/>
          <cell r="J7995" t="str">
            <v>Dayuan</v>
          </cell>
          <cell r="K7995" t="str">
            <v>Taoyuan</v>
          </cell>
          <cell r="L7995" t="str">
            <v>Listed by RMI</v>
          </cell>
        </row>
        <row r="7996">
          <cell r="B7996" t="str">
            <v>TE CONNECTIVITY_2023</v>
          </cell>
          <cell r="C7996" t="str">
            <v>CID001756 - SOE Shyolkovsky Factory of Secondary Precious Metals</v>
          </cell>
          <cell r="D7996" t="str">
            <v>Gold</v>
          </cell>
          <cell r="E7996" t="str">
            <v>CID001756</v>
          </cell>
          <cell r="F7996" t="str">
            <v>RMI</v>
          </cell>
          <cell r="G7996" t="str">
            <v>SOE Shyolkovsky Factory of Secondary Precious Metals</v>
          </cell>
          <cell r="H7996" t="str">
            <v>RUSSIAN FEDERATION</v>
          </cell>
          <cell r="I7996"/>
          <cell r="J7996" t="str">
            <v>Shyolkovo</v>
          </cell>
          <cell r="K7996" t="str">
            <v>Moskovskaja oblast'</v>
          </cell>
          <cell r="L7996" t="str">
            <v>Listed by RMI</v>
          </cell>
        </row>
        <row r="7997">
          <cell r="B7997" t="str">
            <v>TE CONNECTIVITY_2023</v>
          </cell>
          <cell r="C7997" t="str">
            <v>CID001761 - Solar Applied Materials Technology Corp.</v>
          </cell>
          <cell r="D7997" t="str">
            <v>Gold</v>
          </cell>
          <cell r="E7997" t="str">
            <v>CID001761</v>
          </cell>
          <cell r="F7997" t="str">
            <v>RMI</v>
          </cell>
          <cell r="G7997" t="str">
            <v>Solar Applied Materials Technology Corp.</v>
          </cell>
          <cell r="H7997" t="str">
            <v>TAIWAN, PROVINCE OF CHINA</v>
          </cell>
          <cell r="I7997"/>
          <cell r="J7997" t="str">
            <v>Tainan City</v>
          </cell>
          <cell r="K7997" t="str">
            <v>Tainan</v>
          </cell>
          <cell r="L7997" t="str">
            <v>Conformant</v>
          </cell>
        </row>
        <row r="7998">
          <cell r="B7998" t="str">
            <v>TE CONNECTIVITY_2023</v>
          </cell>
          <cell r="C7998" t="str">
            <v>CID003153 - State Research Institute Center for Physical Sciences and Technology</v>
          </cell>
          <cell r="D7998" t="str">
            <v>Gold</v>
          </cell>
          <cell r="E7998" t="str">
            <v>CID003153</v>
          </cell>
          <cell r="F7998" t="str">
            <v>RMI</v>
          </cell>
          <cell r="G7998" t="str">
            <v>State Research Institute Center for Physical Sciences and Technology</v>
          </cell>
          <cell r="H7998" t="str">
            <v>LITHUANIA</v>
          </cell>
          <cell r="I7998"/>
          <cell r="J7998" t="str">
            <v>Vilnius</v>
          </cell>
          <cell r="K7998" t="str">
            <v>Vilnius</v>
          </cell>
          <cell r="L7998" t="str">
            <v>Listed by RMI</v>
          </cell>
        </row>
        <row r="7999">
          <cell r="B7999" t="str">
            <v>TE CONNECTIVITY_2023</v>
          </cell>
          <cell r="C7999" t="str">
            <v>CID002567 - Sudan Gold Refinery</v>
          </cell>
          <cell r="D7999" t="str">
            <v>Gold</v>
          </cell>
          <cell r="E7999" t="str">
            <v>CID002567</v>
          </cell>
          <cell r="F7999" t="str">
            <v>RMI</v>
          </cell>
          <cell r="G7999" t="str">
            <v>Sudan Gold Refinery</v>
          </cell>
          <cell r="H7999" t="str">
            <v>SUDAN</v>
          </cell>
          <cell r="I7999"/>
          <cell r="J7999" t="str">
            <v>Khartoum</v>
          </cell>
          <cell r="K7999" t="str">
            <v>Khartoum</v>
          </cell>
          <cell r="L7999" t="str">
            <v>Listed by RMI</v>
          </cell>
        </row>
        <row r="8000">
          <cell r="B8000" t="str">
            <v>TE CONNECTIVITY_2023</v>
          </cell>
          <cell r="C8000" t="str">
            <v>CID001798 - Sumitomo Metal Mining Co., Ltd.88</v>
          </cell>
          <cell r="D8000" t="str">
            <v>Gold</v>
          </cell>
          <cell r="E8000" t="str">
            <v>CID001798</v>
          </cell>
          <cell r="F8000" t="str">
            <v>RMI</v>
          </cell>
          <cell r="G8000" t="str">
            <v>Sumitomo Metal Mining Co., Ltd.</v>
          </cell>
          <cell r="H8000" t="str">
            <v>JAPAN</v>
          </cell>
          <cell r="I8000"/>
          <cell r="J8000" t="str">
            <v>Saijo</v>
          </cell>
          <cell r="K8000" t="str">
            <v>Wehime</v>
          </cell>
          <cell r="L8000" t="str">
            <v>Conformant</v>
          </cell>
        </row>
        <row r="8001">
          <cell r="B8001" t="str">
            <v>TE CONNECTIVITY_2023</v>
          </cell>
          <cell r="C8001" t="str">
            <v>CID002580 - T.C.A S.p.A</v>
          </cell>
          <cell r="D8001" t="str">
            <v>Gold</v>
          </cell>
          <cell r="E8001" t="str">
            <v>CID002580</v>
          </cell>
          <cell r="F8001" t="str">
            <v>RMI</v>
          </cell>
          <cell r="G8001" t="str">
            <v>T.C.A S.p.A</v>
          </cell>
          <cell r="H8001" t="str">
            <v>ITALY</v>
          </cell>
          <cell r="I8001"/>
          <cell r="J8001" t="str">
            <v>Capolona</v>
          </cell>
          <cell r="K8001" t="str">
            <v>Toscana</v>
          </cell>
          <cell r="L8001" t="str">
            <v>Conformant</v>
          </cell>
        </row>
        <row r="8002">
          <cell r="B8002" t="str">
            <v>TE CONNECTIVITY_2023</v>
          </cell>
          <cell r="C8002" t="str">
            <v>CID001875 - Tanaka Kikinzoku Kogyo K.K.96</v>
          </cell>
          <cell r="D8002" t="str">
            <v>Gold</v>
          </cell>
          <cell r="E8002" t="str">
            <v>CID001875</v>
          </cell>
          <cell r="F8002" t="str">
            <v>RMI</v>
          </cell>
          <cell r="G8002" t="str">
            <v>Tanaka Kikinzoku Kogyo K.K.</v>
          </cell>
          <cell r="H8002" t="str">
            <v>JAPAN</v>
          </cell>
          <cell r="I8002" t="str">
            <v>nagatoro2-14</v>
          </cell>
          <cell r="J8002" t="str">
            <v>Hiratsuka</v>
          </cell>
          <cell r="K8002" t="str">
            <v>Kanagawa</v>
          </cell>
          <cell r="L8002" t="str">
            <v>Conformant</v>
          </cell>
        </row>
        <row r="8003">
          <cell r="B8003" t="str">
            <v>TE CONNECTIVITY_2023</v>
          </cell>
          <cell r="C8003" t="str">
            <v>CID001916 - Shandong Gold Smelting Co., Ltd.</v>
          </cell>
          <cell r="D8003" t="str">
            <v>Gold</v>
          </cell>
          <cell r="E8003" t="str">
            <v>CID001916</v>
          </cell>
          <cell r="F8003" t="str">
            <v>RMI</v>
          </cell>
          <cell r="G8003" t="str">
            <v>Shandong Gold Smelting Co., Ltd.</v>
          </cell>
          <cell r="H8003" t="str">
            <v>CHINA</v>
          </cell>
          <cell r="I8003"/>
          <cell r="J8003" t="str">
            <v>Laizhou</v>
          </cell>
          <cell r="K8003" t="str">
            <v>Shandong Sheng</v>
          </cell>
          <cell r="L8003" t="str">
            <v>Conformant</v>
          </cell>
        </row>
        <row r="8004">
          <cell r="B8004" t="str">
            <v>TE CONNECTIVITY_2023</v>
          </cell>
          <cell r="C8004" t="str">
            <v>CID001938 - Tokuriki Honten Co., Ltd.</v>
          </cell>
          <cell r="D8004" t="str">
            <v>Gold</v>
          </cell>
          <cell r="E8004" t="str">
            <v>CID001938</v>
          </cell>
          <cell r="F8004" t="str">
            <v>RMI</v>
          </cell>
          <cell r="G8004" t="str">
            <v>Tokuriki Honten Co., Ltd.</v>
          </cell>
          <cell r="H8004" t="str">
            <v>JAPAN</v>
          </cell>
          <cell r="I8004"/>
          <cell r="J8004" t="str">
            <v>Kuki</v>
          </cell>
          <cell r="K8004" t="str">
            <v>Saitama</v>
          </cell>
          <cell r="L8004" t="str">
            <v>Conformant</v>
          </cell>
        </row>
        <row r="8005">
          <cell r="B8005" t="str">
            <v>TE CONNECTIVITY_2023</v>
          </cell>
          <cell r="C8005" t="str">
            <v>CID001947 - Tongling Nonferrous Metals Group Co., Ltd.102</v>
          </cell>
          <cell r="D8005" t="str">
            <v>Gold</v>
          </cell>
          <cell r="E8005" t="str">
            <v>CID001947</v>
          </cell>
          <cell r="F8005" t="str">
            <v>RMI</v>
          </cell>
          <cell r="G8005" t="str">
            <v>Tongling Nonferrous Metals Group Co., Ltd.</v>
          </cell>
          <cell r="H8005" t="str">
            <v>CHINA</v>
          </cell>
          <cell r="I8005"/>
          <cell r="J8005" t="str">
            <v>Tongling</v>
          </cell>
          <cell r="K8005" t="str">
            <v>Anhui Sheng</v>
          </cell>
          <cell r="L8005" t="str">
            <v>Listed by RMI</v>
          </cell>
        </row>
        <row r="8006">
          <cell r="B8006" t="str">
            <v>TE CONNECTIVITY_2023</v>
          </cell>
          <cell r="C8006" t="str">
            <v>CID002587 - Industrial Refining Company</v>
          </cell>
          <cell r="D8006" t="str">
            <v>Gold</v>
          </cell>
          <cell r="E8006" t="str">
            <v>CID002587</v>
          </cell>
          <cell r="F8006" t="str">
            <v>RMI</v>
          </cell>
          <cell r="G8006" t="str">
            <v>Industrial Refining Company</v>
          </cell>
          <cell r="H8006" t="str">
            <v>BELGIUM</v>
          </cell>
          <cell r="I8006"/>
          <cell r="J8006" t="str">
            <v>Antwerp</v>
          </cell>
          <cell r="K8006" t="str">
            <v>Antwerpen</v>
          </cell>
          <cell r="L8006" t="str">
            <v>Listed by RMI</v>
          </cell>
        </row>
        <row r="8007">
          <cell r="B8007" t="str">
            <v>TE CONNECTIVITY_2023</v>
          </cell>
          <cell r="C8007" t="str">
            <v>CID002615 - TOO Tau-Ken-Altyn</v>
          </cell>
          <cell r="D8007" t="str">
            <v>Gold</v>
          </cell>
          <cell r="E8007" t="str">
            <v>CID002615</v>
          </cell>
          <cell r="F8007" t="str">
            <v>RMI</v>
          </cell>
          <cell r="G8007" t="str">
            <v>TOO Tau-Ken-Altyn</v>
          </cell>
          <cell r="H8007" t="str">
            <v>KAZAKHSTAN</v>
          </cell>
          <cell r="I8007"/>
          <cell r="J8007" t="str">
            <v>Astana</v>
          </cell>
          <cell r="K8007" t="str">
            <v>Almaty</v>
          </cell>
          <cell r="L8007" t="str">
            <v>Conformant</v>
          </cell>
        </row>
        <row r="8008">
          <cell r="B8008" t="str">
            <v>TE CONNECTIVITY_2023</v>
          </cell>
          <cell r="C8008" t="str">
            <v>CID001955 - Torecom</v>
          </cell>
          <cell r="D8008" t="str">
            <v>Gold</v>
          </cell>
          <cell r="E8008" t="str">
            <v>CID001955</v>
          </cell>
          <cell r="F8008" t="str">
            <v>RMI</v>
          </cell>
          <cell r="G8008" t="str">
            <v>Torecom</v>
          </cell>
          <cell r="H8008" t="str">
            <v>KOREA, REPUBLIC OF</v>
          </cell>
          <cell r="I8008"/>
          <cell r="J8008" t="str">
            <v>Asan</v>
          </cell>
          <cell r="K8008" t="str">
            <v>Chungcheongnam-do</v>
          </cell>
          <cell r="L8008" t="str">
            <v>Conformant</v>
          </cell>
        </row>
        <row r="8009">
          <cell r="B8009" t="str">
            <v>TE CONNECTIVITY_2023</v>
          </cell>
          <cell r="C8009" t="str">
            <v>CID002314 - Umicore Precious Metals Thailand</v>
          </cell>
          <cell r="D8009" t="str">
            <v>Gold</v>
          </cell>
          <cell r="E8009" t="str">
            <v>CID002314</v>
          </cell>
          <cell r="F8009" t="str">
            <v>RMI</v>
          </cell>
          <cell r="G8009" t="str">
            <v>Umicore Precious Metals Thailand</v>
          </cell>
          <cell r="H8009" t="str">
            <v>THAILAND</v>
          </cell>
          <cell r="I8009"/>
          <cell r="J8009" t="str">
            <v>Khwaeng Dok Mai</v>
          </cell>
          <cell r="K8009" t="str">
            <v>Krung Thep Maha Nakhon</v>
          </cell>
          <cell r="L8009" t="str">
            <v>Conformant</v>
          </cell>
        </row>
        <row r="8010">
          <cell r="B8010" t="str">
            <v>TE CONNECTIVITY_2023</v>
          </cell>
          <cell r="C8010" t="str">
            <v>CID001980 - Umicore S.A. Business Unit Precious Metals Refining104</v>
          </cell>
          <cell r="D8010" t="str">
            <v>Gold</v>
          </cell>
          <cell r="E8010" t="str">
            <v>CID001980</v>
          </cell>
          <cell r="F8010" t="str">
            <v>RMI</v>
          </cell>
          <cell r="G8010" t="str">
            <v>Umicore S.A. Business Unit Precious Metals Refining</v>
          </cell>
          <cell r="H8010" t="str">
            <v>BELGIUM</v>
          </cell>
          <cell r="I8010" t="str">
            <v>Adolf Greinerstraat 14</v>
          </cell>
          <cell r="J8010" t="str">
            <v>Hoboken</v>
          </cell>
          <cell r="K8010" t="str">
            <v>Antwerpen</v>
          </cell>
          <cell r="L8010" t="str">
            <v>Conformant</v>
          </cell>
        </row>
        <row r="8011">
          <cell r="B8011" t="str">
            <v>TE CONNECTIVITY_2023</v>
          </cell>
          <cell r="C8011" t="str">
            <v>CID001993 - United Precious Metal Refining, Inc.</v>
          </cell>
          <cell r="D8011" t="str">
            <v>Gold</v>
          </cell>
          <cell r="E8011" t="str">
            <v>CID001993</v>
          </cell>
          <cell r="F8011" t="str">
            <v>RMI</v>
          </cell>
          <cell r="G8011" t="str">
            <v>United Precious Metal Refining, Inc.</v>
          </cell>
          <cell r="H8011" t="str">
            <v>UNITED STATES OF AMERICA</v>
          </cell>
          <cell r="I8011"/>
          <cell r="J8011" t="str">
            <v>Alden</v>
          </cell>
          <cell r="K8011" t="str">
            <v>New York</v>
          </cell>
          <cell r="L8011" t="str">
            <v>Conformant</v>
          </cell>
        </row>
        <row r="8012">
          <cell r="B8012" t="str">
            <v>TE CONNECTIVITY_2023</v>
          </cell>
          <cell r="C8012" t="str">
            <v>CID002003 - Valcambi S.A.</v>
          </cell>
          <cell r="D8012" t="str">
            <v>Gold</v>
          </cell>
          <cell r="E8012" t="str">
            <v>CID002003</v>
          </cell>
          <cell r="F8012" t="str">
            <v>RMI</v>
          </cell>
          <cell r="G8012" t="str">
            <v>Valcambi S.A.</v>
          </cell>
          <cell r="H8012" t="str">
            <v>SWITZERLAND</v>
          </cell>
          <cell r="I8012"/>
          <cell r="J8012" t="str">
            <v>Balerna</v>
          </cell>
          <cell r="K8012" t="str">
            <v>Ticino</v>
          </cell>
          <cell r="L8012" t="str">
            <v>Conformant</v>
          </cell>
        </row>
        <row r="8013">
          <cell r="B8013" t="str">
            <v>TE CONNECTIVITY_2023</v>
          </cell>
          <cell r="C8013" t="str">
            <v>CID002030 - Western Australian Mint (T/a The Perth Mint)109</v>
          </cell>
          <cell r="D8013" t="str">
            <v>Gold</v>
          </cell>
          <cell r="E8013" t="str">
            <v>CID002030</v>
          </cell>
          <cell r="F8013" t="str">
            <v>RMI</v>
          </cell>
          <cell r="G8013" t="str">
            <v>Western Australian Mint (T/a The Perth Mint)</v>
          </cell>
          <cell r="H8013" t="str">
            <v>AUSTRALIA</v>
          </cell>
          <cell r="I8013" t="str">
            <v>Nondisclosure</v>
          </cell>
          <cell r="J8013" t="str">
            <v>Newburn</v>
          </cell>
          <cell r="K8013" t="str">
            <v>Western Australia</v>
          </cell>
          <cell r="L8013" t="str">
            <v>Conformant</v>
          </cell>
        </row>
        <row r="8014">
          <cell r="B8014" t="str">
            <v>TE CONNECTIVITY_2023</v>
          </cell>
          <cell r="C8014" t="str">
            <v>CID002778 - WIELAND Edelmetalle GmbH</v>
          </cell>
          <cell r="D8014" t="str">
            <v>Gold</v>
          </cell>
          <cell r="E8014" t="str">
            <v>CID002778</v>
          </cell>
          <cell r="F8014" t="str">
            <v>RMI</v>
          </cell>
          <cell r="G8014" t="str">
            <v>WIELAND Edelmetalle GmbH</v>
          </cell>
          <cell r="H8014" t="str">
            <v>GERMANY</v>
          </cell>
          <cell r="I8014"/>
          <cell r="J8014" t="str">
            <v>Pforzeim</v>
          </cell>
          <cell r="K8014" t="str">
            <v>Baden-Wurttemberg</v>
          </cell>
          <cell r="L8014" t="str">
            <v>Conformant</v>
          </cell>
        </row>
        <row r="8015">
          <cell r="B8015" t="str">
            <v>TE CONNECTIVITY_2023</v>
          </cell>
          <cell r="C8015" t="str">
            <v>CID002129 - Yokohama Metal Co., Ltd.</v>
          </cell>
          <cell r="D8015" t="str">
            <v>Gold</v>
          </cell>
          <cell r="E8015" t="str">
            <v>CID002129</v>
          </cell>
          <cell r="F8015" t="str">
            <v>RMI</v>
          </cell>
          <cell r="G8015" t="str">
            <v>Yokohama Metal Co., Ltd.</v>
          </cell>
          <cell r="H8015" t="str">
            <v>JAPAN</v>
          </cell>
          <cell r="I8015"/>
          <cell r="J8015" t="str">
            <v>Sagamihara</v>
          </cell>
          <cell r="K8015" t="str">
            <v>Kanagawa</v>
          </cell>
          <cell r="L8015" t="str">
            <v>Conformant</v>
          </cell>
        </row>
        <row r="8016">
          <cell r="B8016" t="str">
            <v>TE CONNECTIVITY_2023</v>
          </cell>
          <cell r="C8016" t="str">
            <v>CID000197 - Yunnan Copper Industry Co., Ltd.111</v>
          </cell>
          <cell r="D8016" t="str">
            <v>Gold</v>
          </cell>
          <cell r="E8016" t="str">
            <v>CID000197</v>
          </cell>
          <cell r="F8016" t="str">
            <v>RMI</v>
          </cell>
          <cell r="G8016" t="str">
            <v>Yunnan Copper Industry Co., Ltd.</v>
          </cell>
          <cell r="H8016" t="str">
            <v>CHINA</v>
          </cell>
          <cell r="I8016"/>
          <cell r="J8016" t="str">
            <v>Kunming</v>
          </cell>
          <cell r="K8016" t="str">
            <v>Yunnan Sheng</v>
          </cell>
          <cell r="L8016" t="str">
            <v>Listed by RMI</v>
          </cell>
        </row>
        <row r="8017">
          <cell r="B8017" t="str">
            <v>TE CONNECTIVITY_2023</v>
          </cell>
          <cell r="C8017" t="str">
            <v>CID002224 - Zhongyuan Gold Smelter of Zhongjin Gold Corporation116</v>
          </cell>
          <cell r="D8017" t="str">
            <v>Gold</v>
          </cell>
          <cell r="E8017" t="str">
            <v>CID002224</v>
          </cell>
          <cell r="F8017" t="str">
            <v>RMI</v>
          </cell>
          <cell r="G8017" t="str">
            <v>Zhongyuan Gold Smelter of Zhongjin Gold Corporation</v>
          </cell>
          <cell r="H8017" t="str">
            <v>CHINA</v>
          </cell>
          <cell r="I8017"/>
          <cell r="J8017" t="str">
            <v>Sanmenxia</v>
          </cell>
          <cell r="K8017" t="str">
            <v>Henan Sheng</v>
          </cell>
          <cell r="L8017" t="str">
            <v>Conformant</v>
          </cell>
        </row>
        <row r="8018">
          <cell r="B8018" t="str">
            <v>TE CONNECTIVITY_2023</v>
          </cell>
          <cell r="C8018" t="str">
            <v>CID000292 - Alpha117</v>
          </cell>
          <cell r="D8018" t="str">
            <v>Tin</v>
          </cell>
          <cell r="E8018" t="str">
            <v>CID000292</v>
          </cell>
          <cell r="F8018" t="str">
            <v>RMI</v>
          </cell>
          <cell r="G8018" t="str">
            <v>Alpha</v>
          </cell>
          <cell r="H8018" t="str">
            <v>UNITED STATES OF AMERICA</v>
          </cell>
          <cell r="I8018"/>
          <cell r="J8018" t="str">
            <v>Altoona</v>
          </cell>
          <cell r="K8018" t="str">
            <v>Pennsylvania</v>
          </cell>
          <cell r="L8018" t="str">
            <v>Conformant</v>
          </cell>
        </row>
        <row r="8019">
          <cell r="B8019" t="str">
            <v>TE CONNECTIVITY_2023</v>
          </cell>
          <cell r="C8019" t="str">
            <v>CID002703 - An Vinh Joint Stock Mineral Processing Company</v>
          </cell>
          <cell r="D8019" t="str">
            <v>Tin</v>
          </cell>
          <cell r="E8019" t="str">
            <v>CID002703</v>
          </cell>
          <cell r="F8019" t="str">
            <v>RMI</v>
          </cell>
          <cell r="G8019" t="str">
            <v>An Vinh Joint Stock Mineral Processing Company</v>
          </cell>
          <cell r="H8019" t="str">
            <v>VIET NAM</v>
          </cell>
          <cell r="I8019"/>
          <cell r="J8019" t="str">
            <v>Quy Hop</v>
          </cell>
          <cell r="K8019" t="str">
            <v>Nghệ An</v>
          </cell>
          <cell r="L8019" t="str">
            <v>Listed by RMI</v>
          </cell>
        </row>
        <row r="8020">
          <cell r="B8020" t="str">
            <v>TE CONNECTIVITY_2023</v>
          </cell>
          <cell r="C8020" t="str">
            <v>CID000228 - Chenzhou Yunxiang Mining and Metallurgy Co., Ltd.124</v>
          </cell>
          <cell r="D8020" t="str">
            <v>Tin</v>
          </cell>
          <cell r="E8020" t="str">
            <v>CID000228</v>
          </cell>
          <cell r="F8020" t="str">
            <v>RMI</v>
          </cell>
          <cell r="G8020" t="str">
            <v>Chenzhou Yunxiang Mining and Metallurgy Co., Ltd.</v>
          </cell>
          <cell r="H8020" t="str">
            <v>CHINA</v>
          </cell>
          <cell r="I8020"/>
          <cell r="J8020" t="str">
            <v>Chenzhou</v>
          </cell>
          <cell r="K8020" t="str">
            <v>Hunan Sheng</v>
          </cell>
          <cell r="L8020" t="str">
            <v>Conformant</v>
          </cell>
        </row>
        <row r="8021">
          <cell r="B8021" t="str">
            <v>TE CONNECTIVITY_2023</v>
          </cell>
          <cell r="C8021" t="str">
            <v>CID001070 - China Tin Group Co., Ltd.125</v>
          </cell>
          <cell r="D8021" t="str">
            <v>Tin</v>
          </cell>
          <cell r="E8021" t="str">
            <v>CID001070</v>
          </cell>
          <cell r="F8021" t="str">
            <v>RMI</v>
          </cell>
          <cell r="G8021" t="str">
            <v>China Tin Group Co., Ltd.</v>
          </cell>
          <cell r="H8021" t="str">
            <v>CHINA</v>
          </cell>
          <cell r="I8021"/>
          <cell r="J8021" t="str">
            <v>Laibin</v>
          </cell>
          <cell r="K8021" t="str">
            <v>Guangxi Zhuangzu Zizhiqu</v>
          </cell>
          <cell r="L8021" t="str">
            <v>Conformant</v>
          </cell>
        </row>
        <row r="8022">
          <cell r="B8022" t="str">
            <v>TE CONNECTIVITY_2023</v>
          </cell>
          <cell r="C8022" t="str">
            <v>CID002570 - CV Ayi Jaya</v>
          </cell>
          <cell r="D8022" t="str">
            <v>Tin</v>
          </cell>
          <cell r="E8022" t="str">
            <v>CID002570</v>
          </cell>
          <cell r="F8022" t="str">
            <v>RMI</v>
          </cell>
          <cell r="G8022" t="str">
            <v>CV Ayi Jaya</v>
          </cell>
          <cell r="H8022" t="str">
            <v>INDONESIA</v>
          </cell>
          <cell r="I8022"/>
          <cell r="J8022" t="str">
            <v>Sungailiat</v>
          </cell>
          <cell r="K8022" t="str">
            <v>Kepulauan Bangka Belitung</v>
          </cell>
          <cell r="L8022" t="str">
            <v>Conformant</v>
          </cell>
        </row>
        <row r="8023">
          <cell r="B8023" t="str">
            <v>TE CONNECTIVITY_2023</v>
          </cell>
          <cell r="C8023" t="str">
            <v>CID002593 - PT Rajehan Ariq</v>
          </cell>
          <cell r="D8023" t="str">
            <v>Tin</v>
          </cell>
          <cell r="E8023" t="str">
            <v>CID002593</v>
          </cell>
          <cell r="F8023" t="str">
            <v>RMI</v>
          </cell>
          <cell r="G8023" t="str">
            <v>PT Rajehan Ariq</v>
          </cell>
          <cell r="H8023" t="str">
            <v>INDONESIA</v>
          </cell>
          <cell r="I8023"/>
          <cell r="J8023" t="str">
            <v>Pangkal Pinang</v>
          </cell>
          <cell r="K8023" t="str">
            <v>Kepulauan Bangka Belitung</v>
          </cell>
          <cell r="L8023" t="str">
            <v>Conformant</v>
          </cell>
        </row>
        <row r="8024">
          <cell r="B8024" t="str">
            <v>TE CONNECTIVITY_2023</v>
          </cell>
          <cell r="C8024" t="str">
            <v>CID002455 - CV Venus Inti Perkasa</v>
          </cell>
          <cell r="D8024" t="str">
            <v>Tin</v>
          </cell>
          <cell r="E8024" t="str">
            <v>CID002455</v>
          </cell>
          <cell r="F8024" t="str">
            <v>RMI</v>
          </cell>
          <cell r="G8024" t="str">
            <v>CV Venus Inti Perkasa</v>
          </cell>
          <cell r="H8024" t="str">
            <v>INDONESIA</v>
          </cell>
          <cell r="I8024"/>
          <cell r="J8024" t="str">
            <v>Pangkal Pinang</v>
          </cell>
          <cell r="K8024" t="str">
            <v>Kepulauan Bangka Belitung</v>
          </cell>
          <cell r="L8024" t="str">
            <v>Conformant</v>
          </cell>
        </row>
        <row r="8025">
          <cell r="B8025" t="str">
            <v>TE CONNECTIVITY_2023</v>
          </cell>
          <cell r="C8025" t="str">
            <v>CID000402 - Dowa</v>
          </cell>
          <cell r="D8025" t="str">
            <v>Tin</v>
          </cell>
          <cell r="E8025" t="str">
            <v>CID000402</v>
          </cell>
          <cell r="F8025" t="str">
            <v>RMI</v>
          </cell>
          <cell r="G8025" t="str">
            <v>Dowa</v>
          </cell>
          <cell r="H8025" t="str">
            <v>JAPAN</v>
          </cell>
          <cell r="I8025"/>
          <cell r="J8025" t="str">
            <v>Kosaka</v>
          </cell>
          <cell r="K8025" t="str">
            <v>Akita</v>
          </cell>
          <cell r="L8025" t="str">
            <v>Conformant</v>
          </cell>
        </row>
        <row r="8026">
          <cell r="B8026" t="str">
            <v>TE CONNECTIVITY_2023</v>
          </cell>
          <cell r="C8026" t="str">
            <v>CID002572 - Electro-Mechanical Facility of the Cao Bang Minerals &amp; Metallurgy Joint Stock Company</v>
          </cell>
          <cell r="D8026" t="str">
            <v>Tin</v>
          </cell>
          <cell r="E8026" t="str">
            <v>CID002572</v>
          </cell>
          <cell r="F8026" t="str">
            <v>RMI</v>
          </cell>
          <cell r="G8026" t="str">
            <v>Electro-Mechanical Facility of the Cao Bang Minerals &amp; Metallurgy Joint Stock Company</v>
          </cell>
          <cell r="H8026" t="str">
            <v>VIET NAM</v>
          </cell>
          <cell r="I8026"/>
          <cell r="J8026" t="str">
            <v>Tinh Tuc</v>
          </cell>
          <cell r="K8026" t="str">
            <v>Cao Bằng</v>
          </cell>
          <cell r="L8026" t="str">
            <v>Listed by RMI</v>
          </cell>
        </row>
        <row r="8027">
          <cell r="B8027" t="str">
            <v>TE CONNECTIVITY_2023</v>
          </cell>
          <cell r="C8027" t="str">
            <v>CID000438 - EM Vinto</v>
          </cell>
          <cell r="D8027" t="str">
            <v>Tin</v>
          </cell>
          <cell r="E8027" t="str">
            <v>CID000438</v>
          </cell>
          <cell r="F8027" t="str">
            <v>RMI</v>
          </cell>
          <cell r="G8027" t="str">
            <v>EM Vinto</v>
          </cell>
          <cell r="H8027" t="str">
            <v>BOLIVIA (PLURINATIONAL STATE OF)</v>
          </cell>
          <cell r="I8027" t="str">
            <v>Unknown.</v>
          </cell>
          <cell r="J8027" t="str">
            <v>Oruro</v>
          </cell>
          <cell r="K8027" t="str">
            <v>Oruro</v>
          </cell>
          <cell r="L8027" t="str">
            <v>Conformant</v>
          </cell>
        </row>
        <row r="8028">
          <cell r="B8028" t="str">
            <v>TE CONNECTIVITY_2023</v>
          </cell>
          <cell r="C8028" t="str">
            <v>CID000448 - Estanho de Rondonia S.A.</v>
          </cell>
          <cell r="D8028" t="str">
            <v>Tin</v>
          </cell>
          <cell r="E8028" t="str">
            <v>CID000448</v>
          </cell>
          <cell r="F8028" t="str">
            <v>RMI</v>
          </cell>
          <cell r="G8028" t="str">
            <v>Estanho de Rondonia S.A.</v>
          </cell>
          <cell r="H8028" t="str">
            <v>BRAZIL</v>
          </cell>
          <cell r="I8028"/>
          <cell r="J8028" t="str">
            <v>Ariquemes</v>
          </cell>
          <cell r="K8028" t="str">
            <v>Rondônia</v>
          </cell>
          <cell r="L8028" t="str">
            <v>Conformant</v>
          </cell>
        </row>
        <row r="8029">
          <cell r="B8029" t="str">
            <v>TE CONNECTIVITY_2023</v>
          </cell>
          <cell r="C8029" t="str">
            <v>CID000468 - Fenix Metals</v>
          </cell>
          <cell r="D8029" t="str">
            <v>Tin</v>
          </cell>
          <cell r="E8029" t="str">
            <v>CID000468</v>
          </cell>
          <cell r="F8029" t="str">
            <v>RMI</v>
          </cell>
          <cell r="G8029" t="str">
            <v>Fenix Metals</v>
          </cell>
          <cell r="H8029" t="str">
            <v>POLAND</v>
          </cell>
          <cell r="I8029"/>
          <cell r="J8029" t="str">
            <v>Chmielów</v>
          </cell>
          <cell r="K8029" t="str">
            <v>Podkarpackie</v>
          </cell>
          <cell r="L8029" t="str">
            <v>Conformant</v>
          </cell>
        </row>
        <row r="8030">
          <cell r="B8030" t="str">
            <v>TE CONNECTIVITY_2023</v>
          </cell>
          <cell r="C8030" t="str">
            <v>CID000942 - Gejiu Kai Meng Industry and Trade LLC</v>
          </cell>
          <cell r="D8030" t="str">
            <v>Tin</v>
          </cell>
          <cell r="E8030" t="str">
            <v>CID000942</v>
          </cell>
          <cell r="F8030" t="str">
            <v>RMI</v>
          </cell>
          <cell r="G8030" t="str">
            <v>Gejiu Kai Meng Industry and Trade LLC</v>
          </cell>
          <cell r="H8030" t="str">
            <v>CHINA</v>
          </cell>
          <cell r="I8030"/>
          <cell r="J8030" t="str">
            <v>Gejiu</v>
          </cell>
          <cell r="K8030" t="str">
            <v>Yunnan Sheng</v>
          </cell>
          <cell r="L8030" t="str">
            <v>Listed by RMI</v>
          </cell>
        </row>
        <row r="8031">
          <cell r="B8031" t="str">
            <v>TE CONNECTIVITY_2023</v>
          </cell>
          <cell r="C8031" t="str">
            <v>CID000538 - Gejiu Non-Ferrous Metal Processing Co., Ltd.</v>
          </cell>
          <cell r="D8031" t="str">
            <v>Tin</v>
          </cell>
          <cell r="E8031" t="str">
            <v>CID000538</v>
          </cell>
          <cell r="F8031" t="str">
            <v>RMI</v>
          </cell>
          <cell r="G8031" t="str">
            <v>Gejiu Non-Ferrous Metal Processing Co., Ltd.</v>
          </cell>
          <cell r="H8031" t="str">
            <v>CHINA</v>
          </cell>
          <cell r="I8031" t="str">
            <v>Jijie</v>
          </cell>
          <cell r="J8031" t="str">
            <v>Gejiu</v>
          </cell>
          <cell r="K8031" t="str">
            <v>Yunnan Sheng</v>
          </cell>
          <cell r="L8031" t="str">
            <v>Conformant</v>
          </cell>
        </row>
        <row r="8032">
          <cell r="B8032" t="str">
            <v>TE CONNECTIVITY_2023</v>
          </cell>
          <cell r="C8032" t="str">
            <v>CID001908 - Gejiu Yunxin Nonferrous Electrolysis Co., Ltd.</v>
          </cell>
          <cell r="D8032" t="str">
            <v>Tin</v>
          </cell>
          <cell r="E8032" t="str">
            <v>CID001908</v>
          </cell>
          <cell r="F8032" t="str">
            <v>RMI</v>
          </cell>
          <cell r="G8032" t="str">
            <v>Gejiu Yunxin Nonferrous Electrolysis Co., Ltd.</v>
          </cell>
          <cell r="H8032" t="str">
            <v>CHINA</v>
          </cell>
          <cell r="I8032"/>
          <cell r="J8032" t="str">
            <v>Gejiu</v>
          </cell>
          <cell r="K8032" t="str">
            <v>Yunnan Sheng</v>
          </cell>
          <cell r="L8032" t="str">
            <v>Listed by RMI</v>
          </cell>
        </row>
        <row r="8033">
          <cell r="B8033" t="str">
            <v>TE CONNECTIVITY_2023</v>
          </cell>
          <cell r="C8033" t="str">
            <v>CID000555 - Gejiu Zili Mining And Metallurgy Co., Ltd.146</v>
          </cell>
          <cell r="D8033" t="str">
            <v>Tin</v>
          </cell>
          <cell r="E8033" t="str">
            <v>CID000555</v>
          </cell>
          <cell r="F8033" t="str">
            <v>RMI</v>
          </cell>
          <cell r="G8033" t="str">
            <v>Gejiu Zili Mining And Metallurgy Co., Ltd.</v>
          </cell>
          <cell r="H8033" t="str">
            <v>CHINA</v>
          </cell>
          <cell r="I8033"/>
          <cell r="J8033" t="str">
            <v>Gejiu</v>
          </cell>
          <cell r="K8033" t="str">
            <v>Yunnan Sheng</v>
          </cell>
          <cell r="L8033" t="str">
            <v>Listed by RMI</v>
          </cell>
        </row>
        <row r="8034">
          <cell r="B8034" t="str">
            <v>TE CONNECTIVITY_2023</v>
          </cell>
          <cell r="C8034" t="str">
            <v>CID003116 - Guangdong Hanhe Non-Ferrous Metal Co., Ltd.</v>
          </cell>
          <cell r="D8034" t="str">
            <v>Tin</v>
          </cell>
          <cell r="E8034" t="str">
            <v>CID003116</v>
          </cell>
          <cell r="F8034" t="str">
            <v>RMI</v>
          </cell>
          <cell r="G8034" t="str">
            <v>Guangdong Hanhe Non-Ferrous Metal Co., Ltd.</v>
          </cell>
          <cell r="H8034" t="str">
            <v>CHINA</v>
          </cell>
          <cell r="I8034"/>
          <cell r="J8034" t="str">
            <v>Chaozhou</v>
          </cell>
          <cell r="K8034" t="str">
            <v>Guangdong Sheng</v>
          </cell>
          <cell r="L8034" t="str">
            <v>Conformant</v>
          </cell>
        </row>
        <row r="8035">
          <cell r="B8035" t="str">
            <v>TE CONNECTIVITY_2023</v>
          </cell>
          <cell r="C8035" t="str">
            <v>CID002844 - HuiChang Hill Tin Industry Co., Ltd.</v>
          </cell>
          <cell r="D8035" t="str">
            <v>Tin</v>
          </cell>
          <cell r="E8035" t="str">
            <v>CID002844</v>
          </cell>
          <cell r="F8035" t="str">
            <v>RMI</v>
          </cell>
          <cell r="G8035" t="str">
            <v>HuiChang Hill Tin Industry Co., Ltd.</v>
          </cell>
          <cell r="H8035" t="str">
            <v>CHINA</v>
          </cell>
          <cell r="I8035"/>
          <cell r="J8035" t="str">
            <v>Ganzhou</v>
          </cell>
          <cell r="K8035" t="str">
            <v>Jiangxi Sheng</v>
          </cell>
          <cell r="L8035" t="str">
            <v>Removed</v>
          </cell>
        </row>
        <row r="8036">
          <cell r="B8036" t="str">
            <v>TE CONNECTIVITY_2023</v>
          </cell>
          <cell r="C8036" t="str">
            <v>CID002468 - Magnu's Minerais Metais e Ligas Ltda.</v>
          </cell>
          <cell r="D8036" t="str">
            <v>Tin</v>
          </cell>
          <cell r="E8036" t="str">
            <v>CID002468</v>
          </cell>
          <cell r="F8036" t="str">
            <v>RMI</v>
          </cell>
          <cell r="G8036" t="str">
            <v>Magnu's Minerais Metais e Ligas Ltda.</v>
          </cell>
          <cell r="H8036" t="str">
            <v>BRAZIL</v>
          </cell>
          <cell r="I8036"/>
          <cell r="J8036" t="str">
            <v>São João del Rei</v>
          </cell>
          <cell r="K8036" t="str">
            <v>Minas Gerais</v>
          </cell>
          <cell r="L8036" t="str">
            <v>Conformant</v>
          </cell>
        </row>
        <row r="8037">
          <cell r="B8037" t="str">
            <v>TE CONNECTIVITY_2023</v>
          </cell>
          <cell r="C8037" t="str">
            <v>CID001105 - Malaysia Smelting Corporation (MSC)</v>
          </cell>
          <cell r="D8037" t="str">
            <v>Tin</v>
          </cell>
          <cell r="E8037" t="str">
            <v>CID001105</v>
          </cell>
          <cell r="F8037" t="str">
            <v>RMI</v>
          </cell>
          <cell r="G8037" t="str">
            <v>Malaysia Smelting Corporation (MSC)</v>
          </cell>
          <cell r="H8037" t="str">
            <v>MALAYSIA</v>
          </cell>
          <cell r="I8037" t="str">
            <v>27, Jialan Pantai</v>
          </cell>
          <cell r="J8037" t="str">
            <v>Butterworth</v>
          </cell>
          <cell r="K8037" t="str">
            <v>Pulau Pinang</v>
          </cell>
          <cell r="L8037" t="str">
            <v>Conformant</v>
          </cell>
        </row>
        <row r="8038">
          <cell r="B8038" t="str">
            <v>TE CONNECTIVITY_2023</v>
          </cell>
          <cell r="C8038" t="str">
            <v>CID002500 - Melt Metais e Ligas S.A.</v>
          </cell>
          <cell r="D8038" t="str">
            <v>Tin</v>
          </cell>
          <cell r="E8038" t="str">
            <v>CID002500</v>
          </cell>
          <cell r="F8038" t="str">
            <v>RMI</v>
          </cell>
          <cell r="G8038" t="str">
            <v>Melt Metais e Ligas S.A.</v>
          </cell>
          <cell r="H8038" t="str">
            <v>BRAZIL</v>
          </cell>
          <cell r="I8038"/>
          <cell r="J8038" t="str">
            <v>Ariquemes</v>
          </cell>
          <cell r="K8038" t="str">
            <v>Rondônia</v>
          </cell>
          <cell r="L8038" t="str">
            <v>Listed by RMI</v>
          </cell>
        </row>
        <row r="8039">
          <cell r="B8039" t="str">
            <v>TE CONNECTIVITY_2023</v>
          </cell>
          <cell r="C8039" t="str">
            <v>CID001142 - Metallic Resources, Inc.</v>
          </cell>
          <cell r="D8039" t="str">
            <v>Tin</v>
          </cell>
          <cell r="E8039" t="str">
            <v>CID001142</v>
          </cell>
          <cell r="F8039" t="str">
            <v>RMI</v>
          </cell>
          <cell r="G8039" t="str">
            <v>Metallic Resources, Inc.</v>
          </cell>
          <cell r="H8039" t="str">
            <v>UNITED STATES OF AMERICA</v>
          </cell>
          <cell r="I8039"/>
          <cell r="J8039" t="str">
            <v>Twinsburg</v>
          </cell>
          <cell r="K8039" t="str">
            <v>Ohio</v>
          </cell>
          <cell r="L8039" t="str">
            <v>Conformant</v>
          </cell>
        </row>
        <row r="8040">
          <cell r="B8040" t="str">
            <v>TE CONNECTIVITY_2023</v>
          </cell>
          <cell r="C8040" t="str">
            <v>CID001182 - Minsur</v>
          </cell>
          <cell r="D8040" t="str">
            <v>Tin</v>
          </cell>
          <cell r="E8040" t="str">
            <v>CID001182</v>
          </cell>
          <cell r="F8040" t="str">
            <v>RMI</v>
          </cell>
          <cell r="G8040" t="str">
            <v>Minsur</v>
          </cell>
          <cell r="H8040" t="str">
            <v>PERU</v>
          </cell>
          <cell r="I8040" t="str">
            <v>222 Bloomingdale Road, Suite 101</v>
          </cell>
          <cell r="J8040" t="str">
            <v>Paracas</v>
          </cell>
          <cell r="K8040" t="str">
            <v>Ika</v>
          </cell>
          <cell r="L8040" t="str">
            <v>Conformant</v>
          </cell>
        </row>
        <row r="8041">
          <cell r="B8041" t="str">
            <v>TE CONNECTIVITY_2023</v>
          </cell>
          <cell r="C8041" t="str">
            <v>CID002573 - Nghe Tinh Non-Ferrous Metals Joint Stock Company</v>
          </cell>
          <cell r="D8041" t="str">
            <v>Tin</v>
          </cell>
          <cell r="E8041" t="str">
            <v>CID002573</v>
          </cell>
          <cell r="F8041" t="str">
            <v>RMI</v>
          </cell>
          <cell r="G8041" t="str">
            <v>Nghe Tinh Non-Ferrous Metals Joint Stock Company</v>
          </cell>
          <cell r="H8041" t="str">
            <v>VIET NAM</v>
          </cell>
          <cell r="I8041"/>
          <cell r="J8041" t="str">
            <v>Quy Hop</v>
          </cell>
          <cell r="K8041" t="str">
            <v>Nghệ An</v>
          </cell>
          <cell r="L8041" t="str">
            <v>Listed by RMI</v>
          </cell>
        </row>
        <row r="8042">
          <cell r="B8042" t="str">
            <v>TE CONNECTIVITY_2023</v>
          </cell>
          <cell r="C8042" t="str">
            <v>CID001314 - O.M. Manufacturing (Thailand) Co., Ltd.</v>
          </cell>
          <cell r="D8042" t="str">
            <v>Tin</v>
          </cell>
          <cell r="E8042" t="str">
            <v>CID001314</v>
          </cell>
          <cell r="F8042" t="str">
            <v>RMI</v>
          </cell>
          <cell r="G8042" t="str">
            <v>O.M. Manufacturing (Thailand) Co., Ltd.</v>
          </cell>
          <cell r="H8042" t="str">
            <v>THAILAND</v>
          </cell>
          <cell r="I8042"/>
          <cell r="J8042" t="str">
            <v>Sriracha</v>
          </cell>
          <cell r="K8042" t="str">
            <v>Chon Buri</v>
          </cell>
          <cell r="L8042" t="str">
            <v>Conformant</v>
          </cell>
        </row>
        <row r="8043">
          <cell r="B8043" t="str">
            <v>TE CONNECTIVITY_2023</v>
          </cell>
          <cell r="C8043" t="str">
            <v>CID002517 - O.M. Manufacturing Philippines, Inc.</v>
          </cell>
          <cell r="D8043" t="str">
            <v>Tin</v>
          </cell>
          <cell r="E8043" t="str">
            <v>CID002517</v>
          </cell>
          <cell r="F8043" t="str">
            <v>RMI</v>
          </cell>
          <cell r="G8043" t="str">
            <v>O.M. Manufacturing Philippines, Inc.</v>
          </cell>
          <cell r="H8043" t="str">
            <v>PHILIPPINES</v>
          </cell>
          <cell r="I8043"/>
          <cell r="J8043" t="str">
            <v>Rosario</v>
          </cell>
          <cell r="K8043" t="str">
            <v>Cavite</v>
          </cell>
          <cell r="L8043" t="str">
            <v>Conformant</v>
          </cell>
        </row>
        <row r="8044">
          <cell r="B8044" t="str">
            <v>TE CONNECTIVITY_2023</v>
          </cell>
          <cell r="C8044" t="str">
            <v>CID001337 - Operaciones Metalurgicas S.A.</v>
          </cell>
          <cell r="D8044" t="str">
            <v>Tin</v>
          </cell>
          <cell r="E8044" t="str">
            <v>CID001337</v>
          </cell>
          <cell r="F8044" t="str">
            <v>RMI</v>
          </cell>
          <cell r="G8044" t="str">
            <v>Operaciones Metalurgicas S.A.</v>
          </cell>
          <cell r="H8044" t="str">
            <v>BOLIVIA (PLURINATIONAL STATE OF)</v>
          </cell>
          <cell r="I8044" t="str">
            <v>Nondisclosure</v>
          </cell>
          <cell r="J8044" t="str">
            <v>Oruro</v>
          </cell>
          <cell r="K8044" t="str">
            <v>Oruro</v>
          </cell>
          <cell r="L8044" t="str">
            <v>Conformant</v>
          </cell>
        </row>
        <row r="8045">
          <cell r="B8045" t="str">
            <v>TE CONNECTIVITY_2023</v>
          </cell>
          <cell r="C8045" t="str">
            <v>CID001399 - PT Artha Cipta Langgeng</v>
          </cell>
          <cell r="D8045" t="str">
            <v>Tin</v>
          </cell>
          <cell r="E8045" t="str">
            <v>CID001399</v>
          </cell>
          <cell r="F8045" t="str">
            <v>RMI</v>
          </cell>
          <cell r="G8045" t="str">
            <v>PT Artha Cipta Langgeng</v>
          </cell>
          <cell r="H8045" t="str">
            <v>INDONESIA</v>
          </cell>
          <cell r="I8045"/>
          <cell r="J8045" t="str">
            <v>Sungailiat</v>
          </cell>
          <cell r="K8045" t="str">
            <v>Kepulauan Bangka Belitung</v>
          </cell>
          <cell r="L8045" t="str">
            <v>Conformant</v>
          </cell>
        </row>
        <row r="8046">
          <cell r="B8046" t="str">
            <v>TE CONNECTIVITY_2023</v>
          </cell>
          <cell r="C8046" t="str">
            <v>CID002503 - PT ATD Makmur Mandiri Jaya</v>
          </cell>
          <cell r="D8046" t="str">
            <v>Tin</v>
          </cell>
          <cell r="E8046" t="str">
            <v>CID002503</v>
          </cell>
          <cell r="F8046" t="str">
            <v>RMI</v>
          </cell>
          <cell r="G8046" t="str">
            <v>PT ATD Makmur Mandiri Jaya</v>
          </cell>
          <cell r="H8046" t="str">
            <v>INDONESIA</v>
          </cell>
          <cell r="I8046"/>
          <cell r="J8046" t="str">
            <v>Sungailiat</v>
          </cell>
          <cell r="K8046" t="str">
            <v>Kepulauan Bangka Belitung</v>
          </cell>
          <cell r="L8046" t="str">
            <v>Conformant</v>
          </cell>
        </row>
        <row r="8047">
          <cell r="B8047" t="str">
            <v>TE CONNECTIVITY_2023</v>
          </cell>
          <cell r="C8047" t="str">
            <v>CID001402 - PT Babel Inti Perkasa</v>
          </cell>
          <cell r="D8047" t="str">
            <v>Tin</v>
          </cell>
          <cell r="E8047" t="str">
            <v>CID001402</v>
          </cell>
          <cell r="F8047" t="str">
            <v>RMI</v>
          </cell>
          <cell r="G8047" t="str">
            <v>PT Babel Inti Perkasa</v>
          </cell>
          <cell r="H8047" t="str">
            <v>INDONESIA</v>
          </cell>
          <cell r="I8047"/>
          <cell r="J8047" t="str">
            <v>Lintang</v>
          </cell>
          <cell r="K8047" t="str">
            <v>Kepulauan Bangka Belitung</v>
          </cell>
          <cell r="L8047" t="str">
            <v>Conformant</v>
          </cell>
        </row>
        <row r="8048">
          <cell r="B8048" t="str">
            <v>TE CONNECTIVITY_2023</v>
          </cell>
          <cell r="C8048" t="str">
            <v>CID001421 - PT Belitung Industri Sejahtera</v>
          </cell>
          <cell r="D8048" t="str">
            <v>Tin</v>
          </cell>
          <cell r="E8048" t="str">
            <v>CID001421</v>
          </cell>
          <cell r="F8048" t="str">
            <v>RMI</v>
          </cell>
          <cell r="G8048" t="str">
            <v>PT Belitung Industri Sejahtera</v>
          </cell>
          <cell r="H8048" t="str">
            <v>INDONESIA</v>
          </cell>
          <cell r="I8048"/>
          <cell r="J8048" t="str">
            <v>Belitung</v>
          </cell>
          <cell r="K8048" t="str">
            <v>Kepulauan Bangka Belitung</v>
          </cell>
          <cell r="L8048" t="str">
            <v>Active</v>
          </cell>
        </row>
        <row r="8049">
          <cell r="B8049" t="str">
            <v>TE CONNECTIVITY_2023</v>
          </cell>
          <cell r="C8049" t="str">
            <v>CID001428 - PT Bukit Timah156</v>
          </cell>
          <cell r="D8049" t="str">
            <v>Tin</v>
          </cell>
          <cell r="E8049" t="str">
            <v>CID001428</v>
          </cell>
          <cell r="F8049" t="str">
            <v>RMI</v>
          </cell>
          <cell r="G8049" t="str">
            <v>PT Bukit Timah</v>
          </cell>
          <cell r="H8049" t="str">
            <v>INDONESIA</v>
          </cell>
          <cell r="I8049" t="str">
            <v>Nondisclosure</v>
          </cell>
          <cell r="J8049" t="str">
            <v>Pangkal Pinang</v>
          </cell>
          <cell r="K8049" t="str">
            <v>Kepulauan Bangka Belitung</v>
          </cell>
          <cell r="L8049" t="str">
            <v>Conformant</v>
          </cell>
        </row>
        <row r="8050">
          <cell r="B8050" t="str">
            <v>TE CONNECTIVITY_2023</v>
          </cell>
          <cell r="C8050" t="str">
            <v>CID002696 - PT Cipta Persada Mulia</v>
          </cell>
          <cell r="D8050" t="str">
            <v>Tin</v>
          </cell>
          <cell r="E8050" t="str">
            <v>CID002696</v>
          </cell>
          <cell r="F8050" t="str">
            <v>RMI</v>
          </cell>
          <cell r="G8050" t="str">
            <v>PT Cipta Persada Mulia</v>
          </cell>
          <cell r="H8050" t="str">
            <v>INDONESIA</v>
          </cell>
          <cell r="I8050"/>
          <cell r="J8050" t="str">
            <v>Batam</v>
          </cell>
          <cell r="K8050" t="str">
            <v>Kepulauan Riau</v>
          </cell>
          <cell r="L8050" t="str">
            <v>Conformant</v>
          </cell>
        </row>
        <row r="8051">
          <cell r="B8051" t="str">
            <v>TE CONNECTIVITY_2023</v>
          </cell>
          <cell r="C8051" t="str">
            <v>CID002870 - PT Lautan Harmonis Sejahtera</v>
          </cell>
          <cell r="D8051" t="str">
            <v>Tin</v>
          </cell>
          <cell r="E8051" t="str">
            <v>CID002870</v>
          </cell>
          <cell r="F8051" t="str">
            <v>RMI</v>
          </cell>
          <cell r="G8051" t="str">
            <v>PT Lautan Harmonis Sejahtera</v>
          </cell>
          <cell r="H8051" t="str">
            <v>INDONESIA</v>
          </cell>
          <cell r="I8051"/>
          <cell r="J8051" t="str">
            <v>Pasir Putih</v>
          </cell>
          <cell r="K8051" t="str">
            <v>Kepulauan Bangka Belitung</v>
          </cell>
          <cell r="L8051" t="str">
            <v>Removed</v>
          </cell>
        </row>
        <row r="8052">
          <cell r="B8052" t="str">
            <v>TE CONNECTIVITY_2023</v>
          </cell>
          <cell r="C8052" t="str">
            <v>CID002835 - PT Menara Cipta Mulia</v>
          </cell>
          <cell r="D8052" t="str">
            <v>Tin</v>
          </cell>
          <cell r="E8052" t="str">
            <v>CID002835</v>
          </cell>
          <cell r="F8052" t="str">
            <v>RMI</v>
          </cell>
          <cell r="G8052" t="str">
            <v>PT Menara Cipta Mulia</v>
          </cell>
          <cell r="H8052" t="str">
            <v>INDONESIA</v>
          </cell>
          <cell r="I8052"/>
          <cell r="J8052" t="str">
            <v>Mentawak</v>
          </cell>
          <cell r="K8052" t="str">
            <v>Kepulauan Bangka Belitung</v>
          </cell>
          <cell r="L8052" t="str">
            <v>Conformant</v>
          </cell>
        </row>
        <row r="8053">
          <cell r="B8053" t="str">
            <v>TE CONNECTIVITY_2023</v>
          </cell>
          <cell r="C8053" t="str">
            <v>CID001453 - PT Mitra Stania Prima</v>
          </cell>
          <cell r="D8053" t="str">
            <v>Tin</v>
          </cell>
          <cell r="E8053" t="str">
            <v>CID001453</v>
          </cell>
          <cell r="F8053" t="str">
            <v>RMI</v>
          </cell>
          <cell r="G8053" t="str">
            <v>PT Mitra Stania Prima</v>
          </cell>
          <cell r="H8053" t="str">
            <v>INDONESIA</v>
          </cell>
          <cell r="I8053"/>
          <cell r="J8053" t="str">
            <v>Sungailiat</v>
          </cell>
          <cell r="K8053" t="str">
            <v>Kepulauan Bangka Belitung</v>
          </cell>
          <cell r="L8053" t="str">
            <v>Conformant</v>
          </cell>
        </row>
        <row r="8054">
          <cell r="B8054" t="str">
            <v>TE CONNECTIVITY_2023</v>
          </cell>
          <cell r="C8054" t="str">
            <v>CID001457 - PT Panca Mega Persada</v>
          </cell>
          <cell r="D8054" t="str">
            <v>Tin</v>
          </cell>
          <cell r="E8054" t="str">
            <v>CID001457</v>
          </cell>
          <cell r="F8054" t="str">
            <v>RMI</v>
          </cell>
          <cell r="G8054" t="str">
            <v>PT Panca Mega Persada</v>
          </cell>
          <cell r="H8054" t="str">
            <v>INDONESIA</v>
          </cell>
          <cell r="I8054"/>
          <cell r="J8054" t="str">
            <v>Sungailiat</v>
          </cell>
          <cell r="K8054" t="str">
            <v>Kepulauan Bangka Belitung</v>
          </cell>
          <cell r="L8054" t="str">
            <v>Listed by RMI</v>
          </cell>
        </row>
        <row r="8055">
          <cell r="B8055" t="str">
            <v>TE CONNECTIVITY_2023</v>
          </cell>
          <cell r="C8055" t="str">
            <v>CID001458 - PT Prima Timah Utama</v>
          </cell>
          <cell r="D8055" t="str">
            <v>Tin</v>
          </cell>
          <cell r="E8055" t="str">
            <v>CID001458</v>
          </cell>
          <cell r="F8055" t="str">
            <v>RMI</v>
          </cell>
          <cell r="G8055" t="str">
            <v>PT Prima Timah Utama</v>
          </cell>
          <cell r="H8055" t="str">
            <v>INDONESIA</v>
          </cell>
          <cell r="I8055"/>
          <cell r="J8055" t="str">
            <v>Pangkal Pinang</v>
          </cell>
          <cell r="K8055" t="str">
            <v>Kepulauan Bangka Belitung</v>
          </cell>
          <cell r="L8055" t="str">
            <v>Conformant</v>
          </cell>
        </row>
        <row r="8056">
          <cell r="B8056" t="str">
            <v>TE CONNECTIVITY_2023</v>
          </cell>
          <cell r="C8056" t="str">
            <v>CID001460 - PT Refined Bangka Tin</v>
          </cell>
          <cell r="D8056" t="str">
            <v>Tin</v>
          </cell>
          <cell r="E8056" t="str">
            <v>CID001460</v>
          </cell>
          <cell r="F8056" t="str">
            <v>RMI</v>
          </cell>
          <cell r="G8056" t="str">
            <v>PT Refined Bangka Tin</v>
          </cell>
          <cell r="H8056" t="str">
            <v>INDONESIA</v>
          </cell>
          <cell r="I8056"/>
          <cell r="J8056" t="str">
            <v>Sungailiat</v>
          </cell>
          <cell r="K8056" t="str">
            <v>Kepulauan Bangka Belitung</v>
          </cell>
          <cell r="L8056" t="str">
            <v>Conformant</v>
          </cell>
        </row>
        <row r="8057">
          <cell r="B8057" t="str">
            <v>TE CONNECTIVITY_2023</v>
          </cell>
          <cell r="C8057" t="str">
            <v>CID001463 - PT Sariwiguna Binasentosa</v>
          </cell>
          <cell r="D8057" t="str">
            <v>Tin</v>
          </cell>
          <cell r="E8057" t="str">
            <v>CID001463</v>
          </cell>
          <cell r="F8057" t="str">
            <v>RMI</v>
          </cell>
          <cell r="G8057" t="str">
            <v>PT Sariwiguna Binasentosa</v>
          </cell>
          <cell r="H8057" t="str">
            <v>INDONESIA</v>
          </cell>
          <cell r="I8057"/>
          <cell r="J8057" t="str">
            <v>Pangkal Pinang</v>
          </cell>
          <cell r="K8057" t="str">
            <v>Kepulauan Bangka Belitung</v>
          </cell>
          <cell r="L8057" t="str">
            <v>Conformant</v>
          </cell>
        </row>
        <row r="8058">
          <cell r="B8058" t="str">
            <v>TE CONNECTIVITY_2023</v>
          </cell>
          <cell r="C8058" t="str">
            <v>CID001468 - PT Stanindo Inti Perkasa</v>
          </cell>
          <cell r="D8058" t="str">
            <v>Tin</v>
          </cell>
          <cell r="E8058" t="str">
            <v>CID001468</v>
          </cell>
          <cell r="F8058" t="str">
            <v>RMI</v>
          </cell>
          <cell r="G8058" t="str">
            <v>PT Stanindo Inti Perkasa</v>
          </cell>
          <cell r="H8058" t="str">
            <v>INDONESIA</v>
          </cell>
          <cell r="I8058"/>
          <cell r="J8058" t="str">
            <v>Pangkal Pinang</v>
          </cell>
          <cell r="K8058" t="str">
            <v>Kepulauan Bangka Belitung</v>
          </cell>
          <cell r="L8058" t="str">
            <v>Conformant</v>
          </cell>
        </row>
        <row r="8059">
          <cell r="B8059" t="str">
            <v>TE CONNECTIVITY_2023</v>
          </cell>
          <cell r="C8059" t="str">
            <v>CID002816 - PT Sukses Inti Makmur</v>
          </cell>
          <cell r="D8059" t="str">
            <v>Tin</v>
          </cell>
          <cell r="E8059" t="str">
            <v>CID002816</v>
          </cell>
          <cell r="F8059" t="str">
            <v>RMI</v>
          </cell>
          <cell r="G8059" t="str">
            <v>PT Sukses Inti Makmur</v>
          </cell>
          <cell r="H8059" t="str">
            <v>INDONESIA</v>
          </cell>
          <cell r="I8059"/>
          <cell r="J8059" t="str">
            <v>Belitung</v>
          </cell>
          <cell r="K8059" t="str">
            <v>Kepulauan Bangka Belitung</v>
          </cell>
          <cell r="L8059" t="str">
            <v>Conformant</v>
          </cell>
        </row>
        <row r="8060">
          <cell r="B8060" t="str">
            <v>TE CONNECTIVITY_2023</v>
          </cell>
          <cell r="C8060" t="str">
            <v>CID001477 - PT Timah Tbk Kundur</v>
          </cell>
          <cell r="D8060" t="str">
            <v>Tin</v>
          </cell>
          <cell r="E8060" t="str">
            <v>CID001477</v>
          </cell>
          <cell r="F8060" t="str">
            <v>RMI</v>
          </cell>
          <cell r="G8060" t="str">
            <v>PT Timah Tbk Kundur</v>
          </cell>
          <cell r="H8060" t="str">
            <v>INDONESIA</v>
          </cell>
          <cell r="I8060" t="str">
            <v>Unknown.</v>
          </cell>
          <cell r="J8060" t="str">
            <v>Kundur</v>
          </cell>
          <cell r="K8060" t="str">
            <v>Riau</v>
          </cell>
          <cell r="L8060" t="str">
            <v>Conformant</v>
          </cell>
        </row>
        <row r="8061">
          <cell r="B8061" t="str">
            <v>TE CONNECTIVITY_2023</v>
          </cell>
          <cell r="C8061" t="str">
            <v>CID001482 - PT Timah Tbk Mentok</v>
          </cell>
          <cell r="D8061" t="str">
            <v>Tin</v>
          </cell>
          <cell r="E8061" t="str">
            <v>CID001482</v>
          </cell>
          <cell r="F8061" t="str">
            <v>RMI</v>
          </cell>
          <cell r="G8061" t="str">
            <v>PT Timah Tbk Mentok</v>
          </cell>
          <cell r="H8061" t="str">
            <v>INDONESIA</v>
          </cell>
          <cell r="I8061" t="str">
            <v>Unknown.</v>
          </cell>
          <cell r="J8061" t="str">
            <v>Mentok</v>
          </cell>
          <cell r="K8061" t="str">
            <v>Kepulauan Bangka Belitung</v>
          </cell>
          <cell r="L8061" t="str">
            <v>Conformant</v>
          </cell>
        </row>
        <row r="8062">
          <cell r="B8062" t="str">
            <v>TE CONNECTIVITY_2023</v>
          </cell>
          <cell r="C8062" t="str">
            <v>CID001490 - PT Tinindo Inter Nusa</v>
          </cell>
          <cell r="D8062" t="str">
            <v>Tin</v>
          </cell>
          <cell r="E8062" t="str">
            <v>CID001490</v>
          </cell>
          <cell r="F8062" t="str">
            <v>RMI</v>
          </cell>
          <cell r="G8062" t="str">
            <v>PT Tinindo Inter Nusa</v>
          </cell>
          <cell r="H8062" t="str">
            <v>INDONESIA</v>
          </cell>
          <cell r="I8062"/>
          <cell r="J8062" t="str">
            <v>Pangkal Pinang</v>
          </cell>
          <cell r="K8062" t="str">
            <v>Kepulauan Bangka Belitung</v>
          </cell>
          <cell r="L8062" t="str">
            <v>Listed by RMI</v>
          </cell>
        </row>
        <row r="8063">
          <cell r="B8063" t="str">
            <v>TE CONNECTIVITY_2023</v>
          </cell>
          <cell r="C8063" t="str">
            <v>CID001539 - Rui Da Hung</v>
          </cell>
          <cell r="D8063" t="str">
            <v>Tin</v>
          </cell>
          <cell r="E8063" t="str">
            <v>CID001539</v>
          </cell>
          <cell r="F8063" t="str">
            <v>RMI</v>
          </cell>
          <cell r="G8063" t="str">
            <v>Rui Da Hung</v>
          </cell>
          <cell r="H8063" t="str">
            <v>TAIWAN, PROVINCE OF CHINA</v>
          </cell>
          <cell r="I8063"/>
          <cell r="J8063" t="str">
            <v>Taoyuan</v>
          </cell>
          <cell r="K8063" t="str">
            <v>Taoyuan</v>
          </cell>
          <cell r="L8063" t="str">
            <v>Conformant</v>
          </cell>
        </row>
        <row r="8064">
          <cell r="B8064" t="str">
            <v>TE CONNECTIVITY_2023</v>
          </cell>
          <cell r="C8064" t="str">
            <v>CID001758 - Soft Metais Ltda.</v>
          </cell>
          <cell r="D8064" t="str">
            <v>Tin</v>
          </cell>
          <cell r="E8064" t="str">
            <v>CID001758</v>
          </cell>
          <cell r="F8064" t="str">
            <v>RMI</v>
          </cell>
          <cell r="G8064" t="str">
            <v>Soft Metais Ltda.</v>
          </cell>
          <cell r="H8064" t="str">
            <v>BRAZIL</v>
          </cell>
          <cell r="I8064"/>
          <cell r="J8064" t="str">
            <v>Bebedouro</v>
          </cell>
          <cell r="K8064" t="str">
            <v>São Paulo</v>
          </cell>
          <cell r="L8064" t="str">
            <v>Removed</v>
          </cell>
        </row>
        <row r="8065">
          <cell r="B8065" t="str">
            <v>TE CONNECTIVITY_2023</v>
          </cell>
          <cell r="C8065" t="str">
            <v>CID002756 - Super Ligas</v>
          </cell>
          <cell r="D8065" t="str">
            <v>Tin</v>
          </cell>
          <cell r="E8065" t="str">
            <v>CID002756</v>
          </cell>
          <cell r="F8065" t="str">
            <v>RMI</v>
          </cell>
          <cell r="G8065" t="str">
            <v>Super Ligas</v>
          </cell>
          <cell r="H8065" t="str">
            <v>BRAZIL</v>
          </cell>
          <cell r="I8065"/>
          <cell r="J8065" t="str">
            <v>Piracicaba</v>
          </cell>
          <cell r="K8065" t="str">
            <v>São Paulo</v>
          </cell>
          <cell r="L8065" t="str">
            <v>Active</v>
          </cell>
        </row>
        <row r="8066">
          <cell r="B8066" t="str">
            <v>TE CONNECTIVITY_2023</v>
          </cell>
          <cell r="C8066" t="str">
            <v>CID001898 - Thaisarco</v>
          </cell>
          <cell r="D8066" t="str">
            <v>Tin</v>
          </cell>
          <cell r="E8066" t="str">
            <v>CID001898</v>
          </cell>
          <cell r="F8066" t="str">
            <v>RMI</v>
          </cell>
          <cell r="G8066" t="str">
            <v>Thaisarco</v>
          </cell>
          <cell r="H8066" t="str">
            <v>THAILAND</v>
          </cell>
          <cell r="I8066" t="str">
            <v>80 Moo 8, Sakdidej Road</v>
          </cell>
          <cell r="J8066" t="str">
            <v>Amphur Muang</v>
          </cell>
          <cell r="K8066" t="str">
            <v>Phuket</v>
          </cell>
          <cell r="L8066" t="str">
            <v>Conformant</v>
          </cell>
        </row>
        <row r="8067">
          <cell r="B8067" t="str">
            <v>TE CONNECTIVITY_2023</v>
          </cell>
          <cell r="C8067" t="str">
            <v>CID002574 - Tuyen Quang Non-Ferrous Metals Joint Stock Company</v>
          </cell>
          <cell r="D8067" t="str">
            <v>Tin</v>
          </cell>
          <cell r="E8067" t="str">
            <v>CID002574</v>
          </cell>
          <cell r="F8067" t="str">
            <v>RMI</v>
          </cell>
          <cell r="G8067" t="str">
            <v>Tuyen Quang Non-Ferrous Metals Joint Stock Company</v>
          </cell>
          <cell r="H8067" t="str">
            <v>VIET NAM</v>
          </cell>
          <cell r="I8067"/>
          <cell r="J8067" t="str">
            <v>Tan Quang</v>
          </cell>
          <cell r="K8067" t="str">
            <v>Tuyên Quang</v>
          </cell>
          <cell r="L8067" t="str">
            <v>Listed by RMI</v>
          </cell>
        </row>
        <row r="8068">
          <cell r="B8068" t="str">
            <v>TE CONNECTIVITY_2023</v>
          </cell>
          <cell r="C8068" t="str">
            <v>CID002015 - VQB Mineral and Trading Group JSC</v>
          </cell>
          <cell r="D8068" t="str">
            <v>Tin</v>
          </cell>
          <cell r="E8068" t="str">
            <v>CID002015</v>
          </cell>
          <cell r="F8068" t="str">
            <v>RMI</v>
          </cell>
          <cell r="G8068" t="str">
            <v>VQB Mineral and Trading Group JSC</v>
          </cell>
          <cell r="H8068" t="str">
            <v>VIET NAM</v>
          </cell>
          <cell r="I8068"/>
          <cell r="J8068" t="str">
            <v>Hanoi</v>
          </cell>
          <cell r="K8068" t="str">
            <v>Ha Noi</v>
          </cell>
          <cell r="L8068" t="str">
            <v>Listed by RMI</v>
          </cell>
        </row>
        <row r="8069">
          <cell r="B8069" t="str">
            <v>TE CONNECTIVITY_2023</v>
          </cell>
          <cell r="C8069" t="str">
            <v>CID002036 - White Solder Metalurgia e Mineracao Ltda.</v>
          </cell>
          <cell r="D8069" t="str">
            <v>Tin</v>
          </cell>
          <cell r="E8069" t="str">
            <v>CID002036</v>
          </cell>
          <cell r="F8069" t="str">
            <v>RMI</v>
          </cell>
          <cell r="G8069" t="str">
            <v>White Solder Metalurgia e Mineracao Ltda.</v>
          </cell>
          <cell r="H8069" t="str">
            <v>BRAZIL</v>
          </cell>
          <cell r="I8069" t="str">
            <v>Rodovia 421, Km 1,1 no 917 CEP 76877-073/Cx Postal: 433</v>
          </cell>
          <cell r="J8069" t="str">
            <v>Ariquemes</v>
          </cell>
          <cell r="K8069" t="str">
            <v>Rondônia</v>
          </cell>
          <cell r="L8069" t="str">
            <v>Conformant</v>
          </cell>
        </row>
        <row r="8070">
          <cell r="B8070" t="str">
            <v>TE CONNECTIVITY_2023</v>
          </cell>
          <cell r="C8070" t="str">
            <v>CID002158 - Yunnan Chengfeng Non-ferrous Metals Co., Ltd.165</v>
          </cell>
          <cell r="D8070" t="str">
            <v>Tin</v>
          </cell>
          <cell r="E8070" t="str">
            <v>CID002158</v>
          </cell>
          <cell r="F8070" t="str">
            <v>RMI</v>
          </cell>
          <cell r="G8070" t="str">
            <v>Yunnan Chengfeng Non-ferrous Metals Co., Ltd.</v>
          </cell>
          <cell r="H8070" t="str">
            <v>CHINA</v>
          </cell>
          <cell r="I8070" t="str">
            <v>Unknown.</v>
          </cell>
          <cell r="J8070" t="str">
            <v>Gejiu</v>
          </cell>
          <cell r="K8070" t="str">
            <v>Yunnan Sheng</v>
          </cell>
          <cell r="L8070" t="str">
            <v>Conformant</v>
          </cell>
        </row>
        <row r="8071">
          <cell r="B8071" t="str">
            <v>TE CONNECTIVITY_2023</v>
          </cell>
          <cell r="C8071" t="str">
            <v>CID002180 - Tin Smelting Branch of Yunnan Tin Co., Ltd.</v>
          </cell>
          <cell r="D8071" t="str">
            <v>Tin</v>
          </cell>
          <cell r="E8071" t="str">
            <v>CID002180</v>
          </cell>
          <cell r="F8071" t="str">
            <v>RMI</v>
          </cell>
          <cell r="G8071" t="str">
            <v>Tin Smelting Branch of Yunnan Tin Co., Ltd.</v>
          </cell>
          <cell r="H8071" t="str">
            <v>CHINA</v>
          </cell>
          <cell r="I8071" t="str">
            <v>Unknown.</v>
          </cell>
          <cell r="J8071" t="str">
            <v>Gejiu</v>
          </cell>
          <cell r="K8071" t="str">
            <v>Yunnan Sheng</v>
          </cell>
          <cell r="L8071" t="str">
            <v>Conformant</v>
          </cell>
        </row>
        <row r="8072">
          <cell r="B8072" t="str">
            <v>TE CONNECTIVITY_2023</v>
          </cell>
          <cell r="C8072" t="str">
            <v>CID000004 - A.L.M.T. Corp.</v>
          </cell>
          <cell r="D8072" t="str">
            <v>Tungsten</v>
          </cell>
          <cell r="E8072" t="str">
            <v>CID000004</v>
          </cell>
          <cell r="F8072" t="str">
            <v>RMI</v>
          </cell>
          <cell r="G8072" t="str">
            <v>A.L.M.T. Corp.</v>
          </cell>
          <cell r="H8072" t="str">
            <v>JAPAN</v>
          </cell>
          <cell r="I8072"/>
          <cell r="J8072" t="str">
            <v>Toyama City</v>
          </cell>
          <cell r="K8072" t="str">
            <v>Toyama</v>
          </cell>
          <cell r="L8072" t="str">
            <v>Conformant</v>
          </cell>
        </row>
        <row r="8073">
          <cell r="B8073" t="str">
            <v>TE CONNECTIVITY_2023</v>
          </cell>
          <cell r="C8073" t="str">
            <v>CID002833 - ACL Metais Eireli</v>
          </cell>
          <cell r="D8073" t="str">
            <v>Tungsten</v>
          </cell>
          <cell r="E8073" t="str">
            <v>CID002833</v>
          </cell>
          <cell r="F8073" t="str">
            <v>RMI</v>
          </cell>
          <cell r="G8073" t="str">
            <v>ACL Metais Eireli</v>
          </cell>
          <cell r="H8073" t="str">
            <v>BRAZIL</v>
          </cell>
          <cell r="I8073"/>
          <cell r="J8073" t="str">
            <v>Araçariguama</v>
          </cell>
          <cell r="K8073" t="str">
            <v>São Paulo</v>
          </cell>
          <cell r="L8073" t="str">
            <v>Listed by RMI</v>
          </cell>
        </row>
        <row r="8074">
          <cell r="B8074" t="str">
            <v>TE CONNECTIVITY_2023</v>
          </cell>
          <cell r="C8074" t="str">
            <v>CID002502 - Asia Tungsten Products Vietnam Ltd.</v>
          </cell>
          <cell r="D8074" t="str">
            <v>Tungsten</v>
          </cell>
          <cell r="E8074" t="str">
            <v>CID002502</v>
          </cell>
          <cell r="F8074" t="str">
            <v>RMI</v>
          </cell>
          <cell r="G8074" t="str">
            <v>Asia Tungsten Products Vietnam Ltd.</v>
          </cell>
          <cell r="H8074" t="str">
            <v>VIET NAM</v>
          </cell>
          <cell r="I8074"/>
          <cell r="J8074" t="str">
            <v>Vinh Bao District</v>
          </cell>
          <cell r="K8074" t="str">
            <v>Hai Phong</v>
          </cell>
          <cell r="L8074" t="str">
            <v>Removed</v>
          </cell>
        </row>
        <row r="8075">
          <cell r="B8075" t="str">
            <v>TE CONNECTIVITY_2023</v>
          </cell>
          <cell r="C8075" t="str">
            <v>CID002513 - Hunan Shizhuyuan Nonferrous Metals Co., Ltd. Chenzhou Tungsten Products Branch</v>
          </cell>
          <cell r="D8075" t="str">
            <v>Tungsten</v>
          </cell>
          <cell r="E8075" t="str">
            <v>CID002513</v>
          </cell>
          <cell r="F8075" t="str">
            <v>RMI</v>
          </cell>
          <cell r="G8075" t="str">
            <v>Hunan Shizhuyuan Nonferrous Metals Co., Ltd. Chenzhou Tungsten Products Branch</v>
          </cell>
          <cell r="H8075" t="str">
            <v>CHINA</v>
          </cell>
          <cell r="I8075"/>
          <cell r="J8075" t="str">
            <v>Chenzhou</v>
          </cell>
          <cell r="K8075" t="str">
            <v>Hunan Sheng</v>
          </cell>
          <cell r="L8075" t="str">
            <v>Conformant</v>
          </cell>
        </row>
        <row r="8076">
          <cell r="B8076" t="str">
            <v>TE CONNECTIVITY_2023</v>
          </cell>
          <cell r="C8076" t="str">
            <v>CID000258 - Chongyi Zhangyuan Tungsten Co., Ltd.</v>
          </cell>
          <cell r="D8076" t="str">
            <v>Tungsten</v>
          </cell>
          <cell r="E8076" t="str">
            <v>CID000258</v>
          </cell>
          <cell r="F8076" t="str">
            <v>RMI</v>
          </cell>
          <cell r="G8076" t="str">
            <v>Chongyi Zhangyuan Tungsten Co., Ltd.</v>
          </cell>
          <cell r="H8076" t="str">
            <v>CHINA</v>
          </cell>
          <cell r="I8076"/>
          <cell r="J8076" t="str">
            <v>Ganzhou</v>
          </cell>
          <cell r="K8076" t="str">
            <v>Jiangxi Sheng</v>
          </cell>
          <cell r="L8076" t="str">
            <v>Conformant</v>
          </cell>
        </row>
        <row r="8077">
          <cell r="B8077" t="str">
            <v>TE CONNECTIVITY_2023</v>
          </cell>
          <cell r="C8077" t="str">
            <v>CID000875 - Ganzhou Huaxing Tungsten Products Co., Ltd.177</v>
          </cell>
          <cell r="D8077" t="str">
            <v>Tungsten</v>
          </cell>
          <cell r="E8077" t="str">
            <v>CID000875</v>
          </cell>
          <cell r="F8077" t="str">
            <v>RMI</v>
          </cell>
          <cell r="G8077" t="str">
            <v>Ganzhou Huaxing Tungsten Products Co., Ltd.</v>
          </cell>
          <cell r="H8077" t="str">
            <v>CHINA</v>
          </cell>
          <cell r="I8077"/>
          <cell r="J8077" t="str">
            <v>Ganzhou</v>
          </cell>
          <cell r="K8077" t="str">
            <v>Jiangxi Sheng</v>
          </cell>
          <cell r="L8077" t="str">
            <v>Conformant</v>
          </cell>
        </row>
        <row r="8078">
          <cell r="B8078" t="str">
            <v>TE CONNECTIVITY_2023</v>
          </cell>
          <cell r="C8078" t="str">
            <v>CID002315 - Ganzhou Jiangwu Ferrotungsten Co., Ltd.</v>
          </cell>
          <cell r="D8078" t="str">
            <v>Tungsten</v>
          </cell>
          <cell r="E8078" t="str">
            <v>CID002315</v>
          </cell>
          <cell r="F8078" t="str">
            <v>RMI</v>
          </cell>
          <cell r="G8078" t="str">
            <v>Ganzhou Jiangwu Ferrotungsten Co., Ltd.</v>
          </cell>
          <cell r="H8078" t="str">
            <v>CHINA</v>
          </cell>
          <cell r="I8078"/>
          <cell r="J8078" t="str">
            <v>Ganzhou</v>
          </cell>
          <cell r="K8078" t="str">
            <v>Jiangxi Sheng</v>
          </cell>
          <cell r="L8078" t="str">
            <v>Conformant</v>
          </cell>
        </row>
        <row r="8079">
          <cell r="B8079" t="str">
            <v>TE CONNECTIVITY_2023</v>
          </cell>
          <cell r="C8079" t="str">
            <v>CID002494 - Ganzhou Seadragon W &amp; Mo Co., Ltd.</v>
          </cell>
          <cell r="D8079" t="str">
            <v>Tungsten</v>
          </cell>
          <cell r="E8079" t="str">
            <v>CID002494</v>
          </cell>
          <cell r="F8079" t="str">
            <v>RMI</v>
          </cell>
          <cell r="G8079" t="str">
            <v>Ganzhou Seadragon W &amp; Mo Co., Ltd.</v>
          </cell>
          <cell r="H8079" t="str">
            <v>CHINA</v>
          </cell>
          <cell r="I8079"/>
          <cell r="J8079" t="str">
            <v>Ganzhou</v>
          </cell>
          <cell r="K8079" t="str">
            <v>Jiangxi Sheng</v>
          </cell>
          <cell r="L8079" t="str">
            <v>Conformant</v>
          </cell>
        </row>
        <row r="8080">
          <cell r="B8080" t="str">
            <v>TE CONNECTIVITY_2023</v>
          </cell>
          <cell r="C8080" t="str">
            <v>CID000568 - Global Tungsten &amp; Powders Corp.</v>
          </cell>
          <cell r="D8080" t="str">
            <v>Tungsten</v>
          </cell>
          <cell r="E8080" t="str">
            <v>CID000568</v>
          </cell>
          <cell r="F8080" t="str">
            <v>RMI</v>
          </cell>
          <cell r="G8080" t="str">
            <v>Global Tungsten &amp; Powders Corp.</v>
          </cell>
          <cell r="H8080" t="str">
            <v>UNITED STATES OF AMERICA</v>
          </cell>
          <cell r="I8080"/>
          <cell r="J8080" t="str">
            <v>Towanda</v>
          </cell>
          <cell r="K8080" t="str">
            <v>Pennsylvania</v>
          </cell>
          <cell r="L8080" t="str">
            <v>Conformant</v>
          </cell>
        </row>
        <row r="8081">
          <cell r="B8081" t="str">
            <v>TE CONNECTIVITY_2023</v>
          </cell>
          <cell r="C8081" t="str">
            <v>CID000218 - Guangdong Xianglu Tungsten Co., Ltd.181</v>
          </cell>
          <cell r="D8081" t="str">
            <v>Tungsten</v>
          </cell>
          <cell r="E8081" t="str">
            <v>CID000218</v>
          </cell>
          <cell r="F8081" t="str">
            <v>RMI</v>
          </cell>
          <cell r="G8081" t="str">
            <v>Guangdong Xianglu Tungsten Co., Ltd.</v>
          </cell>
          <cell r="H8081" t="str">
            <v>CHINA</v>
          </cell>
          <cell r="I8081"/>
          <cell r="J8081" t="str">
            <v>Chaozhou</v>
          </cell>
          <cell r="K8081" t="str">
            <v>Guangdong Sheng</v>
          </cell>
          <cell r="L8081" t="str">
            <v>Conformant</v>
          </cell>
        </row>
        <row r="8082">
          <cell r="B8082" t="str">
            <v>TE CONNECTIVITY_2023</v>
          </cell>
          <cell r="C8082" t="str">
            <v>CID002541 - H.C. Starck Tungsten GmbH</v>
          </cell>
          <cell r="D8082" t="str">
            <v>Tungsten</v>
          </cell>
          <cell r="E8082" t="str">
            <v>CID002541</v>
          </cell>
          <cell r="F8082" t="str">
            <v>RMI</v>
          </cell>
          <cell r="G8082" t="str">
            <v>H.C. Starck Tungsten GmbH</v>
          </cell>
          <cell r="H8082" t="str">
            <v>GERMANY</v>
          </cell>
          <cell r="I8082"/>
          <cell r="J8082" t="str">
            <v>Goslar</v>
          </cell>
          <cell r="K8082" t="str">
            <v>Niedersachsen</v>
          </cell>
          <cell r="L8082" t="str">
            <v>Conformant</v>
          </cell>
        </row>
        <row r="8083">
          <cell r="B8083" t="str">
            <v>TE CONNECTIVITY_2023</v>
          </cell>
          <cell r="C8083" t="str">
            <v>CID000769 - Hunan Jintai New Material Co., Ltd.96</v>
          </cell>
          <cell r="D8083" t="str">
            <v>Tungsten</v>
          </cell>
          <cell r="E8083" t="str">
            <v>CID000769</v>
          </cell>
          <cell r="F8083" t="str">
            <v>RMI</v>
          </cell>
          <cell r="G8083" t="str">
            <v>Hunan Jintai New Material Co., Ltd.</v>
          </cell>
          <cell r="H8083" t="str">
            <v>CHINA</v>
          </cell>
          <cell r="I8083"/>
          <cell r="J8083" t="str">
            <v>Hengyang</v>
          </cell>
          <cell r="K8083" t="str">
            <v>Hunan Sheng</v>
          </cell>
          <cell r="L8083" t="str">
            <v>Conformant</v>
          </cell>
        </row>
        <row r="8084">
          <cell r="B8084" t="str">
            <v>TE CONNECTIVITY_2023</v>
          </cell>
          <cell r="C8084" t="str">
            <v>CID002649 - Hydrometallurg, JSC</v>
          </cell>
          <cell r="D8084" t="str">
            <v>Tungsten</v>
          </cell>
          <cell r="E8084" t="str">
            <v>CID002649</v>
          </cell>
          <cell r="F8084" t="str">
            <v>RMI</v>
          </cell>
          <cell r="G8084" t="str">
            <v>Hydrometallurg, JSC</v>
          </cell>
          <cell r="H8084" t="str">
            <v>RUSSIAN FEDERATION</v>
          </cell>
          <cell r="I8084"/>
          <cell r="J8084" t="str">
            <v>Nalchik</v>
          </cell>
          <cell r="K8084" t="str">
            <v>Kabardino-Balkarskaya Respublika</v>
          </cell>
          <cell r="L8084" t="str">
            <v>Listed by RMI</v>
          </cell>
        </row>
        <row r="8085">
          <cell r="B8085" t="str">
            <v>TE CONNECTIVITY_2023</v>
          </cell>
          <cell r="C8085" t="str">
            <v>CID000825 - Japan New Metals Co., Ltd.</v>
          </cell>
          <cell r="D8085" t="str">
            <v>Tungsten</v>
          </cell>
          <cell r="E8085" t="str">
            <v>CID000825</v>
          </cell>
          <cell r="F8085" t="str">
            <v>RMI</v>
          </cell>
          <cell r="G8085" t="str">
            <v>Japan New Metals Co., Ltd.</v>
          </cell>
          <cell r="H8085" t="str">
            <v>JAPAN</v>
          </cell>
          <cell r="I8085"/>
          <cell r="J8085" t="str">
            <v>Akita City</v>
          </cell>
          <cell r="K8085" t="str">
            <v>Akita</v>
          </cell>
          <cell r="L8085" t="str">
            <v>Conformant</v>
          </cell>
        </row>
        <row r="8086">
          <cell r="B8086" t="str">
            <v>TE CONNECTIVITY_2023</v>
          </cell>
          <cell r="C8086" t="str">
            <v>CID002551 - Jiangwu H.C. Starck Tungsten Products Co., Ltd.</v>
          </cell>
          <cell r="D8086" t="str">
            <v>Tungsten</v>
          </cell>
          <cell r="E8086" t="str">
            <v>CID002551</v>
          </cell>
          <cell r="F8086" t="str">
            <v>RMI</v>
          </cell>
          <cell r="G8086" t="str">
            <v>Jiangwu H.C. Starck Tungsten Products Co., Ltd.</v>
          </cell>
          <cell r="H8086" t="str">
            <v>CHINA</v>
          </cell>
          <cell r="I8086"/>
          <cell r="J8086" t="str">
            <v>Ganzhou</v>
          </cell>
          <cell r="K8086" t="str">
            <v>Jiangxi Sheng</v>
          </cell>
          <cell r="L8086" t="str">
            <v>Conformant</v>
          </cell>
        </row>
        <row r="8087">
          <cell r="B8087" t="str">
            <v>TE CONNECTIVITY_2023</v>
          </cell>
          <cell r="C8087" t="str">
            <v>CID002321 - Jiangxi Gan Bei Tungsten Co., Ltd.</v>
          </cell>
          <cell r="D8087" t="str">
            <v>Tungsten</v>
          </cell>
          <cell r="E8087" t="str">
            <v>CID002321</v>
          </cell>
          <cell r="F8087" t="str">
            <v>RMI</v>
          </cell>
          <cell r="G8087" t="str">
            <v>Jiangxi Gan Bei Tungsten Co., Ltd.</v>
          </cell>
          <cell r="H8087" t="str">
            <v>CHINA</v>
          </cell>
          <cell r="I8087"/>
          <cell r="J8087" t="str">
            <v>Xiushui</v>
          </cell>
          <cell r="K8087" t="str">
            <v>Jiangxi Sheng</v>
          </cell>
          <cell r="L8087" t="str">
            <v>Conformant</v>
          </cell>
        </row>
        <row r="8088">
          <cell r="B8088" t="str">
            <v>TE CONNECTIVITY_2023</v>
          </cell>
          <cell r="C8088" t="str">
            <v>CID002313 - Jiangxi Minmetals Gao'an Non-ferrous Metals Co., Ltd.</v>
          </cell>
          <cell r="D8088" t="str">
            <v>Tungsten</v>
          </cell>
          <cell r="E8088" t="str">
            <v>CID002313</v>
          </cell>
          <cell r="F8088" t="str">
            <v>RMI</v>
          </cell>
          <cell r="G8088" t="str">
            <v>Jiangxi Minmetals Gao'an Non-ferrous Metals Co., Ltd.</v>
          </cell>
          <cell r="H8088" t="str">
            <v>CHINA</v>
          </cell>
          <cell r="I8088"/>
          <cell r="J8088" t="str">
            <v>Gao'an</v>
          </cell>
          <cell r="K8088" t="str">
            <v>Jiangxi Sheng</v>
          </cell>
          <cell r="L8088" t="str">
            <v>Listed by RMI</v>
          </cell>
        </row>
        <row r="8089">
          <cell r="B8089" t="str">
            <v>TE CONNECTIVITY_2023</v>
          </cell>
          <cell r="C8089" t="str">
            <v>CID002318 - Jiangxi Tonggu Non-ferrous Metallurgical &amp; Chemical Co., Ltd.</v>
          </cell>
          <cell r="D8089" t="str">
            <v>Tungsten</v>
          </cell>
          <cell r="E8089" t="str">
            <v>CID002318</v>
          </cell>
          <cell r="F8089" t="str">
            <v>RMI</v>
          </cell>
          <cell r="G8089" t="str">
            <v>Jiangxi Tonggu Non-ferrous Metallurgical &amp; Chemical Co., Ltd.</v>
          </cell>
          <cell r="H8089" t="str">
            <v>CHINA</v>
          </cell>
          <cell r="I8089"/>
          <cell r="J8089" t="str">
            <v>Tonggu</v>
          </cell>
          <cell r="K8089" t="str">
            <v>Jiangxi Sheng</v>
          </cell>
          <cell r="L8089" t="str">
            <v>Conformant</v>
          </cell>
        </row>
        <row r="8090">
          <cell r="B8090" t="str">
            <v>TE CONNECTIVITY_2023</v>
          </cell>
          <cell r="C8090" t="str">
            <v>CID002317 - Jiangxi Xinsheng Tungsten Industry Co., Ltd.</v>
          </cell>
          <cell r="D8090" t="str">
            <v>Tungsten</v>
          </cell>
          <cell r="E8090" t="str">
            <v>CID002317</v>
          </cell>
          <cell r="F8090" t="str">
            <v>RMI</v>
          </cell>
          <cell r="G8090" t="str">
            <v>Jiangxi Xinsheng Tungsten Industry Co., Ltd.</v>
          </cell>
          <cell r="H8090" t="str">
            <v>CHINA</v>
          </cell>
          <cell r="I8090"/>
          <cell r="J8090" t="str">
            <v>Ganzhou</v>
          </cell>
          <cell r="K8090" t="str">
            <v>Jiangxi Sheng</v>
          </cell>
          <cell r="L8090" t="str">
            <v>Conformant</v>
          </cell>
        </row>
        <row r="8091">
          <cell r="B8091" t="str">
            <v>TE CONNECTIVITY_2023</v>
          </cell>
          <cell r="C8091" t="str">
            <v>CID002316 - Jiangxi Yaosheng Tungsten Co., Ltd.</v>
          </cell>
          <cell r="D8091" t="str">
            <v>Tungsten</v>
          </cell>
          <cell r="E8091" t="str">
            <v>CID002316</v>
          </cell>
          <cell r="F8091" t="str">
            <v>RMI</v>
          </cell>
          <cell r="G8091" t="str">
            <v>Jiangxi Yaosheng Tungsten Co., Ltd.</v>
          </cell>
          <cell r="H8091" t="str">
            <v>CHINA</v>
          </cell>
          <cell r="I8091"/>
          <cell r="J8091" t="str">
            <v>Ganzhou</v>
          </cell>
          <cell r="K8091" t="str">
            <v>Jiangxi Sheng</v>
          </cell>
          <cell r="L8091" t="str">
            <v>Conformant</v>
          </cell>
        </row>
        <row r="8092">
          <cell r="B8092" t="str">
            <v>TE CONNECTIVITY_2023</v>
          </cell>
          <cell r="C8092" t="str">
            <v>CID000966 - Kennametal Fallon</v>
          </cell>
          <cell r="D8092" t="str">
            <v>Tungsten</v>
          </cell>
          <cell r="E8092" t="str">
            <v>CID000966</v>
          </cell>
          <cell r="F8092" t="str">
            <v>RMI</v>
          </cell>
          <cell r="G8092" t="str">
            <v>Kennametal Fallon</v>
          </cell>
          <cell r="H8092" t="str">
            <v>UNITED STATES OF AMERICA</v>
          </cell>
          <cell r="I8092"/>
          <cell r="J8092" t="str">
            <v>Fallon</v>
          </cell>
          <cell r="K8092" t="str">
            <v>Nevada</v>
          </cell>
          <cell r="L8092" t="str">
            <v>Conformant</v>
          </cell>
        </row>
        <row r="8093">
          <cell r="B8093" t="str">
            <v>TE CONNECTIVITY_2023</v>
          </cell>
          <cell r="C8093" t="str">
            <v>CID000105 - Kennametal Huntsville184</v>
          </cell>
          <cell r="D8093" t="str">
            <v>Tungsten</v>
          </cell>
          <cell r="E8093" t="str">
            <v>CID000105</v>
          </cell>
          <cell r="F8093" t="str">
            <v>RMI</v>
          </cell>
          <cell r="G8093" t="str">
            <v>Kennametal Huntsville</v>
          </cell>
          <cell r="H8093" t="str">
            <v>UNITED STATES OF AMERICA</v>
          </cell>
          <cell r="I8093"/>
          <cell r="J8093" t="str">
            <v>Huntsville</v>
          </cell>
          <cell r="K8093" t="str">
            <v>Alabama</v>
          </cell>
          <cell r="L8093" t="str">
            <v>Conformant</v>
          </cell>
        </row>
        <row r="8094">
          <cell r="B8094" t="str">
            <v>TE CONNECTIVITY_2023</v>
          </cell>
          <cell r="C8094" t="str">
            <v>CID002319 - Malipo Haiyu Tungsten Co., Ltd.</v>
          </cell>
          <cell r="D8094" t="str">
            <v>Tungsten</v>
          </cell>
          <cell r="E8094" t="str">
            <v>CID002319</v>
          </cell>
          <cell r="F8094" t="str">
            <v>RMI</v>
          </cell>
          <cell r="G8094" t="str">
            <v>Malipo Haiyu Tungsten Co., Ltd.</v>
          </cell>
          <cell r="H8094" t="str">
            <v>CHINA</v>
          </cell>
          <cell r="I8094"/>
          <cell r="J8094" t="str">
            <v>Nanfeng Xiaozhai</v>
          </cell>
          <cell r="K8094" t="str">
            <v>Yunnan Sheng</v>
          </cell>
          <cell r="L8094" t="str">
            <v>Conformant</v>
          </cell>
        </row>
        <row r="8095">
          <cell r="B8095" t="str">
            <v>TE CONNECTIVITY_2023</v>
          </cell>
          <cell r="C8095" t="str">
            <v>CID002845 - Moliren Ltd.</v>
          </cell>
          <cell r="D8095" t="str">
            <v>Tungsten</v>
          </cell>
          <cell r="E8095" t="str">
            <v>CID002845</v>
          </cell>
          <cell r="F8095" t="str">
            <v>RMI</v>
          </cell>
          <cell r="G8095" t="str">
            <v>Moliren Ltd.</v>
          </cell>
          <cell r="H8095" t="str">
            <v>RUSSIAN FEDERATION</v>
          </cell>
          <cell r="I8095"/>
          <cell r="J8095" t="str">
            <v>Roshal</v>
          </cell>
          <cell r="K8095" t="str">
            <v>Moskovskaja oblast'</v>
          </cell>
          <cell r="L8095" t="str">
            <v>Listed by RMI</v>
          </cell>
        </row>
        <row r="8096">
          <cell r="B8096" t="str">
            <v>TE CONNECTIVITY_2023</v>
          </cell>
          <cell r="C8096" t="str">
            <v>CID002589 - Niagara Refining LLC</v>
          </cell>
          <cell r="D8096" t="str">
            <v>Tungsten</v>
          </cell>
          <cell r="E8096" t="str">
            <v>CID002589</v>
          </cell>
          <cell r="F8096" t="str">
            <v>RMI</v>
          </cell>
          <cell r="G8096" t="str">
            <v>Niagara Refining LLC</v>
          </cell>
          <cell r="H8096" t="str">
            <v>UNITED STATES OF AMERICA</v>
          </cell>
          <cell r="I8096"/>
          <cell r="J8096" t="str">
            <v>Depew</v>
          </cell>
          <cell r="K8096" t="str">
            <v>New York</v>
          </cell>
          <cell r="L8096" t="str">
            <v>Conformant</v>
          </cell>
        </row>
        <row r="8097">
          <cell r="B8097" t="str">
            <v>TE CONNECTIVITY_2023</v>
          </cell>
          <cell r="C8097" t="str">
            <v>CID002543 - Masan High-Tech Materials</v>
          </cell>
          <cell r="D8097" t="str">
            <v>Tungsten</v>
          </cell>
          <cell r="E8097" t="str">
            <v>CID002543</v>
          </cell>
          <cell r="F8097" t="str">
            <v>RMI</v>
          </cell>
          <cell r="G8097" t="str">
            <v>Masan High-Tech Materials</v>
          </cell>
          <cell r="H8097" t="str">
            <v>VIET NAM</v>
          </cell>
          <cell r="I8097"/>
          <cell r="J8097" t="str">
            <v>Dai Tu</v>
          </cell>
          <cell r="K8097" t="str">
            <v>Thái Nguyên</v>
          </cell>
          <cell r="L8097" t="str">
            <v>Conformant</v>
          </cell>
        </row>
        <row r="8098">
          <cell r="B8098" t="str">
            <v>TE CONNECTIVITY_2023</v>
          </cell>
          <cell r="C8098" t="str">
            <v>CID002827 - Philippine Chuangxin Industrial Co., Inc.</v>
          </cell>
          <cell r="D8098" t="str">
            <v>Tungsten</v>
          </cell>
          <cell r="E8098" t="str">
            <v>CID002827</v>
          </cell>
          <cell r="F8098" t="str">
            <v>RMI</v>
          </cell>
          <cell r="G8098" t="str">
            <v>Philippine Chuangxin Industrial Co., Inc.</v>
          </cell>
          <cell r="H8098" t="str">
            <v>PHILIPPINES</v>
          </cell>
          <cell r="I8098"/>
          <cell r="J8098" t="str">
            <v>Marilao</v>
          </cell>
          <cell r="K8098" t="str">
            <v>Bulacan</v>
          </cell>
          <cell r="L8098" t="str">
            <v>Conformant</v>
          </cell>
        </row>
        <row r="8099">
          <cell r="B8099" t="str">
            <v>TE CONNECTIVITY_2023</v>
          </cell>
          <cell r="C8099" t="str">
            <v>CID002724 - Unecha Refractory metals plant</v>
          </cell>
          <cell r="D8099" t="str">
            <v>Tungsten</v>
          </cell>
          <cell r="E8099" t="str">
            <v>CID002724</v>
          </cell>
          <cell r="F8099" t="str">
            <v>RMI</v>
          </cell>
          <cell r="G8099" t="str">
            <v>Unecha Refractory metals plant</v>
          </cell>
          <cell r="H8099" t="str">
            <v>RUSSIAN FEDERATION</v>
          </cell>
          <cell r="I8099"/>
          <cell r="J8099" t="str">
            <v>Unecha</v>
          </cell>
          <cell r="K8099" t="str">
            <v>Bryanskaya oblast'</v>
          </cell>
          <cell r="L8099" t="str">
            <v>Listed by RMI</v>
          </cell>
        </row>
        <row r="8100">
          <cell r="B8100" t="str">
            <v>TE CONNECTIVITY_2023</v>
          </cell>
          <cell r="C8100" t="str">
            <v>CID002044 - Wolfram Bergbau und Hutten AG187</v>
          </cell>
          <cell r="D8100" t="str">
            <v>Tungsten</v>
          </cell>
          <cell r="E8100" t="str">
            <v>CID002044</v>
          </cell>
          <cell r="F8100" t="str">
            <v>RMI</v>
          </cell>
          <cell r="G8100" t="str">
            <v>Wolfram Bergbau und Hutten AG</v>
          </cell>
          <cell r="H8100" t="str">
            <v>AUSTRIA</v>
          </cell>
          <cell r="I8100"/>
          <cell r="J8100"/>
          <cell r="K8100"/>
          <cell r="L8100" t="str">
            <v>Conformant</v>
          </cell>
        </row>
        <row r="8101">
          <cell r="B8101" t="str">
            <v>TE CONNECTIVITY_2023</v>
          </cell>
          <cell r="C8101" t="str">
            <v>CID002320 - Xiamen Tungsten (H.C.) Co., Ltd.188</v>
          </cell>
          <cell r="D8101" t="str">
            <v>Tungsten</v>
          </cell>
          <cell r="E8101" t="str">
            <v>CID002320</v>
          </cell>
          <cell r="F8101" t="str">
            <v>RMI</v>
          </cell>
          <cell r="G8101" t="str">
            <v>Xiamen Tungsten (H.C.) Co., Ltd.</v>
          </cell>
          <cell r="H8101" t="str">
            <v>CHINA</v>
          </cell>
          <cell r="I8101"/>
          <cell r="J8101"/>
          <cell r="K8101"/>
          <cell r="L8101" t="str">
            <v>Conformant</v>
          </cell>
        </row>
        <row r="8102">
          <cell r="B8102" t="str">
            <v>TE CONNECTIVITY_2023</v>
          </cell>
          <cell r="C8102" t="str">
            <v>CID002082 - Xiamen Tungsten Co., Ltd.</v>
          </cell>
          <cell r="D8102" t="str">
            <v>Tungsten</v>
          </cell>
          <cell r="E8102" t="str">
            <v>CID002082</v>
          </cell>
          <cell r="F8102" t="str">
            <v>RMI</v>
          </cell>
          <cell r="G8102" t="str">
            <v>Xiamen Tungsten Co., Ltd.</v>
          </cell>
          <cell r="H8102" t="str">
            <v>CHINA</v>
          </cell>
          <cell r="I8102"/>
          <cell r="J8102"/>
          <cell r="K8102"/>
          <cell r="L8102" t="str">
            <v>Conformant</v>
          </cell>
        </row>
        <row r="8103">
          <cell r="B8103" t="str">
            <v>TE CONNECTIVITY_2023</v>
          </cell>
          <cell r="C8103" t="str">
            <v>CID002830 - Xinfeng Huarui Tungsten &amp; Molybdenum New Material Co., Ltd.</v>
          </cell>
          <cell r="D8103" t="str">
            <v>Tungsten</v>
          </cell>
          <cell r="E8103" t="str">
            <v>CID002830</v>
          </cell>
          <cell r="F8103" t="str">
            <v>RMI</v>
          </cell>
          <cell r="G8103" t="str">
            <v>Xinfeng Huarui Tungsten &amp; Molybdenum New Material Co., Ltd.</v>
          </cell>
          <cell r="H8103" t="str">
            <v>CHINA</v>
          </cell>
          <cell r="I8103"/>
          <cell r="J8103"/>
          <cell r="K8103"/>
          <cell r="L8103" t="str">
            <v>Conformant</v>
          </cell>
        </row>
        <row r="8104">
          <cell r="B8104" t="str">
            <v>TE CONNECTIVITY_2023</v>
          </cell>
          <cell r="C8104" t="str">
            <v>CID000362 - DODUCO Contacts and Refining GmbH</v>
          </cell>
          <cell r="D8104" t="str">
            <v>Gold</v>
          </cell>
          <cell r="E8104" t="str">
            <v>CID000362</v>
          </cell>
          <cell r="F8104" t="str">
            <v>RMI</v>
          </cell>
          <cell r="G8104" t="str">
            <v>DODUCO Contacts and Refining GmbH</v>
          </cell>
          <cell r="H8104" t="str">
            <v>GERMANY</v>
          </cell>
          <cell r="I8104"/>
          <cell r="J8104" t="str">
            <v>Pforzheim</v>
          </cell>
          <cell r="K8104" t="str">
            <v>Baden-Württemberg</v>
          </cell>
          <cell r="L8104" t="str">
            <v>Removed</v>
          </cell>
        </row>
        <row r="8105">
          <cell r="B8105" t="str">
            <v>TE CONNECTIVITY_2023</v>
          </cell>
          <cell r="C8105" t="str">
            <v>CID000522 - Refinery of Seemine Gold Co., Ltd.</v>
          </cell>
          <cell r="D8105" t="str">
            <v>Gold</v>
          </cell>
          <cell r="E8105" t="str">
            <v>CID000522</v>
          </cell>
          <cell r="F8105" t="str">
            <v>RMI</v>
          </cell>
          <cell r="G8105" t="str">
            <v>Refinery of Seemine Gold Co., Ltd.</v>
          </cell>
          <cell r="H8105" t="str">
            <v>CHINA</v>
          </cell>
          <cell r="I8105"/>
          <cell r="J8105" t="str">
            <v>Lanzhou</v>
          </cell>
          <cell r="K8105" t="str">
            <v>Gansu Sheng</v>
          </cell>
          <cell r="L8105" t="str">
            <v>Listed by RMI</v>
          </cell>
        </row>
        <row r="8106">
          <cell r="B8106" t="str">
            <v>TE CONNECTIVITY_2023</v>
          </cell>
          <cell r="C8106" t="str">
            <v>CID001231 - Jiangxi New Nanshan Technology Ltd.</v>
          </cell>
          <cell r="D8106" t="str">
            <v>Tin</v>
          </cell>
          <cell r="E8106" t="str">
            <v>CID001231</v>
          </cell>
          <cell r="F8106" t="str">
            <v>RMI</v>
          </cell>
          <cell r="G8106" t="str">
            <v>Jiangxi New Nanshan Technology Ltd.</v>
          </cell>
          <cell r="H8106" t="str">
            <v>CHINA</v>
          </cell>
          <cell r="I8106" t="str">
            <v>Nan Kang Industrial Park, Ganzhou, Jiangxi Province, China, 341413</v>
          </cell>
          <cell r="J8106" t="str">
            <v>Ganzhou</v>
          </cell>
          <cell r="K8106" t="str">
            <v>Jiangxi Sheng</v>
          </cell>
          <cell r="L8106" t="str">
            <v>Conformant</v>
          </cell>
        </row>
        <row r="8107">
          <cell r="B8107" t="str">
            <v>TE CONNECTIVITY_2023</v>
          </cell>
          <cell r="C8107" t="str">
            <v>CID001305 - Novosibirsk Tin Combine</v>
          </cell>
          <cell r="D8107" t="str">
            <v>Tin</v>
          </cell>
          <cell r="E8107" t="str">
            <v>CID001305</v>
          </cell>
          <cell r="F8107" t="str">
            <v>RMI</v>
          </cell>
          <cell r="G8107" t="str">
            <v>Novosibirsk Tin Combine</v>
          </cell>
          <cell r="H8107" t="str">
            <v>RUSSIAN FEDERATION</v>
          </cell>
          <cell r="I8107"/>
          <cell r="J8107" t="str">
            <v>Novosibirsk</v>
          </cell>
          <cell r="K8107" t="str">
            <v>Novosibirskaya oblast'</v>
          </cell>
          <cell r="L8107" t="str">
            <v>Listed by RMI</v>
          </cell>
        </row>
        <row r="8108">
          <cell r="B8108" t="str">
            <v>TE CONNECTIVITY_2023</v>
          </cell>
          <cell r="C8108" t="str">
            <v>CID001486 - PT Timah Nusantara</v>
          </cell>
          <cell r="D8108" t="str">
            <v>Tin</v>
          </cell>
          <cell r="E8108" t="str">
            <v>CID001486</v>
          </cell>
          <cell r="F8108" t="str">
            <v>RMI</v>
          </cell>
          <cell r="G8108" t="str">
            <v>PT Timah Nusantara</v>
          </cell>
          <cell r="H8108" t="str">
            <v>INDONESIA</v>
          </cell>
          <cell r="I8108"/>
          <cell r="J8108" t="str">
            <v>Tempilang</v>
          </cell>
          <cell r="K8108" t="str">
            <v>Kepulauan Bangka Belitung</v>
          </cell>
          <cell r="L8108" t="str">
            <v>Active</v>
          </cell>
        </row>
        <row r="8109">
          <cell r="B8109" t="str">
            <v>TE CONNECTIVITY_2023</v>
          </cell>
          <cell r="C8109" t="str">
            <v>CID001522 - Yanling Jincheng Tantalum &amp; Niobium Co., Ltd.</v>
          </cell>
          <cell r="D8109" t="str">
            <v>Tantalum</v>
          </cell>
          <cell r="E8109" t="str">
            <v>CID001522</v>
          </cell>
          <cell r="F8109" t="str">
            <v>RMI</v>
          </cell>
          <cell r="G8109" t="str">
            <v>Yanling Jincheng Tantalum &amp; Niobium Co., Ltd.</v>
          </cell>
          <cell r="H8109" t="str">
            <v>CHINA</v>
          </cell>
          <cell r="I8109"/>
          <cell r="J8109" t="str">
            <v>Zhuzhou</v>
          </cell>
          <cell r="K8109" t="str">
            <v>Hunan Sheng</v>
          </cell>
          <cell r="L8109" t="str">
            <v>Conformant</v>
          </cell>
        </row>
        <row r="8110">
          <cell r="B8110" t="str">
            <v>TE CONNECTIVITY_2023</v>
          </cell>
          <cell r="C8110" t="str">
            <v>CID002100 - Yamakin Co., Ltd.</v>
          </cell>
          <cell r="D8110" t="str">
            <v>Gold</v>
          </cell>
          <cell r="E8110" t="str">
            <v>CID002100</v>
          </cell>
          <cell r="F8110" t="str">
            <v>RMI</v>
          </cell>
          <cell r="G8110" t="str">
            <v>Yamakin Co., Ltd.</v>
          </cell>
          <cell r="H8110" t="str">
            <v>JAPAN</v>
          </cell>
          <cell r="I8110"/>
          <cell r="J8110" t="str">
            <v>Konan</v>
          </cell>
          <cell r="K8110" t="str">
            <v>Kochi</v>
          </cell>
          <cell r="L8110" t="str">
            <v>Conformant</v>
          </cell>
        </row>
        <row r="8111">
          <cell r="B8111" t="str">
            <v>TE CONNECTIVITY_2023</v>
          </cell>
          <cell r="C8111" t="str">
            <v>CID002478 - PT Tirus Putra Mandiri</v>
          </cell>
          <cell r="D8111" t="str">
            <v>Tin</v>
          </cell>
          <cell r="E8111" t="str">
            <v>CID002478</v>
          </cell>
          <cell r="F8111" t="str">
            <v>RMI</v>
          </cell>
          <cell r="G8111" t="str">
            <v>PT Tirus Putra Mandiri</v>
          </cell>
          <cell r="H8111" t="str">
            <v>INDONESIA</v>
          </cell>
          <cell r="I8111"/>
          <cell r="J8111" t="str">
            <v>Bogor</v>
          </cell>
          <cell r="K8111" t="str">
            <v>Jawa Barat</v>
          </cell>
          <cell r="L8111" t="str">
            <v>Listed by RMI</v>
          </cell>
        </row>
        <row r="8112">
          <cell r="B8112" t="str">
            <v>TE CONNECTIVITY_2023</v>
          </cell>
          <cell r="C8112" t="str">
            <v>CID002645 - Ganzhou Haichuang Tungsten Co., Ltd.</v>
          </cell>
          <cell r="D8112" t="str">
            <v>Tungsten</v>
          </cell>
          <cell r="E8112" t="str">
            <v>CID002645</v>
          </cell>
          <cell r="F8112" t="str">
            <v>RMI</v>
          </cell>
          <cell r="G8112" t="str">
            <v>Ganzhou Haichuang Tungsten Co., Ltd.</v>
          </cell>
          <cell r="H8112" t="str">
            <v>CHINA</v>
          </cell>
          <cell r="I8112"/>
          <cell r="J8112" t="str">
            <v>Ganzhou</v>
          </cell>
          <cell r="K8112" t="str">
            <v>Jiangxi Sheng</v>
          </cell>
          <cell r="L8112" t="str">
            <v>Conformant</v>
          </cell>
        </row>
        <row r="8113">
          <cell r="B8113" t="str">
            <v>TE CONNECTIVITY_2023</v>
          </cell>
          <cell r="C8113" t="str">
            <v>CID002773 - Aurubis Beerse99</v>
          </cell>
          <cell r="D8113" t="str">
            <v>Tin</v>
          </cell>
          <cell r="E8113" t="str">
            <v>CID002773</v>
          </cell>
          <cell r="F8113" t="str">
            <v>RMI</v>
          </cell>
          <cell r="G8113" t="str">
            <v>Aurubis Beerse</v>
          </cell>
          <cell r="H8113" t="str">
            <v>BELGIUM</v>
          </cell>
          <cell r="I8113"/>
          <cell r="J8113" t="str">
            <v>Beerse</v>
          </cell>
          <cell r="K8113" t="str">
            <v>Antwerpen</v>
          </cell>
          <cell r="L8113" t="str">
            <v>Conformant</v>
          </cell>
        </row>
        <row r="8114">
          <cell r="B8114" t="str">
            <v>TE CONNECTIVITY_2023</v>
          </cell>
          <cell r="C8114" t="str">
            <v>CID002774 - Aurubis Berango100</v>
          </cell>
          <cell r="D8114" t="str">
            <v>Tin</v>
          </cell>
          <cell r="E8114" t="str">
            <v>CID002774</v>
          </cell>
          <cell r="F8114" t="str">
            <v>RMI</v>
          </cell>
          <cell r="G8114" t="str">
            <v>Aurubis Berango</v>
          </cell>
          <cell r="H8114" t="str">
            <v>SPAIN</v>
          </cell>
          <cell r="I8114"/>
          <cell r="J8114" t="str">
            <v>Berango</v>
          </cell>
          <cell r="K8114" t="str">
            <v>Bizkaia</v>
          </cell>
          <cell r="L8114" t="str">
            <v>Conformant</v>
          </cell>
        </row>
        <row r="8115">
          <cell r="B8115" t="str">
            <v>TE CONNECTIVITY_2023</v>
          </cell>
          <cell r="C8115" t="str">
            <v>CID002918 - SungEel HiMetal Co., Ltd.</v>
          </cell>
          <cell r="D8115" t="str">
            <v>Gold</v>
          </cell>
          <cell r="E8115" t="str">
            <v>CID002918</v>
          </cell>
          <cell r="F8115" t="str">
            <v>RMI</v>
          </cell>
          <cell r="G8115" t="str">
            <v>SungEel HiMetal Co., Ltd.</v>
          </cell>
          <cell r="H8115" t="str">
            <v>KOREA, REPUBLIC OF</v>
          </cell>
          <cell r="I8115"/>
          <cell r="J8115" t="str">
            <v>Gunsan-si</v>
          </cell>
          <cell r="K8115" t="str">
            <v>Jeollabuk-do</v>
          </cell>
          <cell r="L8115" t="str">
            <v>Conformant</v>
          </cell>
        </row>
        <row r="8116">
          <cell r="B8116" t="str">
            <v>TE CONNECTIVITY_2023</v>
          </cell>
          <cell r="C8116" t="str">
            <v>CID003185 - African Gold Refinery</v>
          </cell>
          <cell r="D8116" t="str">
            <v>Gold</v>
          </cell>
          <cell r="E8116" t="str">
            <v>CID003185</v>
          </cell>
          <cell r="F8116" t="str">
            <v>RMI</v>
          </cell>
          <cell r="G8116" t="str">
            <v>African Gold Refinery</v>
          </cell>
          <cell r="H8116" t="str">
            <v>UGANDA</v>
          </cell>
          <cell r="I8116"/>
          <cell r="J8116" t="str">
            <v>Entebbe</v>
          </cell>
          <cell r="K8116" t="str">
            <v>Wakiso</v>
          </cell>
          <cell r="L8116" t="str">
            <v>Listed by RMI</v>
          </cell>
        </row>
        <row r="8117">
          <cell r="B8117" t="str">
            <v>TE CONNECTIVITY_2023</v>
          </cell>
          <cell r="C8117" t="str">
            <v>CID003189 - NH Recytech Company</v>
          </cell>
          <cell r="D8117" t="str">
            <v>Gold</v>
          </cell>
          <cell r="E8117" t="str">
            <v>CID003189</v>
          </cell>
          <cell r="F8117" t="str">
            <v>RMI</v>
          </cell>
          <cell r="G8117" t="str">
            <v>NH Recytech Company</v>
          </cell>
          <cell r="H8117" t="str">
            <v>KOREA, REPUBLIC OF</v>
          </cell>
          <cell r="I8117"/>
          <cell r="J8117" t="str">
            <v>Pyeongtaek-si</v>
          </cell>
          <cell r="K8117" t="str">
            <v>Gyeonggi-do</v>
          </cell>
          <cell r="L8117" t="str">
            <v>Conformant</v>
          </cell>
        </row>
        <row r="8118">
          <cell r="B8118" t="str">
            <v>TE CONNECTIVITY_2023</v>
          </cell>
          <cell r="C8118" t="str">
            <v>CID003190 - Chifeng Dajingzi Tin Industry Co., Ltd.</v>
          </cell>
          <cell r="D8118" t="str">
            <v>Tin</v>
          </cell>
          <cell r="E8118" t="str">
            <v>CID003190</v>
          </cell>
          <cell r="F8118" t="str">
            <v>RMI</v>
          </cell>
          <cell r="G8118" t="str">
            <v>Chifeng Dajingzi Tin Industry Co., Ltd.</v>
          </cell>
          <cell r="H8118" t="str">
            <v>CHINA</v>
          </cell>
          <cell r="I8118"/>
          <cell r="J8118" t="str">
            <v>Chifeng</v>
          </cell>
          <cell r="K8118" t="str">
            <v>Nei Mongol Zizhiqu</v>
          </cell>
          <cell r="L8118" t="str">
            <v>Conformant</v>
          </cell>
        </row>
        <row r="8119">
          <cell r="B8119" t="str">
            <v>TE CONNECTIVITY_2023</v>
          </cell>
          <cell r="C8119" t="str">
            <v>CID003205 - PT Bangka Serumpun</v>
          </cell>
          <cell r="D8119" t="str">
            <v>Tin</v>
          </cell>
          <cell r="E8119" t="str">
            <v>CID003205</v>
          </cell>
          <cell r="F8119" t="str">
            <v>RMI</v>
          </cell>
          <cell r="G8119" t="str">
            <v>PT Bangka Serumpun</v>
          </cell>
          <cell r="H8119" t="str">
            <v>INDONESIA</v>
          </cell>
          <cell r="I8119"/>
          <cell r="J8119" t="str">
            <v>Pangkalpinang</v>
          </cell>
          <cell r="K8119" t="str">
            <v>Kepulauan Bangka Belitung</v>
          </cell>
          <cell r="L8119" t="str">
            <v>Conformant</v>
          </cell>
        </row>
        <row r="8120">
          <cell r="B8120" t="str">
            <v>TE CONNECTIVITY_2023</v>
          </cell>
          <cell r="C8120" t="str">
            <v>CID003208 - Pongpipat Company Limited</v>
          </cell>
          <cell r="D8120" t="str">
            <v>Tin</v>
          </cell>
          <cell r="E8120" t="str">
            <v>CID003208</v>
          </cell>
          <cell r="F8120" t="str">
            <v>RMI</v>
          </cell>
          <cell r="G8120" t="str">
            <v>Pongpipat Company Limited</v>
          </cell>
          <cell r="H8120" t="str">
            <v>MYANMAR</v>
          </cell>
          <cell r="I8120"/>
          <cell r="J8120" t="str">
            <v>Yangon</v>
          </cell>
          <cell r="K8120" t="str">
            <v>Yangon</v>
          </cell>
          <cell r="L8120" t="str">
            <v>Listed by RMI</v>
          </cell>
        </row>
        <row r="8121">
          <cell r="B8121" t="str">
            <v>TE CONNECTIVITY_2023</v>
          </cell>
          <cell r="C8121" t="str">
            <v>CID003325 - Tin Technology &amp; Refining</v>
          </cell>
          <cell r="D8121" t="str">
            <v>Tin</v>
          </cell>
          <cell r="E8121" t="str">
            <v>CID003325</v>
          </cell>
          <cell r="F8121" t="str">
            <v>RMI</v>
          </cell>
          <cell r="G8121" t="str">
            <v>Tin Technology &amp; Refining</v>
          </cell>
          <cell r="H8121" t="str">
            <v>UNITED STATES OF AMERICA</v>
          </cell>
          <cell r="I8121"/>
          <cell r="J8121" t="str">
            <v>West Chester</v>
          </cell>
          <cell r="K8121" t="str">
            <v>Pennsylvania</v>
          </cell>
          <cell r="L8121" t="str">
            <v>Conformant</v>
          </cell>
        </row>
        <row r="8122">
          <cell r="B8122" t="str">
            <v>TE CONNECTIVITY_2023</v>
          </cell>
          <cell r="C8122" t="str">
            <v>CID001406 - PT Babel Surya Alam Lestari</v>
          </cell>
          <cell r="D8122" t="str">
            <v>Tin</v>
          </cell>
          <cell r="E8122" t="str">
            <v>CID001406</v>
          </cell>
          <cell r="F8122" t="str">
            <v>RMI</v>
          </cell>
          <cell r="G8122" t="str">
            <v>PT Babel Surya Alam Lestari</v>
          </cell>
          <cell r="H8122" t="str">
            <v>INDONESIA</v>
          </cell>
          <cell r="I8122"/>
          <cell r="J8122" t="str">
            <v>Badau</v>
          </cell>
          <cell r="K8122" t="str">
            <v>Kepulauan Bangka Belitung</v>
          </cell>
          <cell r="L8122" t="str">
            <v>Conformant</v>
          </cell>
        </row>
        <row r="8123">
          <cell r="B8123" t="str">
            <v>TE CONNECTIVITY_2023</v>
          </cell>
          <cell r="C8123" t="str">
            <v>CID002763 - 8853 S.p.A.</v>
          </cell>
          <cell r="D8123" t="str">
            <v>Gold</v>
          </cell>
          <cell r="E8123" t="str">
            <v>CID002763</v>
          </cell>
          <cell r="F8123" t="str">
            <v>RMI</v>
          </cell>
          <cell r="G8123" t="str">
            <v>8853 S.p.A.</v>
          </cell>
          <cell r="H8123" t="str">
            <v>ITALY</v>
          </cell>
          <cell r="I8123"/>
          <cell r="J8123" t="str">
            <v>Pero</v>
          </cell>
          <cell r="K8123" t="str">
            <v>Lombardia</v>
          </cell>
          <cell r="L8123" t="str">
            <v>Listed by RMI</v>
          </cell>
        </row>
        <row r="8124">
          <cell r="B8124" t="str">
            <v>TE CONNECTIVITY_2023</v>
          </cell>
          <cell r="C8124" t="str">
            <v>CID000773 - Hunan Guiyang yinxing Nonferrous Smelting Co., Ltd.</v>
          </cell>
          <cell r="D8124" t="str">
            <v>Gold</v>
          </cell>
          <cell r="E8124" t="str">
            <v>CID000773</v>
          </cell>
          <cell r="F8124" t="str">
            <v>RMI</v>
          </cell>
          <cell r="G8124" t="str">
            <v>Hunan Guiyang yinxing Nonferrous Smelting Co., Ltd.</v>
          </cell>
          <cell r="H8124" t="str">
            <v>CHINA</v>
          </cell>
          <cell r="I8124"/>
          <cell r="J8124" t="str">
            <v>Chenzhou</v>
          </cell>
          <cell r="K8124" t="str">
            <v>Hunan Sheng</v>
          </cell>
          <cell r="L8124" t="str">
            <v>Listed by RMI</v>
          </cell>
        </row>
        <row r="8125">
          <cell r="B8125" t="str">
            <v>TE CONNECTIVITY_2023</v>
          </cell>
          <cell r="C8125" t="str">
            <v>CID003324 - QG Refining, LLC</v>
          </cell>
          <cell r="D8125" t="str">
            <v>Gold</v>
          </cell>
          <cell r="E8125" t="str">
            <v>CID003324</v>
          </cell>
          <cell r="F8125" t="str">
            <v>RMI</v>
          </cell>
          <cell r="G8125" t="str">
            <v>QG Refining, LLC</v>
          </cell>
          <cell r="H8125" t="str">
            <v>UNITED STATES OF AMERICA</v>
          </cell>
          <cell r="I8125"/>
          <cell r="J8125" t="str">
            <v>Fairfield</v>
          </cell>
          <cell r="K8125" t="str">
            <v>Ohio</v>
          </cell>
          <cell r="L8125" t="str">
            <v>Listed by RMI</v>
          </cell>
        </row>
        <row r="8126">
          <cell r="B8126" t="str">
            <v>TE CONNECTIVITY_2023</v>
          </cell>
          <cell r="C8126" t="str">
            <v>CID002525 - Shandong Humon Smelting Co., Ltd.</v>
          </cell>
          <cell r="D8126" t="str">
            <v>Gold</v>
          </cell>
          <cell r="E8126" t="str">
            <v>CID002525</v>
          </cell>
          <cell r="F8126" t="str">
            <v>RMI</v>
          </cell>
          <cell r="G8126" t="str">
            <v>Shandong Humon Smelting Co., Ltd.</v>
          </cell>
          <cell r="H8126" t="str">
            <v>CHINA</v>
          </cell>
          <cell r="I8126"/>
          <cell r="J8126" t="str">
            <v>Laizhou</v>
          </cell>
          <cell r="K8126" t="str">
            <v>Shandong Sheng</v>
          </cell>
          <cell r="L8126" t="str">
            <v>Listed by RMI</v>
          </cell>
        </row>
        <row r="8127">
          <cell r="B8127" t="str">
            <v>TE CONNECTIVITY_2023</v>
          </cell>
          <cell r="C8127" t="str">
            <v>CID003348 - Dijllah Gold Refinery FZC</v>
          </cell>
          <cell r="D8127" t="str">
            <v>Gold</v>
          </cell>
          <cell r="E8127" t="str">
            <v>CID003348</v>
          </cell>
          <cell r="F8127" t="str">
            <v>RMI</v>
          </cell>
          <cell r="G8127" t="str">
            <v>Dijllah Gold Refinery FZC</v>
          </cell>
          <cell r="H8127" t="str">
            <v>UNITED ARAB EMIRATES</v>
          </cell>
          <cell r="I8127"/>
          <cell r="J8127" t="str">
            <v>Sharjah</v>
          </cell>
          <cell r="K8127" t="str">
            <v>Ash Shāriqah</v>
          </cell>
          <cell r="L8127" t="str">
            <v>Listed by RMI</v>
          </cell>
        </row>
        <row r="8128">
          <cell r="B8128" t="str">
            <v>TE CONNECTIVITY_2023</v>
          </cell>
          <cell r="C8128" t="str">
            <v>CID002584 - Fujairah Gold FZC</v>
          </cell>
          <cell r="D8128" t="str">
            <v>Gold</v>
          </cell>
          <cell r="E8128" t="str">
            <v>CID002584</v>
          </cell>
          <cell r="F8128" t="str">
            <v>RMI</v>
          </cell>
          <cell r="G8128" t="str">
            <v>Fujairah Gold FZC</v>
          </cell>
          <cell r="H8128" t="str">
            <v>UNITED ARAB EMIRATES</v>
          </cell>
          <cell r="I8128"/>
          <cell r="J8128" t="str">
            <v>Fujairah</v>
          </cell>
          <cell r="K8128" t="str">
            <v>Al Fujayrah</v>
          </cell>
          <cell r="L8128" t="str">
            <v>Listed by RMI</v>
          </cell>
        </row>
        <row r="8129">
          <cell r="B8129" t="str">
            <v>TE CONNECTIVITY_2023</v>
          </cell>
          <cell r="C8129" t="str">
            <v>CID002562 - International Precious Metal Refiners</v>
          </cell>
          <cell r="D8129" t="str">
            <v>Gold</v>
          </cell>
          <cell r="E8129" t="str">
            <v>CID002562</v>
          </cell>
          <cell r="F8129" t="str">
            <v>RMI</v>
          </cell>
          <cell r="G8129" t="str">
            <v>International Precious Metal Refiners</v>
          </cell>
          <cell r="H8129" t="str">
            <v>UNITED ARAB EMIRATES</v>
          </cell>
          <cell r="I8129"/>
          <cell r="J8129" t="str">
            <v>Dubai</v>
          </cell>
          <cell r="K8129" t="str">
            <v>Dubayy</v>
          </cell>
          <cell r="L8129" t="str">
            <v>Listed by RMI</v>
          </cell>
        </row>
        <row r="8130">
          <cell r="B8130" t="str">
            <v>TE CONNECTIVITY_2023</v>
          </cell>
          <cell r="C8130" t="str">
            <v>CID003356 - Dongguan CiEXPO Environmental Engineering Co., Ltd.</v>
          </cell>
          <cell r="D8130" t="str">
            <v>Tin</v>
          </cell>
          <cell r="E8130" t="str">
            <v>CID003356</v>
          </cell>
          <cell r="F8130" t="str">
            <v>RMI</v>
          </cell>
          <cell r="G8130" t="str">
            <v>Dongguan CiEXPO Environmental Engineering Co., Ltd.</v>
          </cell>
          <cell r="H8130" t="str">
            <v>CHINA</v>
          </cell>
          <cell r="I8130"/>
          <cell r="J8130" t="str">
            <v>Dongguan</v>
          </cell>
          <cell r="K8130" t="str">
            <v>Guangdong Sheng</v>
          </cell>
          <cell r="L8130" t="str">
            <v>Listed by RMI</v>
          </cell>
        </row>
        <row r="8131">
          <cell r="B8131" t="str">
            <v>TE CONNECTIVITY_2023</v>
          </cell>
          <cell r="C8131" t="str">
            <v>CID003381 - PT Rajawali Rimba Perkasa</v>
          </cell>
          <cell r="D8131" t="str">
            <v>Tin</v>
          </cell>
          <cell r="E8131" t="str">
            <v>CID003381</v>
          </cell>
          <cell r="F8131" t="str">
            <v>RMI</v>
          </cell>
          <cell r="G8131" t="str">
            <v>PT Rajawali Rimba Perkasa</v>
          </cell>
          <cell r="H8131" t="str">
            <v>INDONESIA</v>
          </cell>
          <cell r="I8131"/>
          <cell r="J8131" t="str">
            <v>Tukak Sadai</v>
          </cell>
          <cell r="K8131" t="str">
            <v>Bangka Belitung</v>
          </cell>
          <cell r="L8131" t="str">
            <v>Conformant</v>
          </cell>
        </row>
        <row r="8132">
          <cell r="B8132" t="str">
            <v>TE CONNECTIVITY_2023</v>
          </cell>
          <cell r="C8132" t="str">
            <v>CID002834 - Thai Nguyen Mining and Metallurgy Co., Ltd.</v>
          </cell>
          <cell r="D8132" t="str">
            <v>Tin</v>
          </cell>
          <cell r="E8132" t="str">
            <v>CID002834</v>
          </cell>
          <cell r="F8132" t="str">
            <v>RMI</v>
          </cell>
          <cell r="G8132" t="str">
            <v>Thai Nguyen Mining and Metallurgy Co., Ltd.</v>
          </cell>
          <cell r="H8132" t="str">
            <v>VIET NAM</v>
          </cell>
          <cell r="I8132"/>
          <cell r="J8132" t="str">
            <v>Thai Nguyen</v>
          </cell>
          <cell r="K8132" t="str">
            <v>Thái Nguyên</v>
          </cell>
          <cell r="L8132" t="str">
            <v>Removed</v>
          </cell>
        </row>
        <row r="8133">
          <cell r="B8133" t="str">
            <v>TE CONNECTIVITY_2023</v>
          </cell>
          <cell r="C8133" t="str">
            <v>CID003388 - KGETS Co., Ltd.</v>
          </cell>
          <cell r="D8133" t="str">
            <v>Tungsten</v>
          </cell>
          <cell r="E8133" t="str">
            <v>CID003388</v>
          </cell>
          <cell r="F8133" t="str">
            <v>RMI</v>
          </cell>
          <cell r="G8133" t="str">
            <v>KGETS Co., Ltd.</v>
          </cell>
          <cell r="H8133" t="str">
            <v>KOREA, REPUBLIC OF</v>
          </cell>
          <cell r="I8133"/>
          <cell r="J8133" t="str">
            <v>Siheung-si</v>
          </cell>
          <cell r="K8133" t="str">
            <v>Gyeonggi-do</v>
          </cell>
          <cell r="L8133" t="str">
            <v>Removed</v>
          </cell>
        </row>
        <row r="8134">
          <cell r="B8134" t="str">
            <v>TE CONNECTIVITY_2023</v>
          </cell>
          <cell r="C8134" t="str">
            <v>CID003379 - Ma'anshan Weitai Tin Co., Ltd.</v>
          </cell>
          <cell r="D8134" t="str">
            <v>Tin</v>
          </cell>
          <cell r="E8134" t="str">
            <v>CID003379</v>
          </cell>
          <cell r="F8134" t="str">
            <v>RMI</v>
          </cell>
          <cell r="G8134" t="str">
            <v>Ma'anshan Weitai Tin Co., Ltd.</v>
          </cell>
          <cell r="H8134" t="str">
            <v>CHINA</v>
          </cell>
          <cell r="I8134"/>
          <cell r="J8134" t="str">
            <v>Maanshan</v>
          </cell>
          <cell r="K8134" t="str">
            <v>Anhui Sheng</v>
          </cell>
          <cell r="L8134" t="str">
            <v>Removed</v>
          </cell>
        </row>
        <row r="8135">
          <cell r="B8135" t="str">
            <v>TE CONNECTIVITY_2023</v>
          </cell>
          <cell r="C8135" t="str">
            <v>CID003397 - Yunnan Yunfan Non-ferrous Metals Co., Ltd.</v>
          </cell>
          <cell r="D8135" t="str">
            <v>Tin</v>
          </cell>
          <cell r="E8135" t="str">
            <v>CID003397</v>
          </cell>
          <cell r="F8135" t="str">
            <v>RMI</v>
          </cell>
          <cell r="G8135" t="str">
            <v>Yunnan Yunfan Non-ferrous Metals Co., Ltd.</v>
          </cell>
          <cell r="H8135" t="str">
            <v>CHINA</v>
          </cell>
          <cell r="I8135"/>
          <cell r="J8135" t="str">
            <v>Gejiu</v>
          </cell>
          <cell r="K8135" t="str">
            <v>Yunnan Sheng</v>
          </cell>
          <cell r="L8135" t="str">
            <v>Listed by RMI</v>
          </cell>
        </row>
        <row r="8136">
          <cell r="B8136" t="str">
            <v>TE CONNECTIVITY_2023</v>
          </cell>
          <cell r="C8136" t="str">
            <v>CID003382 - CGR Metalloys Pvt Ltd.</v>
          </cell>
          <cell r="D8136" t="str">
            <v>Gold</v>
          </cell>
          <cell r="E8136" t="str">
            <v>CID003382</v>
          </cell>
          <cell r="F8136" t="str">
            <v>RMI</v>
          </cell>
          <cell r="G8136" t="str">
            <v>CGR Metalloys Pvt Ltd.</v>
          </cell>
          <cell r="H8136" t="str">
            <v>INDIA</v>
          </cell>
          <cell r="I8136"/>
          <cell r="J8136" t="str">
            <v>Cochin</v>
          </cell>
          <cell r="K8136" t="str">
            <v>Kerala</v>
          </cell>
          <cell r="L8136" t="str">
            <v>Listed by RMI</v>
          </cell>
        </row>
        <row r="8137">
          <cell r="B8137" t="str">
            <v>TE CONNECTIVITY_2023</v>
          </cell>
          <cell r="C8137" t="str">
            <v>CID003383 - Sovereign Metals</v>
          </cell>
          <cell r="D8137" t="str">
            <v>Gold</v>
          </cell>
          <cell r="E8137" t="str">
            <v>CID003383</v>
          </cell>
          <cell r="F8137" t="str">
            <v>RMI</v>
          </cell>
          <cell r="G8137" t="str">
            <v>Sovereign Metals</v>
          </cell>
          <cell r="H8137" t="str">
            <v>INDIA</v>
          </cell>
          <cell r="I8137"/>
          <cell r="J8137" t="str">
            <v>Ahmedab</v>
          </cell>
          <cell r="K8137" t="str">
            <v>Gujarat</v>
          </cell>
          <cell r="L8137" t="str">
            <v>Listed by RMI</v>
          </cell>
        </row>
        <row r="8138">
          <cell r="B8138" t="str">
            <v>TE CONNECTIVITY_2023</v>
          </cell>
          <cell r="C8138" t="str">
            <v>CID003410 - Gejiu City Fuxiang Industry and Trade Co., Ltd.</v>
          </cell>
          <cell r="D8138" t="str">
            <v>Tin</v>
          </cell>
          <cell r="E8138" t="str">
            <v>CID003410</v>
          </cell>
          <cell r="F8138" t="str">
            <v>RMI</v>
          </cell>
          <cell r="G8138" t="str">
            <v>Gejiu City Fuxiang Industry and Trade Co., Ltd.</v>
          </cell>
          <cell r="H8138" t="str">
            <v>CHINA</v>
          </cell>
          <cell r="I8138"/>
          <cell r="J8138" t="str">
            <v>Gejiu</v>
          </cell>
          <cell r="K8138" t="str">
            <v>Yunnan Sheng</v>
          </cell>
          <cell r="L8138" t="str">
            <v>Listed by RMI</v>
          </cell>
        </row>
        <row r="8139">
          <cell r="B8139" t="str">
            <v>TE CONNECTIVITY_2023</v>
          </cell>
          <cell r="C8139" t="str">
            <v>CID003409 - Precious Minerals and Smelting Limited</v>
          </cell>
          <cell r="D8139" t="str">
            <v>Tin</v>
          </cell>
          <cell r="E8139" t="str">
            <v>CID003409</v>
          </cell>
          <cell r="F8139" t="str">
            <v>RMI</v>
          </cell>
          <cell r="G8139" t="str">
            <v>Precious Minerals and Smelting Limited</v>
          </cell>
          <cell r="H8139" t="str">
            <v>INDIA</v>
          </cell>
          <cell r="I8139"/>
          <cell r="J8139" t="str">
            <v>Jagdalpur</v>
          </cell>
          <cell r="K8139" t="str">
            <v>Chhattisgarh</v>
          </cell>
          <cell r="L8139" t="str">
            <v>Listed by RMI</v>
          </cell>
        </row>
        <row r="8140">
          <cell r="B8140" t="str">
            <v>TE CONNECTIVITY_2023</v>
          </cell>
          <cell r="C8140" t="str">
            <v>CID003401 - Fujian Ganmin RareMetal Co., Ltd.</v>
          </cell>
          <cell r="D8140" t="str">
            <v>Tungsten</v>
          </cell>
          <cell r="E8140" t="str">
            <v>CID003401</v>
          </cell>
          <cell r="F8140" t="str">
            <v>RMI</v>
          </cell>
          <cell r="G8140" t="str">
            <v>Fujian Ganmin RareMetal Co., Ltd.</v>
          </cell>
          <cell r="H8140" t="str">
            <v>CHINA</v>
          </cell>
          <cell r="I8140"/>
          <cell r="J8140" t="str">
            <v>Longyan</v>
          </cell>
          <cell r="K8140" t="str">
            <v>Fujian Sheng</v>
          </cell>
          <cell r="L8140" t="str">
            <v>Removed</v>
          </cell>
        </row>
        <row r="8141">
          <cell r="B8141" t="str">
            <v>TE CONNECTIVITY_2023</v>
          </cell>
          <cell r="C8141" t="str">
            <v>CID003408 - JSC "Kirovgrad Hard Alloys Plant"</v>
          </cell>
          <cell r="D8141" t="str">
            <v>Tungsten</v>
          </cell>
          <cell r="E8141" t="str">
            <v>CID003408</v>
          </cell>
          <cell r="F8141" t="str">
            <v>RMI</v>
          </cell>
          <cell r="G8141" t="str">
            <v>JSC "Kirovgrad Hard Alloys Plant"</v>
          </cell>
          <cell r="H8141" t="str">
            <v>RUSSIAN FEDERATION</v>
          </cell>
          <cell r="I8141"/>
          <cell r="J8141" t="str">
            <v>Kirovgrad</v>
          </cell>
          <cell r="K8141" t="str">
            <v>Sverdlovskaya oblast'</v>
          </cell>
          <cell r="L8141" t="str">
            <v>Listed by RMI</v>
          </cell>
        </row>
        <row r="8142">
          <cell r="B8142" t="str">
            <v>TE CONNECTIVITY_2023</v>
          </cell>
          <cell r="C8142" t="str">
            <v>CID003407 - Lianyou Metals Co., Ltd.</v>
          </cell>
          <cell r="D8142" t="str">
            <v>Tungsten</v>
          </cell>
          <cell r="E8142" t="str">
            <v>CID003407</v>
          </cell>
          <cell r="F8142" t="str">
            <v>RMI</v>
          </cell>
          <cell r="G8142" t="str">
            <v>Lianyou Metals Co., Ltd.</v>
          </cell>
          <cell r="H8142" t="str">
            <v>TAIWAN, PROVINCE OF CHINA</v>
          </cell>
          <cell r="I8142"/>
          <cell r="J8142" t="str">
            <v>Fangliao</v>
          </cell>
          <cell r="K8142" t="str">
            <v>Pingtung</v>
          </cell>
          <cell r="L8142" t="str">
            <v>Conformant</v>
          </cell>
        </row>
        <row r="8143">
          <cell r="B8143" t="str">
            <v>TE CONNECTIVITY_2023</v>
          </cell>
          <cell r="C8143" t="str">
            <v>CID000090 - Asaka Riken Co., Ltd.</v>
          </cell>
          <cell r="D8143" t="str">
            <v>Gold</v>
          </cell>
          <cell r="E8143" t="str">
            <v>CID000090</v>
          </cell>
          <cell r="F8143" t="str">
            <v>RMI</v>
          </cell>
          <cell r="G8143" t="str">
            <v>Asaka Riken Co., Ltd.</v>
          </cell>
          <cell r="H8143" t="str">
            <v>JAPAN</v>
          </cell>
          <cell r="I8143"/>
          <cell r="J8143" t="str">
            <v>Tamura</v>
          </cell>
          <cell r="K8143" t="str">
            <v>Fukushima</v>
          </cell>
          <cell r="L8143" t="str">
            <v>Conformant</v>
          </cell>
        </row>
        <row r="8144">
          <cell r="B8144" t="str">
            <v>TE CONNECTIVITY_2023</v>
          </cell>
          <cell r="C8144" t="str">
            <v>CID003424 - Eco-System Recycling Co., Ltd. North Plant</v>
          </cell>
          <cell r="D8144" t="str">
            <v>Gold</v>
          </cell>
          <cell r="E8144" t="str">
            <v>CID003424</v>
          </cell>
          <cell r="F8144" t="str">
            <v>RMI</v>
          </cell>
          <cell r="G8144" t="str">
            <v>Eco-System Recycling Co., Ltd. North Plant</v>
          </cell>
          <cell r="H8144" t="str">
            <v>JAPAN</v>
          </cell>
          <cell r="I8144"/>
          <cell r="J8144" t="str">
            <v>Kazuno</v>
          </cell>
          <cell r="K8144" t="str">
            <v>Akita</v>
          </cell>
          <cell r="L8144" t="str">
            <v>Conformant</v>
          </cell>
        </row>
        <row r="8145">
          <cell r="B8145" t="str">
            <v>TE CONNECTIVITY_2023</v>
          </cell>
          <cell r="C8145" t="str">
            <v>CID003425 - Eco-System Recycling Co., Ltd. West Plant</v>
          </cell>
          <cell r="D8145" t="str">
            <v>Gold</v>
          </cell>
          <cell r="E8145" t="str">
            <v>CID003425</v>
          </cell>
          <cell r="F8145" t="str">
            <v>RMI</v>
          </cell>
          <cell r="G8145" t="str">
            <v>Eco-System Recycling Co., Ltd. West Plant</v>
          </cell>
          <cell r="H8145" t="str">
            <v>JAPAN</v>
          </cell>
          <cell r="I8145"/>
          <cell r="J8145" t="str">
            <v>Okayama</v>
          </cell>
          <cell r="K8145" t="str">
            <v>Okayama</v>
          </cell>
          <cell r="L8145" t="str">
            <v>Conformant</v>
          </cell>
        </row>
        <row r="8146">
          <cell r="B8146" t="str">
            <v>TE CONNECTIVITY_2023</v>
          </cell>
          <cell r="C8146" t="str">
            <v>CID002542 - TANIOBIS Smelting GmbH &amp; Co. KG</v>
          </cell>
          <cell r="D8146" t="str">
            <v>Tungsten</v>
          </cell>
          <cell r="E8146" t="str">
            <v>CID002542</v>
          </cell>
          <cell r="F8146" t="str">
            <v>RMI</v>
          </cell>
          <cell r="G8146" t="str">
            <v>TANIOBIS Smelting GmbH &amp; Co. KG</v>
          </cell>
          <cell r="H8146" t="str">
            <v>GERMANY</v>
          </cell>
          <cell r="I8146"/>
          <cell r="J8146" t="str">
            <v>Laufenburg</v>
          </cell>
          <cell r="K8146" t="str">
            <v>Baden-Württemberg</v>
          </cell>
          <cell r="L8146" t="str">
            <v>Conformant</v>
          </cell>
        </row>
        <row r="8147">
          <cell r="B8147" t="str">
            <v>TE CONNECTIVITY_2023</v>
          </cell>
          <cell r="C8147" t="str">
            <v>CID003387 - Luna Smelter, Ltd.</v>
          </cell>
          <cell r="D8147" t="str">
            <v>Tin</v>
          </cell>
          <cell r="E8147" t="str">
            <v>CID003387</v>
          </cell>
          <cell r="F8147" t="str">
            <v>RMI</v>
          </cell>
          <cell r="G8147" t="str">
            <v>Luna Smelter, Ltd.</v>
          </cell>
          <cell r="H8147" t="str">
            <v>RWANDA</v>
          </cell>
          <cell r="I8147"/>
          <cell r="J8147" t="str">
            <v>Kigali</v>
          </cell>
          <cell r="K8147" t="str">
            <v>City of Kigali</v>
          </cell>
          <cell r="L8147" t="str">
            <v>Conformant</v>
          </cell>
        </row>
        <row r="8148">
          <cell r="B8148" t="str">
            <v>TE CONNECTIVITY_2023</v>
          </cell>
          <cell r="C8148" t="str">
            <v>CID001175 - Mineracao Taboca S.A.</v>
          </cell>
          <cell r="D8148" t="str">
            <v>Tantalum</v>
          </cell>
          <cell r="E8148" t="str">
            <v>CID001175</v>
          </cell>
          <cell r="F8148" t="str">
            <v>RMI</v>
          </cell>
          <cell r="G8148" t="str">
            <v>Mineracao Taboca S.A.</v>
          </cell>
          <cell r="H8148" t="str">
            <v>BRAZIL</v>
          </cell>
          <cell r="I8148"/>
          <cell r="J8148" t="str">
            <v>Presidente Figueiredo</v>
          </cell>
          <cell r="K8148" t="str">
            <v>Amazonas</v>
          </cell>
          <cell r="L8148" t="str">
            <v>Conformant</v>
          </cell>
        </row>
        <row r="8149">
          <cell r="B8149" t="str">
            <v>TE CONNECTIVITY_2023</v>
          </cell>
          <cell r="C8149" t="str">
            <v>CID001191 - Mitsubishi Materials Corporation</v>
          </cell>
          <cell r="D8149" t="str">
            <v>Tin</v>
          </cell>
          <cell r="E8149" t="str">
            <v>CID001191</v>
          </cell>
          <cell r="F8149" t="str">
            <v>RMI</v>
          </cell>
          <cell r="G8149" t="str">
            <v>Mitsubishi Materials Corporation</v>
          </cell>
          <cell r="H8149" t="str">
            <v>JAPAN</v>
          </cell>
          <cell r="I8149"/>
          <cell r="J8149" t="str">
            <v>Tokyo</v>
          </cell>
          <cell r="K8149" t="str">
            <v>Tokyo</v>
          </cell>
          <cell r="L8149" t="str">
            <v>Conformant</v>
          </cell>
        </row>
        <row r="8150">
          <cell r="B8150" t="str">
            <v>TE CONNECTIVITY_2023</v>
          </cell>
          <cell r="C8150" t="str">
            <v>CID002707 - Resind Industria e Comercio Ltda.</v>
          </cell>
          <cell r="D8150" t="str">
            <v>Tantalum</v>
          </cell>
          <cell r="E8150" t="str">
            <v>CID002707</v>
          </cell>
          <cell r="F8150" t="str">
            <v>RMI</v>
          </cell>
          <cell r="G8150" t="str">
            <v>Resind Industria e Comercio Ltda.</v>
          </cell>
          <cell r="H8150" t="str">
            <v>BRAZIL</v>
          </cell>
          <cell r="I8150"/>
          <cell r="J8150" t="str">
            <v>São João del Rei</v>
          </cell>
          <cell r="K8150" t="str">
            <v>Minas gerais</v>
          </cell>
          <cell r="L8150" t="str">
            <v>Conformant</v>
          </cell>
        </row>
        <row r="8151">
          <cell r="B8151" t="str">
            <v>TE CONNECTIVITY_2023</v>
          </cell>
          <cell r="C8151" t="str">
            <v>CID003427 - Albasteel Industria e Comercio de Ligas Para Fundicao Ltd.</v>
          </cell>
          <cell r="D8151" t="str">
            <v>Tungsten</v>
          </cell>
          <cell r="E8151" t="str">
            <v>CID003427</v>
          </cell>
          <cell r="F8151" t="str">
            <v>RMI</v>
          </cell>
          <cell r="G8151" t="str">
            <v>Albasteel Industria e Comercio de Ligas Para Fundicao Ltd.</v>
          </cell>
          <cell r="H8151" t="str">
            <v>BRAZIL</v>
          </cell>
          <cell r="I8151"/>
          <cell r="J8151" t="str">
            <v>Sao Paulo</v>
          </cell>
          <cell r="K8151" t="str">
            <v>São Paulo</v>
          </cell>
          <cell r="L8151" t="str">
            <v>Listed by RMI</v>
          </cell>
        </row>
        <row r="8152">
          <cell r="B8152" t="str">
            <v>TE CONNECTIVITY_2023</v>
          </cell>
          <cell r="C8152" t="str">
            <v>CID002641 - China Molybdenum Tungsten Co., Ltd.</v>
          </cell>
          <cell r="D8152" t="str">
            <v>Tungsten</v>
          </cell>
          <cell r="E8152" t="str">
            <v>CID002641</v>
          </cell>
          <cell r="F8152" t="str">
            <v>RMI</v>
          </cell>
          <cell r="G8152" t="str">
            <v>China Molybdenum Tungsten Co., Ltd.</v>
          </cell>
          <cell r="H8152" t="str">
            <v>CHINA</v>
          </cell>
          <cell r="I8152"/>
          <cell r="J8152" t="str">
            <v>Luoyang</v>
          </cell>
          <cell r="K8152" t="str">
            <v>Henan Sheng</v>
          </cell>
          <cell r="L8152" t="str">
            <v>Conformant</v>
          </cell>
        </row>
        <row r="8153">
          <cell r="B8153" t="str">
            <v>TE CONNECTIVITY_2023</v>
          </cell>
          <cell r="C8153" t="str">
            <v>CID003486 - CRM Fundicao De Metais E Comercio De Equipamentos Eletronicos Do Brasil Ltda</v>
          </cell>
          <cell r="D8153" t="str">
            <v>Tin</v>
          </cell>
          <cell r="E8153" t="str">
            <v>CID003486</v>
          </cell>
          <cell r="F8153" t="str">
            <v>RMI</v>
          </cell>
          <cell r="G8153" t="str">
            <v>CRM Fundicao De Metais E Comercio De Equipamentos Eletronicos Do Brasil Ltda</v>
          </cell>
          <cell r="H8153" t="str">
            <v>BRAZIL</v>
          </cell>
          <cell r="I8153"/>
          <cell r="J8153" t="str">
            <v>São José</v>
          </cell>
          <cell r="K8153" t="str">
            <v>Santa Catarina</v>
          </cell>
          <cell r="L8153" t="str">
            <v>Conformant</v>
          </cell>
        </row>
        <row r="8154">
          <cell r="B8154" t="str">
            <v>TE CONNECTIVITY_2023</v>
          </cell>
          <cell r="C8154" t="str">
            <v>CID003416 - NPP Tyazhmetprom LLC</v>
          </cell>
          <cell r="D8154" t="str">
            <v>Tungsten</v>
          </cell>
          <cell r="E8154" t="str">
            <v>CID003416</v>
          </cell>
          <cell r="F8154" t="str">
            <v>RMI</v>
          </cell>
          <cell r="G8154" t="str">
            <v>NPP Tyazhmetprom LLC</v>
          </cell>
          <cell r="H8154" t="str">
            <v>RUSSIAN FEDERATION</v>
          </cell>
          <cell r="I8154"/>
          <cell r="J8154" t="str">
            <v>Kopeysk</v>
          </cell>
          <cell r="K8154" t="str">
            <v>Chelyabinskaya Oblast'</v>
          </cell>
          <cell r="L8154" t="str">
            <v>Listed by RMI</v>
          </cell>
        </row>
        <row r="8155">
          <cell r="B8155" t="str">
            <v>TE CONNECTIVITY_2023</v>
          </cell>
          <cell r="C8155" t="str">
            <v>CID003421 - C.I Metales Procesados Industriales SAS</v>
          </cell>
          <cell r="D8155" t="str">
            <v>Gold</v>
          </cell>
          <cell r="E8155" t="str">
            <v>CID003421</v>
          </cell>
          <cell r="F8155" t="str">
            <v>RMI</v>
          </cell>
          <cell r="G8155" t="str">
            <v>C.I Metales Procesados Industriales SAS</v>
          </cell>
          <cell r="H8155" t="str">
            <v>COLOMBIA</v>
          </cell>
          <cell r="I8155"/>
          <cell r="J8155" t="str">
            <v>Cota</v>
          </cell>
          <cell r="K8155" t="str">
            <v>Cundinamarca</v>
          </cell>
          <cell r="L8155" t="str">
            <v>Active</v>
          </cell>
        </row>
        <row r="8156">
          <cell r="B8156" t="str">
            <v>TE CONNECTIVITY_2023</v>
          </cell>
          <cell r="C8156" t="str">
            <v>CID003461 - Augmont Enterprises Private Limited</v>
          </cell>
          <cell r="D8156" t="str">
            <v>Gold</v>
          </cell>
          <cell r="E8156" t="str">
            <v>CID003461</v>
          </cell>
          <cell r="F8156" t="str">
            <v>RMI</v>
          </cell>
          <cell r="G8156" t="str">
            <v>Augmont Enterprises Private Limited</v>
          </cell>
          <cell r="H8156" t="str">
            <v>INDIA</v>
          </cell>
          <cell r="I8156"/>
          <cell r="J8156" t="str">
            <v>Mumbai</v>
          </cell>
          <cell r="K8156" t="str">
            <v>Mahārāshtra</v>
          </cell>
          <cell r="L8156" t="str">
            <v>Active</v>
          </cell>
        </row>
        <row r="8157">
          <cell r="B8157" t="str">
            <v>TE CONNECTIVITY_2023</v>
          </cell>
          <cell r="C8157" t="str">
            <v>CID003468 - Cronimet Brasil Ltda</v>
          </cell>
          <cell r="D8157" t="str">
            <v>Tungsten</v>
          </cell>
          <cell r="E8157" t="str">
            <v>CID003468</v>
          </cell>
          <cell r="F8157" t="str">
            <v>RMI</v>
          </cell>
          <cell r="G8157" t="str">
            <v>Cronimet Brasil Ltda</v>
          </cell>
          <cell r="H8157" t="str">
            <v>BRAZIL</v>
          </cell>
          <cell r="I8157"/>
          <cell r="J8157" t="str">
            <v>Araquari</v>
          </cell>
          <cell r="K8157" t="str">
            <v>Santa Catarina</v>
          </cell>
          <cell r="L8157" t="str">
            <v>Conformant</v>
          </cell>
        </row>
        <row r="8158">
          <cell r="B8158" t="str">
            <v>TE CONNECTIVITY_2023</v>
          </cell>
          <cell r="C8158" t="str">
            <v>CID003500 - Alexy Metals</v>
          </cell>
          <cell r="D8158" t="str">
            <v>Gold</v>
          </cell>
          <cell r="E8158" t="str">
            <v>CID003500</v>
          </cell>
          <cell r="F8158" t="str">
            <v>RMI</v>
          </cell>
          <cell r="G8158" t="str">
            <v>Alexy Metals</v>
          </cell>
          <cell r="H8158" t="str">
            <v>UNITED STATES OF AMERICA</v>
          </cell>
          <cell r="I8158"/>
          <cell r="J8158" t="str">
            <v>Mentor</v>
          </cell>
          <cell r="K8158" t="str">
            <v>Ohio</v>
          </cell>
          <cell r="L8158" t="str">
            <v>Active</v>
          </cell>
        </row>
        <row r="8159">
          <cell r="B8159" t="str">
            <v>TE CONNECTIVITY_2023</v>
          </cell>
          <cell r="C8159" t="str">
            <v>CID003524 - CRM Synergies</v>
          </cell>
          <cell r="D8159" t="str">
            <v>Tin</v>
          </cell>
          <cell r="E8159" t="str">
            <v>CID003524</v>
          </cell>
          <cell r="F8159" t="str">
            <v>RMI</v>
          </cell>
          <cell r="G8159" t="str">
            <v>CRM Synergies</v>
          </cell>
          <cell r="H8159" t="str">
            <v>SPAIN</v>
          </cell>
          <cell r="I8159"/>
          <cell r="J8159" t="str">
            <v>Toledo</v>
          </cell>
          <cell r="K8159" t="str">
            <v>Toledo</v>
          </cell>
          <cell r="L8159" t="str">
            <v>Conformant</v>
          </cell>
        </row>
        <row r="8160">
          <cell r="B8160" t="str">
            <v>TE CONNECTIVITY_2023</v>
          </cell>
          <cell r="C8160" t="str">
            <v>CID003553 - Artek LLC</v>
          </cell>
          <cell r="D8160" t="str">
            <v>Tungsten</v>
          </cell>
          <cell r="E8160" t="str">
            <v>CID003553</v>
          </cell>
          <cell r="F8160" t="str">
            <v>RMI</v>
          </cell>
          <cell r="G8160" t="str">
            <v>Artek LLC</v>
          </cell>
          <cell r="H8160" t="str">
            <v>RUSSIAN FEDERATION</v>
          </cell>
          <cell r="I8160"/>
          <cell r="J8160" t="str">
            <v>Moscow</v>
          </cell>
          <cell r="K8160" t="str">
            <v>Moskva</v>
          </cell>
          <cell r="L8160" t="str">
            <v>Listed by RMI</v>
          </cell>
        </row>
        <row r="8161">
          <cell r="B8161" t="str">
            <v>TE CONNECTIVITY_2023</v>
          </cell>
          <cell r="C8161" t="str">
            <v>CID000281 - CNMC (Guangxi) PGMA Co., Ltd.</v>
          </cell>
          <cell r="D8161" t="str">
            <v>Tungsten</v>
          </cell>
          <cell r="E8161" t="str">
            <v>CID000281</v>
          </cell>
          <cell r="F8161" t="str">
            <v>RMI</v>
          </cell>
          <cell r="G8161" t="str">
            <v>CNMC (Guangxi) PGMA Co., Ltd.</v>
          </cell>
          <cell r="H8161" t="str">
            <v>CHINA</v>
          </cell>
          <cell r="I8161"/>
          <cell r="J8161" t="str">
            <v>Hezhou</v>
          </cell>
          <cell r="K8161" t="str">
            <v>Guangxi Zhuangzu Zizhiqu</v>
          </cell>
          <cell r="L8161" t="str">
            <v>Listed by RMI</v>
          </cell>
        </row>
        <row r="8162">
          <cell r="B8162" t="str">
            <v>TE CONNECTIVITY_2023</v>
          </cell>
          <cell r="C8162" t="str">
            <v>CID003582 - Fabrica Auricchio Industria e Comercio Ltda.</v>
          </cell>
          <cell r="D8162" t="str">
            <v>Tin</v>
          </cell>
          <cell r="E8162" t="str">
            <v>CID003582</v>
          </cell>
          <cell r="F8162" t="str">
            <v>RMI</v>
          </cell>
          <cell r="G8162" t="str">
            <v>Fabrica Auricchio Industria e Comercio Ltda.</v>
          </cell>
          <cell r="H8162" t="str">
            <v>BRAZIL</v>
          </cell>
          <cell r="I8162"/>
          <cell r="J8162" t="str">
            <v>Mogi das Cruzes</v>
          </cell>
          <cell r="K8162" t="str">
            <v>São Paulo</v>
          </cell>
          <cell r="L8162" t="str">
            <v>Conformant</v>
          </cell>
        </row>
        <row r="8163">
          <cell r="B8163" t="str">
            <v>TE CONNECTIVITY_2023</v>
          </cell>
          <cell r="C8163" t="str">
            <v>CID002858 - Modeltech Sdn Bhd</v>
          </cell>
          <cell r="D8163" t="str">
            <v>Tin</v>
          </cell>
          <cell r="E8163" t="str">
            <v>CID002858</v>
          </cell>
          <cell r="F8163" t="str">
            <v>RMI</v>
          </cell>
          <cell r="G8163" t="str">
            <v>Modeltech Sdn Bhd</v>
          </cell>
          <cell r="H8163" t="str">
            <v>MALAYSIA</v>
          </cell>
          <cell r="I8163"/>
          <cell r="J8163" t="str">
            <v>Kawasan Perindustrian Bukit Rambai</v>
          </cell>
          <cell r="K8163" t="str">
            <v>Melaka</v>
          </cell>
          <cell r="L8163" t="str">
            <v>Listed by RMI</v>
          </cell>
        </row>
        <row r="8164">
          <cell r="B8164" t="str">
            <v>TE CONNECTIVITY_2023</v>
          </cell>
          <cell r="C8164" t="str">
            <v>CID002527 - Shenzhen Zhonghenglong Real Industry Co., Ltd.</v>
          </cell>
          <cell r="D8164" t="str">
            <v>Gold</v>
          </cell>
          <cell r="E8164" t="str">
            <v>CID002527</v>
          </cell>
          <cell r="F8164" t="str">
            <v>RMI</v>
          </cell>
          <cell r="G8164" t="str">
            <v>Shenzhen Zhonghenglong Real Industry Co., Ltd.</v>
          </cell>
          <cell r="H8164" t="str">
            <v>CHINA</v>
          </cell>
          <cell r="I8164"/>
          <cell r="J8164" t="str">
            <v>Shenzhen</v>
          </cell>
          <cell r="K8164" t="str">
            <v>Guangdong</v>
          </cell>
          <cell r="L8164" t="str">
            <v>Listed by RMI</v>
          </cell>
        </row>
        <row r="8165">
          <cell r="B8165" t="str">
            <v>TE CONNECTIVITY_2023</v>
          </cell>
          <cell r="C8165" t="str">
            <v>CID002588 - Shirpur Gold Refinery Ltd.</v>
          </cell>
          <cell r="D8165" t="str">
            <v>Gold</v>
          </cell>
          <cell r="E8165" t="str">
            <v>CID002588</v>
          </cell>
          <cell r="F8165" t="str">
            <v>RMI</v>
          </cell>
          <cell r="G8165" t="str">
            <v>Shirpur Gold Refinery Ltd.</v>
          </cell>
          <cell r="H8165" t="str">
            <v>INDIA</v>
          </cell>
          <cell r="I8165"/>
          <cell r="J8165" t="str">
            <v>Mumbai</v>
          </cell>
          <cell r="K8165" t="str">
            <v>Maharashtra</v>
          </cell>
          <cell r="L8165" t="str">
            <v>Listed by RMI</v>
          </cell>
        </row>
        <row r="8166">
          <cell r="B8166" t="str">
            <v>TE CONNECTIVITY_2023</v>
          </cell>
          <cell r="C8166" t="str">
            <v>CID002893 - JALAN &amp; Company</v>
          </cell>
          <cell r="D8166" t="str">
            <v>Gold</v>
          </cell>
          <cell r="E8166" t="str">
            <v>CID002893</v>
          </cell>
          <cell r="F8166" t="str">
            <v>RMI</v>
          </cell>
          <cell r="G8166" t="str">
            <v>JALAN &amp; Company</v>
          </cell>
          <cell r="H8166" t="str">
            <v>INDIA</v>
          </cell>
          <cell r="I8166"/>
          <cell r="J8166" t="str">
            <v>New Delhi</v>
          </cell>
          <cell r="K8166" t="str">
            <v>Delhi</v>
          </cell>
          <cell r="L8166" t="str">
            <v>Listed by RMI</v>
          </cell>
        </row>
        <row r="8167">
          <cell r="B8167" t="str">
            <v>TE CONNECTIVITY_2023</v>
          </cell>
          <cell r="C8167" t="str">
            <v>CID003186 - Gold Coast Refinery</v>
          </cell>
          <cell r="D8167" t="str">
            <v>Gold</v>
          </cell>
          <cell r="E8167" t="str">
            <v>CID003186</v>
          </cell>
          <cell r="F8167" t="str">
            <v>RMI</v>
          </cell>
          <cell r="G8167" t="str">
            <v>Gold Coast Refinery</v>
          </cell>
          <cell r="H8167" t="str">
            <v>GHANA</v>
          </cell>
          <cell r="I8167"/>
          <cell r="J8167" t="str">
            <v>Accra</v>
          </cell>
          <cell r="K8167" t="str">
            <v>Accra</v>
          </cell>
          <cell r="L8167" t="str">
            <v>Listed by RMI</v>
          </cell>
        </row>
        <row r="8168">
          <cell r="B8168" t="str">
            <v>TE CONNECTIVITY_2023</v>
          </cell>
          <cell r="C8168" t="str">
            <v>CID003417 - Hubei Green Tungsten Co., Ltd.</v>
          </cell>
          <cell r="D8168" t="str">
            <v>Tungsten</v>
          </cell>
          <cell r="E8168" t="str">
            <v>CID003417</v>
          </cell>
          <cell r="F8168" t="str">
            <v>RMI</v>
          </cell>
          <cell r="G8168" t="str">
            <v>Hubei Green Tungsten Co., Ltd.</v>
          </cell>
          <cell r="H8168" t="str">
            <v>CHINA</v>
          </cell>
          <cell r="I8168"/>
          <cell r="J8168" t="str">
            <v>Shenzhen</v>
          </cell>
          <cell r="K8168" t="str">
            <v>Guangdong Sheng</v>
          </cell>
          <cell r="L8168" t="str">
            <v>Conformant</v>
          </cell>
        </row>
        <row r="8169">
          <cell r="B8169" t="str">
            <v>TE CONNECTIVITY_2023</v>
          </cell>
          <cell r="C8169" t="str">
            <v>CID003449 - PT Mitra Sukses Globalindo</v>
          </cell>
          <cell r="D8169" t="str">
            <v>Tin</v>
          </cell>
          <cell r="E8169" t="str">
            <v>CID003449</v>
          </cell>
          <cell r="F8169" t="str">
            <v>RMI</v>
          </cell>
          <cell r="G8169" t="str">
            <v>PT Mitra Sukses Globalindo</v>
          </cell>
          <cell r="H8169" t="str">
            <v>INDONESIA</v>
          </cell>
          <cell r="I8169"/>
          <cell r="J8169" t="str">
            <v>Pangkalpinang</v>
          </cell>
          <cell r="K8169" t="str">
            <v>Kepulauan Bangka Belitung</v>
          </cell>
          <cell r="L8169" t="str">
            <v>Conformant</v>
          </cell>
        </row>
        <row r="8170">
          <cell r="B8170" t="str">
            <v>TE CONNECTIVITY_2023</v>
          </cell>
          <cell r="C8170" t="str">
            <v>CID003463 - Kundan Care Products Ltd.</v>
          </cell>
          <cell r="D8170" t="str">
            <v>Gold</v>
          </cell>
          <cell r="E8170" t="str">
            <v>CID003463</v>
          </cell>
          <cell r="F8170" t="str">
            <v>RMI</v>
          </cell>
          <cell r="G8170" t="str">
            <v>Kundan Care Products Ltd.</v>
          </cell>
          <cell r="H8170" t="str">
            <v>INDIA</v>
          </cell>
          <cell r="I8170"/>
          <cell r="J8170" t="str">
            <v>Haridwar</v>
          </cell>
          <cell r="K8170" t="str">
            <v>Uttarakhand</v>
          </cell>
          <cell r="L8170" t="str">
            <v>Listed by RMI</v>
          </cell>
        </row>
        <row r="8171">
          <cell r="B8171" t="str">
            <v>TE CONNECTIVITY_2023</v>
          </cell>
          <cell r="C8171" t="str">
            <v>CID003487 - Emerald Jewel Industry India Limited (Unit 1)</v>
          </cell>
          <cell r="D8171" t="str">
            <v>Gold</v>
          </cell>
          <cell r="E8171" t="str">
            <v>CID003487</v>
          </cell>
          <cell r="F8171" t="str">
            <v>RMI</v>
          </cell>
          <cell r="G8171" t="str">
            <v>Emerald Jewel Industry India Limited (Unit 1)</v>
          </cell>
          <cell r="H8171" t="str">
            <v>INDIA</v>
          </cell>
          <cell r="I8171"/>
          <cell r="J8171" t="str">
            <v>Coimbatore</v>
          </cell>
          <cell r="K8171" t="str">
            <v>Tamil Nadu</v>
          </cell>
          <cell r="L8171" t="str">
            <v>Listed by RMI</v>
          </cell>
        </row>
        <row r="8172">
          <cell r="B8172" t="str">
            <v>TE CONNECTIVITY_2023</v>
          </cell>
          <cell r="C8172" t="str">
            <v>CID003488 - Emerald Jewel Industry India Limited (Unit 2)</v>
          </cell>
          <cell r="D8172" t="str">
            <v>Gold</v>
          </cell>
          <cell r="E8172" t="str">
            <v>CID003488</v>
          </cell>
          <cell r="F8172" t="str">
            <v>RMI</v>
          </cell>
          <cell r="G8172" t="str">
            <v>Emerald Jewel Industry India Limited (Unit 2)</v>
          </cell>
          <cell r="H8172" t="str">
            <v>INDIA</v>
          </cell>
          <cell r="I8172"/>
          <cell r="J8172" t="str">
            <v>Coimbatore</v>
          </cell>
          <cell r="K8172" t="str">
            <v>Tamil Nadu</v>
          </cell>
          <cell r="L8172" t="str">
            <v>Listed by RMI</v>
          </cell>
        </row>
        <row r="8173">
          <cell r="B8173" t="str">
            <v>TE CONNECTIVITY_2023</v>
          </cell>
          <cell r="C8173" t="str">
            <v>CID003489 - Emerald Jewel Industry India Limited (Unit 3)</v>
          </cell>
          <cell r="D8173" t="str">
            <v>Gold</v>
          </cell>
          <cell r="E8173" t="str">
            <v>CID003489</v>
          </cell>
          <cell r="F8173" t="str">
            <v>RMI</v>
          </cell>
          <cell r="G8173" t="str">
            <v>Emerald Jewel Industry India Limited (Unit 3)</v>
          </cell>
          <cell r="H8173" t="str">
            <v>INDIA</v>
          </cell>
          <cell r="I8173"/>
          <cell r="J8173" t="str">
            <v>Coimbatore</v>
          </cell>
          <cell r="K8173" t="str">
            <v>Tamil Nadu</v>
          </cell>
          <cell r="L8173" t="str">
            <v>Listed by RMI</v>
          </cell>
        </row>
        <row r="8174">
          <cell r="B8174" t="str">
            <v>TE CONNECTIVITY_2023</v>
          </cell>
          <cell r="C8174" t="str">
            <v>CID003490 - Emerald Jewel Industry India Limited (Unit 4)</v>
          </cell>
          <cell r="D8174" t="str">
            <v>Gold</v>
          </cell>
          <cell r="E8174" t="str">
            <v>CID003490</v>
          </cell>
          <cell r="F8174" t="str">
            <v>RMI</v>
          </cell>
          <cell r="G8174" t="str">
            <v>Emerald Jewel Industry India Limited (Unit 4)</v>
          </cell>
          <cell r="H8174" t="str">
            <v>INDIA</v>
          </cell>
          <cell r="I8174"/>
          <cell r="J8174" t="str">
            <v>Coimbatore</v>
          </cell>
          <cell r="K8174" t="str">
            <v>Tamil Nadu</v>
          </cell>
          <cell r="L8174" t="str">
            <v>Listed by RMI</v>
          </cell>
        </row>
        <row r="8175">
          <cell r="B8175" t="str">
            <v>TE CONNECTIVITY_2023</v>
          </cell>
          <cell r="C8175" t="str">
            <v>CID003497 - K.A. Rasmussen</v>
          </cell>
          <cell r="D8175" t="str">
            <v>Gold</v>
          </cell>
          <cell r="E8175" t="str">
            <v>CID003497</v>
          </cell>
          <cell r="F8175" t="str">
            <v>RMI</v>
          </cell>
          <cell r="G8175" t="str">
            <v>K.A. Rasmussen</v>
          </cell>
          <cell r="H8175" t="str">
            <v>NORWAY</v>
          </cell>
          <cell r="I8175"/>
          <cell r="J8175" t="str">
            <v>Hamar</v>
          </cell>
          <cell r="K8175" t="str">
            <v>Hedmarken</v>
          </cell>
          <cell r="L8175" t="str">
            <v>Listed by RMI</v>
          </cell>
        </row>
        <row r="8176">
          <cell r="B8176" t="str">
            <v>TE CONNECTIVITY_2023</v>
          </cell>
          <cell r="C8176" t="str">
            <v>CID003529 - Sancus ZFS (L’Orfebre, SA)</v>
          </cell>
          <cell r="D8176" t="str">
            <v>Gold</v>
          </cell>
          <cell r="E8176" t="str">
            <v>CID003529</v>
          </cell>
          <cell r="F8176" t="str">
            <v>RMI</v>
          </cell>
          <cell r="G8176" t="str">
            <v>Sancus ZFS (L’Orfebre, SA)</v>
          </cell>
          <cell r="H8176" t="str">
            <v>COLOMBIA</v>
          </cell>
          <cell r="I8176"/>
          <cell r="J8176" t="str">
            <v>Barranquilla</v>
          </cell>
          <cell r="K8176" t="str">
            <v>Atlántico</v>
          </cell>
          <cell r="L8176" t="str">
            <v>Active</v>
          </cell>
        </row>
        <row r="8177">
          <cell r="B8177" t="str">
            <v>TE CONNECTIVITY_2023</v>
          </cell>
          <cell r="C8177" t="str">
            <v>CID003540 - Sellem Industries Ltd.</v>
          </cell>
          <cell r="D8177" t="str">
            <v>Gold</v>
          </cell>
          <cell r="E8177" t="str">
            <v>CID003540</v>
          </cell>
          <cell r="F8177" t="str">
            <v>RMI</v>
          </cell>
          <cell r="G8177" t="str">
            <v>Sellem Industries Ltd.</v>
          </cell>
          <cell r="H8177" t="str">
            <v>MAURITANIA</v>
          </cell>
          <cell r="I8177"/>
          <cell r="J8177" t="str">
            <v>Nouakchott</v>
          </cell>
          <cell r="K8177" t="str">
            <v>Nouakchott Ouest</v>
          </cell>
          <cell r="L8177" t="str">
            <v>Listed by RMI</v>
          </cell>
        </row>
        <row r="8178">
          <cell r="B8178" t="str">
            <v>TE CONNECTIVITY_2023</v>
          </cell>
          <cell r="C8178" t="str">
            <v>CID003548 - MD Overseas</v>
          </cell>
          <cell r="D8178" t="str">
            <v>Gold</v>
          </cell>
          <cell r="E8178" t="str">
            <v>CID003548</v>
          </cell>
          <cell r="F8178" t="str">
            <v>RMI</v>
          </cell>
          <cell r="G8178" t="str">
            <v>MD Overseas</v>
          </cell>
          <cell r="H8178" t="str">
            <v>INDIA</v>
          </cell>
          <cell r="I8178"/>
          <cell r="J8178" t="str">
            <v>Rudrapur</v>
          </cell>
          <cell r="K8178" t="str">
            <v>Uttarakhand</v>
          </cell>
          <cell r="L8178" t="str">
            <v>Listed by RMI</v>
          </cell>
        </row>
        <row r="8179">
          <cell r="B8179" t="str">
            <v>TE CONNECTIVITY_2023</v>
          </cell>
          <cell r="C8179" t="str">
            <v>CID003557 - Metallix Refining Inc.</v>
          </cell>
          <cell r="D8179" t="str">
            <v>Gold</v>
          </cell>
          <cell r="E8179" t="str">
            <v>CID003557</v>
          </cell>
          <cell r="F8179" t="str">
            <v>RMI</v>
          </cell>
          <cell r="G8179" t="str">
            <v>Metallix Refining Inc.</v>
          </cell>
          <cell r="H8179" t="str">
            <v>UNITED STATES OF AMERICA</v>
          </cell>
          <cell r="I8179"/>
          <cell r="J8179" t="str">
            <v>Greenville</v>
          </cell>
          <cell r="K8179" t="str">
            <v>North Carolina</v>
          </cell>
          <cell r="L8179" t="str">
            <v>Listed by RMI</v>
          </cell>
        </row>
        <row r="8180">
          <cell r="B8180" t="str">
            <v>TE CONNECTIVITY_2023</v>
          </cell>
          <cell r="C8180" t="str">
            <v>CID003575 - Metal Concentrators SA (Pty) Ltd.</v>
          </cell>
          <cell r="D8180" t="str">
            <v>Gold</v>
          </cell>
          <cell r="E8180" t="str">
            <v>CID003575</v>
          </cell>
          <cell r="F8180" t="str">
            <v>RMI</v>
          </cell>
          <cell r="G8180" t="str">
            <v>Metal Concentrators SA (Pty) Ltd.</v>
          </cell>
          <cell r="H8180" t="str">
            <v>SOUTH AFRICA</v>
          </cell>
          <cell r="I8180"/>
          <cell r="J8180" t="str">
            <v>Kempton Park</v>
          </cell>
          <cell r="K8180" t="str">
            <v>Gauteng</v>
          </cell>
          <cell r="L8180" t="str">
            <v>Conformant</v>
          </cell>
        </row>
        <row r="8181">
          <cell r="B8181" t="str">
            <v>TE CONNECTIVITY_2023</v>
          </cell>
          <cell r="C8181" t="str">
            <v>CID003583 - RFH Yancheng Jinye New Material Technology Co., Ltd.</v>
          </cell>
          <cell r="D8181" t="str">
            <v>Tantalum</v>
          </cell>
          <cell r="E8181" t="str">
            <v>CID003583</v>
          </cell>
          <cell r="F8181" t="str">
            <v>RMI</v>
          </cell>
          <cell r="G8181" t="str">
            <v>RFH Yancheng Jinye New Material Technology Co., Ltd.</v>
          </cell>
          <cell r="H8181" t="str">
            <v>CHINA</v>
          </cell>
          <cell r="I8181"/>
          <cell r="J8181" t="str">
            <v>Yecheng City</v>
          </cell>
          <cell r="K8181" t="str">
            <v>Jiangsu Sheng</v>
          </cell>
          <cell r="L8181" t="str">
            <v>Conformant</v>
          </cell>
        </row>
        <row r="8182">
          <cell r="B8182" t="str">
            <v>TE CONNECTIVITY_2023</v>
          </cell>
          <cell r="C8182" t="str">
            <v>CID003612 - OOO “Technolom” 2</v>
          </cell>
          <cell r="D8182" t="str">
            <v>Tungsten</v>
          </cell>
          <cell r="E8182" t="str">
            <v>CID003612</v>
          </cell>
          <cell r="F8182" t="str">
            <v>RMI</v>
          </cell>
          <cell r="G8182" t="str">
            <v>OOO “Technolom” 2</v>
          </cell>
          <cell r="H8182" t="str">
            <v>RUSSIAN FEDERATION</v>
          </cell>
          <cell r="I8182"/>
          <cell r="J8182" t="str">
            <v>Ramenskoe</v>
          </cell>
          <cell r="K8182" t="str">
            <v>Moskovskaja oblast'</v>
          </cell>
          <cell r="L8182" t="str">
            <v>Listed by RMI</v>
          </cell>
        </row>
        <row r="8183">
          <cell r="B8183" t="str">
            <v>TE CONNECTIVITY_2023</v>
          </cell>
          <cell r="C8183" t="str">
            <v>CID003615 - WEEEREFINING</v>
          </cell>
          <cell r="D8183" t="str">
            <v>Gold</v>
          </cell>
          <cell r="E8183" t="str">
            <v>CID003615</v>
          </cell>
          <cell r="F8183" t="str">
            <v>RMI</v>
          </cell>
          <cell r="G8183" t="str">
            <v>WEEEREFINING</v>
          </cell>
          <cell r="H8183" t="str">
            <v>FRANCE</v>
          </cell>
          <cell r="I8183"/>
          <cell r="J8183" t="str">
            <v>Tourville-les-Ifs</v>
          </cell>
          <cell r="K8183" t="str">
            <v>Normandie</v>
          </cell>
          <cell r="L8183" t="str">
            <v>Active</v>
          </cell>
        </row>
        <row r="8184">
          <cell r="B8184" t="str">
            <v>TE CONNECTIVITY_2023</v>
          </cell>
          <cell r="C8184" t="str">
            <v>CID001810 - Super Dragon Technology Co., Ltd.</v>
          </cell>
          <cell r="D8184" t="str">
            <v>Gold</v>
          </cell>
          <cell r="E8184" t="str">
            <v>CID001810</v>
          </cell>
          <cell r="F8184" t="str">
            <v>RMI</v>
          </cell>
          <cell r="G8184" t="str">
            <v>Super Dragon Technology Co., Ltd.</v>
          </cell>
          <cell r="H8184" t="str">
            <v>TAIWAN, PROVINCE OF CHINA</v>
          </cell>
          <cell r="I8184"/>
          <cell r="J8184" t="str">
            <v>Taoyuan</v>
          </cell>
          <cell r="K8184" t="str">
            <v>Taoyuan</v>
          </cell>
          <cell r="L8184" t="str">
            <v>Listed by RMI</v>
          </cell>
        </row>
        <row r="8185">
          <cell r="B8185" t="str">
            <v>TE CONNECTIVITY_2023</v>
          </cell>
          <cell r="C8185" t="str">
            <v>CID003617 - Value Trading</v>
          </cell>
          <cell r="D8185" t="str">
            <v>Gold</v>
          </cell>
          <cell r="E8185" t="str">
            <v>CID003617</v>
          </cell>
          <cell r="F8185" t="str">
            <v>From Suppliers Declarations</v>
          </cell>
          <cell r="G8185" t="str">
            <v>Value Trading</v>
          </cell>
          <cell r="H8185" t="str">
            <v>BELGIUM</v>
          </cell>
          <cell r="I8185"/>
          <cell r="J8185" t="str">
            <v>Antwerp</v>
          </cell>
          <cell r="K8185" t="str">
            <v>Antwerpen</v>
          </cell>
          <cell r="L8185" t="str">
            <v>Not listed</v>
          </cell>
        </row>
        <row r="8186">
          <cell r="B8186" t="str">
            <v>TE CONNECTIVITY_2023</v>
          </cell>
          <cell r="C8186" t="str">
            <v>CID003380 - PT Masbro Alam Stania</v>
          </cell>
          <cell r="D8186" t="str">
            <v>Tin</v>
          </cell>
          <cell r="E8186" t="str">
            <v>CID003380</v>
          </cell>
          <cell r="F8186" t="str">
            <v>RMI</v>
          </cell>
          <cell r="G8186" t="str">
            <v>PT Masbro Alam Stania</v>
          </cell>
          <cell r="H8186" t="str">
            <v>INDONESIA</v>
          </cell>
          <cell r="I8186"/>
          <cell r="J8186"/>
          <cell r="K8186" t="str">
            <v>Sungailiat, Kepulauan Bangka Belitung</v>
          </cell>
          <cell r="L8186" t="str">
            <v>Removed</v>
          </cell>
        </row>
        <row r="8187">
          <cell r="B8187" t="str">
            <v>TE CONNECTIVITY_2023</v>
          </cell>
          <cell r="C8187" t="str">
            <v>CID003609 - Fujian Xinlu Tungsten Co., Ltd.</v>
          </cell>
          <cell r="D8187" t="str">
            <v>Tungsten</v>
          </cell>
          <cell r="E8187" t="str">
            <v>CID003609</v>
          </cell>
          <cell r="F8187" t="str">
            <v>RMI</v>
          </cell>
          <cell r="G8187" t="str">
            <v>Fujian Xinlu Tungsten Co., Ltd.</v>
          </cell>
          <cell r="H8187" t="str">
            <v>CHINA</v>
          </cell>
          <cell r="I8187"/>
          <cell r="J8187" t="str">
            <v>Longyan</v>
          </cell>
          <cell r="K8187" t="str">
            <v>Fujian Sheng</v>
          </cell>
          <cell r="L8187" t="str">
            <v>Conformant</v>
          </cell>
        </row>
        <row r="8188">
          <cell r="B8188" t="str">
            <v>TE CONNECTIVITY_2023</v>
          </cell>
          <cell r="C8188" t="str">
            <v>CID003614 - OOO “Technolom” 1</v>
          </cell>
          <cell r="D8188" t="str">
            <v>Tungsten</v>
          </cell>
          <cell r="E8188" t="str">
            <v>CID003614</v>
          </cell>
          <cell r="F8188" t="str">
            <v>RMI</v>
          </cell>
          <cell r="G8188" t="str">
            <v>OOO “Technolom” 1</v>
          </cell>
          <cell r="H8188" t="str">
            <v>RUSSIAN FEDERATION</v>
          </cell>
          <cell r="I8188"/>
          <cell r="J8188" t="str">
            <v>Ramenskoe</v>
          </cell>
          <cell r="K8188" t="str">
            <v>Moskovskaja oblast'</v>
          </cell>
          <cell r="L8188" t="str">
            <v>Listed by RMI</v>
          </cell>
        </row>
        <row r="8189">
          <cell r="B8189" t="str">
            <v>TEXAS INSTRUMENTS_20222023</v>
          </cell>
          <cell r="C8189" t="str">
            <v>CID000211 - Changsha South Tantalum Niobium Co., Ltd.</v>
          </cell>
          <cell r="D8189" t="str">
            <v>Tantalum</v>
          </cell>
          <cell r="E8189" t="str">
            <v>CID000211</v>
          </cell>
          <cell r="F8189" t="str">
            <v>RMI</v>
          </cell>
          <cell r="G8189" t="str">
            <v>Changsha South Tantalum Niobium Co., Ltd.</v>
          </cell>
          <cell r="H8189" t="str">
            <v>CHINA</v>
          </cell>
          <cell r="I8189"/>
          <cell r="J8189" t="str">
            <v>Changsha</v>
          </cell>
          <cell r="K8189" t="str">
            <v>Hunan Sheng</v>
          </cell>
          <cell r="L8189" t="str">
            <v>Conformant</v>
          </cell>
        </row>
        <row r="8190">
          <cell r="B8190" t="str">
            <v>TEXAS INSTRUMENTS_20222023</v>
          </cell>
          <cell r="C8190" t="str">
            <v>CID002504 - D Block Metals, LLC</v>
          </cell>
          <cell r="D8190" t="str">
            <v>Tantalum</v>
          </cell>
          <cell r="E8190" t="str">
            <v>CID002504</v>
          </cell>
          <cell r="F8190" t="str">
            <v>RMI</v>
          </cell>
          <cell r="G8190" t="str">
            <v>D Block Metals, LLC</v>
          </cell>
          <cell r="H8190" t="str">
            <v>UNITED STATES OF AMERICA</v>
          </cell>
          <cell r="I8190"/>
          <cell r="J8190" t="str">
            <v>Gastonia</v>
          </cell>
          <cell r="K8190" t="str">
            <v>North Carolina</v>
          </cell>
          <cell r="L8190" t="str">
            <v>Conformant</v>
          </cell>
        </row>
        <row r="8191">
          <cell r="B8191" t="str">
            <v>TEXAS INSTRUMENTS_20222023</v>
          </cell>
          <cell r="C8191" t="str">
            <v>CID000460 - F&amp;X Electro-Materials Ltd.4</v>
          </cell>
          <cell r="D8191" t="str">
            <v>Tantalum</v>
          </cell>
          <cell r="E8191" t="str">
            <v>CID000460</v>
          </cell>
          <cell r="F8191" t="str">
            <v>RMI</v>
          </cell>
          <cell r="G8191" t="str">
            <v>F&amp;X Electro-Materials Ltd.</v>
          </cell>
          <cell r="H8191" t="str">
            <v>CHINA</v>
          </cell>
          <cell r="I8191"/>
          <cell r="J8191" t="str">
            <v>Jiangmen</v>
          </cell>
          <cell r="K8191" t="str">
            <v>Guangdong Sheng</v>
          </cell>
          <cell r="L8191" t="str">
            <v>Conformant</v>
          </cell>
        </row>
        <row r="8192">
          <cell r="B8192" t="str">
            <v>TEXAS INSTRUMENTS_20222023</v>
          </cell>
          <cell r="C8192" t="str">
            <v>CID002505 - FIR Metals &amp; Resource Ltd.</v>
          </cell>
          <cell r="D8192" t="str">
            <v>Tantalum</v>
          </cell>
          <cell r="E8192" t="str">
            <v>CID002505</v>
          </cell>
          <cell r="F8192" t="str">
            <v>RMI</v>
          </cell>
          <cell r="G8192" t="str">
            <v>FIR Metals &amp; Resource Ltd.</v>
          </cell>
          <cell r="H8192" t="str">
            <v>CHINA</v>
          </cell>
          <cell r="I8192"/>
          <cell r="J8192" t="str">
            <v>Zhuzhou</v>
          </cell>
          <cell r="K8192" t="str">
            <v>Hunan Sheng</v>
          </cell>
          <cell r="L8192" t="str">
            <v>Conformant</v>
          </cell>
        </row>
        <row r="8193">
          <cell r="B8193" t="str">
            <v>TEXAS INSTRUMENTS_20222023</v>
          </cell>
          <cell r="C8193" t="str">
            <v>CID002558 - Global Advanced Metals Aizu</v>
          </cell>
          <cell r="D8193" t="str">
            <v>Tantalum</v>
          </cell>
          <cell r="E8193" t="str">
            <v>CID002558</v>
          </cell>
          <cell r="F8193" t="str">
            <v>RMI</v>
          </cell>
          <cell r="G8193" t="str">
            <v>Global Advanced Metals Aizu</v>
          </cell>
          <cell r="H8193" t="str">
            <v>JAPAN</v>
          </cell>
          <cell r="I8193"/>
          <cell r="J8193" t="str">
            <v>Aizuwakamatsu</v>
          </cell>
          <cell r="K8193" t="str">
            <v>Fukushima</v>
          </cell>
          <cell r="L8193" t="str">
            <v>Conformant</v>
          </cell>
        </row>
        <row r="8194">
          <cell r="B8194" t="str">
            <v>TEXAS INSTRUMENTS_20222023</v>
          </cell>
          <cell r="C8194" t="str">
            <v>CID002557 - Global Advanced Metals Boyertown</v>
          </cell>
          <cell r="D8194" t="str">
            <v>Tantalum</v>
          </cell>
          <cell r="E8194" t="str">
            <v>CID002557</v>
          </cell>
          <cell r="F8194" t="str">
            <v>RMI</v>
          </cell>
          <cell r="G8194" t="str">
            <v>Global Advanced Metals Boyertown</v>
          </cell>
          <cell r="H8194" t="str">
            <v>UNITED STATES OF AMERICA</v>
          </cell>
          <cell r="I8194"/>
          <cell r="J8194" t="str">
            <v>Boyertown</v>
          </cell>
          <cell r="K8194" t="str">
            <v>Pennsylvania</v>
          </cell>
          <cell r="L8194" t="str">
            <v>Conformant</v>
          </cell>
        </row>
        <row r="8195">
          <cell r="B8195" t="str">
            <v>TEXAS INSTRUMENTS_20222023</v>
          </cell>
          <cell r="C8195" t="str">
            <v>CID000616 - XIMEI RESOURCES (GUANGDONG) LIMITED</v>
          </cell>
          <cell r="D8195" t="str">
            <v>Tantalum</v>
          </cell>
          <cell r="E8195" t="str">
            <v>CID000616</v>
          </cell>
          <cell r="F8195" t="str">
            <v>RMI</v>
          </cell>
          <cell r="G8195" t="str">
            <v>XIMEI RESOURCES (GUANGDONG) LIMITED</v>
          </cell>
          <cell r="H8195" t="str">
            <v>CHINA</v>
          </cell>
          <cell r="I8195"/>
          <cell r="J8195" t="str">
            <v>Yingde</v>
          </cell>
          <cell r="K8195" t="str">
            <v>Guangdong Sheng</v>
          </cell>
          <cell r="L8195" t="str">
            <v>Conformant</v>
          </cell>
        </row>
        <row r="8196">
          <cell r="B8196" t="str">
            <v>TEXAS INSTRUMENTS_20222023</v>
          </cell>
          <cell r="C8196" t="str">
            <v>CID002544 - TANIOBIS Co., Ltd.</v>
          </cell>
          <cell r="D8196" t="str">
            <v>Tantalum</v>
          </cell>
          <cell r="E8196" t="str">
            <v>CID002544</v>
          </cell>
          <cell r="F8196" t="str">
            <v>RMI</v>
          </cell>
          <cell r="G8196" t="str">
            <v>TANIOBIS Co., Ltd.</v>
          </cell>
          <cell r="H8196" t="str">
            <v>THAILAND</v>
          </cell>
          <cell r="I8196"/>
          <cell r="J8196" t="str">
            <v>Map Ta Phut</v>
          </cell>
          <cell r="K8196" t="str">
            <v>Rayong</v>
          </cell>
          <cell r="L8196" t="str">
            <v>Conformant</v>
          </cell>
        </row>
        <row r="8197">
          <cell r="B8197" t="str">
            <v>TEXAS INSTRUMENTS_20222023</v>
          </cell>
          <cell r="C8197" t="str">
            <v>CID002547 - QSIL Metals Hermsdorf GmbH98</v>
          </cell>
          <cell r="D8197" t="str">
            <v>Tantalum</v>
          </cell>
          <cell r="E8197" t="str">
            <v>CID002547</v>
          </cell>
          <cell r="F8197" t="str">
            <v>RMI</v>
          </cell>
          <cell r="G8197" t="str">
            <v>QSIL Metals Hermsdorf GmbH</v>
          </cell>
          <cell r="H8197" t="str">
            <v>GERMANY</v>
          </cell>
          <cell r="I8197"/>
          <cell r="J8197" t="str">
            <v>Hermsdorf</v>
          </cell>
          <cell r="K8197" t="str">
            <v>Thüringen</v>
          </cell>
          <cell r="L8197" t="str">
            <v>Removed</v>
          </cell>
        </row>
        <row r="8198">
          <cell r="B8198" t="str">
            <v>TEXAS INSTRUMENTS_20222023</v>
          </cell>
          <cell r="C8198" t="str">
            <v>CID002548 - Materion Newton Inc.</v>
          </cell>
          <cell r="D8198" t="str">
            <v>Tantalum</v>
          </cell>
          <cell r="E8198" t="str">
            <v>CID002548</v>
          </cell>
          <cell r="F8198" t="str">
            <v>RMI</v>
          </cell>
          <cell r="G8198" t="str">
            <v>Materion Newton Inc.</v>
          </cell>
          <cell r="H8198" t="str">
            <v>UNITED STATES OF AMERICA</v>
          </cell>
          <cell r="I8198"/>
          <cell r="J8198" t="str">
            <v>Newton</v>
          </cell>
          <cell r="K8198" t="str">
            <v>Massachusetts</v>
          </cell>
          <cell r="L8198" t="str">
            <v>Conformant</v>
          </cell>
        </row>
        <row r="8199">
          <cell r="B8199" t="str">
            <v>TEXAS INSTRUMENTS_20222023</v>
          </cell>
          <cell r="C8199" t="str">
            <v>CID002549 - TANIOBIS Japan Co., Ltd.</v>
          </cell>
          <cell r="D8199" t="str">
            <v>Tantalum</v>
          </cell>
          <cell r="E8199" t="str">
            <v>CID002549</v>
          </cell>
          <cell r="F8199" t="str">
            <v>RMI</v>
          </cell>
          <cell r="G8199" t="str">
            <v>TANIOBIS Japan Co., Ltd.</v>
          </cell>
          <cell r="H8199" t="str">
            <v>JAPAN</v>
          </cell>
          <cell r="I8199"/>
          <cell r="J8199" t="str">
            <v>Mito</v>
          </cell>
          <cell r="K8199" t="str">
            <v>Ibaraki</v>
          </cell>
          <cell r="L8199" t="str">
            <v>Conformant</v>
          </cell>
        </row>
        <row r="8200">
          <cell r="B8200" t="str">
            <v>TEXAS INSTRUMENTS_20222023</v>
          </cell>
          <cell r="C8200" t="str">
            <v>CID002550 - TANIOBIS Smelting GmbH &amp; Co. KG</v>
          </cell>
          <cell r="D8200" t="str">
            <v>Tantalum</v>
          </cell>
          <cell r="E8200" t="str">
            <v>CID002550</v>
          </cell>
          <cell r="F8200" t="str">
            <v>RMI</v>
          </cell>
          <cell r="G8200" t="str">
            <v>TANIOBIS Smelting GmbH &amp; Co. KG</v>
          </cell>
          <cell r="H8200" t="str">
            <v>GERMANY</v>
          </cell>
          <cell r="I8200"/>
          <cell r="J8200" t="str">
            <v>Laufenburg</v>
          </cell>
          <cell r="K8200" t="str">
            <v>Baden-Württemberg</v>
          </cell>
          <cell r="L8200" t="str">
            <v>Conformant</v>
          </cell>
        </row>
        <row r="8201">
          <cell r="B8201" t="str">
            <v>TEXAS INSTRUMENTS_20222023</v>
          </cell>
          <cell r="C8201" t="str">
            <v>CID002545 - TANIOBIS GmbH</v>
          </cell>
          <cell r="D8201" t="str">
            <v>Tantalum</v>
          </cell>
          <cell r="E8201" t="str">
            <v>CID002545</v>
          </cell>
          <cell r="F8201" t="str">
            <v>RMI</v>
          </cell>
          <cell r="G8201" t="str">
            <v>TANIOBIS GmbH</v>
          </cell>
          <cell r="H8201" t="str">
            <v>GERMANY</v>
          </cell>
          <cell r="I8201"/>
          <cell r="J8201" t="str">
            <v>Goslar</v>
          </cell>
          <cell r="K8201" t="str">
            <v>Niedersachsen</v>
          </cell>
          <cell r="L8201" t="str">
            <v>Conformant</v>
          </cell>
        </row>
        <row r="8202">
          <cell r="B8202" t="str">
            <v>TEXAS INSTRUMENTS_20222023</v>
          </cell>
          <cell r="C8202" t="str">
            <v>CID002492 - Hengyang King Xing Lifeng New Materials Co., Ltd.</v>
          </cell>
          <cell r="D8202" t="str">
            <v>Tantalum</v>
          </cell>
          <cell r="E8202" t="str">
            <v>CID002492</v>
          </cell>
          <cell r="F8202" t="str">
            <v>RMI</v>
          </cell>
          <cell r="G8202" t="str">
            <v>Hengyang King Xing Lifeng New Materials Co., Ltd.</v>
          </cell>
          <cell r="H8202" t="str">
            <v>CHINA</v>
          </cell>
          <cell r="I8202"/>
          <cell r="J8202" t="str">
            <v>Hengyang</v>
          </cell>
          <cell r="K8202" t="str">
            <v>Hunan Sheng</v>
          </cell>
          <cell r="L8202" t="str">
            <v>Conformant</v>
          </cell>
        </row>
        <row r="8203">
          <cell r="B8203" t="str">
            <v>TEXAS INSTRUMENTS_20222023</v>
          </cell>
          <cell r="C8203" t="str">
            <v>CID002512 - Jiangxi Dinghai Tantalum &amp; Niobium Co., Ltd.</v>
          </cell>
          <cell r="D8203" t="str">
            <v>Tantalum</v>
          </cell>
          <cell r="E8203" t="str">
            <v>CID002512</v>
          </cell>
          <cell r="F8203" t="str">
            <v>RMI</v>
          </cell>
          <cell r="G8203" t="str">
            <v>Jiangxi Dinghai Tantalum &amp; Niobium Co., Ltd.</v>
          </cell>
          <cell r="H8203" t="str">
            <v>CHINA</v>
          </cell>
          <cell r="I8203"/>
          <cell r="J8203" t="str">
            <v>Fengxin</v>
          </cell>
          <cell r="K8203" t="str">
            <v>Jiangxi Sheng</v>
          </cell>
          <cell r="L8203" t="str">
            <v>Conformant</v>
          </cell>
        </row>
        <row r="8204">
          <cell r="B8204" t="str">
            <v>TEXAS INSTRUMENTS_20222023</v>
          </cell>
          <cell r="C8204" t="str">
            <v>CID002842 - Jiangxi Tuohong New Raw Material</v>
          </cell>
          <cell r="D8204" t="str">
            <v>Tantalum</v>
          </cell>
          <cell r="E8204" t="str">
            <v>CID002842</v>
          </cell>
          <cell r="F8204" t="str">
            <v>RMI</v>
          </cell>
          <cell r="G8204" t="str">
            <v>Jiangxi Tuohong New Raw Material</v>
          </cell>
          <cell r="H8204" t="str">
            <v>CHINA</v>
          </cell>
          <cell r="I8204"/>
          <cell r="J8204" t="str">
            <v>Yi Chun City</v>
          </cell>
          <cell r="K8204" t="str">
            <v>Jiangxi Sheng</v>
          </cell>
          <cell r="L8204" t="str">
            <v>Conformant</v>
          </cell>
        </row>
        <row r="8205">
          <cell r="B8205" t="str">
            <v>TEXAS INSTRUMENTS_20222023</v>
          </cell>
          <cell r="C8205" t="str">
            <v>CID000914 - JiuJiang JinXin Nonferrous Metals Co., Ltd.</v>
          </cell>
          <cell r="D8205" t="str">
            <v>Tantalum</v>
          </cell>
          <cell r="E8205" t="str">
            <v>CID000914</v>
          </cell>
          <cell r="F8205" t="str">
            <v>RMI</v>
          </cell>
          <cell r="G8205" t="str">
            <v>JiuJiang JinXin Nonferrous Metals Co., Ltd.</v>
          </cell>
          <cell r="H8205" t="str">
            <v>CHINA</v>
          </cell>
          <cell r="I8205"/>
          <cell r="J8205" t="str">
            <v>Jiujiang</v>
          </cell>
          <cell r="K8205" t="str">
            <v>Jiangxi Sheng</v>
          </cell>
          <cell r="L8205" t="str">
            <v>Conformant</v>
          </cell>
        </row>
        <row r="8206">
          <cell r="B8206" t="str">
            <v>TEXAS INSTRUMENTS_20222023</v>
          </cell>
          <cell r="C8206" t="str">
            <v>CID000917 - Jiujiang Tanbre Co., Ltd.</v>
          </cell>
          <cell r="D8206" t="str">
            <v>Tantalum</v>
          </cell>
          <cell r="E8206" t="str">
            <v>CID000917</v>
          </cell>
          <cell r="F8206" t="str">
            <v>RMI</v>
          </cell>
          <cell r="G8206" t="str">
            <v>Jiujiang Tanbre Co., Ltd.</v>
          </cell>
          <cell r="H8206" t="str">
            <v>CHINA</v>
          </cell>
          <cell r="I8206" t="str">
            <v>No. 62, Jiuhu Road, Jiujiang City, Jiangxi 
Province, China, P.C: 332014</v>
          </cell>
          <cell r="J8206" t="str">
            <v>Jiujiang</v>
          </cell>
          <cell r="K8206" t="str">
            <v>Jiangxi Sheng</v>
          </cell>
          <cell r="L8206" t="str">
            <v>Conformant</v>
          </cell>
        </row>
        <row r="8207">
          <cell r="B8207" t="str">
            <v>TEXAS INSTRUMENTS_20222023</v>
          </cell>
          <cell r="C8207" t="str">
            <v>CID002506 - Jiujiang Zhongao Tantalum &amp; Niobium Co., Ltd.</v>
          </cell>
          <cell r="D8207" t="str">
            <v>Tantalum</v>
          </cell>
          <cell r="E8207" t="str">
            <v>CID002506</v>
          </cell>
          <cell r="F8207" t="str">
            <v>RMI</v>
          </cell>
          <cell r="G8207" t="str">
            <v>Jiujiang Zhongao Tantalum &amp; Niobium Co., Ltd.</v>
          </cell>
          <cell r="H8207" t="str">
            <v>CHINA</v>
          </cell>
          <cell r="I8207"/>
          <cell r="J8207" t="str">
            <v>Jiujiang</v>
          </cell>
          <cell r="K8207" t="str">
            <v>Jiangxi Sheng</v>
          </cell>
          <cell r="L8207" t="str">
            <v>Conformant</v>
          </cell>
        </row>
        <row r="8208">
          <cell r="B8208" t="str">
            <v>TEXAS INSTRUMENTS_20222023</v>
          </cell>
          <cell r="C8208" t="str">
            <v>CID002539 - KEMET de Mexico</v>
          </cell>
          <cell r="D8208" t="str">
            <v>Tantalum</v>
          </cell>
          <cell r="E8208" t="str">
            <v>CID002539</v>
          </cell>
          <cell r="F8208" t="str">
            <v>RMI</v>
          </cell>
          <cell r="G8208" t="str">
            <v>KEMET de Mexico</v>
          </cell>
          <cell r="H8208" t="str">
            <v>MEXICO</v>
          </cell>
          <cell r="I8208"/>
          <cell r="J8208" t="str">
            <v>Matamoros</v>
          </cell>
          <cell r="K8208" t="str">
            <v>Tamaulipas</v>
          </cell>
          <cell r="L8208" t="str">
            <v>Conformant</v>
          </cell>
        </row>
        <row r="8209">
          <cell r="B8209" t="str">
            <v>TEXAS INSTRUMENTS_20222023</v>
          </cell>
          <cell r="C8209" t="str">
            <v>CID001076 - AMG Brasil</v>
          </cell>
          <cell r="D8209" t="str">
            <v>Tantalum</v>
          </cell>
          <cell r="E8209" t="str">
            <v>CID001076</v>
          </cell>
          <cell r="F8209" t="str">
            <v>RMI</v>
          </cell>
          <cell r="G8209" t="str">
            <v>AMG Brasil</v>
          </cell>
          <cell r="H8209" t="str">
            <v>BRAZIL</v>
          </cell>
          <cell r="I8209"/>
          <cell r="J8209" t="str">
            <v>São João del Rei</v>
          </cell>
          <cell r="K8209" t="str">
            <v>Minas Gerais</v>
          </cell>
          <cell r="L8209" t="str">
            <v>Conformant</v>
          </cell>
        </row>
        <row r="8210">
          <cell r="B8210" t="str">
            <v>TEXAS INSTRUMENTS_20222023</v>
          </cell>
          <cell r="C8210" t="str">
            <v>CID001163 - Metallurgical Products India Pvt., Ltd.7</v>
          </cell>
          <cell r="D8210" t="str">
            <v>Tantalum</v>
          </cell>
          <cell r="E8210" t="str">
            <v>CID001163</v>
          </cell>
          <cell r="F8210" t="str">
            <v>RMI</v>
          </cell>
          <cell r="G8210" t="str">
            <v>Metallurgical Products India Pvt., Ltd.</v>
          </cell>
          <cell r="H8210" t="str">
            <v>INDIA</v>
          </cell>
          <cell r="I8210"/>
          <cell r="J8210" t="str">
            <v>District Raigad</v>
          </cell>
          <cell r="K8210" t="str">
            <v>Maharashtra</v>
          </cell>
          <cell r="L8210" t="str">
            <v>Conformant</v>
          </cell>
        </row>
        <row r="8211">
          <cell r="B8211" t="str">
            <v>TEXAS INSTRUMENTS_20222023</v>
          </cell>
          <cell r="C8211" t="str">
            <v>CID001173 - Mineracao Taboca S.A.</v>
          </cell>
          <cell r="D8211" t="str">
            <v>Tin</v>
          </cell>
          <cell r="E8211" t="str">
            <v>CID001173</v>
          </cell>
          <cell r="F8211" t="str">
            <v>RMI</v>
          </cell>
          <cell r="G8211" t="str">
            <v>Mineracao Taboca S.A.</v>
          </cell>
          <cell r="H8211" t="str">
            <v>BRAZIL</v>
          </cell>
          <cell r="I8211" t="str">
            <v>Nondisclosure</v>
          </cell>
          <cell r="J8211" t="str">
            <v>Bairro Guarapiranga</v>
          </cell>
          <cell r="K8211" t="str">
            <v>Pirapora do Bom Jesus City</v>
          </cell>
          <cell r="L8211" t="str">
            <v>Conformant</v>
          </cell>
        </row>
        <row r="8212">
          <cell r="B8212" t="str">
            <v>TEXAS INSTRUMENTS_20222023</v>
          </cell>
          <cell r="C8212" t="str">
            <v>CID001192 - Mitsui Mining and Smelting Co., Ltd.8</v>
          </cell>
          <cell r="D8212" t="str">
            <v>Tantalum</v>
          </cell>
          <cell r="E8212" t="str">
            <v>CID001192</v>
          </cell>
          <cell r="F8212" t="str">
            <v>RMI</v>
          </cell>
          <cell r="G8212" t="str">
            <v>Mitsui Mining and Smelting Co., Ltd.</v>
          </cell>
          <cell r="H8212" t="str">
            <v>JAPAN</v>
          </cell>
          <cell r="I8212"/>
          <cell r="J8212" t="str">
            <v>Omuta</v>
          </cell>
          <cell r="K8212" t="str">
            <v>Fukuoka</v>
          </cell>
          <cell r="L8212" t="str">
            <v>Conformant</v>
          </cell>
        </row>
        <row r="8213">
          <cell r="B8213" t="str">
            <v>TEXAS INSTRUMENTS_20222023</v>
          </cell>
          <cell r="C8213" t="str">
            <v>CID001277 - Ningxia Orient Tantalum Industry Co., Ltd.</v>
          </cell>
          <cell r="D8213" t="str">
            <v>Tantalum</v>
          </cell>
          <cell r="E8213" t="str">
            <v>CID001277</v>
          </cell>
          <cell r="F8213" t="str">
            <v>RMI</v>
          </cell>
          <cell r="G8213" t="str">
            <v>Ningxia Orient Tantalum Industry Co., Ltd.</v>
          </cell>
          <cell r="H8213" t="str">
            <v>CHINA</v>
          </cell>
          <cell r="I8213"/>
          <cell r="J8213" t="str">
            <v>Shizuishan City</v>
          </cell>
          <cell r="K8213" t="str">
            <v>Ningxia Huizi Zizhiqu</v>
          </cell>
          <cell r="L8213" t="str">
            <v>Conformant</v>
          </cell>
        </row>
        <row r="8214">
          <cell r="B8214" t="str">
            <v>TEXAS INSTRUMENTS_20222023</v>
          </cell>
          <cell r="C8214" t="str">
            <v>CID001200 - NPM Silmet AS9</v>
          </cell>
          <cell r="D8214" t="str">
            <v>Tantalum</v>
          </cell>
          <cell r="E8214" t="str">
            <v>CID001200</v>
          </cell>
          <cell r="F8214" t="str">
            <v>RMI</v>
          </cell>
          <cell r="G8214" t="str">
            <v>NPM Silmet AS</v>
          </cell>
          <cell r="H8214" t="str">
            <v>ESTONIA</v>
          </cell>
          <cell r="I8214"/>
          <cell r="J8214" t="str">
            <v>Sillamäe</v>
          </cell>
          <cell r="K8214" t="str">
            <v>Ida-Virumaa</v>
          </cell>
          <cell r="L8214" t="str">
            <v>Conformant</v>
          </cell>
        </row>
        <row r="8215">
          <cell r="B8215" t="str">
            <v>TEXAS INSTRUMENTS_20222023</v>
          </cell>
          <cell r="C8215" t="str">
            <v>CID001508 - QuantumClean</v>
          </cell>
          <cell r="D8215" t="str">
            <v>Tantalum</v>
          </cell>
          <cell r="E8215" t="str">
            <v>CID001508</v>
          </cell>
          <cell r="F8215" t="str">
            <v>RMI</v>
          </cell>
          <cell r="G8215" t="str">
            <v>QuantumClean</v>
          </cell>
          <cell r="H8215" t="str">
            <v>UNITED STATES OF AMERICA</v>
          </cell>
          <cell r="I8215"/>
          <cell r="J8215" t="str">
            <v>Carrollton</v>
          </cell>
          <cell r="K8215" t="str">
            <v>Texas</v>
          </cell>
          <cell r="L8215" t="str">
            <v>Conformant</v>
          </cell>
        </row>
        <row r="8216">
          <cell r="B8216" t="str">
            <v>TEXAS INSTRUMENTS_20222023</v>
          </cell>
          <cell r="C8216" t="str">
            <v>CID002706 - Resind Industria e Comercio Ltda.</v>
          </cell>
          <cell r="D8216" t="str">
            <v>Tin</v>
          </cell>
          <cell r="E8216" t="str">
            <v>CID002706</v>
          </cell>
          <cell r="F8216" t="str">
            <v>RMI</v>
          </cell>
          <cell r="G8216" t="str">
            <v>Resind Industria e Comercio Ltda.</v>
          </cell>
          <cell r="H8216" t="str">
            <v>BRAZIL</v>
          </cell>
          <cell r="I8216"/>
          <cell r="J8216" t="str">
            <v>São João del Rei</v>
          </cell>
          <cell r="K8216" t="str">
            <v>Minas gerais</v>
          </cell>
          <cell r="L8216" t="str">
            <v>Conformant</v>
          </cell>
        </row>
        <row r="8217">
          <cell r="B8217" t="str">
            <v>TEXAS INSTRUMENTS_20222023</v>
          </cell>
          <cell r="C8217" t="str">
            <v>CID001769 - Solikamsk Magnesium Works OAO14</v>
          </cell>
          <cell r="D8217" t="str">
            <v>Tantalum</v>
          </cell>
          <cell r="E8217" t="str">
            <v>CID001769</v>
          </cell>
          <cell r="F8217" t="str">
            <v>RMI</v>
          </cell>
          <cell r="G8217" t="str">
            <v>Solikamsk Magnesium Works OAO</v>
          </cell>
          <cell r="H8217" t="str">
            <v>RUSSIAN FEDERATION</v>
          </cell>
          <cell r="I8217"/>
          <cell r="J8217" t="str">
            <v>Solikamsk</v>
          </cell>
          <cell r="K8217" t="str">
            <v>Permskiy kray</v>
          </cell>
          <cell r="L8217" t="str">
            <v>Listed by RMI</v>
          </cell>
        </row>
        <row r="8218">
          <cell r="B8218" t="str">
            <v>TEXAS INSTRUMENTS_20222023</v>
          </cell>
          <cell r="C8218" t="str">
            <v>CID001869 - Taki Chemical Co., Ltd.</v>
          </cell>
          <cell r="D8218" t="str">
            <v>Tantalum</v>
          </cell>
          <cell r="E8218" t="str">
            <v>CID001869</v>
          </cell>
          <cell r="F8218" t="str">
            <v>RMI</v>
          </cell>
          <cell r="G8218" t="str">
            <v>Taki Chemical Co., Ltd.</v>
          </cell>
          <cell r="H8218" t="str">
            <v>JAPAN</v>
          </cell>
          <cell r="I8218"/>
          <cell r="J8218" t="str">
            <v>Harima</v>
          </cell>
          <cell r="K8218" t="str">
            <v>Hyogo</v>
          </cell>
          <cell r="L8218" t="str">
            <v>Conformant</v>
          </cell>
        </row>
        <row r="8219">
          <cell r="B8219" t="str">
            <v>TEXAS INSTRUMENTS_20222023</v>
          </cell>
          <cell r="C8219" t="str">
            <v>CID001891 - Telex Metals</v>
          </cell>
          <cell r="D8219" t="str">
            <v>Tantalum</v>
          </cell>
          <cell r="E8219" t="str">
            <v>CID001891</v>
          </cell>
          <cell r="F8219" t="str">
            <v>RMI</v>
          </cell>
          <cell r="G8219" t="str">
            <v>Telex Metals</v>
          </cell>
          <cell r="H8219" t="str">
            <v>UNITED STATES OF AMERICA</v>
          </cell>
          <cell r="I8219"/>
          <cell r="J8219" t="str">
            <v>Croydon</v>
          </cell>
          <cell r="K8219" t="str">
            <v>Pennsylvania</v>
          </cell>
          <cell r="L8219" t="str">
            <v>Conformant</v>
          </cell>
        </row>
        <row r="8220">
          <cell r="B8220" t="str">
            <v>TEXAS INSTRUMENTS_20222023</v>
          </cell>
          <cell r="C8220" t="str">
            <v>CID001969 - Ulba Metallurgical Plant JSC17</v>
          </cell>
          <cell r="D8220" t="str">
            <v>Tantalum</v>
          </cell>
          <cell r="E8220" t="str">
            <v>CID001969</v>
          </cell>
          <cell r="F8220" t="str">
            <v>RMI</v>
          </cell>
          <cell r="G8220" t="str">
            <v>Ulba Metallurgical Plant JSC</v>
          </cell>
          <cell r="H8220" t="str">
            <v>KAZAKHSTAN</v>
          </cell>
          <cell r="I8220"/>
          <cell r="J8220" t="str">
            <v>Ust-Kamenogorsk</v>
          </cell>
          <cell r="K8220" t="str">
            <v>Qaraghandy oblysy</v>
          </cell>
          <cell r="L8220" t="str">
            <v>Conformant</v>
          </cell>
        </row>
        <row r="8221">
          <cell r="B8221" t="str">
            <v>TEXAS INSTRUMENTS_20222023</v>
          </cell>
          <cell r="C8221" t="str">
            <v>CID002508 - XinXing HaoRong Electronic Material Co., Ltd.</v>
          </cell>
          <cell r="D8221" t="str">
            <v>Tantalum</v>
          </cell>
          <cell r="E8221" t="str">
            <v>CID002508</v>
          </cell>
          <cell r="F8221" t="str">
            <v>RMI</v>
          </cell>
          <cell r="G8221" t="str">
            <v>XinXing HaoRong Electronic Material Co., Ltd.</v>
          </cell>
          <cell r="H8221" t="str">
            <v>CHINA</v>
          </cell>
          <cell r="I8221"/>
          <cell r="J8221" t="str">
            <v>YunFu City</v>
          </cell>
          <cell r="K8221" t="str">
            <v>Guangdong Sheng</v>
          </cell>
          <cell r="L8221" t="str">
            <v>Conformant</v>
          </cell>
        </row>
        <row r="8222">
          <cell r="B8222" t="str">
            <v>TEXAS INSTRUMENTS_20222023</v>
          </cell>
          <cell r="C8222" t="str">
            <v>CID000015 - Advanced Chemical Company</v>
          </cell>
          <cell r="D8222" t="str">
            <v>Gold</v>
          </cell>
          <cell r="E8222" t="str">
            <v>CID000015</v>
          </cell>
          <cell r="F8222" t="str">
            <v>RMI</v>
          </cell>
          <cell r="G8222" t="str">
            <v>Advanced Chemical Company</v>
          </cell>
          <cell r="H8222" t="str">
            <v>UNITED STATES OF AMERICA</v>
          </cell>
          <cell r="I8222"/>
          <cell r="J8222" t="str">
            <v>Warwick</v>
          </cell>
          <cell r="K8222" t="str">
            <v>Rhode Island</v>
          </cell>
          <cell r="L8222" t="str">
            <v>Conformant</v>
          </cell>
        </row>
        <row r="8223">
          <cell r="B8223" t="str">
            <v>TEXAS INSTRUMENTS_20222023</v>
          </cell>
          <cell r="C8223" t="str">
            <v>CID000019 - Aida Chemical Industries Co., Ltd.</v>
          </cell>
          <cell r="D8223" t="str">
            <v>Gold</v>
          </cell>
          <cell r="E8223" t="str">
            <v>CID000019</v>
          </cell>
          <cell r="F8223" t="str">
            <v>RMI</v>
          </cell>
          <cell r="G8223" t="str">
            <v>Aida Chemical Industries Co., Ltd.</v>
          </cell>
          <cell r="H8223" t="str">
            <v>JAPAN</v>
          </cell>
          <cell r="I8223" t="str">
            <v>6-15-13 Minami-cho</v>
          </cell>
          <cell r="J8223" t="str">
            <v>Fuchu</v>
          </cell>
          <cell r="K8223" t="str">
            <v>Tokyo</v>
          </cell>
          <cell r="L8223" t="str">
            <v>Conformant</v>
          </cell>
        </row>
        <row r="8224">
          <cell r="B8224" t="str">
            <v>TEXAS INSTRUMENTS_20222023</v>
          </cell>
          <cell r="C8224" t="str">
            <v>CID002560 - Al Etihad Gold Refinery DMCC</v>
          </cell>
          <cell r="D8224" t="str">
            <v>Gold</v>
          </cell>
          <cell r="E8224" t="str">
            <v>CID002560</v>
          </cell>
          <cell r="F8224" t="str">
            <v>RMI</v>
          </cell>
          <cell r="G8224" t="str">
            <v>Al Etihad Gold Refinery DMCC</v>
          </cell>
          <cell r="H8224" t="str">
            <v>UNITED ARAB EMIRATES</v>
          </cell>
          <cell r="I8224"/>
          <cell r="J8224" t="str">
            <v>Dubai</v>
          </cell>
          <cell r="K8224" t="str">
            <v>Dubayy</v>
          </cell>
          <cell r="L8224" t="str">
            <v>Conformant</v>
          </cell>
        </row>
        <row r="8225">
          <cell r="B8225" t="str">
            <v>TEXAS INSTRUMENTS_20222023</v>
          </cell>
          <cell r="C8225" t="str">
            <v>CID000035 - Agosi AG</v>
          </cell>
          <cell r="D8225" t="str">
            <v>Gold</v>
          </cell>
          <cell r="E8225" t="str">
            <v>CID000035</v>
          </cell>
          <cell r="F8225" t="str">
            <v>RMI</v>
          </cell>
          <cell r="G8225" t="str">
            <v>Agosi AG</v>
          </cell>
          <cell r="H8225" t="str">
            <v>GERMANY</v>
          </cell>
          <cell r="I8225"/>
          <cell r="J8225" t="str">
            <v>Pforzheim</v>
          </cell>
          <cell r="K8225" t="str">
            <v>Baden-Württemberg</v>
          </cell>
          <cell r="L8225" t="str">
            <v>Conformant</v>
          </cell>
        </row>
        <row r="8226">
          <cell r="B8226" t="str">
            <v>TEXAS INSTRUMENTS_20222023</v>
          </cell>
          <cell r="C8226" t="str">
            <v>CID000041 - Almalyk Mining and Metallurgical Complex (AMMC)</v>
          </cell>
          <cell r="D8226" t="str">
            <v>Gold</v>
          </cell>
          <cell r="E8226" t="str">
            <v>CID000041</v>
          </cell>
          <cell r="F8226" t="str">
            <v>RMI</v>
          </cell>
          <cell r="G8226" t="str">
            <v>Almalyk Mining and Metallurgical Complex (AMMC)</v>
          </cell>
          <cell r="H8226" t="str">
            <v>UZBEKISTAN</v>
          </cell>
          <cell r="I8226"/>
          <cell r="J8226" t="str">
            <v>Almalyk</v>
          </cell>
          <cell r="K8226" t="str">
            <v>Toshkent</v>
          </cell>
          <cell r="L8226" t="str">
            <v>Conformant</v>
          </cell>
        </row>
        <row r="8227">
          <cell r="B8227" t="str">
            <v>TEXAS INSTRUMENTS_20222023</v>
          </cell>
          <cell r="C8227" t="str">
            <v>CID000058 - AngloGold Ashanti Corrego do Sitio Mineracao</v>
          </cell>
          <cell r="D8227" t="str">
            <v>Gold</v>
          </cell>
          <cell r="E8227" t="str">
            <v>CID000058</v>
          </cell>
          <cell r="F8227" t="str">
            <v>RMI</v>
          </cell>
          <cell r="G8227" t="str">
            <v>AngloGold Ashanti Corrego do Sitio Mineracao</v>
          </cell>
          <cell r="H8227" t="str">
            <v>BRAZIL</v>
          </cell>
          <cell r="I8227"/>
          <cell r="J8227" t="str">
            <v>Nova Lima</v>
          </cell>
          <cell r="K8227" t="str">
            <v>Minas Gerais</v>
          </cell>
          <cell r="L8227" t="str">
            <v>Conformant</v>
          </cell>
        </row>
        <row r="8228">
          <cell r="B8228" t="str">
            <v>TEXAS INSTRUMENTS_20222023</v>
          </cell>
          <cell r="C8228" t="str">
            <v>CID000077 - Argor-Heraeus S.A.</v>
          </cell>
          <cell r="D8228" t="str">
            <v>Gold</v>
          </cell>
          <cell r="E8228" t="str">
            <v>CID000077</v>
          </cell>
          <cell r="F8228" t="str">
            <v>RMI</v>
          </cell>
          <cell r="G8228" t="str">
            <v>Argor-Heraeus S.A.</v>
          </cell>
          <cell r="H8228" t="str">
            <v>SWITZERLAND</v>
          </cell>
          <cell r="I8228" t="str">
            <v>CH-6850 Mendrisio , Switzerland</v>
          </cell>
          <cell r="J8228" t="str">
            <v>Mendrisio</v>
          </cell>
          <cell r="K8228" t="str">
            <v>Ticino</v>
          </cell>
          <cell r="L8228" t="str">
            <v>Conformant</v>
          </cell>
        </row>
        <row r="8229">
          <cell r="B8229" t="str">
            <v>TEXAS INSTRUMENTS_20222023</v>
          </cell>
          <cell r="C8229" t="str">
            <v>CID000082 - Asahi Pretec Corp.20</v>
          </cell>
          <cell r="D8229" t="str">
            <v>Gold</v>
          </cell>
          <cell r="E8229" t="str">
            <v>CID000082</v>
          </cell>
          <cell r="F8229" t="str">
            <v>RMI</v>
          </cell>
          <cell r="G8229" t="str">
            <v>Asahi Pretec Corp.</v>
          </cell>
          <cell r="H8229" t="str">
            <v>JAPAN</v>
          </cell>
          <cell r="I8229"/>
          <cell r="J8229" t="str">
            <v>Kobe</v>
          </cell>
          <cell r="K8229" t="str">
            <v>Hyogo</v>
          </cell>
          <cell r="L8229" t="str">
            <v>Conformant</v>
          </cell>
        </row>
        <row r="8230">
          <cell r="B8230" t="str">
            <v>TEXAS INSTRUMENTS_20222023</v>
          </cell>
          <cell r="C8230" t="str">
            <v>CID000924 - Asahi Refining Canada Ltd.</v>
          </cell>
          <cell r="D8230" t="str">
            <v>Gold</v>
          </cell>
          <cell r="E8230" t="str">
            <v>CID000924</v>
          </cell>
          <cell r="F8230" t="str">
            <v>RMI</v>
          </cell>
          <cell r="G8230" t="str">
            <v>Asahi Refining Canada Ltd.</v>
          </cell>
          <cell r="H8230" t="str">
            <v>CANADA</v>
          </cell>
          <cell r="I8230"/>
          <cell r="J8230" t="str">
            <v>Brampton</v>
          </cell>
          <cell r="K8230" t="str">
            <v>Ontario</v>
          </cell>
          <cell r="L8230" t="str">
            <v>Conformant</v>
          </cell>
        </row>
        <row r="8231">
          <cell r="B8231" t="str">
            <v>TEXAS INSTRUMENTS_20222023</v>
          </cell>
          <cell r="C8231" t="str">
            <v>CID000920 - Asahi Refining USA Inc.</v>
          </cell>
          <cell r="D8231" t="str">
            <v>Gold</v>
          </cell>
          <cell r="E8231" t="str">
            <v>CID000920</v>
          </cell>
          <cell r="F8231" t="str">
            <v>RMI</v>
          </cell>
          <cell r="G8231" t="str">
            <v>Asahi Refining USA Inc.</v>
          </cell>
          <cell r="H8231" t="str">
            <v>UNITED STATES OF AMERICA</v>
          </cell>
          <cell r="I8231"/>
          <cell r="J8231" t="str">
            <v>Salt Lake City</v>
          </cell>
          <cell r="K8231" t="str">
            <v>Utah</v>
          </cell>
          <cell r="L8231" t="str">
            <v>Conformant</v>
          </cell>
        </row>
        <row r="8232">
          <cell r="B8232" t="str">
            <v>TEXAS INSTRUMENTS_20222023</v>
          </cell>
          <cell r="C8232" t="str">
            <v>CID000113 - Aurubis AG</v>
          </cell>
          <cell r="D8232" t="str">
            <v>Gold</v>
          </cell>
          <cell r="E8232" t="str">
            <v>CID000113</v>
          </cell>
          <cell r="F8232" t="str">
            <v>RMI</v>
          </cell>
          <cell r="G8232" t="str">
            <v>Aurubis AG</v>
          </cell>
          <cell r="H8232" t="str">
            <v>GERMANY</v>
          </cell>
          <cell r="I8232"/>
          <cell r="J8232" t="str">
            <v>Hamburg</v>
          </cell>
          <cell r="K8232" t="str">
            <v>Hamburg</v>
          </cell>
          <cell r="L8232" t="str">
            <v>Conformant</v>
          </cell>
        </row>
        <row r="8233">
          <cell r="B8233" t="str">
            <v>TEXAS INSTRUMENTS_20222023</v>
          </cell>
          <cell r="C8233" t="str">
            <v>CID002863 - Bangalore Refinery26</v>
          </cell>
          <cell r="D8233" t="str">
            <v>Gold</v>
          </cell>
          <cell r="E8233" t="str">
            <v>CID002863</v>
          </cell>
          <cell r="F8233" t="str">
            <v>RMI</v>
          </cell>
          <cell r="G8233" t="str">
            <v>Bangalore Refinery</v>
          </cell>
          <cell r="H8233" t="str">
            <v>INDIA</v>
          </cell>
          <cell r="I8233"/>
          <cell r="J8233" t="str">
            <v>Bangalore</v>
          </cell>
          <cell r="K8233" t="str">
            <v>Karnataka</v>
          </cell>
          <cell r="L8233" t="str">
            <v>Conformant</v>
          </cell>
        </row>
        <row r="8234">
          <cell r="B8234" t="str">
            <v>TEXAS INSTRUMENTS_20222023</v>
          </cell>
          <cell r="C8234" t="str">
            <v>CID000128 - Bangko Sentral ng Pilipinas (Central Bank of the Philippines)</v>
          </cell>
          <cell r="D8234" t="str">
            <v>Gold</v>
          </cell>
          <cell r="E8234" t="str">
            <v>CID000128</v>
          </cell>
          <cell r="F8234" t="str">
            <v>RMI</v>
          </cell>
          <cell r="G8234" t="str">
            <v>Bangko Sentral ng Pilipinas (Central Bank of the Philippines)</v>
          </cell>
          <cell r="H8234" t="str">
            <v>PHILIPPINES</v>
          </cell>
          <cell r="I8234"/>
          <cell r="J8234" t="str">
            <v>Quezon City</v>
          </cell>
          <cell r="K8234" t="str">
            <v>Rizal</v>
          </cell>
          <cell r="L8234" t="str">
            <v>Conformant</v>
          </cell>
        </row>
        <row r="8235">
          <cell r="B8235" t="str">
            <v>TEXAS INSTRUMENTS_20222023</v>
          </cell>
          <cell r="C8235" t="str">
            <v>CID000157 - Boliden AB</v>
          </cell>
          <cell r="D8235" t="str">
            <v>Gold</v>
          </cell>
          <cell r="E8235" t="str">
            <v>CID000157</v>
          </cell>
          <cell r="F8235" t="str">
            <v>RMI</v>
          </cell>
          <cell r="G8235" t="str">
            <v>Boliden AB</v>
          </cell>
          <cell r="H8235" t="str">
            <v>SWEDEN</v>
          </cell>
          <cell r="I8235"/>
          <cell r="J8235" t="str">
            <v>Skelleftehamn</v>
          </cell>
          <cell r="K8235" t="str">
            <v>Västerbottens län [SE-24]</v>
          </cell>
          <cell r="L8235" t="str">
            <v>Conformant</v>
          </cell>
        </row>
        <row r="8236">
          <cell r="B8236" t="str">
            <v>TEXAS INSTRUMENTS_20222023</v>
          </cell>
          <cell r="C8236" t="str">
            <v>CID000176 - C. Hafner GmbH + Co. KG</v>
          </cell>
          <cell r="D8236" t="str">
            <v>Gold</v>
          </cell>
          <cell r="E8236" t="str">
            <v>CID000176</v>
          </cell>
          <cell r="F8236" t="str">
            <v>RMI</v>
          </cell>
          <cell r="G8236" t="str">
            <v>C. Hafner GmbH + Co. KG</v>
          </cell>
          <cell r="H8236" t="str">
            <v>GERMANY</v>
          </cell>
          <cell r="I8236"/>
          <cell r="J8236" t="str">
            <v>Pforzheim</v>
          </cell>
          <cell r="K8236" t="str">
            <v>Baden-Württemberg</v>
          </cell>
          <cell r="L8236" t="str">
            <v>Conformant</v>
          </cell>
        </row>
        <row r="8237">
          <cell r="B8237" t="str">
            <v>TEXAS INSTRUMENTS_20222023</v>
          </cell>
          <cell r="C8237" t="str">
            <v>CID000185 - CCR Refinery - Glencore Canada Corporation30</v>
          </cell>
          <cell r="D8237" t="str">
            <v>Gold</v>
          </cell>
          <cell r="E8237" t="str">
            <v>CID000185</v>
          </cell>
          <cell r="F8237" t="str">
            <v>RMI</v>
          </cell>
          <cell r="G8237" t="str">
            <v>CCR Refinery - Glencore Canada Corporation</v>
          </cell>
          <cell r="H8237" t="str">
            <v>CANADA</v>
          </cell>
          <cell r="I8237"/>
          <cell r="J8237" t="str">
            <v>Montréal</v>
          </cell>
          <cell r="K8237" t="str">
            <v>Quebec</v>
          </cell>
          <cell r="L8237" t="str">
            <v>Conformant</v>
          </cell>
        </row>
        <row r="8238">
          <cell r="B8238" t="str">
            <v>TEXAS INSTRUMENTS_20222023</v>
          </cell>
          <cell r="C8238" t="str">
            <v>CID000189 - Cendres + Metaux S.A.32</v>
          </cell>
          <cell r="D8238" t="str">
            <v>Gold</v>
          </cell>
          <cell r="E8238" t="str">
            <v>CID000189</v>
          </cell>
          <cell r="F8238" t="str">
            <v>RMI</v>
          </cell>
          <cell r="G8238" t="str">
            <v>Cendres + Metaux S.A.</v>
          </cell>
          <cell r="H8238" t="str">
            <v>SWITZERLAND</v>
          </cell>
          <cell r="I8238"/>
          <cell r="J8238" t="str">
            <v>Biel-Bienne</v>
          </cell>
          <cell r="K8238" t="str">
            <v>Bern</v>
          </cell>
          <cell r="L8238" t="str">
            <v>Listed by RMI</v>
          </cell>
        </row>
        <row r="8239">
          <cell r="B8239" t="str">
            <v>TEXAS INSTRUMENTS_20222023</v>
          </cell>
          <cell r="C8239" t="str">
            <v>CID000233 - Chimet S.p.A.</v>
          </cell>
          <cell r="D8239" t="str">
            <v>Gold</v>
          </cell>
          <cell r="E8239" t="str">
            <v>CID000233</v>
          </cell>
          <cell r="F8239" t="str">
            <v>RMI</v>
          </cell>
          <cell r="G8239" t="str">
            <v>Chimet S.p.A.</v>
          </cell>
          <cell r="H8239" t="str">
            <v>ITALY</v>
          </cell>
          <cell r="I8239"/>
          <cell r="J8239" t="str">
            <v>Arezzo</v>
          </cell>
          <cell r="K8239" t="str">
            <v>Toscana</v>
          </cell>
          <cell r="L8239" t="str">
            <v>Conformant</v>
          </cell>
        </row>
        <row r="8240">
          <cell r="B8240" t="str">
            <v>TEXAS INSTRUMENTS_20222023</v>
          </cell>
          <cell r="C8240" t="str">
            <v>CID000264 - Chugai Mining</v>
          </cell>
          <cell r="D8240" t="str">
            <v>Gold</v>
          </cell>
          <cell r="E8240" t="str">
            <v>CID000264</v>
          </cell>
          <cell r="F8240" t="str">
            <v>RMI</v>
          </cell>
          <cell r="G8240" t="str">
            <v>Chugai Mining</v>
          </cell>
          <cell r="H8240" t="str">
            <v>JAPAN</v>
          </cell>
          <cell r="I8240"/>
          <cell r="J8240" t="str">
            <v>Chiyoda</v>
          </cell>
          <cell r="K8240" t="str">
            <v>Tokyo</v>
          </cell>
          <cell r="L8240" t="str">
            <v>Conformant</v>
          </cell>
        </row>
        <row r="8241">
          <cell r="B8241" t="str">
            <v>TEXAS INSTRUMENTS_20222023</v>
          </cell>
          <cell r="C8241" t="str">
            <v>CID000343 - Daye Non-Ferrous Metals Mining Ltd.</v>
          </cell>
          <cell r="D8241" t="str">
            <v>Gold</v>
          </cell>
          <cell r="E8241" t="str">
            <v>CID000343</v>
          </cell>
          <cell r="F8241" t="str">
            <v>RMI</v>
          </cell>
          <cell r="G8241" t="str">
            <v>Daye Non-Ferrous Metals Mining Ltd.</v>
          </cell>
          <cell r="H8241" t="str">
            <v>CHINA</v>
          </cell>
          <cell r="I8241"/>
          <cell r="J8241" t="str">
            <v>Huangshi</v>
          </cell>
          <cell r="K8241" t="str">
            <v>Hubei Sheng</v>
          </cell>
          <cell r="L8241" t="str">
            <v>Listed by RMI</v>
          </cell>
        </row>
        <row r="8242">
          <cell r="B8242" t="str">
            <v>TEXAS INSTRUMENTS_20222023</v>
          </cell>
          <cell r="C8242" t="str">
            <v>CID000401 - Dowa</v>
          </cell>
          <cell r="D8242" t="str">
            <v>Gold</v>
          </cell>
          <cell r="E8242" t="str">
            <v>CID000401</v>
          </cell>
          <cell r="F8242" t="str">
            <v>RMI</v>
          </cell>
          <cell r="G8242" t="str">
            <v>Dowa</v>
          </cell>
          <cell r="H8242" t="str">
            <v>JAPAN</v>
          </cell>
          <cell r="I8242"/>
          <cell r="J8242" t="str">
            <v>Kosaka</v>
          </cell>
          <cell r="K8242" t="str">
            <v>Akita</v>
          </cell>
          <cell r="L8242" t="str">
            <v>Conformant</v>
          </cell>
        </row>
        <row r="8243">
          <cell r="B8243" t="str">
            <v>TEXAS INSTRUMENTS_20222023</v>
          </cell>
          <cell r="C8243" t="str">
            <v>CID000359 - DSC (Do Sung Corporation)38</v>
          </cell>
          <cell r="D8243" t="str">
            <v>Gold</v>
          </cell>
          <cell r="E8243" t="str">
            <v>CID000359</v>
          </cell>
          <cell r="F8243" t="str">
            <v>RMI</v>
          </cell>
          <cell r="G8243" t="str">
            <v>DSC (Do Sung Corporation)</v>
          </cell>
          <cell r="H8243" t="str">
            <v>KOREA, REPUBLIC OF</v>
          </cell>
          <cell r="I8243"/>
          <cell r="J8243" t="str">
            <v>Gimpo</v>
          </cell>
          <cell r="K8243" t="str">
            <v>Gyeonggi-do</v>
          </cell>
          <cell r="L8243" t="str">
            <v>Conformant</v>
          </cell>
        </row>
        <row r="8244">
          <cell r="B8244" t="str">
            <v>TEXAS INSTRUMENTS_20222023</v>
          </cell>
          <cell r="C8244" t="str">
            <v>CID000425 - Eco-System Recycling Co., Ltd. East Plant</v>
          </cell>
          <cell r="D8244" t="str">
            <v>Gold</v>
          </cell>
          <cell r="E8244" t="str">
            <v>CID000425</v>
          </cell>
          <cell r="F8244" t="str">
            <v>RMI</v>
          </cell>
          <cell r="G8244" t="str">
            <v>Eco-System Recycling Co., Ltd. East Plant</v>
          </cell>
          <cell r="H8244" t="str">
            <v>JAPAN</v>
          </cell>
          <cell r="I8244"/>
          <cell r="J8244" t="str">
            <v>Honjo</v>
          </cell>
          <cell r="K8244" t="str">
            <v>Saitama</v>
          </cell>
          <cell r="L8244" t="str">
            <v>Conformant</v>
          </cell>
        </row>
        <row r="8245">
          <cell r="B8245" t="str">
            <v>TEXAS INSTRUMENTS_20222023</v>
          </cell>
          <cell r="C8245" t="str">
            <v>CID002561 - Emirates Gold DMCC</v>
          </cell>
          <cell r="D8245" t="str">
            <v>Gold</v>
          </cell>
          <cell r="E8245" t="str">
            <v>CID002561</v>
          </cell>
          <cell r="F8245" t="str">
            <v>RMI</v>
          </cell>
          <cell r="G8245" t="str">
            <v>Emirates Gold DMCC</v>
          </cell>
          <cell r="H8245" t="str">
            <v>UNITED ARAB EMIRATES</v>
          </cell>
          <cell r="I8245"/>
          <cell r="J8245" t="str">
            <v>Dubai</v>
          </cell>
          <cell r="K8245" t="str">
            <v>Dubayy</v>
          </cell>
          <cell r="L8245" t="str">
            <v>Conformant</v>
          </cell>
        </row>
        <row r="8246">
          <cell r="B8246" t="str">
            <v>TEXAS INSTRUMENTS_20222023</v>
          </cell>
          <cell r="C8246" t="str">
            <v>CID002852 - GGC Gujrat Gold Centre Pvt. Ltd.</v>
          </cell>
          <cell r="D8246" t="str">
            <v>Gold</v>
          </cell>
          <cell r="E8246" t="str">
            <v>CID002852</v>
          </cell>
          <cell r="F8246" t="str">
            <v>RMI</v>
          </cell>
          <cell r="G8246" t="str">
            <v>GGC Gujrat Gold Centre Pvt. Ltd.</v>
          </cell>
          <cell r="H8246" t="str">
            <v>INDIA</v>
          </cell>
          <cell r="I8246"/>
          <cell r="J8246" t="str">
            <v>Ahmedabad</v>
          </cell>
          <cell r="K8246" t="str">
            <v>Gujarat</v>
          </cell>
          <cell r="L8246" t="str">
            <v>Active</v>
          </cell>
        </row>
        <row r="8247">
          <cell r="B8247" t="str">
            <v>TEXAS INSTRUMENTS_20222023</v>
          </cell>
          <cell r="C8247" t="str">
            <v>CID002459 - Geib Refining Corporation</v>
          </cell>
          <cell r="D8247" t="str">
            <v>Gold</v>
          </cell>
          <cell r="E8247" t="str">
            <v>CID002459</v>
          </cell>
          <cell r="F8247" t="str">
            <v>RMI</v>
          </cell>
          <cell r="G8247" t="str">
            <v>Geib Refining Corporation</v>
          </cell>
          <cell r="H8247" t="str">
            <v>UNITED STATES OF AMERICA</v>
          </cell>
          <cell r="I8247"/>
          <cell r="J8247" t="str">
            <v>Warwick</v>
          </cell>
          <cell r="K8247" t="str">
            <v>Rhode Island</v>
          </cell>
          <cell r="L8247" t="str">
            <v>Conformant</v>
          </cell>
        </row>
        <row r="8248">
          <cell r="B8248" t="str">
            <v>TEXAS INSTRUMENTS_20222023</v>
          </cell>
          <cell r="C8248" t="str">
            <v>CID002243 - Gold Refinery of Zijin Mining Group Co., Ltd.42</v>
          </cell>
          <cell r="D8248" t="str">
            <v>Gold</v>
          </cell>
          <cell r="E8248" t="str">
            <v>CID002243</v>
          </cell>
          <cell r="F8248" t="str">
            <v>RMI</v>
          </cell>
          <cell r="G8248" t="str">
            <v>Gold Refinery of Zijin Mining Group Co., Ltd.</v>
          </cell>
          <cell r="H8248" t="str">
            <v>CHINA</v>
          </cell>
          <cell r="I8248"/>
          <cell r="J8248" t="str">
            <v>Shanghang</v>
          </cell>
          <cell r="K8248" t="str">
            <v>Fujian Sheng</v>
          </cell>
          <cell r="L8248" t="str">
            <v>Conformant</v>
          </cell>
        </row>
        <row r="8249">
          <cell r="B8249" t="str">
            <v>TEXAS INSTRUMENTS_20222023</v>
          </cell>
          <cell r="C8249" t="str">
            <v>CID001909 - Great Wall Precious Metals Co., Ltd. of CBPM45</v>
          </cell>
          <cell r="D8249" t="str">
            <v>Gold</v>
          </cell>
          <cell r="E8249" t="str">
            <v>CID001909</v>
          </cell>
          <cell r="F8249" t="str">
            <v>RMI</v>
          </cell>
          <cell r="G8249" t="str">
            <v>Great Wall Precious Metals Co., Ltd. of CBPM</v>
          </cell>
          <cell r="H8249" t="str">
            <v>CHINA</v>
          </cell>
          <cell r="I8249"/>
          <cell r="J8249" t="str">
            <v>Chengdu</v>
          </cell>
          <cell r="K8249" t="str">
            <v>Sichuan Sheng</v>
          </cell>
          <cell r="L8249" t="str">
            <v>Listed by RMI</v>
          </cell>
        </row>
        <row r="8250">
          <cell r="B8250" t="str">
            <v>TEXAS INSTRUMENTS_20222023</v>
          </cell>
          <cell r="C8250" t="str">
            <v>CID000689 - LT Metal Ltd.</v>
          </cell>
          <cell r="D8250" t="str">
            <v>Gold</v>
          </cell>
          <cell r="E8250" t="str">
            <v>CID000689</v>
          </cell>
          <cell r="F8250" t="str">
            <v>RMI</v>
          </cell>
          <cell r="G8250" t="str">
            <v>LT Metal Ltd.</v>
          </cell>
          <cell r="H8250" t="str">
            <v>KOREA, REPUBLIC OF</v>
          </cell>
          <cell r="I8250"/>
          <cell r="J8250" t="str">
            <v>Seo-gu</v>
          </cell>
          <cell r="K8250" t="str">
            <v>Incheon-gwangyeoksi</v>
          </cell>
          <cell r="L8250" t="str">
            <v>Conformant</v>
          </cell>
        </row>
        <row r="8251">
          <cell r="B8251" t="str">
            <v>TEXAS INSTRUMENTS_20222023</v>
          </cell>
          <cell r="C8251" t="str">
            <v>CID000694 - Heimerle + Meule GmbH</v>
          </cell>
          <cell r="D8251" t="str">
            <v>Gold</v>
          </cell>
          <cell r="E8251" t="str">
            <v>CID000694</v>
          </cell>
          <cell r="F8251" t="str">
            <v>RMI</v>
          </cell>
          <cell r="G8251" t="str">
            <v>Heimerle + Meule GmbH</v>
          </cell>
          <cell r="H8251" t="str">
            <v>GERMANY</v>
          </cell>
          <cell r="I8251"/>
          <cell r="J8251" t="str">
            <v>Pforzheim</v>
          </cell>
          <cell r="K8251" t="str">
            <v>Baden-Württemberg</v>
          </cell>
          <cell r="L8251" t="str">
            <v>Conformant</v>
          </cell>
        </row>
        <row r="8252">
          <cell r="B8252" t="str">
            <v>TEXAS INSTRUMENTS_20222023</v>
          </cell>
          <cell r="C8252" t="str">
            <v>CID000707 - Heraeus Metals Hong Kong Ltd.</v>
          </cell>
          <cell r="D8252" t="str">
            <v>Gold</v>
          </cell>
          <cell r="E8252" t="str">
            <v>CID000707</v>
          </cell>
          <cell r="F8252" t="str">
            <v>RMI</v>
          </cell>
          <cell r="G8252" t="str">
            <v>Heraeus Metals Hong Kong Ltd.</v>
          </cell>
          <cell r="H8252" t="str">
            <v>CHINA</v>
          </cell>
          <cell r="I8252"/>
          <cell r="J8252" t="str">
            <v>Fanling</v>
          </cell>
          <cell r="K8252" t="str">
            <v>Hong Kong SAR</v>
          </cell>
          <cell r="L8252" t="str">
            <v>Conformant</v>
          </cell>
        </row>
        <row r="8253">
          <cell r="B8253" t="str">
            <v>TEXAS INSTRUMENTS_20222023</v>
          </cell>
          <cell r="C8253" t="str">
            <v>CID000711 - Heraeus Germany GmbH Co. KG</v>
          </cell>
          <cell r="D8253" t="str">
            <v>Gold</v>
          </cell>
          <cell r="E8253" t="str">
            <v>CID000711</v>
          </cell>
          <cell r="F8253" t="str">
            <v>RMI</v>
          </cell>
          <cell r="G8253" t="str">
            <v>Heraeus Germany GmbH Co. KG</v>
          </cell>
          <cell r="H8253" t="str">
            <v>GERMANY</v>
          </cell>
          <cell r="I8253"/>
          <cell r="J8253" t="str">
            <v>Hanau</v>
          </cell>
          <cell r="K8253" t="str">
            <v>Hessen</v>
          </cell>
          <cell r="L8253" t="str">
            <v>Conformant</v>
          </cell>
        </row>
        <row r="8254">
          <cell r="B8254" t="str">
            <v>TEXAS INSTRUMENTS_20222023</v>
          </cell>
          <cell r="C8254" t="str">
            <v>CID000766 - Hunan Chenzhou Mining Co., Ltd.</v>
          </cell>
          <cell r="D8254" t="str">
            <v>Tungsten</v>
          </cell>
          <cell r="E8254" t="str">
            <v>CID000766</v>
          </cell>
          <cell r="F8254" t="str">
            <v>RMI</v>
          </cell>
          <cell r="G8254" t="str">
            <v>Hunan Chenzhou Mining Co., Ltd.</v>
          </cell>
          <cell r="H8254" t="str">
            <v>CHINA</v>
          </cell>
          <cell r="I8254"/>
          <cell r="J8254" t="str">
            <v>Yuanling</v>
          </cell>
          <cell r="K8254" t="str">
            <v>Hunan Sheng</v>
          </cell>
          <cell r="L8254" t="str">
            <v>Conformant</v>
          </cell>
        </row>
        <row r="8255">
          <cell r="B8255" t="str">
            <v>TEXAS INSTRUMENTS_20222023</v>
          </cell>
          <cell r="C8255" t="str">
            <v>CID000801 - Inner Mongolia Qiankun Gold and Silver Refinery Share Co., Ltd.</v>
          </cell>
          <cell r="D8255" t="str">
            <v>Gold</v>
          </cell>
          <cell r="E8255" t="str">
            <v>CID000801</v>
          </cell>
          <cell r="F8255" t="str">
            <v>RMI</v>
          </cell>
          <cell r="G8255" t="str">
            <v>Inner Mongolia Qiankun Gold and Silver Refinery Share Co., Ltd.</v>
          </cell>
          <cell r="H8255" t="str">
            <v>CHINA</v>
          </cell>
          <cell r="I8255"/>
          <cell r="J8255" t="str">
            <v>Hohhot</v>
          </cell>
          <cell r="K8255" t="str">
            <v>Nei Mongol Zizhiqu</v>
          </cell>
          <cell r="L8255" t="str">
            <v>Conformant</v>
          </cell>
        </row>
        <row r="8256">
          <cell r="B8256" t="str">
            <v>TEXAS INSTRUMENTS_20222023</v>
          </cell>
          <cell r="C8256" t="str">
            <v>CID000807 - Ishifuku Metal Industry Co., Ltd.</v>
          </cell>
          <cell r="D8256" t="str">
            <v>Gold</v>
          </cell>
          <cell r="E8256" t="str">
            <v>CID000807</v>
          </cell>
          <cell r="F8256" t="str">
            <v>RMI</v>
          </cell>
          <cell r="G8256" t="str">
            <v>Ishifuku Metal Industry Co., Ltd.</v>
          </cell>
          <cell r="H8256" t="str">
            <v>JAPAN</v>
          </cell>
          <cell r="I8256"/>
          <cell r="J8256" t="str">
            <v>Soka</v>
          </cell>
          <cell r="K8256" t="str">
            <v>Saitama</v>
          </cell>
          <cell r="L8256" t="str">
            <v>Conformant</v>
          </cell>
        </row>
        <row r="8257">
          <cell r="B8257" t="str">
            <v>TEXAS INSTRUMENTS_20222023</v>
          </cell>
          <cell r="C8257" t="str">
            <v>CID000814 - Istanbul Gold Refinery</v>
          </cell>
          <cell r="D8257" t="str">
            <v>Gold</v>
          </cell>
          <cell r="E8257" t="str">
            <v>CID000814</v>
          </cell>
          <cell r="F8257" t="str">
            <v>RMI</v>
          </cell>
          <cell r="G8257" t="str">
            <v>Istanbul Gold Refinery</v>
          </cell>
          <cell r="H8257" t="str">
            <v>TURKEY</v>
          </cell>
          <cell r="I8257"/>
          <cell r="J8257" t="str">
            <v>Kuyumcukent</v>
          </cell>
          <cell r="K8257" t="str">
            <v>İstanbul</v>
          </cell>
          <cell r="L8257" t="str">
            <v>Conformant</v>
          </cell>
        </row>
        <row r="8258">
          <cell r="B8258" t="str">
            <v>TEXAS INSTRUMENTS_20222023</v>
          </cell>
          <cell r="C8258" t="str">
            <v>CID002765 - Italpreziosi</v>
          </cell>
          <cell r="D8258" t="str">
            <v>Gold</v>
          </cell>
          <cell r="E8258" t="str">
            <v>CID002765</v>
          </cell>
          <cell r="F8258" t="str">
            <v>RMI</v>
          </cell>
          <cell r="G8258" t="str">
            <v>Italpreziosi</v>
          </cell>
          <cell r="H8258" t="str">
            <v>ITALY</v>
          </cell>
          <cell r="I8258"/>
          <cell r="J8258" t="str">
            <v>Arezzo</v>
          </cell>
          <cell r="K8258" t="str">
            <v>Toscana</v>
          </cell>
          <cell r="L8258" t="str">
            <v>Conformant</v>
          </cell>
        </row>
        <row r="8259">
          <cell r="B8259" t="str">
            <v>TEXAS INSTRUMENTS_20222023</v>
          </cell>
          <cell r="C8259" t="str">
            <v>CID000823 - Japan Mint</v>
          </cell>
          <cell r="D8259" t="str">
            <v>Gold</v>
          </cell>
          <cell r="E8259" t="str">
            <v>CID000823</v>
          </cell>
          <cell r="F8259" t="str">
            <v>RMI</v>
          </cell>
          <cell r="G8259" t="str">
            <v>Japan Mint</v>
          </cell>
          <cell r="H8259" t="str">
            <v>JAPAN</v>
          </cell>
          <cell r="I8259"/>
          <cell r="J8259" t="str">
            <v>Osaka</v>
          </cell>
          <cell r="K8259" t="str">
            <v>Osaka</v>
          </cell>
          <cell r="L8259" t="str">
            <v>Conformant</v>
          </cell>
        </row>
        <row r="8260">
          <cell r="B8260" t="str">
            <v>TEXAS INSTRUMENTS_20222023</v>
          </cell>
          <cell r="C8260" t="str">
            <v>CID000855 - Jiangxi Copper Co., Ltd.51</v>
          </cell>
          <cell r="D8260" t="str">
            <v>Gold</v>
          </cell>
          <cell r="E8260" t="str">
            <v>CID000855</v>
          </cell>
          <cell r="F8260" t="str">
            <v>RMI</v>
          </cell>
          <cell r="G8260" t="str">
            <v>Jiangxi Copper Co., Ltd.</v>
          </cell>
          <cell r="H8260" t="str">
            <v>CHINA</v>
          </cell>
          <cell r="I8260"/>
          <cell r="J8260" t="str">
            <v>Guixi City</v>
          </cell>
          <cell r="K8260" t="str">
            <v>Jiangxi Sheng</v>
          </cell>
          <cell r="L8260" t="str">
            <v>Conformant</v>
          </cell>
        </row>
        <row r="8261">
          <cell r="B8261" t="str">
            <v>TEXAS INSTRUMENTS_20222023</v>
          </cell>
          <cell r="C8261" t="str">
            <v>CID000929 - JSC Uralelectromed</v>
          </cell>
          <cell r="D8261" t="str">
            <v>Gold</v>
          </cell>
          <cell r="E8261" t="str">
            <v>CID000929</v>
          </cell>
          <cell r="F8261" t="str">
            <v>RMI</v>
          </cell>
          <cell r="G8261" t="str">
            <v>JSC Uralelectromed</v>
          </cell>
          <cell r="H8261" t="str">
            <v>RUSSIAN FEDERATION</v>
          </cell>
          <cell r="I8261"/>
          <cell r="J8261" t="str">
            <v>Verkhnyaya Pyshma</v>
          </cell>
          <cell r="K8261" t="str">
            <v>Sverdlovskaya oblast'</v>
          </cell>
          <cell r="L8261" t="str">
            <v>Listed by RMI</v>
          </cell>
        </row>
        <row r="8262">
          <cell r="B8262" t="str">
            <v>TEXAS INSTRUMENTS_20222023</v>
          </cell>
          <cell r="C8262" t="str">
            <v>CID000937 - JX Nippon Mining &amp; Metals Co., Ltd.</v>
          </cell>
          <cell r="D8262" t="str">
            <v>Gold</v>
          </cell>
          <cell r="E8262" t="str">
            <v>CID000937</v>
          </cell>
          <cell r="F8262" t="str">
            <v>RMI</v>
          </cell>
          <cell r="G8262" t="str">
            <v>JX Nippon Mining &amp; Metals Co., Ltd.</v>
          </cell>
          <cell r="H8262" t="str">
            <v>JAPAN</v>
          </cell>
          <cell r="I8262"/>
          <cell r="J8262" t="str">
            <v>Ōita</v>
          </cell>
          <cell r="K8262" t="str">
            <v>Ôita</v>
          </cell>
          <cell r="L8262" t="str">
            <v>Conformant</v>
          </cell>
        </row>
        <row r="8263">
          <cell r="B8263" t="str">
            <v>TEXAS INSTRUMENTS_20222023</v>
          </cell>
          <cell r="C8263" t="str">
            <v>CID000957 - Kazzinc</v>
          </cell>
          <cell r="D8263" t="str">
            <v>Gold</v>
          </cell>
          <cell r="E8263" t="str">
            <v>CID000957</v>
          </cell>
          <cell r="F8263" t="str">
            <v>RMI</v>
          </cell>
          <cell r="G8263" t="str">
            <v>Kazzinc</v>
          </cell>
          <cell r="H8263" t="str">
            <v>KAZAKHSTAN</v>
          </cell>
          <cell r="I8263"/>
          <cell r="J8263" t="str">
            <v>Ust-Kamenogorsk</v>
          </cell>
          <cell r="K8263" t="str">
            <v>Qaraghandy oblysy</v>
          </cell>
          <cell r="L8263" t="str">
            <v>Conformant</v>
          </cell>
        </row>
        <row r="8264">
          <cell r="B8264" t="str">
            <v>TEXAS INSTRUMENTS_20222023</v>
          </cell>
          <cell r="C8264" t="str">
            <v>CID000969 - Kennecott Utah Copper LLC</v>
          </cell>
          <cell r="D8264" t="str">
            <v>Gold</v>
          </cell>
          <cell r="E8264" t="str">
            <v>CID000969</v>
          </cell>
          <cell r="F8264" t="str">
            <v>RMI</v>
          </cell>
          <cell r="G8264" t="str">
            <v>Kennecott Utah Copper LLC</v>
          </cell>
          <cell r="H8264" t="str">
            <v>UNITED STATES OF AMERICA</v>
          </cell>
          <cell r="I8264"/>
          <cell r="J8264" t="str">
            <v>Magna</v>
          </cell>
          <cell r="K8264" t="str">
            <v>Utah</v>
          </cell>
          <cell r="L8264" t="str">
            <v>Conformant</v>
          </cell>
        </row>
        <row r="8265">
          <cell r="B8265" t="str">
            <v>TEXAS INSTRUMENTS_20222023</v>
          </cell>
          <cell r="C8265" t="str">
            <v>CID002511 - KGHM Polska Miedz Spolka Akcyjna</v>
          </cell>
          <cell r="D8265" t="str">
            <v>Gold</v>
          </cell>
          <cell r="E8265" t="str">
            <v>CID002511</v>
          </cell>
          <cell r="F8265" t="str">
            <v>RMI</v>
          </cell>
          <cell r="G8265" t="str">
            <v>KGHM Polska Miedz Spolka Akcyjna</v>
          </cell>
          <cell r="H8265" t="str">
            <v>POLAND</v>
          </cell>
          <cell r="I8265"/>
          <cell r="J8265" t="str">
            <v>Lubin</v>
          </cell>
          <cell r="K8265" t="str">
            <v>Dolnośląskie</v>
          </cell>
          <cell r="L8265" t="str">
            <v>Conformant</v>
          </cell>
        </row>
        <row r="8266">
          <cell r="B8266" t="str">
            <v>TEXAS INSTRUMENTS_20222023</v>
          </cell>
          <cell r="C8266" t="str">
            <v>CID000981 - Kojima Chemicals Co., Ltd.</v>
          </cell>
          <cell r="D8266" t="str">
            <v>Gold</v>
          </cell>
          <cell r="E8266" t="str">
            <v>CID000981</v>
          </cell>
          <cell r="F8266" t="str">
            <v>RMI</v>
          </cell>
          <cell r="G8266" t="str">
            <v>Kojima Chemicals Co., Ltd.</v>
          </cell>
          <cell r="H8266" t="str">
            <v>JAPAN</v>
          </cell>
          <cell r="I8266"/>
          <cell r="J8266" t="str">
            <v>Sayama</v>
          </cell>
          <cell r="K8266" t="str">
            <v>Saitama</v>
          </cell>
          <cell r="L8266" t="str">
            <v>Conformant</v>
          </cell>
        </row>
        <row r="8267">
          <cell r="B8267" t="str">
            <v>TEXAS INSTRUMENTS_20222023</v>
          </cell>
          <cell r="C8267" t="str">
            <v>CID002605 - Korea Zinc Co., Ltd.</v>
          </cell>
          <cell r="D8267" t="str">
            <v>Gold</v>
          </cell>
          <cell r="E8267" t="str">
            <v>CID002605</v>
          </cell>
          <cell r="F8267" t="str">
            <v>RMI</v>
          </cell>
          <cell r="G8267" t="str">
            <v>Korea Zinc Co., Ltd.</v>
          </cell>
          <cell r="H8267" t="str">
            <v>KOREA, REPUBLIC OF</v>
          </cell>
          <cell r="I8267"/>
          <cell r="J8267" t="str">
            <v>Gangnam</v>
          </cell>
          <cell r="K8267" t="str">
            <v>Seoul-teukbyeolsi</v>
          </cell>
          <cell r="L8267" t="str">
            <v>Conformant</v>
          </cell>
        </row>
        <row r="8268">
          <cell r="B8268" t="str">
            <v>TEXAS INSTRUMENTS_20222023</v>
          </cell>
          <cell r="C8268" t="str">
            <v>CID002762 - L'Orfebre S.A.</v>
          </cell>
          <cell r="D8268" t="str">
            <v>Gold</v>
          </cell>
          <cell r="E8268" t="str">
            <v>CID002762</v>
          </cell>
          <cell r="F8268" t="str">
            <v>RMI</v>
          </cell>
          <cell r="G8268" t="str">
            <v>L'Orfebre S.A.</v>
          </cell>
          <cell r="H8268" t="str">
            <v>ANDORRA</v>
          </cell>
          <cell r="I8268"/>
          <cell r="J8268" t="str">
            <v>Andorra la Vella</v>
          </cell>
          <cell r="K8268" t="str">
            <v>Andorra la Vella</v>
          </cell>
          <cell r="L8268" t="str">
            <v>Conformant</v>
          </cell>
        </row>
        <row r="8269">
          <cell r="B8269" t="str">
            <v>TEXAS INSTRUMENTS_20222023</v>
          </cell>
          <cell r="C8269" t="str">
            <v>CID001078 - LS-NIKKO Copper Inc.</v>
          </cell>
          <cell r="D8269" t="str">
            <v>Gold</v>
          </cell>
          <cell r="E8269" t="str">
            <v>CID001078</v>
          </cell>
          <cell r="F8269" t="str">
            <v>RMI</v>
          </cell>
          <cell r="G8269" t="str">
            <v>LS-NIKKO Copper Inc.</v>
          </cell>
          <cell r="H8269" t="str">
            <v>KOREA, REPUBLIC OF</v>
          </cell>
          <cell r="I8269"/>
          <cell r="J8269" t="str">
            <v>Onsan-eup</v>
          </cell>
          <cell r="K8269" t="str">
            <v>Ulsan-gwangyeoksi</v>
          </cell>
          <cell r="L8269" t="str">
            <v>Conformant</v>
          </cell>
        </row>
        <row r="8270">
          <cell r="B8270" t="str">
            <v>TEXAS INSTRUMENTS_20222023</v>
          </cell>
          <cell r="C8270" t="str">
            <v>CID002606 - Marsam Metals</v>
          </cell>
          <cell r="D8270" t="str">
            <v>Gold</v>
          </cell>
          <cell r="E8270" t="str">
            <v>CID002606</v>
          </cell>
          <cell r="F8270" t="str">
            <v>RMI</v>
          </cell>
          <cell r="G8270" t="str">
            <v>Marsam Metals</v>
          </cell>
          <cell r="H8270" t="str">
            <v>BRAZIL</v>
          </cell>
          <cell r="I8270"/>
          <cell r="J8270" t="str">
            <v>Sao Paulo</v>
          </cell>
          <cell r="K8270" t="str">
            <v>São Paulo</v>
          </cell>
          <cell r="L8270" t="str">
            <v>Listed by RMI</v>
          </cell>
        </row>
        <row r="8271">
          <cell r="B8271" t="str">
            <v>TEXAS INSTRUMENTS_20222023</v>
          </cell>
          <cell r="C8271" t="str">
            <v>CID001113 - Materion</v>
          </cell>
          <cell r="D8271" t="str">
            <v>Gold</v>
          </cell>
          <cell r="E8271" t="str">
            <v>CID001113</v>
          </cell>
          <cell r="F8271" t="str">
            <v>RMI</v>
          </cell>
          <cell r="G8271" t="str">
            <v>Materion</v>
          </cell>
          <cell r="H8271" t="str">
            <v>UNITED STATES OF AMERICA</v>
          </cell>
          <cell r="I8271"/>
          <cell r="J8271" t="str">
            <v>Buffalo</v>
          </cell>
          <cell r="K8271" t="str">
            <v>New York</v>
          </cell>
          <cell r="L8271" t="str">
            <v>Conformant</v>
          </cell>
        </row>
        <row r="8272">
          <cell r="B8272" t="str">
            <v>TEXAS INSTRUMENTS_20222023</v>
          </cell>
          <cell r="C8272" t="str">
            <v>CID001119 - Matsuda Sangyo Co., Ltd.</v>
          </cell>
          <cell r="D8272" t="str">
            <v>Gold</v>
          </cell>
          <cell r="E8272" t="str">
            <v>CID001119</v>
          </cell>
          <cell r="F8272" t="str">
            <v>RMI</v>
          </cell>
          <cell r="G8272" t="str">
            <v>Matsuda Sangyo Co., Ltd.</v>
          </cell>
          <cell r="H8272" t="str">
            <v>JAPAN</v>
          </cell>
          <cell r="I8272"/>
          <cell r="J8272" t="str">
            <v>Iruma</v>
          </cell>
          <cell r="K8272" t="str">
            <v>Saitama</v>
          </cell>
          <cell r="L8272" t="str">
            <v>Conformant</v>
          </cell>
        </row>
        <row r="8273">
          <cell r="B8273" t="str">
            <v>TEXAS INSTRUMENTS_20222023</v>
          </cell>
          <cell r="C8273" t="str">
            <v>CID001149 - Metalor Technologies (Hong Kong) Ltd.</v>
          </cell>
          <cell r="D8273" t="str">
            <v>Gold</v>
          </cell>
          <cell r="E8273" t="str">
            <v>CID001149</v>
          </cell>
          <cell r="F8273" t="str">
            <v>RMI</v>
          </cell>
          <cell r="G8273" t="str">
            <v>Metalor Technologies (Hong Kong) Ltd.</v>
          </cell>
          <cell r="H8273" t="str">
            <v>CHINA</v>
          </cell>
          <cell r="I8273" t="str">
            <v>Unknown.</v>
          </cell>
          <cell r="J8273" t="str">
            <v>Kwai Chung</v>
          </cell>
          <cell r="K8273" t="str">
            <v>Hong Kong SAR</v>
          </cell>
          <cell r="L8273" t="str">
            <v>Conformant</v>
          </cell>
        </row>
        <row r="8274">
          <cell r="B8274" t="str">
            <v>TEXAS INSTRUMENTS_20222023</v>
          </cell>
          <cell r="C8274" t="str">
            <v>CID001152 - Metalor Technologies (Singapore) Pte., Ltd.</v>
          </cell>
          <cell r="D8274" t="str">
            <v>Gold</v>
          </cell>
          <cell r="E8274" t="str">
            <v>CID001152</v>
          </cell>
          <cell r="F8274" t="str">
            <v>RMI</v>
          </cell>
          <cell r="G8274" t="str">
            <v>Metalor Technologies (Singapore) Pte., Ltd.</v>
          </cell>
          <cell r="H8274" t="str">
            <v>SINGAPORE</v>
          </cell>
          <cell r="I8274"/>
          <cell r="J8274" t="str">
            <v>Singapore</v>
          </cell>
          <cell r="K8274" t="str">
            <v>South West</v>
          </cell>
          <cell r="L8274" t="str">
            <v>Conformant</v>
          </cell>
        </row>
        <row r="8275">
          <cell r="B8275" t="str">
            <v>TEXAS INSTRUMENTS_20222023</v>
          </cell>
          <cell r="C8275" t="str">
            <v>CID001147 - Metalor Technologies (Suzhou) Ltd.</v>
          </cell>
          <cell r="D8275" t="str">
            <v>Gold</v>
          </cell>
          <cell r="E8275" t="str">
            <v>CID001147</v>
          </cell>
          <cell r="F8275" t="str">
            <v>RMI</v>
          </cell>
          <cell r="G8275" t="str">
            <v>Metalor Technologies (Suzhou) Ltd.</v>
          </cell>
          <cell r="H8275" t="str">
            <v>CHINA</v>
          </cell>
          <cell r="I8275"/>
          <cell r="J8275" t="str">
            <v>Suzhou Industrial Park</v>
          </cell>
          <cell r="K8275" t="str">
            <v>Jiangsu Sheng</v>
          </cell>
          <cell r="L8275" t="str">
            <v>Conformant</v>
          </cell>
        </row>
        <row r="8276">
          <cell r="B8276" t="str">
            <v>TEXAS INSTRUMENTS_20222023</v>
          </cell>
          <cell r="C8276" t="str">
            <v>CID001153 - Metalor Technologies S.A.</v>
          </cell>
          <cell r="D8276" t="str">
            <v>Gold</v>
          </cell>
          <cell r="E8276" t="str">
            <v>CID001153</v>
          </cell>
          <cell r="F8276" t="str">
            <v>RMI</v>
          </cell>
          <cell r="G8276" t="str">
            <v>Metalor Technologies S.A.</v>
          </cell>
          <cell r="H8276" t="str">
            <v>SWITZERLAND</v>
          </cell>
          <cell r="I8276"/>
          <cell r="J8276" t="str">
            <v>Marin</v>
          </cell>
          <cell r="K8276" t="str">
            <v>Neuchâtel</v>
          </cell>
          <cell r="L8276" t="str">
            <v>Conformant</v>
          </cell>
        </row>
        <row r="8277">
          <cell r="B8277" t="str">
            <v>TEXAS INSTRUMENTS_20222023</v>
          </cell>
          <cell r="C8277" t="str">
            <v>CID001157 - Metalor USA Refining Corporation</v>
          </cell>
          <cell r="D8277" t="str">
            <v>Gold</v>
          </cell>
          <cell r="E8277" t="str">
            <v>CID001157</v>
          </cell>
          <cell r="F8277" t="str">
            <v>RMI</v>
          </cell>
          <cell r="G8277" t="str">
            <v>Metalor USA Refining Corporation</v>
          </cell>
          <cell r="H8277" t="str">
            <v>UNITED STATES OF AMERICA</v>
          </cell>
          <cell r="I8277"/>
          <cell r="J8277" t="str">
            <v>North Attleboro</v>
          </cell>
          <cell r="K8277" t="str">
            <v>Massachusetts</v>
          </cell>
          <cell r="L8277" t="str">
            <v>Conformant</v>
          </cell>
        </row>
        <row r="8278">
          <cell r="B8278" t="str">
            <v>TEXAS INSTRUMENTS_20222023</v>
          </cell>
          <cell r="C8278" t="str">
            <v>CID001161 - Metalurgica Met-Mex Penoles S.A. De C.V.65</v>
          </cell>
          <cell r="D8278" t="str">
            <v>Gold</v>
          </cell>
          <cell r="E8278" t="str">
            <v>CID001161</v>
          </cell>
          <cell r="F8278" t="str">
            <v>RMI</v>
          </cell>
          <cell r="G8278" t="str">
            <v>Metalurgica Met-Mex Penoles S.A. De C.V.</v>
          </cell>
          <cell r="H8278" t="str">
            <v>MEXICO</v>
          </cell>
          <cell r="I8278"/>
          <cell r="J8278" t="str">
            <v>Torreon</v>
          </cell>
          <cell r="K8278" t="str">
            <v>Coahuila de Zaragoza</v>
          </cell>
          <cell r="L8278" t="str">
            <v>Conformant</v>
          </cell>
        </row>
        <row r="8279">
          <cell r="B8279" t="str">
            <v>TEXAS INSTRUMENTS_20222023</v>
          </cell>
          <cell r="C8279" t="str">
            <v>CID001188 - Mitsubishi Materials Corporation</v>
          </cell>
          <cell r="D8279" t="str">
            <v>Gold</v>
          </cell>
          <cell r="E8279" t="str">
            <v>CID001188</v>
          </cell>
          <cell r="F8279" t="str">
            <v>RMI</v>
          </cell>
          <cell r="G8279" t="str">
            <v>Mitsubishi Materials Corporation</v>
          </cell>
          <cell r="H8279" t="str">
            <v>JAPAN</v>
          </cell>
          <cell r="I8279"/>
          <cell r="J8279" t="str">
            <v>Tokyo</v>
          </cell>
          <cell r="K8279" t="str">
            <v>Tokyo</v>
          </cell>
          <cell r="L8279" t="str">
            <v>Conformant</v>
          </cell>
        </row>
        <row r="8280">
          <cell r="B8280" t="str">
            <v>TEXAS INSTRUMENTS_20222023</v>
          </cell>
          <cell r="C8280" t="str">
            <v>CID001193 - Mitsui Mining and Smelting Co., Ltd.</v>
          </cell>
          <cell r="D8280" t="str">
            <v>Gold</v>
          </cell>
          <cell r="E8280" t="str">
            <v>CID001193</v>
          </cell>
          <cell r="F8280" t="str">
            <v>RMI</v>
          </cell>
          <cell r="G8280" t="str">
            <v>Mitsui Mining and Smelting Co., Ltd.</v>
          </cell>
          <cell r="H8280" t="str">
            <v>JAPAN</v>
          </cell>
          <cell r="I8280"/>
          <cell r="J8280" t="str">
            <v>Takehara</v>
          </cell>
          <cell r="K8280" t="str">
            <v>Hiroshima</v>
          </cell>
          <cell r="L8280" t="str">
            <v>Conformant</v>
          </cell>
        </row>
        <row r="8281">
          <cell r="B8281" t="str">
            <v>TEXAS INSTRUMENTS_20222023</v>
          </cell>
          <cell r="C8281" t="str">
            <v>CID002509 - MMTC-PAMP India Pvt., Ltd.</v>
          </cell>
          <cell r="D8281" t="str">
            <v>Gold</v>
          </cell>
          <cell r="E8281" t="str">
            <v>CID002509</v>
          </cell>
          <cell r="F8281" t="str">
            <v>RMI</v>
          </cell>
          <cell r="G8281" t="str">
            <v>MMTC-PAMP India Pvt., Ltd.</v>
          </cell>
          <cell r="H8281" t="str">
            <v>INDIA</v>
          </cell>
          <cell r="I8281"/>
          <cell r="J8281" t="str">
            <v>Mewat</v>
          </cell>
          <cell r="K8281" t="str">
            <v>Haryana</v>
          </cell>
          <cell r="L8281" t="str">
            <v>Conformant</v>
          </cell>
        </row>
        <row r="8282">
          <cell r="B8282" t="str">
            <v>TEXAS INSTRUMENTS_20222023</v>
          </cell>
          <cell r="C8282" t="str">
            <v>CID001204 - Moscow Special Alloys Processing Plant68</v>
          </cell>
          <cell r="D8282" t="str">
            <v>Gold</v>
          </cell>
          <cell r="E8282" t="str">
            <v>CID001204</v>
          </cell>
          <cell r="F8282" t="str">
            <v>RMI</v>
          </cell>
          <cell r="G8282" t="str">
            <v>Moscow Special Alloys Processing Plant</v>
          </cell>
          <cell r="H8282" t="str">
            <v>RUSSIAN FEDERATION</v>
          </cell>
          <cell r="I8282"/>
          <cell r="J8282" t="str">
            <v>Obrucheva</v>
          </cell>
          <cell r="K8282" t="str">
            <v>Moskva</v>
          </cell>
          <cell r="L8282" t="str">
            <v>Listed by RMI</v>
          </cell>
        </row>
        <row r="8283">
          <cell r="B8283" t="str">
            <v>TEXAS INSTRUMENTS_20222023</v>
          </cell>
          <cell r="C8283" t="str">
            <v>CID001220 - Nadir Metal Rafineri San. Ve Tic. A.S.</v>
          </cell>
          <cell r="D8283" t="str">
            <v>Gold</v>
          </cell>
          <cell r="E8283" t="str">
            <v>CID001220</v>
          </cell>
          <cell r="F8283" t="str">
            <v>RMI</v>
          </cell>
          <cell r="G8283" t="str">
            <v>Nadir Metal Rafineri San. Ve Tic. A.S.</v>
          </cell>
          <cell r="H8283" t="str">
            <v>TURKEY</v>
          </cell>
          <cell r="I8283"/>
          <cell r="J8283" t="str">
            <v>Bahçelievler</v>
          </cell>
          <cell r="K8283" t="str">
            <v>İstanbul</v>
          </cell>
          <cell r="L8283" t="str">
            <v>Conformant</v>
          </cell>
        </row>
        <row r="8284">
          <cell r="B8284" t="str">
            <v>TEXAS INSTRUMENTS_20222023</v>
          </cell>
          <cell r="C8284" t="str">
            <v>CID001236 - Navoi Mining and Metallurgical Combinat</v>
          </cell>
          <cell r="D8284" t="str">
            <v>Gold</v>
          </cell>
          <cell r="E8284" t="str">
            <v>CID001236</v>
          </cell>
          <cell r="F8284" t="str">
            <v>RMI</v>
          </cell>
          <cell r="G8284" t="str">
            <v>Navoi Mining and Metallurgical Combinat</v>
          </cell>
          <cell r="H8284" t="str">
            <v>UZBEKISTAN</v>
          </cell>
          <cell r="I8284"/>
          <cell r="J8284" t="str">
            <v>Navoi</v>
          </cell>
          <cell r="K8284" t="str">
            <v>Navoiy</v>
          </cell>
          <cell r="L8284" t="str">
            <v>Conformant</v>
          </cell>
        </row>
        <row r="8285">
          <cell r="B8285" t="str">
            <v>TEXAS INSTRUMENTS_20222023</v>
          </cell>
          <cell r="C8285" t="str">
            <v>CID001259 - Nihon Material Co., Ltd.</v>
          </cell>
          <cell r="D8285" t="str">
            <v>Gold</v>
          </cell>
          <cell r="E8285" t="str">
            <v>CID001259</v>
          </cell>
          <cell r="F8285" t="str">
            <v>RMI</v>
          </cell>
          <cell r="G8285" t="str">
            <v>Nihon Material Co., Ltd.</v>
          </cell>
          <cell r="H8285" t="str">
            <v>JAPAN</v>
          </cell>
          <cell r="I8285"/>
          <cell r="J8285" t="str">
            <v>Noda</v>
          </cell>
          <cell r="K8285" t="str">
            <v>Chiba</v>
          </cell>
          <cell r="L8285" t="str">
            <v>Conformant</v>
          </cell>
        </row>
        <row r="8286">
          <cell r="B8286" t="str">
            <v>TEXAS INSTRUMENTS_20222023</v>
          </cell>
          <cell r="C8286" t="str">
            <v>CID002779 - Ogussa Osterreichische Gold- und Silber-Scheideanstalt GmbH</v>
          </cell>
          <cell r="D8286" t="str">
            <v>Gold</v>
          </cell>
          <cell r="E8286" t="str">
            <v>CID002779</v>
          </cell>
          <cell r="F8286" t="str">
            <v>RMI</v>
          </cell>
          <cell r="G8286" t="str">
            <v>Ogussa Osterreichische Gold- und Silber-Scheideanstalt GmbH</v>
          </cell>
          <cell r="H8286" t="str">
            <v>AUSTRIA</v>
          </cell>
          <cell r="I8286"/>
          <cell r="J8286" t="str">
            <v>Vienna</v>
          </cell>
          <cell r="K8286" t="str">
            <v>Wien</v>
          </cell>
          <cell r="L8286" t="str">
            <v>Conformant</v>
          </cell>
        </row>
        <row r="8287">
          <cell r="B8287" t="str">
            <v>TEXAS INSTRUMENTS_20222023</v>
          </cell>
          <cell r="C8287" t="str">
            <v>CID001325 - Ohura Precious Metal Industry Co., Ltd.</v>
          </cell>
          <cell r="D8287" t="str">
            <v>Gold</v>
          </cell>
          <cell r="E8287" t="str">
            <v>CID001325</v>
          </cell>
          <cell r="F8287" t="str">
            <v>RMI</v>
          </cell>
          <cell r="G8287" t="str">
            <v>Ohura Precious Metal Industry Co., Ltd.</v>
          </cell>
          <cell r="H8287" t="str">
            <v>JAPAN</v>
          </cell>
          <cell r="I8287"/>
          <cell r="J8287" t="str">
            <v>Nara-shi</v>
          </cell>
          <cell r="K8287" t="str">
            <v>Nara</v>
          </cell>
          <cell r="L8287" t="str">
            <v>Conformant</v>
          </cell>
        </row>
        <row r="8288">
          <cell r="B8288" t="str">
            <v>TEXAS INSTRUMENTS_20222023</v>
          </cell>
          <cell r="C8288" t="str">
            <v>CID001326 - OJSC "The Gulidov Krasnoyarsk Non-Ferrous Metals Plant" (OJSC Krastsvetmet)</v>
          </cell>
          <cell r="D8288" t="str">
            <v>Gold</v>
          </cell>
          <cell r="E8288" t="str">
            <v>CID001326</v>
          </cell>
          <cell r="F8288" t="str">
            <v>RMI</v>
          </cell>
          <cell r="G8288" t="str">
            <v>OJSC "The Gulidov Krasnoyarsk Non-Ferrous Metals Plant" (OJSC Krastsvetmet)</v>
          </cell>
          <cell r="H8288" t="str">
            <v>RUSSIAN FEDERATION</v>
          </cell>
          <cell r="I8288"/>
          <cell r="J8288" t="str">
            <v>Krasnoyarsk</v>
          </cell>
          <cell r="K8288" t="str">
            <v>Krasnoyarskiy kray</v>
          </cell>
          <cell r="L8288" t="str">
            <v>Listed by RMI</v>
          </cell>
        </row>
        <row r="8289">
          <cell r="B8289" t="str">
            <v>TEXAS INSTRUMENTS_20222023</v>
          </cell>
          <cell r="C8289" t="str">
            <v>CID000493 - JSC Novosibirsk Refinery</v>
          </cell>
          <cell r="D8289" t="str">
            <v>Gold</v>
          </cell>
          <cell r="E8289" t="str">
            <v>CID000493</v>
          </cell>
          <cell r="F8289" t="str">
            <v>RMI</v>
          </cell>
          <cell r="G8289" t="str">
            <v>JSC Novosibirsk Refinery</v>
          </cell>
          <cell r="H8289" t="str">
            <v>RUSSIAN FEDERATION</v>
          </cell>
          <cell r="I8289"/>
          <cell r="J8289" t="str">
            <v>Novosibirsk</v>
          </cell>
          <cell r="K8289" t="str">
            <v>Novosibirskaya oblast'</v>
          </cell>
          <cell r="L8289" t="str">
            <v>Listed by RMI</v>
          </cell>
        </row>
        <row r="8290">
          <cell r="B8290" t="str">
            <v>TEXAS INSTRUMENTS_20222023</v>
          </cell>
          <cell r="C8290" t="str">
            <v>CID001352 - MKS PAMP SA97</v>
          </cell>
          <cell r="D8290" t="str">
            <v>Gold</v>
          </cell>
          <cell r="E8290" t="str">
            <v>CID001352</v>
          </cell>
          <cell r="F8290" t="str">
            <v>RMI</v>
          </cell>
          <cell r="G8290" t="str">
            <v>MKS PAMP SA</v>
          </cell>
          <cell r="H8290" t="str">
            <v>SWITZERLAND</v>
          </cell>
          <cell r="I8290"/>
          <cell r="J8290" t="str">
            <v>Geneva</v>
          </cell>
          <cell r="K8290" t="str">
            <v>Genève</v>
          </cell>
          <cell r="L8290" t="str">
            <v>Conformant</v>
          </cell>
        </row>
        <row r="8291">
          <cell r="B8291" t="str">
            <v>TEXAS INSTRUMENTS_20222023</v>
          </cell>
          <cell r="C8291" t="str">
            <v>CID002919 - Planta Recuperadora de Metales SpA</v>
          </cell>
          <cell r="D8291" t="str">
            <v>Gold</v>
          </cell>
          <cell r="E8291" t="str">
            <v>CID002919</v>
          </cell>
          <cell r="F8291" t="str">
            <v>RMI</v>
          </cell>
          <cell r="G8291" t="str">
            <v>Planta Recuperadora de Metales SpA</v>
          </cell>
          <cell r="H8291" t="str">
            <v>CHILE</v>
          </cell>
          <cell r="I8291"/>
          <cell r="J8291" t="str">
            <v>Mejillones</v>
          </cell>
          <cell r="K8291" t="str">
            <v>Antofagasta</v>
          </cell>
          <cell r="L8291" t="str">
            <v>Conformant</v>
          </cell>
        </row>
        <row r="8292">
          <cell r="B8292" t="str">
            <v>TEXAS INSTRUMENTS_20222023</v>
          </cell>
          <cell r="C8292" t="str">
            <v>CID001386 - Prioksky Plant of Non-Ferrous Metals</v>
          </cell>
          <cell r="D8292" t="str">
            <v>Gold</v>
          </cell>
          <cell r="E8292" t="str">
            <v>CID001386</v>
          </cell>
          <cell r="F8292" t="str">
            <v>RMI</v>
          </cell>
          <cell r="G8292" t="str">
            <v>Prioksky Plant of Non-Ferrous Metals</v>
          </cell>
          <cell r="H8292" t="str">
            <v>RUSSIAN FEDERATION</v>
          </cell>
          <cell r="I8292"/>
          <cell r="J8292" t="str">
            <v>Kasimov</v>
          </cell>
          <cell r="K8292" t="str">
            <v>Ryazanskaya oblast'</v>
          </cell>
          <cell r="L8292" t="str">
            <v>Listed by RMI</v>
          </cell>
        </row>
        <row r="8293">
          <cell r="B8293" t="str">
            <v>TEXAS INSTRUMENTS_20222023</v>
          </cell>
          <cell r="C8293" t="str">
            <v>CID001397 - PT Aneka Tambang (Persero) Tbk</v>
          </cell>
          <cell r="D8293" t="str">
            <v>Gold</v>
          </cell>
          <cell r="E8293" t="str">
            <v>CID001397</v>
          </cell>
          <cell r="F8293" t="str">
            <v>RMI</v>
          </cell>
          <cell r="G8293" t="str">
            <v>PT Aneka Tambang (Persero) Tbk</v>
          </cell>
          <cell r="H8293" t="str">
            <v>INDONESIA</v>
          </cell>
          <cell r="I8293"/>
          <cell r="J8293" t="str">
            <v>Jakarta</v>
          </cell>
          <cell r="K8293" t="str">
            <v>Jakarta Raya</v>
          </cell>
          <cell r="L8293" t="str">
            <v>Conformant</v>
          </cell>
        </row>
        <row r="8294">
          <cell r="B8294" t="str">
            <v>TEXAS INSTRUMENTS_20222023</v>
          </cell>
          <cell r="C8294" t="str">
            <v>CID001498 - PX Precinox S.A.</v>
          </cell>
          <cell r="D8294" t="str">
            <v>Gold</v>
          </cell>
          <cell r="E8294" t="str">
            <v>CID001498</v>
          </cell>
          <cell r="F8294" t="str">
            <v>RMI</v>
          </cell>
          <cell r="G8294" t="str">
            <v>PX Precinox S.A.</v>
          </cell>
          <cell r="H8294" t="str">
            <v>SWITZERLAND</v>
          </cell>
          <cell r="I8294"/>
          <cell r="J8294" t="str">
            <v>La Chaux-de-Fonds</v>
          </cell>
          <cell r="K8294" t="str">
            <v>Neuchâtel</v>
          </cell>
          <cell r="L8294" t="str">
            <v>Conformant</v>
          </cell>
        </row>
        <row r="8295">
          <cell r="B8295" t="str">
            <v>TEXAS INSTRUMENTS_20222023</v>
          </cell>
          <cell r="C8295" t="str">
            <v>CID001512 - Rand Refinery (Pty) Ltd.</v>
          </cell>
          <cell r="D8295" t="str">
            <v>Gold</v>
          </cell>
          <cell r="E8295" t="str">
            <v>CID001512</v>
          </cell>
          <cell r="F8295" t="str">
            <v>RMI</v>
          </cell>
          <cell r="G8295" t="str">
            <v>Rand Refinery (Pty) Ltd.</v>
          </cell>
          <cell r="H8295" t="str">
            <v>SOUTH AFRICA</v>
          </cell>
          <cell r="I8295"/>
          <cell r="J8295" t="str">
            <v>Germiston</v>
          </cell>
          <cell r="K8295" t="str">
            <v>Gauteng</v>
          </cell>
          <cell r="L8295" t="str">
            <v>Conformant</v>
          </cell>
        </row>
        <row r="8296">
          <cell r="B8296" t="str">
            <v>TEXAS INSTRUMENTS_20222023</v>
          </cell>
          <cell r="C8296" t="str">
            <v>CID002582 - REMONDIS PMR B.V.</v>
          </cell>
          <cell r="D8296" t="str">
            <v>Gold</v>
          </cell>
          <cell r="E8296" t="str">
            <v>CID002582</v>
          </cell>
          <cell r="F8296" t="str">
            <v>RMI</v>
          </cell>
          <cell r="G8296" t="str">
            <v>REMONDIS PMR B.V.</v>
          </cell>
          <cell r="H8296" t="str">
            <v>NETHERLANDS</v>
          </cell>
          <cell r="I8296"/>
          <cell r="J8296" t="str">
            <v>Moerdijk</v>
          </cell>
          <cell r="K8296" t="str">
            <v>Noord-Brabant</v>
          </cell>
          <cell r="L8296" t="str">
            <v>Conformant</v>
          </cell>
        </row>
        <row r="8297">
          <cell r="B8297" t="str">
            <v>TEXAS INSTRUMENTS_20222023</v>
          </cell>
          <cell r="C8297" t="str">
            <v>CID001534 - Royal Canadian Mint</v>
          </cell>
          <cell r="D8297" t="str">
            <v>Gold</v>
          </cell>
          <cell r="E8297" t="str">
            <v>CID001534</v>
          </cell>
          <cell r="F8297" t="str">
            <v>RMI</v>
          </cell>
          <cell r="G8297" t="str">
            <v>Royal Canadian Mint</v>
          </cell>
          <cell r="H8297" t="str">
            <v>CANADA</v>
          </cell>
          <cell r="I8297"/>
          <cell r="J8297" t="str">
            <v>Ottawa</v>
          </cell>
          <cell r="K8297" t="str">
            <v>Ontario</v>
          </cell>
          <cell r="L8297" t="str">
            <v>Conformant</v>
          </cell>
        </row>
        <row r="8298">
          <cell r="B8298" t="str">
            <v>TEXAS INSTRUMENTS_20222023</v>
          </cell>
          <cell r="C8298" t="str">
            <v>CID002761 - SAAMP</v>
          </cell>
          <cell r="D8298" t="str">
            <v>Gold</v>
          </cell>
          <cell r="E8298" t="str">
            <v>CID002761</v>
          </cell>
          <cell r="F8298" t="str">
            <v>RMI</v>
          </cell>
          <cell r="G8298" t="str">
            <v>SAAMP</v>
          </cell>
          <cell r="H8298" t="str">
            <v>FRANCE</v>
          </cell>
          <cell r="I8298"/>
          <cell r="J8298" t="str">
            <v>Paris</v>
          </cell>
          <cell r="K8298" t="str">
            <v>Île-de-France</v>
          </cell>
          <cell r="L8298" t="str">
            <v>Conformant</v>
          </cell>
        </row>
        <row r="8299">
          <cell r="B8299" t="str">
            <v>TEXAS INSTRUMENTS_20222023</v>
          </cell>
          <cell r="C8299" t="str">
            <v>CID002973 - Safimet S.p.A</v>
          </cell>
          <cell r="D8299" t="str">
            <v>Gold</v>
          </cell>
          <cell r="E8299" t="str">
            <v>CID002973</v>
          </cell>
          <cell r="F8299" t="str">
            <v>RMI</v>
          </cell>
          <cell r="G8299" t="str">
            <v>Safimet S.p.A</v>
          </cell>
          <cell r="H8299" t="str">
            <v>ITALY</v>
          </cell>
          <cell r="I8299"/>
          <cell r="J8299" t="str">
            <v>Arezzo</v>
          </cell>
          <cell r="K8299" t="str">
            <v>Toscana</v>
          </cell>
          <cell r="L8299" t="str">
            <v>Listed by RMI</v>
          </cell>
        </row>
        <row r="8300">
          <cell r="B8300" t="str">
            <v>TEXAS INSTRUMENTS_20222023</v>
          </cell>
          <cell r="C8300" t="str">
            <v>CID002290 - SAFINA A.S.</v>
          </cell>
          <cell r="D8300" t="str">
            <v>Gold</v>
          </cell>
          <cell r="E8300" t="str">
            <v>CID002290</v>
          </cell>
          <cell r="F8300" t="str">
            <v>RMI</v>
          </cell>
          <cell r="G8300" t="str">
            <v>SAFINA A.S.</v>
          </cell>
          <cell r="H8300" t="str">
            <v>CZECHIA</v>
          </cell>
          <cell r="I8300"/>
          <cell r="J8300" t="str">
            <v>Vestec</v>
          </cell>
          <cell r="K8300" t="str">
            <v>Praha-západ</v>
          </cell>
          <cell r="L8300" t="str">
            <v>Conformant</v>
          </cell>
        </row>
        <row r="8301">
          <cell r="B8301" t="str">
            <v>TEXAS INSTRUMENTS_20222023</v>
          </cell>
          <cell r="C8301" t="str">
            <v>CID001555 - Samduck Precious Metals71</v>
          </cell>
          <cell r="D8301" t="str">
            <v>Gold</v>
          </cell>
          <cell r="E8301" t="str">
            <v>CID001555</v>
          </cell>
          <cell r="F8301" t="str">
            <v>RMI</v>
          </cell>
          <cell r="G8301" t="str">
            <v>Samduck Precious Metals</v>
          </cell>
          <cell r="H8301" t="str">
            <v>KOREA, REPUBLIC OF</v>
          </cell>
          <cell r="I8301"/>
          <cell r="J8301" t="str">
            <v>Namdong</v>
          </cell>
          <cell r="K8301" t="str">
            <v>Incheon-gwangyeoksi</v>
          </cell>
          <cell r="L8301" t="str">
            <v>Listed by RMI</v>
          </cell>
        </row>
        <row r="8302">
          <cell r="B8302" t="str">
            <v>TEXAS INSTRUMENTS_20222023</v>
          </cell>
          <cell r="C8302" t="str">
            <v>CID001585 - SEMPSA Joyeria Plateria S.A.</v>
          </cell>
          <cell r="D8302" t="str">
            <v>Gold</v>
          </cell>
          <cell r="E8302" t="str">
            <v>CID001585</v>
          </cell>
          <cell r="F8302" t="str">
            <v>RMI</v>
          </cell>
          <cell r="G8302" t="str">
            <v>SEMPSA Joyeria Plateria S.A.</v>
          </cell>
          <cell r="H8302" t="str">
            <v>SPAIN</v>
          </cell>
          <cell r="I8302" t="str">
            <v>Avenida Democratia</v>
          </cell>
          <cell r="J8302" t="str">
            <v>Madrid</v>
          </cell>
          <cell r="K8302" t="str">
            <v>Comunidad de Madrid</v>
          </cell>
          <cell r="L8302" t="str">
            <v>Conformant</v>
          </cell>
        </row>
        <row r="8303">
          <cell r="B8303" t="str">
            <v>TEXAS INSTRUMENTS_20222023</v>
          </cell>
          <cell r="C8303" t="str">
            <v>CID001622 - Shandong Zhaojin Gold &amp; Silver Refinery Co., Ltd.</v>
          </cell>
          <cell r="D8303" t="str">
            <v>Gold</v>
          </cell>
          <cell r="E8303" t="str">
            <v>CID001622</v>
          </cell>
          <cell r="F8303" t="str">
            <v>RMI</v>
          </cell>
          <cell r="G8303" t="str">
            <v>Shandong Zhaojin Gold &amp; Silver Refinery Co., Ltd.</v>
          </cell>
          <cell r="H8303" t="str">
            <v>CHINA</v>
          </cell>
          <cell r="I8303"/>
          <cell r="J8303" t="str">
            <v>Zhaoyuan</v>
          </cell>
          <cell r="K8303" t="str">
            <v>Shandong Sheng</v>
          </cell>
          <cell r="L8303" t="str">
            <v>Conformant</v>
          </cell>
        </row>
        <row r="8304">
          <cell r="B8304" t="str">
            <v>TEXAS INSTRUMENTS_20222023</v>
          </cell>
          <cell r="C8304" t="str">
            <v>CID001736 - Sichuan Tianze Precious Metals Co., Ltd.</v>
          </cell>
          <cell r="D8304" t="str">
            <v>Gold</v>
          </cell>
          <cell r="E8304" t="str">
            <v>CID001736</v>
          </cell>
          <cell r="F8304" t="str">
            <v>RMI</v>
          </cell>
          <cell r="G8304" t="str">
            <v>Sichuan Tianze Precious Metals Co., Ltd.</v>
          </cell>
          <cell r="H8304" t="str">
            <v>CHINA</v>
          </cell>
          <cell r="I8304"/>
          <cell r="J8304" t="str">
            <v>Chengdu</v>
          </cell>
          <cell r="K8304" t="str">
            <v>Sichuan Sheng</v>
          </cell>
          <cell r="L8304" t="str">
            <v>Conformant</v>
          </cell>
        </row>
        <row r="8305">
          <cell r="B8305" t="str">
            <v>TEXAS INSTRUMENTS_20222023</v>
          </cell>
          <cell r="C8305" t="str">
            <v>CID002516 - Singway Technology Co., Ltd.</v>
          </cell>
          <cell r="D8305" t="str">
            <v>Gold</v>
          </cell>
          <cell r="E8305" t="str">
            <v>CID002516</v>
          </cell>
          <cell r="F8305" t="str">
            <v>RMI</v>
          </cell>
          <cell r="G8305" t="str">
            <v>Singway Technology Co., Ltd.</v>
          </cell>
          <cell r="H8305" t="str">
            <v>TAIWAN, PROVINCE OF CHINA</v>
          </cell>
          <cell r="I8305"/>
          <cell r="J8305" t="str">
            <v>Dayuan</v>
          </cell>
          <cell r="K8305" t="str">
            <v>Taoyuan</v>
          </cell>
          <cell r="L8305" t="str">
            <v>Listed by RMI</v>
          </cell>
        </row>
        <row r="8306">
          <cell r="B8306" t="str">
            <v>TEXAS INSTRUMENTS_20222023</v>
          </cell>
          <cell r="C8306" t="str">
            <v>CID001756 - SOE Shyolkovsky Factory of Secondary Precious Metals</v>
          </cell>
          <cell r="D8306" t="str">
            <v>Gold</v>
          </cell>
          <cell r="E8306" t="str">
            <v>CID001756</v>
          </cell>
          <cell r="F8306" t="str">
            <v>RMI</v>
          </cell>
          <cell r="G8306" t="str">
            <v>SOE Shyolkovsky Factory of Secondary Precious Metals</v>
          </cell>
          <cell r="H8306" t="str">
            <v>RUSSIAN FEDERATION</v>
          </cell>
          <cell r="I8306"/>
          <cell r="J8306" t="str">
            <v>Shyolkovo</v>
          </cell>
          <cell r="K8306" t="str">
            <v>Moskovskaja oblast'</v>
          </cell>
          <cell r="L8306" t="str">
            <v>Listed by RMI</v>
          </cell>
        </row>
        <row r="8307">
          <cell r="B8307" t="str">
            <v>TEXAS INSTRUMENTS_20222023</v>
          </cell>
          <cell r="C8307" t="str">
            <v>CID001761 - Solar Applied Materials Technology Corp.</v>
          </cell>
          <cell r="D8307" t="str">
            <v>Gold</v>
          </cell>
          <cell r="E8307" t="str">
            <v>CID001761</v>
          </cell>
          <cell r="F8307" t="str">
            <v>RMI</v>
          </cell>
          <cell r="G8307" t="str">
            <v>Solar Applied Materials Technology Corp.</v>
          </cell>
          <cell r="H8307" t="str">
            <v>TAIWAN, PROVINCE OF CHINA</v>
          </cell>
          <cell r="I8307"/>
          <cell r="J8307" t="str">
            <v>Tainan City</v>
          </cell>
          <cell r="K8307" t="str">
            <v>Tainan</v>
          </cell>
          <cell r="L8307" t="str">
            <v>Conformant</v>
          </cell>
        </row>
        <row r="8308">
          <cell r="B8308" t="str">
            <v>TEXAS INSTRUMENTS_20222023</v>
          </cell>
          <cell r="C8308" t="str">
            <v>CID001798 - Sumitomo Metal Mining Co., Ltd.88</v>
          </cell>
          <cell r="D8308" t="str">
            <v>Gold</v>
          </cell>
          <cell r="E8308" t="str">
            <v>CID001798</v>
          </cell>
          <cell r="F8308" t="str">
            <v>RMI</v>
          </cell>
          <cell r="G8308" t="str">
            <v>Sumitomo Metal Mining Co., Ltd.</v>
          </cell>
          <cell r="H8308" t="str">
            <v>JAPAN</v>
          </cell>
          <cell r="I8308"/>
          <cell r="J8308" t="str">
            <v>Saijo</v>
          </cell>
          <cell r="K8308" t="str">
            <v>Wehime</v>
          </cell>
          <cell r="L8308" t="str">
            <v>Conformant</v>
          </cell>
        </row>
        <row r="8309">
          <cell r="B8309" t="str">
            <v>TEXAS INSTRUMENTS_20222023</v>
          </cell>
          <cell r="C8309" t="str">
            <v>CID002580 - T.C.A S.p.A</v>
          </cell>
          <cell r="D8309" t="str">
            <v>Gold</v>
          </cell>
          <cell r="E8309" t="str">
            <v>CID002580</v>
          </cell>
          <cell r="F8309" t="str">
            <v>RMI</v>
          </cell>
          <cell r="G8309" t="str">
            <v>T.C.A S.p.A</v>
          </cell>
          <cell r="H8309" t="str">
            <v>ITALY</v>
          </cell>
          <cell r="I8309"/>
          <cell r="J8309" t="str">
            <v>Capolona</v>
          </cell>
          <cell r="K8309" t="str">
            <v>Toscana</v>
          </cell>
          <cell r="L8309" t="str">
            <v>Conformant</v>
          </cell>
        </row>
        <row r="8310">
          <cell r="B8310" t="str">
            <v>TEXAS INSTRUMENTS_20222023</v>
          </cell>
          <cell r="C8310" t="str">
            <v>CID001875 - Tanaka Kikinzoku Kogyo K.K.96</v>
          </cell>
          <cell r="D8310" t="str">
            <v>Gold</v>
          </cell>
          <cell r="E8310" t="str">
            <v>CID001875</v>
          </cell>
          <cell r="F8310" t="str">
            <v>RMI</v>
          </cell>
          <cell r="G8310" t="str">
            <v>Tanaka Kikinzoku Kogyo K.K.</v>
          </cell>
          <cell r="H8310" t="str">
            <v>JAPAN</v>
          </cell>
          <cell r="I8310" t="str">
            <v>nagatoro2-14</v>
          </cell>
          <cell r="J8310" t="str">
            <v>Hiratsuka</v>
          </cell>
          <cell r="K8310" t="str">
            <v>Kanagawa</v>
          </cell>
          <cell r="L8310" t="str">
            <v>Conformant</v>
          </cell>
        </row>
        <row r="8311">
          <cell r="B8311" t="str">
            <v>TEXAS INSTRUMENTS_20222023</v>
          </cell>
          <cell r="C8311" t="str">
            <v>CID001916 - Shandong Gold Smelting Co., Ltd.</v>
          </cell>
          <cell r="D8311" t="str">
            <v>Gold</v>
          </cell>
          <cell r="E8311" t="str">
            <v>CID001916</v>
          </cell>
          <cell r="F8311" t="str">
            <v>RMI</v>
          </cell>
          <cell r="G8311" t="str">
            <v>Shandong Gold Smelting Co., Ltd.</v>
          </cell>
          <cell r="H8311" t="str">
            <v>CHINA</v>
          </cell>
          <cell r="I8311"/>
          <cell r="J8311" t="str">
            <v>Laizhou</v>
          </cell>
          <cell r="K8311" t="str">
            <v>Shandong Sheng</v>
          </cell>
          <cell r="L8311" t="str">
            <v>Conformant</v>
          </cell>
        </row>
        <row r="8312">
          <cell r="B8312" t="str">
            <v>TEXAS INSTRUMENTS_20222023</v>
          </cell>
          <cell r="C8312" t="str">
            <v>CID001938 - Tokuriki Honten Co., Ltd.</v>
          </cell>
          <cell r="D8312" t="str">
            <v>Gold</v>
          </cell>
          <cell r="E8312" t="str">
            <v>CID001938</v>
          </cell>
          <cell r="F8312" t="str">
            <v>RMI</v>
          </cell>
          <cell r="G8312" t="str">
            <v>Tokuriki Honten Co., Ltd.</v>
          </cell>
          <cell r="H8312" t="str">
            <v>JAPAN</v>
          </cell>
          <cell r="I8312"/>
          <cell r="J8312" t="str">
            <v>Kuki</v>
          </cell>
          <cell r="K8312" t="str">
            <v>Saitama</v>
          </cell>
          <cell r="L8312" t="str">
            <v>Conformant</v>
          </cell>
        </row>
        <row r="8313">
          <cell r="B8313" t="str">
            <v>TEXAS INSTRUMENTS_20222023</v>
          </cell>
          <cell r="C8313" t="str">
            <v>CID002615 - TOO Tau-Ken-Altyn</v>
          </cell>
          <cell r="D8313" t="str">
            <v>Gold</v>
          </cell>
          <cell r="E8313" t="str">
            <v>CID002615</v>
          </cell>
          <cell r="F8313" t="str">
            <v>RMI</v>
          </cell>
          <cell r="G8313" t="str">
            <v>TOO Tau-Ken-Altyn</v>
          </cell>
          <cell r="H8313" t="str">
            <v>KAZAKHSTAN</v>
          </cell>
          <cell r="I8313"/>
          <cell r="J8313" t="str">
            <v>Astana</v>
          </cell>
          <cell r="K8313" t="str">
            <v>Almaty</v>
          </cell>
          <cell r="L8313" t="str">
            <v>Conformant</v>
          </cell>
        </row>
        <row r="8314">
          <cell r="B8314" t="str">
            <v>TEXAS INSTRUMENTS_20222023</v>
          </cell>
          <cell r="C8314" t="str">
            <v>CID001955 - Torecom</v>
          </cell>
          <cell r="D8314" t="str">
            <v>Gold</v>
          </cell>
          <cell r="E8314" t="str">
            <v>CID001955</v>
          </cell>
          <cell r="F8314" t="str">
            <v>RMI</v>
          </cell>
          <cell r="G8314" t="str">
            <v>Torecom</v>
          </cell>
          <cell r="H8314" t="str">
            <v>KOREA, REPUBLIC OF</v>
          </cell>
          <cell r="I8314"/>
          <cell r="J8314" t="str">
            <v>Asan</v>
          </cell>
          <cell r="K8314" t="str">
            <v>Chungcheongnam-do</v>
          </cell>
          <cell r="L8314" t="str">
            <v>Conformant</v>
          </cell>
        </row>
        <row r="8315">
          <cell r="B8315" t="str">
            <v>TEXAS INSTRUMENTS_20222023</v>
          </cell>
          <cell r="C8315" t="str">
            <v>CID002314 - Umicore Precious Metals Thailand</v>
          </cell>
          <cell r="D8315" t="str">
            <v>Gold</v>
          </cell>
          <cell r="E8315" t="str">
            <v>CID002314</v>
          </cell>
          <cell r="F8315" t="str">
            <v>RMI</v>
          </cell>
          <cell r="G8315" t="str">
            <v>Umicore Precious Metals Thailand</v>
          </cell>
          <cell r="H8315" t="str">
            <v>THAILAND</v>
          </cell>
          <cell r="I8315"/>
          <cell r="J8315" t="str">
            <v>Khwaeng Dok Mai</v>
          </cell>
          <cell r="K8315" t="str">
            <v>Krung Thep Maha Nakhon</v>
          </cell>
          <cell r="L8315" t="str">
            <v>Conformant</v>
          </cell>
        </row>
        <row r="8316">
          <cell r="B8316" t="str">
            <v>TEXAS INSTRUMENTS_20222023</v>
          </cell>
          <cell r="C8316" t="str">
            <v>CID001980 - Umicore S.A. Business Unit Precious Metals Refining104</v>
          </cell>
          <cell r="D8316" t="str">
            <v>Gold</v>
          </cell>
          <cell r="E8316" t="str">
            <v>CID001980</v>
          </cell>
          <cell r="F8316" t="str">
            <v>RMI</v>
          </cell>
          <cell r="G8316" t="str">
            <v>Umicore S.A. Business Unit Precious Metals Refining</v>
          </cell>
          <cell r="H8316" t="str">
            <v>BELGIUM</v>
          </cell>
          <cell r="I8316" t="str">
            <v>Adolf Greinerstraat 14</v>
          </cell>
          <cell r="J8316" t="str">
            <v>Hoboken</v>
          </cell>
          <cell r="K8316" t="str">
            <v>Antwerpen</v>
          </cell>
          <cell r="L8316" t="str">
            <v>Conformant</v>
          </cell>
        </row>
        <row r="8317">
          <cell r="B8317" t="str">
            <v>TEXAS INSTRUMENTS_20222023</v>
          </cell>
          <cell r="C8317" t="str">
            <v>CID001993 - United Precious Metal Refining, Inc.</v>
          </cell>
          <cell r="D8317" t="str">
            <v>Gold</v>
          </cell>
          <cell r="E8317" t="str">
            <v>CID001993</v>
          </cell>
          <cell r="F8317" t="str">
            <v>RMI</v>
          </cell>
          <cell r="G8317" t="str">
            <v>United Precious Metal Refining, Inc.</v>
          </cell>
          <cell r="H8317" t="str">
            <v>UNITED STATES OF AMERICA</v>
          </cell>
          <cell r="I8317"/>
          <cell r="J8317" t="str">
            <v>Alden</v>
          </cell>
          <cell r="K8317" t="str">
            <v>New York</v>
          </cell>
          <cell r="L8317" t="str">
            <v>Conformant</v>
          </cell>
        </row>
        <row r="8318">
          <cell r="B8318" t="str">
            <v>TEXAS INSTRUMENTS_20222023</v>
          </cell>
          <cell r="C8318" t="str">
            <v>CID002003 - Valcambi S.A.</v>
          </cell>
          <cell r="D8318" t="str">
            <v>Gold</v>
          </cell>
          <cell r="E8318" t="str">
            <v>CID002003</v>
          </cell>
          <cell r="F8318" t="str">
            <v>RMI</v>
          </cell>
          <cell r="G8318" t="str">
            <v>Valcambi S.A.</v>
          </cell>
          <cell r="H8318" t="str">
            <v>SWITZERLAND</v>
          </cell>
          <cell r="I8318"/>
          <cell r="J8318" t="str">
            <v>Balerna</v>
          </cell>
          <cell r="K8318" t="str">
            <v>Ticino</v>
          </cell>
          <cell r="L8318" t="str">
            <v>Conformant</v>
          </cell>
        </row>
        <row r="8319">
          <cell r="B8319" t="str">
            <v>TEXAS INSTRUMENTS_20222023</v>
          </cell>
          <cell r="C8319" t="str">
            <v>CID002030 - Western Australian Mint (T/a The Perth Mint)109</v>
          </cell>
          <cell r="D8319" t="str">
            <v>Gold</v>
          </cell>
          <cell r="E8319" t="str">
            <v>CID002030</v>
          </cell>
          <cell r="F8319" t="str">
            <v>RMI</v>
          </cell>
          <cell r="G8319" t="str">
            <v>Western Australian Mint (T/a The Perth Mint)</v>
          </cell>
          <cell r="H8319" t="str">
            <v>AUSTRALIA</v>
          </cell>
          <cell r="I8319" t="str">
            <v>Nondisclosure</v>
          </cell>
          <cell r="J8319" t="str">
            <v>Newburn</v>
          </cell>
          <cell r="K8319" t="str">
            <v>Western Australia</v>
          </cell>
          <cell r="L8319" t="str">
            <v>Conformant</v>
          </cell>
        </row>
        <row r="8320">
          <cell r="B8320" t="str">
            <v>TEXAS INSTRUMENTS_20222023</v>
          </cell>
          <cell r="C8320" t="str">
            <v>CID002778 - WIELAND Edelmetalle GmbH</v>
          </cell>
          <cell r="D8320" t="str">
            <v>Gold</v>
          </cell>
          <cell r="E8320" t="str">
            <v>CID002778</v>
          </cell>
          <cell r="F8320" t="str">
            <v>RMI</v>
          </cell>
          <cell r="G8320" t="str">
            <v>WIELAND Edelmetalle GmbH</v>
          </cell>
          <cell r="H8320" t="str">
            <v>GERMANY</v>
          </cell>
          <cell r="I8320"/>
          <cell r="J8320" t="str">
            <v>Pforzeim</v>
          </cell>
          <cell r="K8320" t="str">
            <v>Baden-Wurttemberg</v>
          </cell>
          <cell r="L8320" t="str">
            <v>Conformant</v>
          </cell>
        </row>
        <row r="8321">
          <cell r="B8321" t="str">
            <v>TEXAS INSTRUMENTS_20222023</v>
          </cell>
          <cell r="C8321" t="str">
            <v>CID002129 - Yokohama Metal Co., Ltd.</v>
          </cell>
          <cell r="D8321" t="str">
            <v>Gold</v>
          </cell>
          <cell r="E8321" t="str">
            <v>CID002129</v>
          </cell>
          <cell r="F8321" t="str">
            <v>RMI</v>
          </cell>
          <cell r="G8321" t="str">
            <v>Yokohama Metal Co., Ltd.</v>
          </cell>
          <cell r="H8321" t="str">
            <v>JAPAN</v>
          </cell>
          <cell r="I8321"/>
          <cell r="J8321" t="str">
            <v>Sagamihara</v>
          </cell>
          <cell r="K8321" t="str">
            <v>Kanagawa</v>
          </cell>
          <cell r="L8321" t="str">
            <v>Conformant</v>
          </cell>
        </row>
        <row r="8322">
          <cell r="B8322" t="str">
            <v>TEXAS INSTRUMENTS_20222023</v>
          </cell>
          <cell r="C8322" t="str">
            <v>CID002224 - Zhongyuan Gold Smelter of Zhongjin Gold Corporation116</v>
          </cell>
          <cell r="D8322" t="str">
            <v>Gold</v>
          </cell>
          <cell r="E8322" t="str">
            <v>CID002224</v>
          </cell>
          <cell r="F8322" t="str">
            <v>RMI</v>
          </cell>
          <cell r="G8322" t="str">
            <v>Zhongyuan Gold Smelter of Zhongjin Gold Corporation</v>
          </cell>
          <cell r="H8322" t="str">
            <v>CHINA</v>
          </cell>
          <cell r="I8322"/>
          <cell r="J8322" t="str">
            <v>Sanmenxia</v>
          </cell>
          <cell r="K8322" t="str">
            <v>Henan Sheng</v>
          </cell>
          <cell r="L8322" t="str">
            <v>Conformant</v>
          </cell>
        </row>
        <row r="8323">
          <cell r="B8323" t="str">
            <v>TEXAS INSTRUMENTS_20222023</v>
          </cell>
          <cell r="C8323" t="str">
            <v>CID000292 - Alpha117</v>
          </cell>
          <cell r="D8323" t="str">
            <v>Tin</v>
          </cell>
          <cell r="E8323" t="str">
            <v>CID000292</v>
          </cell>
          <cell r="F8323" t="str">
            <v>RMI</v>
          </cell>
          <cell r="G8323" t="str">
            <v>Alpha</v>
          </cell>
          <cell r="H8323" t="str">
            <v>UNITED STATES OF AMERICA</v>
          </cell>
          <cell r="I8323"/>
          <cell r="J8323" t="str">
            <v>Altoona</v>
          </cell>
          <cell r="K8323" t="str">
            <v>Pennsylvania</v>
          </cell>
          <cell r="L8323" t="str">
            <v>Conformant</v>
          </cell>
        </row>
        <row r="8324">
          <cell r="B8324" t="str">
            <v>TEXAS INSTRUMENTS_20222023</v>
          </cell>
          <cell r="C8324" t="str">
            <v>CID000228 - Chenzhou Yunxiang Mining and Metallurgy Co., Ltd.124</v>
          </cell>
          <cell r="D8324" t="str">
            <v>Tin</v>
          </cell>
          <cell r="E8324" t="str">
            <v>CID000228</v>
          </cell>
          <cell r="F8324" t="str">
            <v>RMI</v>
          </cell>
          <cell r="G8324" t="str">
            <v>Chenzhou Yunxiang Mining and Metallurgy Co., Ltd.</v>
          </cell>
          <cell r="H8324" t="str">
            <v>CHINA</v>
          </cell>
          <cell r="I8324"/>
          <cell r="J8324" t="str">
            <v>Chenzhou</v>
          </cell>
          <cell r="K8324" t="str">
            <v>Hunan Sheng</v>
          </cell>
          <cell r="L8324" t="str">
            <v>Conformant</v>
          </cell>
        </row>
        <row r="8325">
          <cell r="B8325" t="str">
            <v>TEXAS INSTRUMENTS_20222023</v>
          </cell>
          <cell r="C8325" t="str">
            <v>CID001070 - China Tin Group Co., Ltd.125</v>
          </cell>
          <cell r="D8325" t="str">
            <v>Tin</v>
          </cell>
          <cell r="E8325" t="str">
            <v>CID001070</v>
          </cell>
          <cell r="F8325" t="str">
            <v>RMI</v>
          </cell>
          <cell r="G8325" t="str">
            <v>China Tin Group Co., Ltd.</v>
          </cell>
          <cell r="H8325" t="str">
            <v>CHINA</v>
          </cell>
          <cell r="I8325"/>
          <cell r="J8325" t="str">
            <v>Laibin</v>
          </cell>
          <cell r="K8325" t="str">
            <v>Guangxi Zhuangzu Zizhiqu</v>
          </cell>
          <cell r="L8325" t="str">
            <v>Conformant</v>
          </cell>
        </row>
        <row r="8326">
          <cell r="B8326" t="str">
            <v>TEXAS INSTRUMENTS_20222023</v>
          </cell>
          <cell r="C8326" t="str">
            <v>CID002455 - CV Venus Inti Perkasa</v>
          </cell>
          <cell r="D8326" t="str">
            <v>Tin</v>
          </cell>
          <cell r="E8326" t="str">
            <v>CID002455</v>
          </cell>
          <cell r="F8326" t="str">
            <v>RMI</v>
          </cell>
          <cell r="G8326" t="str">
            <v>CV Venus Inti Perkasa</v>
          </cell>
          <cell r="H8326" t="str">
            <v>INDONESIA</v>
          </cell>
          <cell r="I8326"/>
          <cell r="J8326" t="str">
            <v>Pangkal Pinang</v>
          </cell>
          <cell r="K8326" t="str">
            <v>Kepulauan Bangka Belitung</v>
          </cell>
          <cell r="L8326" t="str">
            <v>Conformant</v>
          </cell>
        </row>
        <row r="8327">
          <cell r="B8327" t="str">
            <v>TEXAS INSTRUMENTS_20222023</v>
          </cell>
          <cell r="C8327" t="str">
            <v>CID000402 - Dowa</v>
          </cell>
          <cell r="D8327" t="str">
            <v>Tin</v>
          </cell>
          <cell r="E8327" t="str">
            <v>CID000402</v>
          </cell>
          <cell r="F8327" t="str">
            <v>RMI</v>
          </cell>
          <cell r="G8327" t="str">
            <v>Dowa</v>
          </cell>
          <cell r="H8327" t="str">
            <v>JAPAN</v>
          </cell>
          <cell r="I8327"/>
          <cell r="J8327" t="str">
            <v>Kosaka</v>
          </cell>
          <cell r="K8327" t="str">
            <v>Akita</v>
          </cell>
          <cell r="L8327" t="str">
            <v>Conformant</v>
          </cell>
        </row>
        <row r="8328">
          <cell r="B8328" t="str">
            <v>TEXAS INSTRUMENTS_20222023</v>
          </cell>
          <cell r="C8328" t="str">
            <v>CID000438 - EM Vinto</v>
          </cell>
          <cell r="D8328" t="str">
            <v>Tin</v>
          </cell>
          <cell r="E8328" t="str">
            <v>CID000438</v>
          </cell>
          <cell r="F8328" t="str">
            <v>RMI</v>
          </cell>
          <cell r="G8328" t="str">
            <v>EM Vinto</v>
          </cell>
          <cell r="H8328" t="str">
            <v>BOLIVIA (PLURINATIONAL STATE OF)</v>
          </cell>
          <cell r="I8328" t="str">
            <v>Unknown.</v>
          </cell>
          <cell r="J8328" t="str">
            <v>Oruro</v>
          </cell>
          <cell r="K8328" t="str">
            <v>Oruro</v>
          </cell>
          <cell r="L8328" t="str">
            <v>Conformant</v>
          </cell>
        </row>
        <row r="8329">
          <cell r="B8329" t="str">
            <v>TEXAS INSTRUMENTS_20222023</v>
          </cell>
          <cell r="C8329" t="str">
            <v>CID000448 - Estanho de Rondonia S.A.</v>
          </cell>
          <cell r="D8329" t="str">
            <v>Tin</v>
          </cell>
          <cell r="E8329" t="str">
            <v>CID000448</v>
          </cell>
          <cell r="F8329" t="str">
            <v>RMI</v>
          </cell>
          <cell r="G8329" t="str">
            <v>Estanho de Rondonia S.A.</v>
          </cell>
          <cell r="H8329" t="str">
            <v>BRAZIL</v>
          </cell>
          <cell r="I8329"/>
          <cell r="J8329" t="str">
            <v>Ariquemes</v>
          </cell>
          <cell r="K8329" t="str">
            <v>Rondônia</v>
          </cell>
          <cell r="L8329" t="str">
            <v>Conformant</v>
          </cell>
        </row>
        <row r="8330">
          <cell r="B8330" t="str">
            <v>TEXAS INSTRUMENTS_20222023</v>
          </cell>
          <cell r="C8330" t="str">
            <v>CID000468 - Fenix Metals</v>
          </cell>
          <cell r="D8330" t="str">
            <v>Tin</v>
          </cell>
          <cell r="E8330" t="str">
            <v>CID000468</v>
          </cell>
          <cell r="F8330" t="str">
            <v>RMI</v>
          </cell>
          <cell r="G8330" t="str">
            <v>Fenix Metals</v>
          </cell>
          <cell r="H8330" t="str">
            <v>POLAND</v>
          </cell>
          <cell r="I8330"/>
          <cell r="J8330" t="str">
            <v>Chmielów</v>
          </cell>
          <cell r="K8330" t="str">
            <v>Podkarpackie</v>
          </cell>
          <cell r="L8330" t="str">
            <v>Conformant</v>
          </cell>
        </row>
        <row r="8331">
          <cell r="B8331" t="str">
            <v>TEXAS INSTRUMENTS_20222023</v>
          </cell>
          <cell r="C8331" t="str">
            <v>CID000942 - Gejiu Kai Meng Industry and Trade LLC</v>
          </cell>
          <cell r="D8331" t="str">
            <v>Tin</v>
          </cell>
          <cell r="E8331" t="str">
            <v>CID000942</v>
          </cell>
          <cell r="F8331" t="str">
            <v>RMI</v>
          </cell>
          <cell r="G8331" t="str">
            <v>Gejiu Kai Meng Industry and Trade LLC</v>
          </cell>
          <cell r="H8331" t="str">
            <v>CHINA</v>
          </cell>
          <cell r="I8331"/>
          <cell r="J8331" t="str">
            <v>Gejiu</v>
          </cell>
          <cell r="K8331" t="str">
            <v>Yunnan Sheng</v>
          </cell>
          <cell r="L8331" t="str">
            <v>Listed by RMI</v>
          </cell>
        </row>
        <row r="8332">
          <cell r="B8332" t="str">
            <v>TEXAS INSTRUMENTS_20222023</v>
          </cell>
          <cell r="C8332" t="str">
            <v>CID000538 - Gejiu Non-Ferrous Metal Processing Co., Ltd.</v>
          </cell>
          <cell r="D8332" t="str">
            <v>Tin</v>
          </cell>
          <cell r="E8332" t="str">
            <v>CID000538</v>
          </cell>
          <cell r="F8332" t="str">
            <v>RMI</v>
          </cell>
          <cell r="G8332" t="str">
            <v>Gejiu Non-Ferrous Metal Processing Co., Ltd.</v>
          </cell>
          <cell r="H8332" t="str">
            <v>CHINA</v>
          </cell>
          <cell r="I8332" t="str">
            <v>Jijie</v>
          </cell>
          <cell r="J8332" t="str">
            <v>Gejiu</v>
          </cell>
          <cell r="K8332" t="str">
            <v>Yunnan Sheng</v>
          </cell>
          <cell r="L8332" t="str">
            <v>Conformant</v>
          </cell>
        </row>
        <row r="8333">
          <cell r="B8333" t="str">
            <v>TEXAS INSTRUMENTS_20222023</v>
          </cell>
          <cell r="C8333" t="str">
            <v>CID001908 - Gejiu Yunxin Nonferrous Electrolysis Co., Ltd.</v>
          </cell>
          <cell r="D8333" t="str">
            <v>Tin</v>
          </cell>
          <cell r="E8333" t="str">
            <v>CID001908</v>
          </cell>
          <cell r="F8333" t="str">
            <v>RMI</v>
          </cell>
          <cell r="G8333" t="str">
            <v>Gejiu Yunxin Nonferrous Electrolysis Co., Ltd.</v>
          </cell>
          <cell r="H8333" t="str">
            <v>CHINA</v>
          </cell>
          <cell r="I8333"/>
          <cell r="J8333" t="str">
            <v>Gejiu</v>
          </cell>
          <cell r="K8333" t="str">
            <v>Yunnan Sheng</v>
          </cell>
          <cell r="L8333" t="str">
            <v>Listed by RMI</v>
          </cell>
        </row>
        <row r="8334">
          <cell r="B8334" t="str">
            <v>TEXAS INSTRUMENTS_20222023</v>
          </cell>
          <cell r="C8334" t="str">
            <v>CID000555 - Gejiu Zili Mining And Metallurgy Co., Ltd.146</v>
          </cell>
          <cell r="D8334" t="str">
            <v>Tin</v>
          </cell>
          <cell r="E8334" t="str">
            <v>CID000555</v>
          </cell>
          <cell r="F8334" t="str">
            <v>RMI</v>
          </cell>
          <cell r="G8334" t="str">
            <v>Gejiu Zili Mining And Metallurgy Co., Ltd.</v>
          </cell>
          <cell r="H8334" t="str">
            <v>CHINA</v>
          </cell>
          <cell r="I8334"/>
          <cell r="J8334" t="str">
            <v>Gejiu</v>
          </cell>
          <cell r="K8334" t="str">
            <v>Yunnan Sheng</v>
          </cell>
          <cell r="L8334" t="str">
            <v>Listed by RMI</v>
          </cell>
        </row>
        <row r="8335">
          <cell r="B8335" t="str">
            <v>TEXAS INSTRUMENTS_20222023</v>
          </cell>
          <cell r="C8335" t="str">
            <v>CID003116 - Guangdong Hanhe Non-Ferrous Metal Co., Ltd.</v>
          </cell>
          <cell r="D8335" t="str">
            <v>Tin</v>
          </cell>
          <cell r="E8335" t="str">
            <v>CID003116</v>
          </cell>
          <cell r="F8335" t="str">
            <v>RMI</v>
          </cell>
          <cell r="G8335" t="str">
            <v>Guangdong Hanhe Non-Ferrous Metal Co., Ltd.</v>
          </cell>
          <cell r="H8335" t="str">
            <v>CHINA</v>
          </cell>
          <cell r="I8335"/>
          <cell r="J8335" t="str">
            <v>Chaozhou</v>
          </cell>
          <cell r="K8335" t="str">
            <v>Guangdong Sheng</v>
          </cell>
          <cell r="L8335" t="str">
            <v>Conformant</v>
          </cell>
        </row>
        <row r="8336">
          <cell r="B8336" t="str">
            <v>TEXAS INSTRUMENTS_20222023</v>
          </cell>
          <cell r="C8336" t="str">
            <v>CID002468 - Magnu's Minerais Metais e Ligas Ltda.</v>
          </cell>
          <cell r="D8336" t="str">
            <v>Tin</v>
          </cell>
          <cell r="E8336" t="str">
            <v>CID002468</v>
          </cell>
          <cell r="F8336" t="str">
            <v>RMI</v>
          </cell>
          <cell r="G8336" t="str">
            <v>Magnu's Minerais Metais e Ligas Ltda.</v>
          </cell>
          <cell r="H8336" t="str">
            <v>BRAZIL</v>
          </cell>
          <cell r="I8336"/>
          <cell r="J8336" t="str">
            <v>São João del Rei</v>
          </cell>
          <cell r="K8336" t="str">
            <v>Minas Gerais</v>
          </cell>
          <cell r="L8336" t="str">
            <v>Conformant</v>
          </cell>
        </row>
        <row r="8337">
          <cell r="B8337" t="str">
            <v>TEXAS INSTRUMENTS_20222023</v>
          </cell>
          <cell r="C8337" t="str">
            <v>CID001105 - Malaysia Smelting Corporation (MSC)</v>
          </cell>
          <cell r="D8337" t="str">
            <v>Tin</v>
          </cell>
          <cell r="E8337" t="str">
            <v>CID001105</v>
          </cell>
          <cell r="F8337" t="str">
            <v>RMI</v>
          </cell>
          <cell r="G8337" t="str">
            <v>Malaysia Smelting Corporation (MSC)</v>
          </cell>
          <cell r="H8337" t="str">
            <v>MALAYSIA</v>
          </cell>
          <cell r="I8337" t="str">
            <v>27, Jialan Pantai</v>
          </cell>
          <cell r="J8337" t="str">
            <v>Butterworth</v>
          </cell>
          <cell r="K8337" t="str">
            <v>Pulau Pinang</v>
          </cell>
          <cell r="L8337" t="str">
            <v>Conformant</v>
          </cell>
        </row>
        <row r="8338">
          <cell r="B8338" t="str">
            <v>TEXAS INSTRUMENTS_20222023</v>
          </cell>
          <cell r="C8338" t="str">
            <v>CID002500 - Melt Metais e Ligas S.A.</v>
          </cell>
          <cell r="D8338" t="str">
            <v>Tin</v>
          </cell>
          <cell r="E8338" t="str">
            <v>CID002500</v>
          </cell>
          <cell r="F8338" t="str">
            <v>RMI</v>
          </cell>
          <cell r="G8338" t="str">
            <v>Melt Metais e Ligas S.A.</v>
          </cell>
          <cell r="H8338" t="str">
            <v>BRAZIL</v>
          </cell>
          <cell r="I8338"/>
          <cell r="J8338" t="str">
            <v>Ariquemes</v>
          </cell>
          <cell r="K8338" t="str">
            <v>Rondônia</v>
          </cell>
          <cell r="L8338" t="str">
            <v>Listed by RMI</v>
          </cell>
        </row>
        <row r="8339">
          <cell r="B8339" t="str">
            <v>TEXAS INSTRUMENTS_20222023</v>
          </cell>
          <cell r="C8339" t="str">
            <v>CID001142 - Metallic Resources, Inc.</v>
          </cell>
          <cell r="D8339" t="str">
            <v>Tin</v>
          </cell>
          <cell r="E8339" t="str">
            <v>CID001142</v>
          </cell>
          <cell r="F8339" t="str">
            <v>RMI</v>
          </cell>
          <cell r="G8339" t="str">
            <v>Metallic Resources, Inc.</v>
          </cell>
          <cell r="H8339" t="str">
            <v>UNITED STATES OF AMERICA</v>
          </cell>
          <cell r="I8339"/>
          <cell r="J8339" t="str">
            <v>Twinsburg</v>
          </cell>
          <cell r="K8339" t="str">
            <v>Ohio</v>
          </cell>
          <cell r="L8339" t="str">
            <v>Conformant</v>
          </cell>
        </row>
        <row r="8340">
          <cell r="B8340" t="str">
            <v>TEXAS INSTRUMENTS_20222023</v>
          </cell>
          <cell r="C8340" t="str">
            <v>CID001182 - Minsur</v>
          </cell>
          <cell r="D8340" t="str">
            <v>Tin</v>
          </cell>
          <cell r="E8340" t="str">
            <v>CID001182</v>
          </cell>
          <cell r="F8340" t="str">
            <v>RMI</v>
          </cell>
          <cell r="G8340" t="str">
            <v>Minsur</v>
          </cell>
          <cell r="H8340" t="str">
            <v>PERU</v>
          </cell>
          <cell r="I8340" t="str">
            <v>222 Bloomingdale Road, Suite 101</v>
          </cell>
          <cell r="J8340" t="str">
            <v>Paracas</v>
          </cell>
          <cell r="K8340" t="str">
            <v>Ika</v>
          </cell>
          <cell r="L8340" t="str">
            <v>Conformant</v>
          </cell>
        </row>
        <row r="8341">
          <cell r="B8341" t="str">
            <v>TEXAS INSTRUMENTS_20222023</v>
          </cell>
          <cell r="C8341" t="str">
            <v>CID001314 - O.M. Manufacturing (Thailand) Co., Ltd.</v>
          </cell>
          <cell r="D8341" t="str">
            <v>Tin</v>
          </cell>
          <cell r="E8341" t="str">
            <v>CID001314</v>
          </cell>
          <cell r="F8341" t="str">
            <v>RMI</v>
          </cell>
          <cell r="G8341" t="str">
            <v>O.M. Manufacturing (Thailand) Co., Ltd.</v>
          </cell>
          <cell r="H8341" t="str">
            <v>THAILAND</v>
          </cell>
          <cell r="I8341"/>
          <cell r="J8341" t="str">
            <v>Sriracha</v>
          </cell>
          <cell r="K8341" t="str">
            <v>Chon Buri</v>
          </cell>
          <cell r="L8341" t="str">
            <v>Conformant</v>
          </cell>
        </row>
        <row r="8342">
          <cell r="B8342" t="str">
            <v>TEXAS INSTRUMENTS_20222023</v>
          </cell>
          <cell r="C8342" t="str">
            <v>CID002517 - O.M. Manufacturing Philippines, Inc.</v>
          </cell>
          <cell r="D8342" t="str">
            <v>Tin</v>
          </cell>
          <cell r="E8342" t="str">
            <v>CID002517</v>
          </cell>
          <cell r="F8342" t="str">
            <v>RMI</v>
          </cell>
          <cell r="G8342" t="str">
            <v>O.M. Manufacturing Philippines, Inc.</v>
          </cell>
          <cell r="H8342" t="str">
            <v>PHILIPPINES</v>
          </cell>
          <cell r="I8342"/>
          <cell r="J8342" t="str">
            <v>Rosario</v>
          </cell>
          <cell r="K8342" t="str">
            <v>Cavite</v>
          </cell>
          <cell r="L8342" t="str">
            <v>Conformant</v>
          </cell>
        </row>
        <row r="8343">
          <cell r="B8343" t="str">
            <v>TEXAS INSTRUMENTS_20222023</v>
          </cell>
          <cell r="C8343" t="str">
            <v>CID001337 - Operaciones Metalurgicas S.A.</v>
          </cell>
          <cell r="D8343" t="str">
            <v>Tin</v>
          </cell>
          <cell r="E8343" t="str">
            <v>CID001337</v>
          </cell>
          <cell r="F8343" t="str">
            <v>RMI</v>
          </cell>
          <cell r="G8343" t="str">
            <v>Operaciones Metalurgicas S.A.</v>
          </cell>
          <cell r="H8343" t="str">
            <v>BOLIVIA (PLURINATIONAL STATE OF)</v>
          </cell>
          <cell r="I8343" t="str">
            <v>Nondisclosure</v>
          </cell>
          <cell r="J8343" t="str">
            <v>Oruro</v>
          </cell>
          <cell r="K8343" t="str">
            <v>Oruro</v>
          </cell>
          <cell r="L8343" t="str">
            <v>Conformant</v>
          </cell>
        </row>
        <row r="8344">
          <cell r="B8344" t="str">
            <v>TEXAS INSTRUMENTS_20222023</v>
          </cell>
          <cell r="C8344" t="str">
            <v>CID000309 - PT Aries Kencana Sejahtera155</v>
          </cell>
          <cell r="D8344" t="str">
            <v>Tin</v>
          </cell>
          <cell r="E8344" t="str">
            <v>CID000309</v>
          </cell>
          <cell r="F8344" t="str">
            <v>RMI</v>
          </cell>
          <cell r="G8344" t="str">
            <v>PT Aries Kencana Sejahtera</v>
          </cell>
          <cell r="H8344" t="str">
            <v>INDONESIA</v>
          </cell>
          <cell r="I8344"/>
          <cell r="J8344" t="str">
            <v>Pemali</v>
          </cell>
          <cell r="K8344" t="str">
            <v>Kepulauan Bangka Belitung</v>
          </cell>
          <cell r="L8344" t="str">
            <v>Conformant</v>
          </cell>
        </row>
        <row r="8345">
          <cell r="B8345" t="str">
            <v>TEXAS INSTRUMENTS_20222023</v>
          </cell>
          <cell r="C8345" t="str">
            <v>CID001399 - PT Artha Cipta Langgeng</v>
          </cell>
          <cell r="D8345" t="str">
            <v>Tin</v>
          </cell>
          <cell r="E8345" t="str">
            <v>CID001399</v>
          </cell>
          <cell r="F8345" t="str">
            <v>RMI</v>
          </cell>
          <cell r="G8345" t="str">
            <v>PT Artha Cipta Langgeng</v>
          </cell>
          <cell r="H8345" t="str">
            <v>INDONESIA</v>
          </cell>
          <cell r="I8345"/>
          <cell r="J8345" t="str">
            <v>Sungailiat</v>
          </cell>
          <cell r="K8345" t="str">
            <v>Kepulauan Bangka Belitung</v>
          </cell>
          <cell r="L8345" t="str">
            <v>Conformant</v>
          </cell>
        </row>
        <row r="8346">
          <cell r="B8346" t="str">
            <v>TEXAS INSTRUMENTS_20222023</v>
          </cell>
          <cell r="C8346" t="str">
            <v>CID002503 - PT ATD Makmur Mandiri Jaya</v>
          </cell>
          <cell r="D8346" t="str">
            <v>Tin</v>
          </cell>
          <cell r="E8346" t="str">
            <v>CID002503</v>
          </cell>
          <cell r="F8346" t="str">
            <v>RMI</v>
          </cell>
          <cell r="G8346" t="str">
            <v>PT ATD Makmur Mandiri Jaya</v>
          </cell>
          <cell r="H8346" t="str">
            <v>INDONESIA</v>
          </cell>
          <cell r="I8346"/>
          <cell r="J8346" t="str">
            <v>Sungailiat</v>
          </cell>
          <cell r="K8346" t="str">
            <v>Kepulauan Bangka Belitung</v>
          </cell>
          <cell r="L8346" t="str">
            <v>Conformant</v>
          </cell>
        </row>
        <row r="8347">
          <cell r="B8347" t="str">
            <v>TEXAS INSTRUMENTS_20222023</v>
          </cell>
          <cell r="C8347" t="str">
            <v>CID001402 - PT Babel Inti Perkasa</v>
          </cell>
          <cell r="D8347" t="str">
            <v>Tin</v>
          </cell>
          <cell r="E8347" t="str">
            <v>CID001402</v>
          </cell>
          <cell r="F8347" t="str">
            <v>RMI</v>
          </cell>
          <cell r="G8347" t="str">
            <v>PT Babel Inti Perkasa</v>
          </cell>
          <cell r="H8347" t="str">
            <v>INDONESIA</v>
          </cell>
          <cell r="I8347"/>
          <cell r="J8347" t="str">
            <v>Lintang</v>
          </cell>
          <cell r="K8347" t="str">
            <v>Kepulauan Bangka Belitung</v>
          </cell>
          <cell r="L8347" t="str">
            <v>Conformant</v>
          </cell>
        </row>
        <row r="8348">
          <cell r="B8348" t="str">
            <v>TEXAS INSTRUMENTS_20222023</v>
          </cell>
          <cell r="C8348" t="str">
            <v>CID001428 - PT Bukit Timah156</v>
          </cell>
          <cell r="D8348" t="str">
            <v>Tin</v>
          </cell>
          <cell r="E8348" t="str">
            <v>CID001428</v>
          </cell>
          <cell r="F8348" t="str">
            <v>RMI</v>
          </cell>
          <cell r="G8348" t="str">
            <v>PT Bukit Timah</v>
          </cell>
          <cell r="H8348" t="str">
            <v>INDONESIA</v>
          </cell>
          <cell r="I8348" t="str">
            <v>Nondisclosure</v>
          </cell>
          <cell r="J8348" t="str">
            <v>Pangkal Pinang</v>
          </cell>
          <cell r="K8348" t="str">
            <v>Kepulauan Bangka Belitung</v>
          </cell>
          <cell r="L8348" t="str">
            <v>Conformant</v>
          </cell>
        </row>
        <row r="8349">
          <cell r="B8349" t="str">
            <v>TEXAS INSTRUMENTS_20222023</v>
          </cell>
          <cell r="C8349" t="str">
            <v>CID002696 - PT Cipta Persada Mulia</v>
          </cell>
          <cell r="D8349" t="str">
            <v>Tin</v>
          </cell>
          <cell r="E8349" t="str">
            <v>CID002696</v>
          </cell>
          <cell r="F8349" t="str">
            <v>RMI</v>
          </cell>
          <cell r="G8349" t="str">
            <v>PT Cipta Persada Mulia</v>
          </cell>
          <cell r="H8349" t="str">
            <v>INDONESIA</v>
          </cell>
          <cell r="I8349"/>
          <cell r="J8349" t="str">
            <v>Batam</v>
          </cell>
          <cell r="K8349" t="str">
            <v>Kepulauan Riau</v>
          </cell>
          <cell r="L8349" t="str">
            <v>Conformant</v>
          </cell>
        </row>
        <row r="8350">
          <cell r="B8350" t="str">
            <v>TEXAS INSTRUMENTS_20222023</v>
          </cell>
          <cell r="C8350" t="str">
            <v>CID002835 - PT Menara Cipta Mulia</v>
          </cell>
          <cell r="D8350" t="str">
            <v>Tin</v>
          </cell>
          <cell r="E8350" t="str">
            <v>CID002835</v>
          </cell>
          <cell r="F8350" t="str">
            <v>RMI</v>
          </cell>
          <cell r="G8350" t="str">
            <v>PT Menara Cipta Mulia</v>
          </cell>
          <cell r="H8350" t="str">
            <v>INDONESIA</v>
          </cell>
          <cell r="I8350"/>
          <cell r="J8350" t="str">
            <v>Mentawak</v>
          </cell>
          <cell r="K8350" t="str">
            <v>Kepulauan Bangka Belitung</v>
          </cell>
          <cell r="L8350" t="str">
            <v>Conformant</v>
          </cell>
        </row>
        <row r="8351">
          <cell r="B8351" t="str">
            <v>TEXAS INSTRUMENTS_20222023</v>
          </cell>
          <cell r="C8351" t="str">
            <v>CID001453 - PT Mitra Stania Prima</v>
          </cell>
          <cell r="D8351" t="str">
            <v>Tin</v>
          </cell>
          <cell r="E8351" t="str">
            <v>CID001453</v>
          </cell>
          <cell r="F8351" t="str">
            <v>RMI</v>
          </cell>
          <cell r="G8351" t="str">
            <v>PT Mitra Stania Prima</v>
          </cell>
          <cell r="H8351" t="str">
            <v>INDONESIA</v>
          </cell>
          <cell r="I8351"/>
          <cell r="J8351" t="str">
            <v>Sungailiat</v>
          </cell>
          <cell r="K8351" t="str">
            <v>Kepulauan Bangka Belitung</v>
          </cell>
          <cell r="L8351" t="str">
            <v>Conformant</v>
          </cell>
        </row>
        <row r="8352">
          <cell r="B8352" t="str">
            <v>TEXAS INSTRUMENTS_20222023</v>
          </cell>
          <cell r="C8352" t="str">
            <v>CID001458 - PT Prima Timah Utama</v>
          </cell>
          <cell r="D8352" t="str">
            <v>Tin</v>
          </cell>
          <cell r="E8352" t="str">
            <v>CID001458</v>
          </cell>
          <cell r="F8352" t="str">
            <v>RMI</v>
          </cell>
          <cell r="G8352" t="str">
            <v>PT Prima Timah Utama</v>
          </cell>
          <cell r="H8352" t="str">
            <v>INDONESIA</v>
          </cell>
          <cell r="I8352"/>
          <cell r="J8352" t="str">
            <v>Pangkal Pinang</v>
          </cell>
          <cell r="K8352" t="str">
            <v>Kepulauan Bangka Belitung</v>
          </cell>
          <cell r="L8352" t="str">
            <v>Conformant</v>
          </cell>
        </row>
        <row r="8353">
          <cell r="B8353" t="str">
            <v>TEXAS INSTRUMENTS_20222023</v>
          </cell>
          <cell r="C8353" t="str">
            <v>CID001460 - PT Refined Bangka Tin</v>
          </cell>
          <cell r="D8353" t="str">
            <v>Tin</v>
          </cell>
          <cell r="E8353" t="str">
            <v>CID001460</v>
          </cell>
          <cell r="F8353" t="str">
            <v>RMI</v>
          </cell>
          <cell r="G8353" t="str">
            <v>PT Refined Bangka Tin</v>
          </cell>
          <cell r="H8353" t="str">
            <v>INDONESIA</v>
          </cell>
          <cell r="I8353"/>
          <cell r="J8353" t="str">
            <v>Sungailiat</v>
          </cell>
          <cell r="K8353" t="str">
            <v>Kepulauan Bangka Belitung</v>
          </cell>
          <cell r="L8353" t="str">
            <v>Conformant</v>
          </cell>
        </row>
        <row r="8354">
          <cell r="B8354" t="str">
            <v>TEXAS INSTRUMENTS_20222023</v>
          </cell>
          <cell r="C8354" t="str">
            <v>CID001463 - PT Sariwiguna Binasentosa</v>
          </cell>
          <cell r="D8354" t="str">
            <v>Tin</v>
          </cell>
          <cell r="E8354" t="str">
            <v>CID001463</v>
          </cell>
          <cell r="F8354" t="str">
            <v>RMI</v>
          </cell>
          <cell r="G8354" t="str">
            <v>PT Sariwiguna Binasentosa</v>
          </cell>
          <cell r="H8354" t="str">
            <v>INDONESIA</v>
          </cell>
          <cell r="I8354"/>
          <cell r="J8354" t="str">
            <v>Pangkal Pinang</v>
          </cell>
          <cell r="K8354" t="str">
            <v>Kepulauan Bangka Belitung</v>
          </cell>
          <cell r="L8354" t="str">
            <v>Conformant</v>
          </cell>
        </row>
        <row r="8355">
          <cell r="B8355" t="str">
            <v>TEXAS INSTRUMENTS_20222023</v>
          </cell>
          <cell r="C8355" t="str">
            <v>CID001468 - PT Stanindo Inti Perkasa</v>
          </cell>
          <cell r="D8355" t="str">
            <v>Tin</v>
          </cell>
          <cell r="E8355" t="str">
            <v>CID001468</v>
          </cell>
          <cell r="F8355" t="str">
            <v>RMI</v>
          </cell>
          <cell r="G8355" t="str">
            <v>PT Stanindo Inti Perkasa</v>
          </cell>
          <cell r="H8355" t="str">
            <v>INDONESIA</v>
          </cell>
          <cell r="I8355"/>
          <cell r="J8355" t="str">
            <v>Pangkal Pinang</v>
          </cell>
          <cell r="K8355" t="str">
            <v>Kepulauan Bangka Belitung</v>
          </cell>
          <cell r="L8355" t="str">
            <v>Conformant</v>
          </cell>
        </row>
        <row r="8356">
          <cell r="B8356" t="str">
            <v>TEXAS INSTRUMENTS_20222023</v>
          </cell>
          <cell r="C8356" t="str">
            <v>CID002816 - PT Sukses Inti Makmur</v>
          </cell>
          <cell r="D8356" t="str">
            <v>Tin</v>
          </cell>
          <cell r="E8356" t="str">
            <v>CID002816</v>
          </cell>
          <cell r="F8356" t="str">
            <v>RMI</v>
          </cell>
          <cell r="G8356" t="str">
            <v>PT Sukses Inti Makmur</v>
          </cell>
          <cell r="H8356" t="str">
            <v>INDONESIA</v>
          </cell>
          <cell r="I8356"/>
          <cell r="J8356" t="str">
            <v>Belitung</v>
          </cell>
          <cell r="K8356" t="str">
            <v>Kepulauan Bangka Belitung</v>
          </cell>
          <cell r="L8356" t="str">
            <v>Conformant</v>
          </cell>
        </row>
        <row r="8357">
          <cell r="B8357" t="str">
            <v>TEXAS INSTRUMENTS_20222023</v>
          </cell>
          <cell r="C8357" t="str">
            <v>CID001477 - PT Timah Tbk Kundur</v>
          </cell>
          <cell r="D8357" t="str">
            <v>Tin</v>
          </cell>
          <cell r="E8357" t="str">
            <v>CID001477</v>
          </cell>
          <cell r="F8357" t="str">
            <v>RMI</v>
          </cell>
          <cell r="G8357" t="str">
            <v>PT Timah Tbk Kundur</v>
          </cell>
          <cell r="H8357" t="str">
            <v>INDONESIA</v>
          </cell>
          <cell r="I8357" t="str">
            <v>Unknown.</v>
          </cell>
          <cell r="J8357" t="str">
            <v>Kundur</v>
          </cell>
          <cell r="K8357" t="str">
            <v>Riau</v>
          </cell>
          <cell r="L8357" t="str">
            <v>Conformant</v>
          </cell>
        </row>
        <row r="8358">
          <cell r="B8358" t="str">
            <v>TEXAS INSTRUMENTS_20222023</v>
          </cell>
          <cell r="C8358" t="str">
            <v>CID001482 - PT Timah Tbk Mentok</v>
          </cell>
          <cell r="D8358" t="str">
            <v>Tin</v>
          </cell>
          <cell r="E8358" t="str">
            <v>CID001482</v>
          </cell>
          <cell r="F8358" t="str">
            <v>RMI</v>
          </cell>
          <cell r="G8358" t="str">
            <v>PT Timah Tbk Mentok</v>
          </cell>
          <cell r="H8358" t="str">
            <v>INDONESIA</v>
          </cell>
          <cell r="I8358" t="str">
            <v>Unknown.</v>
          </cell>
          <cell r="J8358" t="str">
            <v>Mentok</v>
          </cell>
          <cell r="K8358" t="str">
            <v>Kepulauan Bangka Belitung</v>
          </cell>
          <cell r="L8358" t="str">
            <v>Conformant</v>
          </cell>
        </row>
        <row r="8359">
          <cell r="B8359" t="str">
            <v>TEXAS INSTRUMENTS_20222023</v>
          </cell>
          <cell r="C8359" t="str">
            <v>CID001490 - PT Tinindo Inter Nusa</v>
          </cell>
          <cell r="D8359" t="str">
            <v>Tin</v>
          </cell>
          <cell r="E8359" t="str">
            <v>CID001490</v>
          </cell>
          <cell r="F8359" t="str">
            <v>RMI</v>
          </cell>
          <cell r="G8359" t="str">
            <v>PT Tinindo Inter Nusa</v>
          </cell>
          <cell r="H8359" t="str">
            <v>INDONESIA</v>
          </cell>
          <cell r="I8359"/>
          <cell r="J8359" t="str">
            <v>Pangkal Pinang</v>
          </cell>
          <cell r="K8359" t="str">
            <v>Kepulauan Bangka Belitung</v>
          </cell>
          <cell r="L8359" t="str">
            <v>Listed by RMI</v>
          </cell>
        </row>
        <row r="8360">
          <cell r="B8360" t="str">
            <v>TEXAS INSTRUMENTS_20222023</v>
          </cell>
          <cell r="C8360" t="str">
            <v>CID001539 - Rui Da Hung</v>
          </cell>
          <cell r="D8360" t="str">
            <v>Tin</v>
          </cell>
          <cell r="E8360" t="str">
            <v>CID001539</v>
          </cell>
          <cell r="F8360" t="str">
            <v>RMI</v>
          </cell>
          <cell r="G8360" t="str">
            <v>Rui Da Hung</v>
          </cell>
          <cell r="H8360" t="str">
            <v>TAIWAN, PROVINCE OF CHINA</v>
          </cell>
          <cell r="I8360"/>
          <cell r="J8360" t="str">
            <v>Taoyuan</v>
          </cell>
          <cell r="K8360" t="str">
            <v>Taoyuan</v>
          </cell>
          <cell r="L8360" t="str">
            <v>Conformant</v>
          </cell>
        </row>
        <row r="8361">
          <cell r="B8361" t="str">
            <v>TEXAS INSTRUMENTS_20222023</v>
          </cell>
          <cell r="C8361" t="str">
            <v>CID002756 - Super Ligas</v>
          </cell>
          <cell r="D8361" t="str">
            <v>Tin</v>
          </cell>
          <cell r="E8361" t="str">
            <v>CID002756</v>
          </cell>
          <cell r="F8361" t="str">
            <v>RMI</v>
          </cell>
          <cell r="G8361" t="str">
            <v>Super Ligas</v>
          </cell>
          <cell r="H8361" t="str">
            <v>BRAZIL</v>
          </cell>
          <cell r="I8361"/>
          <cell r="J8361" t="str">
            <v>Piracicaba</v>
          </cell>
          <cell r="K8361" t="str">
            <v>São Paulo</v>
          </cell>
          <cell r="L8361" t="str">
            <v>Active</v>
          </cell>
        </row>
        <row r="8362">
          <cell r="B8362" t="str">
            <v>TEXAS INSTRUMENTS_20222023</v>
          </cell>
          <cell r="C8362" t="str">
            <v>CID001898 - Thaisarco</v>
          </cell>
          <cell r="D8362" t="str">
            <v>Tin</v>
          </cell>
          <cell r="E8362" t="str">
            <v>CID001898</v>
          </cell>
          <cell r="F8362" t="str">
            <v>RMI</v>
          </cell>
          <cell r="G8362" t="str">
            <v>Thaisarco</v>
          </cell>
          <cell r="H8362" t="str">
            <v>THAILAND</v>
          </cell>
          <cell r="I8362" t="str">
            <v>80 Moo 8, Sakdidej Road</v>
          </cell>
          <cell r="J8362" t="str">
            <v>Amphur Muang</v>
          </cell>
          <cell r="K8362" t="str">
            <v>Phuket</v>
          </cell>
          <cell r="L8362" t="str">
            <v>Conformant</v>
          </cell>
        </row>
        <row r="8363">
          <cell r="B8363" t="str">
            <v>TEXAS INSTRUMENTS_20222023</v>
          </cell>
          <cell r="C8363" t="str">
            <v>CID002036 - White Solder Metalurgia e Mineracao Ltda.</v>
          </cell>
          <cell r="D8363" t="str">
            <v>Tin</v>
          </cell>
          <cell r="E8363" t="str">
            <v>CID002036</v>
          </cell>
          <cell r="F8363" t="str">
            <v>RMI</v>
          </cell>
          <cell r="G8363" t="str">
            <v>White Solder Metalurgia e Mineracao Ltda.</v>
          </cell>
          <cell r="H8363" t="str">
            <v>BRAZIL</v>
          </cell>
          <cell r="I8363" t="str">
            <v>Rodovia 421, Km 1,1 no 917 CEP 76877-073/Cx Postal: 433</v>
          </cell>
          <cell r="J8363" t="str">
            <v>Ariquemes</v>
          </cell>
          <cell r="K8363" t="str">
            <v>Rondônia</v>
          </cell>
          <cell r="L8363" t="str">
            <v>Conformant</v>
          </cell>
        </row>
        <row r="8364">
          <cell r="B8364" t="str">
            <v>TEXAS INSTRUMENTS_20222023</v>
          </cell>
          <cell r="C8364" t="str">
            <v>CID002158 - Yunnan Chengfeng Non-ferrous Metals Co., Ltd.165</v>
          </cell>
          <cell r="D8364" t="str">
            <v>Tin</v>
          </cell>
          <cell r="E8364" t="str">
            <v>CID002158</v>
          </cell>
          <cell r="F8364" t="str">
            <v>RMI</v>
          </cell>
          <cell r="G8364" t="str">
            <v>Yunnan Chengfeng Non-ferrous Metals Co., Ltd.</v>
          </cell>
          <cell r="H8364" t="str">
            <v>CHINA</v>
          </cell>
          <cell r="I8364" t="str">
            <v>Unknown.</v>
          </cell>
          <cell r="J8364" t="str">
            <v>Gejiu</v>
          </cell>
          <cell r="K8364" t="str">
            <v>Yunnan Sheng</v>
          </cell>
          <cell r="L8364" t="str">
            <v>Conformant</v>
          </cell>
        </row>
        <row r="8365">
          <cell r="B8365" t="str">
            <v>TEXAS INSTRUMENTS_20222023</v>
          </cell>
          <cell r="C8365" t="str">
            <v>CID002180 - Tin Smelting Branch of Yunnan Tin Co., Ltd.</v>
          </cell>
          <cell r="D8365" t="str">
            <v>Tin</v>
          </cell>
          <cell r="E8365" t="str">
            <v>CID002180</v>
          </cell>
          <cell r="F8365" t="str">
            <v>RMI</v>
          </cell>
          <cell r="G8365" t="str">
            <v>Tin Smelting Branch of Yunnan Tin Co., Ltd.</v>
          </cell>
          <cell r="H8365" t="str">
            <v>CHINA</v>
          </cell>
          <cell r="I8365" t="str">
            <v>Unknown.</v>
          </cell>
          <cell r="J8365" t="str">
            <v>Gejiu</v>
          </cell>
          <cell r="K8365" t="str">
            <v>Yunnan Sheng</v>
          </cell>
          <cell r="L8365" t="str">
            <v>Conformant</v>
          </cell>
        </row>
        <row r="8366">
          <cell r="B8366" t="str">
            <v>TEXAS INSTRUMENTS_20222023</v>
          </cell>
          <cell r="C8366" t="str">
            <v>CID000004 - A.L.M.T. Corp.</v>
          </cell>
          <cell r="D8366" t="str">
            <v>Tungsten</v>
          </cell>
          <cell r="E8366" t="str">
            <v>CID000004</v>
          </cell>
          <cell r="F8366" t="str">
            <v>RMI</v>
          </cell>
          <cell r="G8366" t="str">
            <v>A.L.M.T. Corp.</v>
          </cell>
          <cell r="H8366" t="str">
            <v>JAPAN</v>
          </cell>
          <cell r="I8366"/>
          <cell r="J8366" t="str">
            <v>Toyama City</v>
          </cell>
          <cell r="K8366" t="str">
            <v>Toyama</v>
          </cell>
          <cell r="L8366" t="str">
            <v>Conformant</v>
          </cell>
        </row>
        <row r="8367">
          <cell r="B8367" t="str">
            <v>TEXAS INSTRUMENTS_20222023</v>
          </cell>
          <cell r="C8367" t="str">
            <v>CID002833 - ACL Metais Eireli</v>
          </cell>
          <cell r="D8367" t="str">
            <v>Tungsten</v>
          </cell>
          <cell r="E8367" t="str">
            <v>CID002833</v>
          </cell>
          <cell r="F8367" t="str">
            <v>RMI</v>
          </cell>
          <cell r="G8367" t="str">
            <v>ACL Metais Eireli</v>
          </cell>
          <cell r="H8367" t="str">
            <v>BRAZIL</v>
          </cell>
          <cell r="I8367"/>
          <cell r="J8367" t="str">
            <v>Araçariguama</v>
          </cell>
          <cell r="K8367" t="str">
            <v>São Paulo</v>
          </cell>
          <cell r="L8367" t="str">
            <v>Listed by RMI</v>
          </cell>
        </row>
        <row r="8368">
          <cell r="B8368" t="str">
            <v>TEXAS INSTRUMENTS_20222023</v>
          </cell>
          <cell r="C8368" t="str">
            <v>CID002502 - Asia Tungsten Products Vietnam Ltd.</v>
          </cell>
          <cell r="D8368" t="str">
            <v>Tungsten</v>
          </cell>
          <cell r="E8368" t="str">
            <v>CID002502</v>
          </cell>
          <cell r="F8368" t="str">
            <v>RMI</v>
          </cell>
          <cell r="G8368" t="str">
            <v>Asia Tungsten Products Vietnam Ltd.</v>
          </cell>
          <cell r="H8368" t="str">
            <v>VIET NAM</v>
          </cell>
          <cell r="I8368"/>
          <cell r="J8368" t="str">
            <v>Vinh Bao District</v>
          </cell>
          <cell r="K8368" t="str">
            <v>Hai Phong</v>
          </cell>
          <cell r="L8368" t="str">
            <v>Removed</v>
          </cell>
        </row>
        <row r="8369">
          <cell r="B8369" t="str">
            <v>TEXAS INSTRUMENTS_20222023</v>
          </cell>
          <cell r="C8369" t="str">
            <v>CID002513 - Hunan Shizhuyuan Nonferrous Metals Co., Ltd. Chenzhou Tungsten Products Branch</v>
          </cell>
          <cell r="D8369" t="str">
            <v>Tungsten</v>
          </cell>
          <cell r="E8369" t="str">
            <v>CID002513</v>
          </cell>
          <cell r="F8369" t="str">
            <v>RMI</v>
          </cell>
          <cell r="G8369" t="str">
            <v>Hunan Shizhuyuan Nonferrous Metals Co., Ltd. Chenzhou Tungsten Products Branch</v>
          </cell>
          <cell r="H8369" t="str">
            <v>CHINA</v>
          </cell>
          <cell r="I8369"/>
          <cell r="J8369" t="str">
            <v>Chenzhou</v>
          </cell>
          <cell r="K8369" t="str">
            <v>Hunan Sheng</v>
          </cell>
          <cell r="L8369" t="str">
            <v>Conformant</v>
          </cell>
        </row>
        <row r="8370">
          <cell r="B8370" t="str">
            <v>TEXAS INSTRUMENTS_20222023</v>
          </cell>
          <cell r="C8370" t="str">
            <v>CID000258 - Chongyi Zhangyuan Tungsten Co., Ltd.</v>
          </cell>
          <cell r="D8370" t="str">
            <v>Tungsten</v>
          </cell>
          <cell r="E8370" t="str">
            <v>CID000258</v>
          </cell>
          <cell r="F8370" t="str">
            <v>RMI</v>
          </cell>
          <cell r="G8370" t="str">
            <v>Chongyi Zhangyuan Tungsten Co., Ltd.</v>
          </cell>
          <cell r="H8370" t="str">
            <v>CHINA</v>
          </cell>
          <cell r="I8370"/>
          <cell r="J8370" t="str">
            <v>Ganzhou</v>
          </cell>
          <cell r="K8370" t="str">
            <v>Jiangxi Sheng</v>
          </cell>
          <cell r="L8370" t="str">
            <v>Conformant</v>
          </cell>
        </row>
        <row r="8371">
          <cell r="B8371" t="str">
            <v>TEXAS INSTRUMENTS_20222023</v>
          </cell>
          <cell r="C8371" t="str">
            <v>CID000875 - Ganzhou Huaxing Tungsten Products Co., Ltd.177</v>
          </cell>
          <cell r="D8371" t="str">
            <v>Tungsten</v>
          </cell>
          <cell r="E8371" t="str">
            <v>CID000875</v>
          </cell>
          <cell r="F8371" t="str">
            <v>RMI</v>
          </cell>
          <cell r="G8371" t="str">
            <v>Ganzhou Huaxing Tungsten Products Co., Ltd.</v>
          </cell>
          <cell r="H8371" t="str">
            <v>CHINA</v>
          </cell>
          <cell r="I8371"/>
          <cell r="J8371" t="str">
            <v>Ganzhou</v>
          </cell>
          <cell r="K8371" t="str">
            <v>Jiangxi Sheng</v>
          </cell>
          <cell r="L8371" t="str">
            <v>Conformant</v>
          </cell>
        </row>
        <row r="8372">
          <cell r="B8372" t="str">
            <v>TEXAS INSTRUMENTS_20222023</v>
          </cell>
          <cell r="C8372" t="str">
            <v>CID002315 - Ganzhou Jiangwu Ferrotungsten Co., Ltd.</v>
          </cell>
          <cell r="D8372" t="str">
            <v>Tungsten</v>
          </cell>
          <cell r="E8372" t="str">
            <v>CID002315</v>
          </cell>
          <cell r="F8372" t="str">
            <v>RMI</v>
          </cell>
          <cell r="G8372" t="str">
            <v>Ganzhou Jiangwu Ferrotungsten Co., Ltd.</v>
          </cell>
          <cell r="H8372" t="str">
            <v>CHINA</v>
          </cell>
          <cell r="I8372"/>
          <cell r="J8372" t="str">
            <v>Ganzhou</v>
          </cell>
          <cell r="K8372" t="str">
            <v>Jiangxi Sheng</v>
          </cell>
          <cell r="L8372" t="str">
            <v>Conformant</v>
          </cell>
        </row>
        <row r="8373">
          <cell r="B8373" t="str">
            <v>TEXAS INSTRUMENTS_20222023</v>
          </cell>
          <cell r="C8373" t="str">
            <v>CID002494 - Ganzhou Seadragon W &amp; Mo Co., Ltd.</v>
          </cell>
          <cell r="D8373" t="str">
            <v>Tungsten</v>
          </cell>
          <cell r="E8373" t="str">
            <v>CID002494</v>
          </cell>
          <cell r="F8373" t="str">
            <v>RMI</v>
          </cell>
          <cell r="G8373" t="str">
            <v>Ganzhou Seadragon W &amp; Mo Co., Ltd.</v>
          </cell>
          <cell r="H8373" t="str">
            <v>CHINA</v>
          </cell>
          <cell r="I8373"/>
          <cell r="J8373" t="str">
            <v>Ganzhou</v>
          </cell>
          <cell r="K8373" t="str">
            <v>Jiangxi Sheng</v>
          </cell>
          <cell r="L8373" t="str">
            <v>Conformant</v>
          </cell>
        </row>
        <row r="8374">
          <cell r="B8374" t="str">
            <v>TEXAS INSTRUMENTS_20222023</v>
          </cell>
          <cell r="C8374" t="str">
            <v>CID000568 - Global Tungsten &amp; Powders Corp.</v>
          </cell>
          <cell r="D8374" t="str">
            <v>Tungsten</v>
          </cell>
          <cell r="E8374" t="str">
            <v>CID000568</v>
          </cell>
          <cell r="F8374" t="str">
            <v>RMI</v>
          </cell>
          <cell r="G8374" t="str">
            <v>Global Tungsten &amp; Powders Corp.</v>
          </cell>
          <cell r="H8374" t="str">
            <v>UNITED STATES OF AMERICA</v>
          </cell>
          <cell r="I8374"/>
          <cell r="J8374" t="str">
            <v>Towanda</v>
          </cell>
          <cell r="K8374" t="str">
            <v>Pennsylvania</v>
          </cell>
          <cell r="L8374" t="str">
            <v>Conformant</v>
          </cell>
        </row>
        <row r="8375">
          <cell r="B8375" t="str">
            <v>TEXAS INSTRUMENTS_20222023</v>
          </cell>
          <cell r="C8375" t="str">
            <v>CID000218 - Guangdong Xianglu Tungsten Co., Ltd.181</v>
          </cell>
          <cell r="D8375" t="str">
            <v>Tungsten</v>
          </cell>
          <cell r="E8375" t="str">
            <v>CID000218</v>
          </cell>
          <cell r="F8375" t="str">
            <v>RMI</v>
          </cell>
          <cell r="G8375" t="str">
            <v>Guangdong Xianglu Tungsten Co., Ltd.</v>
          </cell>
          <cell r="H8375" t="str">
            <v>CHINA</v>
          </cell>
          <cell r="I8375"/>
          <cell r="J8375" t="str">
            <v>Chaozhou</v>
          </cell>
          <cell r="K8375" t="str">
            <v>Guangdong Sheng</v>
          </cell>
          <cell r="L8375" t="str">
            <v>Conformant</v>
          </cell>
        </row>
        <row r="8376">
          <cell r="B8376" t="str">
            <v>TEXAS INSTRUMENTS_20222023</v>
          </cell>
          <cell r="C8376" t="str">
            <v>CID002541 - H.C. Starck Tungsten GmbH</v>
          </cell>
          <cell r="D8376" t="str">
            <v>Tungsten</v>
          </cell>
          <cell r="E8376" t="str">
            <v>CID002541</v>
          </cell>
          <cell r="F8376" t="str">
            <v>RMI</v>
          </cell>
          <cell r="G8376" t="str">
            <v>H.C. Starck Tungsten GmbH</v>
          </cell>
          <cell r="H8376" t="str">
            <v>GERMANY</v>
          </cell>
          <cell r="I8376"/>
          <cell r="J8376" t="str">
            <v>Goslar</v>
          </cell>
          <cell r="K8376" t="str">
            <v>Niedersachsen</v>
          </cell>
          <cell r="L8376" t="str">
            <v>Conformant</v>
          </cell>
        </row>
        <row r="8377">
          <cell r="B8377" t="str">
            <v>TEXAS INSTRUMENTS_20222023</v>
          </cell>
          <cell r="C8377" t="str">
            <v>CID000769 - Hunan Jintai New Material Co., Ltd.96</v>
          </cell>
          <cell r="D8377" t="str">
            <v>Tungsten</v>
          </cell>
          <cell r="E8377" t="str">
            <v>CID000769</v>
          </cell>
          <cell r="F8377" t="str">
            <v>RMI</v>
          </cell>
          <cell r="G8377" t="str">
            <v>Hunan Jintai New Material Co., Ltd.</v>
          </cell>
          <cell r="H8377" t="str">
            <v>CHINA</v>
          </cell>
          <cell r="I8377"/>
          <cell r="J8377" t="str">
            <v>Hengyang</v>
          </cell>
          <cell r="K8377" t="str">
            <v>Hunan Sheng</v>
          </cell>
          <cell r="L8377" t="str">
            <v>Conformant</v>
          </cell>
        </row>
        <row r="8378">
          <cell r="B8378" t="str">
            <v>TEXAS INSTRUMENTS_20222023</v>
          </cell>
          <cell r="C8378" t="str">
            <v>CID002649 - Hydrometallurg, JSC</v>
          </cell>
          <cell r="D8378" t="str">
            <v>Tungsten</v>
          </cell>
          <cell r="E8378" t="str">
            <v>CID002649</v>
          </cell>
          <cell r="F8378" t="str">
            <v>RMI</v>
          </cell>
          <cell r="G8378" t="str">
            <v>Hydrometallurg, JSC</v>
          </cell>
          <cell r="H8378" t="str">
            <v>RUSSIAN FEDERATION</v>
          </cell>
          <cell r="I8378"/>
          <cell r="J8378" t="str">
            <v>Nalchik</v>
          </cell>
          <cell r="K8378" t="str">
            <v>Kabardino-Balkarskaya Respublika</v>
          </cell>
          <cell r="L8378" t="str">
            <v>Listed by RMI</v>
          </cell>
        </row>
        <row r="8379">
          <cell r="B8379" t="str">
            <v>TEXAS INSTRUMENTS_20222023</v>
          </cell>
          <cell r="C8379" t="str">
            <v>CID000825 - Japan New Metals Co., Ltd.</v>
          </cell>
          <cell r="D8379" t="str">
            <v>Tungsten</v>
          </cell>
          <cell r="E8379" t="str">
            <v>CID000825</v>
          </cell>
          <cell r="F8379" t="str">
            <v>RMI</v>
          </cell>
          <cell r="G8379" t="str">
            <v>Japan New Metals Co., Ltd.</v>
          </cell>
          <cell r="H8379" t="str">
            <v>JAPAN</v>
          </cell>
          <cell r="I8379"/>
          <cell r="J8379" t="str">
            <v>Akita City</v>
          </cell>
          <cell r="K8379" t="str">
            <v>Akita</v>
          </cell>
          <cell r="L8379" t="str">
            <v>Conformant</v>
          </cell>
        </row>
        <row r="8380">
          <cell r="B8380" t="str">
            <v>TEXAS INSTRUMENTS_20222023</v>
          </cell>
          <cell r="C8380" t="str">
            <v>CID002551 - Jiangwu H.C. Starck Tungsten Products Co., Ltd.</v>
          </cell>
          <cell r="D8380" t="str">
            <v>Tungsten</v>
          </cell>
          <cell r="E8380" t="str">
            <v>CID002551</v>
          </cell>
          <cell r="F8380" t="str">
            <v>RMI</v>
          </cell>
          <cell r="G8380" t="str">
            <v>Jiangwu H.C. Starck Tungsten Products Co., Ltd.</v>
          </cell>
          <cell r="H8380" t="str">
            <v>CHINA</v>
          </cell>
          <cell r="I8380"/>
          <cell r="J8380" t="str">
            <v>Ganzhou</v>
          </cell>
          <cell r="K8380" t="str">
            <v>Jiangxi Sheng</v>
          </cell>
          <cell r="L8380" t="str">
            <v>Conformant</v>
          </cell>
        </row>
        <row r="8381">
          <cell r="B8381" t="str">
            <v>TEXAS INSTRUMENTS_20222023</v>
          </cell>
          <cell r="C8381" t="str">
            <v>CID002321 - Jiangxi Gan Bei Tungsten Co., Ltd.</v>
          </cell>
          <cell r="D8381" t="str">
            <v>Tungsten</v>
          </cell>
          <cell r="E8381" t="str">
            <v>CID002321</v>
          </cell>
          <cell r="F8381" t="str">
            <v>RMI</v>
          </cell>
          <cell r="G8381" t="str">
            <v>Jiangxi Gan Bei Tungsten Co., Ltd.</v>
          </cell>
          <cell r="H8381" t="str">
            <v>CHINA</v>
          </cell>
          <cell r="I8381"/>
          <cell r="J8381" t="str">
            <v>Xiushui</v>
          </cell>
          <cell r="K8381" t="str">
            <v>Jiangxi Sheng</v>
          </cell>
          <cell r="L8381" t="str">
            <v>Conformant</v>
          </cell>
        </row>
        <row r="8382">
          <cell r="B8382" t="str">
            <v>TEXAS INSTRUMENTS_20222023</v>
          </cell>
          <cell r="C8382" t="str">
            <v>CID002318 - Jiangxi Tonggu Non-ferrous Metallurgical &amp; Chemical Co., Ltd.</v>
          </cell>
          <cell r="D8382" t="str">
            <v>Tungsten</v>
          </cell>
          <cell r="E8382" t="str">
            <v>CID002318</v>
          </cell>
          <cell r="F8382" t="str">
            <v>RMI</v>
          </cell>
          <cell r="G8382" t="str">
            <v>Jiangxi Tonggu Non-ferrous Metallurgical &amp; Chemical Co., Ltd.</v>
          </cell>
          <cell r="H8382" t="str">
            <v>CHINA</v>
          </cell>
          <cell r="I8382"/>
          <cell r="J8382" t="str">
            <v>Tonggu</v>
          </cell>
          <cell r="K8382" t="str">
            <v>Jiangxi Sheng</v>
          </cell>
          <cell r="L8382" t="str">
            <v>Conformant</v>
          </cell>
        </row>
        <row r="8383">
          <cell r="B8383" t="str">
            <v>TEXAS INSTRUMENTS_20222023</v>
          </cell>
          <cell r="C8383" t="str">
            <v>CID002317 - Jiangxi Xinsheng Tungsten Industry Co., Ltd.</v>
          </cell>
          <cell r="D8383" t="str">
            <v>Tungsten</v>
          </cell>
          <cell r="E8383" t="str">
            <v>CID002317</v>
          </cell>
          <cell r="F8383" t="str">
            <v>RMI</v>
          </cell>
          <cell r="G8383" t="str">
            <v>Jiangxi Xinsheng Tungsten Industry Co., Ltd.</v>
          </cell>
          <cell r="H8383" t="str">
            <v>CHINA</v>
          </cell>
          <cell r="I8383"/>
          <cell r="J8383" t="str">
            <v>Ganzhou</v>
          </cell>
          <cell r="K8383" t="str">
            <v>Jiangxi Sheng</v>
          </cell>
          <cell r="L8383" t="str">
            <v>Conformant</v>
          </cell>
        </row>
        <row r="8384">
          <cell r="B8384" t="str">
            <v>TEXAS INSTRUMENTS_20222023</v>
          </cell>
          <cell r="C8384" t="str">
            <v>CID002316 - Jiangxi Yaosheng Tungsten Co., Ltd.</v>
          </cell>
          <cell r="D8384" t="str">
            <v>Tungsten</v>
          </cell>
          <cell r="E8384" t="str">
            <v>CID002316</v>
          </cell>
          <cell r="F8384" t="str">
            <v>RMI</v>
          </cell>
          <cell r="G8384" t="str">
            <v>Jiangxi Yaosheng Tungsten Co., Ltd.</v>
          </cell>
          <cell r="H8384" t="str">
            <v>CHINA</v>
          </cell>
          <cell r="I8384"/>
          <cell r="J8384" t="str">
            <v>Ganzhou</v>
          </cell>
          <cell r="K8384" t="str">
            <v>Jiangxi Sheng</v>
          </cell>
          <cell r="L8384" t="str">
            <v>Conformant</v>
          </cell>
        </row>
        <row r="8385">
          <cell r="B8385" t="str">
            <v>TEXAS INSTRUMENTS_20222023</v>
          </cell>
          <cell r="C8385" t="str">
            <v>CID000966 - Kennametal Fallon</v>
          </cell>
          <cell r="D8385" t="str">
            <v>Tungsten</v>
          </cell>
          <cell r="E8385" t="str">
            <v>CID000966</v>
          </cell>
          <cell r="F8385" t="str">
            <v>RMI</v>
          </cell>
          <cell r="G8385" t="str">
            <v>Kennametal Fallon</v>
          </cell>
          <cell r="H8385" t="str">
            <v>UNITED STATES OF AMERICA</v>
          </cell>
          <cell r="I8385"/>
          <cell r="J8385" t="str">
            <v>Fallon</v>
          </cell>
          <cell r="K8385" t="str">
            <v>Nevada</v>
          </cell>
          <cell r="L8385" t="str">
            <v>Conformant</v>
          </cell>
        </row>
        <row r="8386">
          <cell r="B8386" t="str">
            <v>TEXAS INSTRUMENTS_20222023</v>
          </cell>
          <cell r="C8386" t="str">
            <v>CID000105 - Kennametal Huntsville184</v>
          </cell>
          <cell r="D8386" t="str">
            <v>Tungsten</v>
          </cell>
          <cell r="E8386" t="str">
            <v>CID000105</v>
          </cell>
          <cell r="F8386" t="str">
            <v>RMI</v>
          </cell>
          <cell r="G8386" t="str">
            <v>Kennametal Huntsville</v>
          </cell>
          <cell r="H8386" t="str">
            <v>UNITED STATES OF AMERICA</v>
          </cell>
          <cell r="I8386"/>
          <cell r="J8386" t="str">
            <v>Huntsville</v>
          </cell>
          <cell r="K8386" t="str">
            <v>Alabama</v>
          </cell>
          <cell r="L8386" t="str">
            <v>Conformant</v>
          </cell>
        </row>
        <row r="8387">
          <cell r="B8387" t="str">
            <v>TEXAS INSTRUMENTS_20222023</v>
          </cell>
          <cell r="C8387" t="str">
            <v>CID002319 - Malipo Haiyu Tungsten Co., Ltd.</v>
          </cell>
          <cell r="D8387" t="str">
            <v>Tungsten</v>
          </cell>
          <cell r="E8387" t="str">
            <v>CID002319</v>
          </cell>
          <cell r="F8387" t="str">
            <v>RMI</v>
          </cell>
          <cell r="G8387" t="str">
            <v>Malipo Haiyu Tungsten Co., Ltd.</v>
          </cell>
          <cell r="H8387" t="str">
            <v>CHINA</v>
          </cell>
          <cell r="I8387"/>
          <cell r="J8387" t="str">
            <v>Nanfeng Xiaozhai</v>
          </cell>
          <cell r="K8387" t="str">
            <v>Yunnan Sheng</v>
          </cell>
          <cell r="L8387" t="str">
            <v>Conformant</v>
          </cell>
        </row>
        <row r="8388">
          <cell r="B8388" t="str">
            <v>TEXAS INSTRUMENTS_20222023</v>
          </cell>
          <cell r="C8388" t="str">
            <v>CID002845 - Moliren Ltd.</v>
          </cell>
          <cell r="D8388" t="str">
            <v>Tungsten</v>
          </cell>
          <cell r="E8388" t="str">
            <v>CID002845</v>
          </cell>
          <cell r="F8388" t="str">
            <v>RMI</v>
          </cell>
          <cell r="G8388" t="str">
            <v>Moliren Ltd.</v>
          </cell>
          <cell r="H8388" t="str">
            <v>RUSSIAN FEDERATION</v>
          </cell>
          <cell r="I8388"/>
          <cell r="J8388" t="str">
            <v>Roshal</v>
          </cell>
          <cell r="K8388" t="str">
            <v>Moskovskaja oblast'</v>
          </cell>
          <cell r="L8388" t="str">
            <v>Listed by RMI</v>
          </cell>
        </row>
        <row r="8389">
          <cell r="B8389" t="str">
            <v>TEXAS INSTRUMENTS_20222023</v>
          </cell>
          <cell r="C8389" t="str">
            <v>CID002589 - Niagara Refining LLC</v>
          </cell>
          <cell r="D8389" t="str">
            <v>Tungsten</v>
          </cell>
          <cell r="E8389" t="str">
            <v>CID002589</v>
          </cell>
          <cell r="F8389" t="str">
            <v>RMI</v>
          </cell>
          <cell r="G8389" t="str">
            <v>Niagara Refining LLC</v>
          </cell>
          <cell r="H8389" t="str">
            <v>UNITED STATES OF AMERICA</v>
          </cell>
          <cell r="I8389"/>
          <cell r="J8389" t="str">
            <v>Depew</v>
          </cell>
          <cell r="K8389" t="str">
            <v>New York</v>
          </cell>
          <cell r="L8389" t="str">
            <v>Conformant</v>
          </cell>
        </row>
        <row r="8390">
          <cell r="B8390" t="str">
            <v>TEXAS INSTRUMENTS_20222023</v>
          </cell>
          <cell r="C8390" t="str">
            <v>CID002543 - Masan High-Tech Materials</v>
          </cell>
          <cell r="D8390" t="str">
            <v>Tungsten</v>
          </cell>
          <cell r="E8390" t="str">
            <v>CID002543</v>
          </cell>
          <cell r="F8390" t="str">
            <v>RMI</v>
          </cell>
          <cell r="G8390" t="str">
            <v>Masan High-Tech Materials</v>
          </cell>
          <cell r="H8390" t="str">
            <v>VIET NAM</v>
          </cell>
          <cell r="I8390"/>
          <cell r="J8390" t="str">
            <v>Dai Tu</v>
          </cell>
          <cell r="K8390" t="str">
            <v>Thái Nguyên</v>
          </cell>
          <cell r="L8390" t="str">
            <v>Conformant</v>
          </cell>
        </row>
        <row r="8391">
          <cell r="B8391" t="str">
            <v>TEXAS INSTRUMENTS_20222023</v>
          </cell>
          <cell r="C8391" t="str">
            <v>CID002827 - Philippine Chuangxin Industrial Co., Inc.</v>
          </cell>
          <cell r="D8391" t="str">
            <v>Tungsten</v>
          </cell>
          <cell r="E8391" t="str">
            <v>CID002827</v>
          </cell>
          <cell r="F8391" t="str">
            <v>RMI</v>
          </cell>
          <cell r="G8391" t="str">
            <v>Philippine Chuangxin Industrial Co., Inc.</v>
          </cell>
          <cell r="H8391" t="str">
            <v>PHILIPPINES</v>
          </cell>
          <cell r="I8391"/>
          <cell r="J8391" t="str">
            <v>Marilao</v>
          </cell>
          <cell r="K8391" t="str">
            <v>Bulacan</v>
          </cell>
          <cell r="L8391" t="str">
            <v>Conformant</v>
          </cell>
        </row>
        <row r="8392">
          <cell r="B8392" t="str">
            <v>TEXAS INSTRUMENTS_20222023</v>
          </cell>
          <cell r="C8392" t="str">
            <v>CID002724 - Unecha Refractory metals plant</v>
          </cell>
          <cell r="D8392" t="str">
            <v>Tungsten</v>
          </cell>
          <cell r="E8392" t="str">
            <v>CID002724</v>
          </cell>
          <cell r="F8392" t="str">
            <v>RMI</v>
          </cell>
          <cell r="G8392" t="str">
            <v>Unecha Refractory metals plant</v>
          </cell>
          <cell r="H8392" t="str">
            <v>RUSSIAN FEDERATION</v>
          </cell>
          <cell r="I8392"/>
          <cell r="J8392" t="str">
            <v>Unecha</v>
          </cell>
          <cell r="K8392" t="str">
            <v>Bryanskaya oblast'</v>
          </cell>
          <cell r="L8392" t="str">
            <v>Listed by RMI</v>
          </cell>
        </row>
        <row r="8393">
          <cell r="B8393" t="str">
            <v>TEXAS INSTRUMENTS_20222023</v>
          </cell>
          <cell r="C8393" t="str">
            <v>CID002044 - Wolfram Bergbau und Hutten AG187</v>
          </cell>
          <cell r="D8393" t="str">
            <v>Tungsten</v>
          </cell>
          <cell r="E8393" t="str">
            <v>CID002044</v>
          </cell>
          <cell r="F8393" t="str">
            <v>RMI</v>
          </cell>
          <cell r="G8393" t="str">
            <v>Wolfram Bergbau und Hutten AG</v>
          </cell>
          <cell r="H8393" t="str">
            <v>AUSTRIA</v>
          </cell>
          <cell r="I8393"/>
          <cell r="J8393"/>
          <cell r="K8393"/>
          <cell r="L8393" t="str">
            <v>Conformant</v>
          </cell>
        </row>
        <row r="8394">
          <cell r="B8394" t="str">
            <v>TEXAS INSTRUMENTS_20222023</v>
          </cell>
          <cell r="C8394" t="str">
            <v>CID002320 - Xiamen Tungsten (H.C.) Co., Ltd.188</v>
          </cell>
          <cell r="D8394" t="str">
            <v>Tungsten</v>
          </cell>
          <cell r="E8394" t="str">
            <v>CID002320</v>
          </cell>
          <cell r="F8394" t="str">
            <v>RMI</v>
          </cell>
          <cell r="G8394" t="str">
            <v>Xiamen Tungsten (H.C.) Co., Ltd.</v>
          </cell>
          <cell r="H8394" t="str">
            <v>CHINA</v>
          </cell>
          <cell r="I8394"/>
          <cell r="J8394"/>
          <cell r="K8394"/>
          <cell r="L8394" t="str">
            <v>Conformant</v>
          </cell>
        </row>
        <row r="8395">
          <cell r="B8395" t="str">
            <v>TEXAS INSTRUMENTS_20222023</v>
          </cell>
          <cell r="C8395" t="str">
            <v>CID002082 - Xiamen Tungsten Co., Ltd.</v>
          </cell>
          <cell r="D8395" t="str">
            <v>Tungsten</v>
          </cell>
          <cell r="E8395" t="str">
            <v>CID002082</v>
          </cell>
          <cell r="F8395" t="str">
            <v>RMI</v>
          </cell>
          <cell r="G8395" t="str">
            <v>Xiamen Tungsten Co., Ltd.</v>
          </cell>
          <cell r="H8395" t="str">
            <v>CHINA</v>
          </cell>
          <cell r="I8395"/>
          <cell r="J8395"/>
          <cell r="K8395"/>
          <cell r="L8395" t="str">
            <v>Conformant</v>
          </cell>
        </row>
        <row r="8396">
          <cell r="B8396" t="str">
            <v>TEXAS INSTRUMENTS_20222023</v>
          </cell>
          <cell r="C8396" t="str">
            <v>CID002830 - Xinfeng Huarui Tungsten &amp; Molybdenum New Material Co., Ltd.</v>
          </cell>
          <cell r="D8396" t="str">
            <v>Tungsten</v>
          </cell>
          <cell r="E8396" t="str">
            <v>CID002830</v>
          </cell>
          <cell r="F8396" t="str">
            <v>RMI</v>
          </cell>
          <cell r="G8396" t="str">
            <v>Xinfeng Huarui Tungsten &amp; Molybdenum New Material Co., Ltd.</v>
          </cell>
          <cell r="H8396" t="str">
            <v>CHINA</v>
          </cell>
          <cell r="I8396"/>
          <cell r="J8396"/>
          <cell r="K8396"/>
          <cell r="L8396" t="str">
            <v>Conformant</v>
          </cell>
        </row>
        <row r="8397">
          <cell r="B8397" t="str">
            <v>TEXAS INSTRUMENTS_20222023</v>
          </cell>
          <cell r="C8397" t="str">
            <v>CID001231 - Jiangxi New Nanshan Technology Ltd.</v>
          </cell>
          <cell r="D8397" t="str">
            <v>Tin</v>
          </cell>
          <cell r="E8397" t="str">
            <v>CID001231</v>
          </cell>
          <cell r="F8397" t="str">
            <v>RMI</v>
          </cell>
          <cell r="G8397" t="str">
            <v>Jiangxi New Nanshan Technology Ltd.</v>
          </cell>
          <cell r="H8397" t="str">
            <v>CHINA</v>
          </cell>
          <cell r="I8397" t="str">
            <v>Nan Kang Industrial Park, Ganzhou, Jiangxi Province, China, 341413</v>
          </cell>
          <cell r="J8397" t="str">
            <v>Ganzhou</v>
          </cell>
          <cell r="K8397" t="str">
            <v>Jiangxi Sheng</v>
          </cell>
          <cell r="L8397" t="str">
            <v>Conformant</v>
          </cell>
        </row>
        <row r="8398">
          <cell r="B8398" t="str">
            <v>TEXAS INSTRUMENTS_20222023</v>
          </cell>
          <cell r="C8398" t="str">
            <v>CID001305 - Novosibirsk Tin Combine</v>
          </cell>
          <cell r="D8398" t="str">
            <v>Tin</v>
          </cell>
          <cell r="E8398" t="str">
            <v>CID001305</v>
          </cell>
          <cell r="F8398" t="str">
            <v>RMI</v>
          </cell>
          <cell r="G8398" t="str">
            <v>Novosibirsk Tin Combine</v>
          </cell>
          <cell r="H8398" t="str">
            <v>RUSSIAN FEDERATION</v>
          </cell>
          <cell r="I8398"/>
          <cell r="J8398" t="str">
            <v>Novosibirsk</v>
          </cell>
          <cell r="K8398" t="str">
            <v>Novosibirskaya oblast'</v>
          </cell>
          <cell r="L8398" t="str">
            <v>Listed by RMI</v>
          </cell>
        </row>
        <row r="8399">
          <cell r="B8399" t="str">
            <v>TEXAS INSTRUMENTS_20222023</v>
          </cell>
          <cell r="C8399" t="str">
            <v>CID001486 - PT Timah Nusantara</v>
          </cell>
          <cell r="D8399" t="str">
            <v>Tin</v>
          </cell>
          <cell r="E8399" t="str">
            <v>CID001486</v>
          </cell>
          <cell r="F8399" t="str">
            <v>RMI</v>
          </cell>
          <cell r="G8399" t="str">
            <v>PT Timah Nusantara</v>
          </cell>
          <cell r="H8399" t="str">
            <v>INDONESIA</v>
          </cell>
          <cell r="I8399"/>
          <cell r="J8399" t="str">
            <v>Tempilang</v>
          </cell>
          <cell r="K8399" t="str">
            <v>Kepulauan Bangka Belitung</v>
          </cell>
          <cell r="L8399" t="str">
            <v>Active</v>
          </cell>
        </row>
        <row r="8400">
          <cell r="B8400" t="str">
            <v>TEXAS INSTRUMENTS_20222023</v>
          </cell>
          <cell r="C8400" t="str">
            <v>CID001522 - Yanling Jincheng Tantalum &amp; Niobium Co., Ltd.</v>
          </cell>
          <cell r="D8400" t="str">
            <v>Tantalum</v>
          </cell>
          <cell r="E8400" t="str">
            <v>CID001522</v>
          </cell>
          <cell r="F8400" t="str">
            <v>RMI</v>
          </cell>
          <cell r="G8400" t="str">
            <v>Yanling Jincheng Tantalum &amp; Niobium Co., Ltd.</v>
          </cell>
          <cell r="H8400" t="str">
            <v>CHINA</v>
          </cell>
          <cell r="I8400"/>
          <cell r="J8400" t="str">
            <v>Zhuzhou</v>
          </cell>
          <cell r="K8400" t="str">
            <v>Hunan Sheng</v>
          </cell>
          <cell r="L8400" t="str">
            <v>Conformant</v>
          </cell>
        </row>
        <row r="8401">
          <cell r="B8401" t="str">
            <v>TEXAS INSTRUMENTS_20222023</v>
          </cell>
          <cell r="C8401" t="str">
            <v>CID002100 - Yamakin Co., Ltd.</v>
          </cell>
          <cell r="D8401" t="str">
            <v>Gold</v>
          </cell>
          <cell r="E8401" t="str">
            <v>CID002100</v>
          </cell>
          <cell r="F8401" t="str">
            <v>RMI</v>
          </cell>
          <cell r="G8401" t="str">
            <v>Yamakin Co., Ltd.</v>
          </cell>
          <cell r="H8401" t="str">
            <v>JAPAN</v>
          </cell>
          <cell r="I8401"/>
          <cell r="J8401" t="str">
            <v>Konan</v>
          </cell>
          <cell r="K8401" t="str">
            <v>Kochi</v>
          </cell>
          <cell r="L8401" t="str">
            <v>Conformant</v>
          </cell>
        </row>
        <row r="8402">
          <cell r="B8402" t="str">
            <v>TEXAS INSTRUMENTS_20222023</v>
          </cell>
          <cell r="C8402" t="str">
            <v>CID002645 - Ganzhou Haichuang Tungsten Co., Ltd.</v>
          </cell>
          <cell r="D8402" t="str">
            <v>Tungsten</v>
          </cell>
          <cell r="E8402" t="str">
            <v>CID002645</v>
          </cell>
          <cell r="F8402" t="str">
            <v>RMI</v>
          </cell>
          <cell r="G8402" t="str">
            <v>Ganzhou Haichuang Tungsten Co., Ltd.</v>
          </cell>
          <cell r="H8402" t="str">
            <v>CHINA</v>
          </cell>
          <cell r="I8402"/>
          <cell r="J8402" t="str">
            <v>Ganzhou</v>
          </cell>
          <cell r="K8402" t="str">
            <v>Jiangxi Sheng</v>
          </cell>
          <cell r="L8402" t="str">
            <v>Conformant</v>
          </cell>
        </row>
        <row r="8403">
          <cell r="B8403" t="str">
            <v>TEXAS INSTRUMENTS_20222023</v>
          </cell>
          <cell r="C8403" t="str">
            <v>CID002773 - Aurubis Beerse99</v>
          </cell>
          <cell r="D8403" t="str">
            <v>Tin</v>
          </cell>
          <cell r="E8403" t="str">
            <v>CID002773</v>
          </cell>
          <cell r="F8403" t="str">
            <v>RMI</v>
          </cell>
          <cell r="G8403" t="str">
            <v>Aurubis Beerse</v>
          </cell>
          <cell r="H8403" t="str">
            <v>BELGIUM</v>
          </cell>
          <cell r="I8403"/>
          <cell r="J8403" t="str">
            <v>Beerse</v>
          </cell>
          <cell r="K8403" t="str">
            <v>Antwerpen</v>
          </cell>
          <cell r="L8403" t="str">
            <v>Conformant</v>
          </cell>
        </row>
        <row r="8404">
          <cell r="B8404" t="str">
            <v>TEXAS INSTRUMENTS_20222023</v>
          </cell>
          <cell r="C8404" t="str">
            <v>CID002774 - Aurubis Berango100</v>
          </cell>
          <cell r="D8404" t="str">
            <v>Tin</v>
          </cell>
          <cell r="E8404" t="str">
            <v>CID002774</v>
          </cell>
          <cell r="F8404" t="str">
            <v>RMI</v>
          </cell>
          <cell r="G8404" t="str">
            <v>Aurubis Berango</v>
          </cell>
          <cell r="H8404" t="str">
            <v>SPAIN</v>
          </cell>
          <cell r="I8404"/>
          <cell r="J8404" t="str">
            <v>Berango</v>
          </cell>
          <cell r="K8404" t="str">
            <v>Bizkaia</v>
          </cell>
          <cell r="L8404" t="str">
            <v>Conformant</v>
          </cell>
        </row>
        <row r="8405">
          <cell r="B8405" t="str">
            <v>TEXAS INSTRUMENTS_20222023</v>
          </cell>
          <cell r="C8405" t="str">
            <v>CID002918 - SungEel HiMetal Co., Ltd.</v>
          </cell>
          <cell r="D8405" t="str">
            <v>Gold</v>
          </cell>
          <cell r="E8405" t="str">
            <v>CID002918</v>
          </cell>
          <cell r="F8405" t="str">
            <v>RMI</v>
          </cell>
          <cell r="G8405" t="str">
            <v>SungEel HiMetal Co., Ltd.</v>
          </cell>
          <cell r="H8405" t="str">
            <v>KOREA, REPUBLIC OF</v>
          </cell>
          <cell r="I8405"/>
          <cell r="J8405" t="str">
            <v>Gunsan-si</v>
          </cell>
          <cell r="K8405" t="str">
            <v>Jeollabuk-do</v>
          </cell>
          <cell r="L8405" t="str">
            <v>Conformant</v>
          </cell>
        </row>
        <row r="8406">
          <cell r="B8406" t="str">
            <v>TEXAS INSTRUMENTS_20222023</v>
          </cell>
          <cell r="C8406" t="str">
            <v>CID003189 - NH Recytech Company</v>
          </cell>
          <cell r="D8406" t="str">
            <v>Gold</v>
          </cell>
          <cell r="E8406" t="str">
            <v>CID003189</v>
          </cell>
          <cell r="F8406" t="str">
            <v>RMI</v>
          </cell>
          <cell r="G8406" t="str">
            <v>NH Recytech Company</v>
          </cell>
          <cell r="H8406" t="str">
            <v>KOREA, REPUBLIC OF</v>
          </cell>
          <cell r="I8406"/>
          <cell r="J8406" t="str">
            <v>Pyeongtaek-si</v>
          </cell>
          <cell r="K8406" t="str">
            <v>Gyeonggi-do</v>
          </cell>
          <cell r="L8406" t="str">
            <v>Conformant</v>
          </cell>
        </row>
        <row r="8407">
          <cell r="B8407" t="str">
            <v>TEXAS INSTRUMENTS_20222023</v>
          </cell>
          <cell r="C8407" t="str">
            <v>CID003190 - Chifeng Dajingzi Tin Industry Co., Ltd.</v>
          </cell>
          <cell r="D8407" t="str">
            <v>Tin</v>
          </cell>
          <cell r="E8407" t="str">
            <v>CID003190</v>
          </cell>
          <cell r="F8407" t="str">
            <v>RMI</v>
          </cell>
          <cell r="G8407" t="str">
            <v>Chifeng Dajingzi Tin Industry Co., Ltd.</v>
          </cell>
          <cell r="H8407" t="str">
            <v>CHINA</v>
          </cell>
          <cell r="I8407"/>
          <cell r="J8407" t="str">
            <v>Chifeng</v>
          </cell>
          <cell r="K8407" t="str">
            <v>Nei Mongol Zizhiqu</v>
          </cell>
          <cell r="L8407" t="str">
            <v>Conformant</v>
          </cell>
        </row>
        <row r="8408">
          <cell r="B8408" t="str">
            <v>TEXAS INSTRUMENTS_20222023</v>
          </cell>
          <cell r="C8408" t="str">
            <v>CID003205 - PT Bangka Serumpun</v>
          </cell>
          <cell r="D8408" t="str">
            <v>Tin</v>
          </cell>
          <cell r="E8408" t="str">
            <v>CID003205</v>
          </cell>
          <cell r="F8408" t="str">
            <v>RMI</v>
          </cell>
          <cell r="G8408" t="str">
            <v>PT Bangka Serumpun</v>
          </cell>
          <cell r="H8408" t="str">
            <v>INDONESIA</v>
          </cell>
          <cell r="I8408"/>
          <cell r="J8408" t="str">
            <v>Pangkalpinang</v>
          </cell>
          <cell r="K8408" t="str">
            <v>Kepulauan Bangka Belitung</v>
          </cell>
          <cell r="L8408" t="str">
            <v>Conformant</v>
          </cell>
        </row>
        <row r="8409">
          <cell r="B8409" t="str">
            <v>TEXAS INSTRUMENTS_20222023</v>
          </cell>
          <cell r="C8409" t="str">
            <v>CID003325 - Tin Technology &amp; Refining</v>
          </cell>
          <cell r="D8409" t="str">
            <v>Tin</v>
          </cell>
          <cell r="E8409" t="str">
            <v>CID003325</v>
          </cell>
          <cell r="F8409" t="str">
            <v>RMI</v>
          </cell>
          <cell r="G8409" t="str">
            <v>Tin Technology &amp; Refining</v>
          </cell>
          <cell r="H8409" t="str">
            <v>UNITED STATES OF AMERICA</v>
          </cell>
          <cell r="I8409"/>
          <cell r="J8409" t="str">
            <v>West Chester</v>
          </cell>
          <cell r="K8409" t="str">
            <v>Pennsylvania</v>
          </cell>
          <cell r="L8409" t="str">
            <v>Conformant</v>
          </cell>
        </row>
        <row r="8410">
          <cell r="B8410" t="str">
            <v>TEXAS INSTRUMENTS_20222023</v>
          </cell>
          <cell r="C8410" t="str">
            <v>CID001406 - PT Babel Surya Alam Lestari</v>
          </cell>
          <cell r="D8410" t="str">
            <v>Tin</v>
          </cell>
          <cell r="E8410" t="str">
            <v>CID001406</v>
          </cell>
          <cell r="F8410" t="str">
            <v>RMI</v>
          </cell>
          <cell r="G8410" t="str">
            <v>PT Babel Surya Alam Lestari</v>
          </cell>
          <cell r="H8410" t="str">
            <v>INDONESIA</v>
          </cell>
          <cell r="I8410"/>
          <cell r="J8410" t="str">
            <v>Badau</v>
          </cell>
          <cell r="K8410" t="str">
            <v>Kepulauan Bangka Belitung</v>
          </cell>
          <cell r="L8410" t="str">
            <v>Conformant</v>
          </cell>
        </row>
        <row r="8411">
          <cell r="B8411" t="str">
            <v>TEXAS INSTRUMENTS_20222023</v>
          </cell>
          <cell r="C8411" t="str">
            <v>CID002763 - 8853 S.p.A.</v>
          </cell>
          <cell r="D8411" t="str">
            <v>Gold</v>
          </cell>
          <cell r="E8411" t="str">
            <v>CID002763</v>
          </cell>
          <cell r="F8411" t="str">
            <v>RMI</v>
          </cell>
          <cell r="G8411" t="str">
            <v>8853 S.p.A.</v>
          </cell>
          <cell r="H8411" t="str">
            <v>ITALY</v>
          </cell>
          <cell r="I8411"/>
          <cell r="J8411" t="str">
            <v>Pero</v>
          </cell>
          <cell r="K8411" t="str">
            <v>Lombardia</v>
          </cell>
          <cell r="L8411" t="str">
            <v>Listed by RMI</v>
          </cell>
        </row>
        <row r="8412">
          <cell r="B8412" t="str">
            <v>TEXAS INSTRUMENTS_20222023</v>
          </cell>
          <cell r="C8412" t="str">
            <v>CID003381 - PT Rajawali Rimba Perkasa</v>
          </cell>
          <cell r="D8412" t="str">
            <v>Tin</v>
          </cell>
          <cell r="E8412" t="str">
            <v>CID003381</v>
          </cell>
          <cell r="F8412" t="str">
            <v>RMI</v>
          </cell>
          <cell r="G8412" t="str">
            <v>PT Rajawali Rimba Perkasa</v>
          </cell>
          <cell r="H8412" t="str">
            <v>INDONESIA</v>
          </cell>
          <cell r="I8412"/>
          <cell r="J8412" t="str">
            <v>Tukak Sadai</v>
          </cell>
          <cell r="K8412" t="str">
            <v>Bangka Belitung</v>
          </cell>
          <cell r="L8412" t="str">
            <v>Conformant</v>
          </cell>
        </row>
        <row r="8413">
          <cell r="B8413" t="str">
            <v>TEXAS INSTRUMENTS_20222023</v>
          </cell>
          <cell r="C8413" t="str">
            <v>CID003397 - Yunnan Yunfan Non-ferrous Metals Co., Ltd.</v>
          </cell>
          <cell r="D8413" t="str">
            <v>Tin</v>
          </cell>
          <cell r="E8413" t="str">
            <v>CID003397</v>
          </cell>
          <cell r="F8413" t="str">
            <v>RMI</v>
          </cell>
          <cell r="G8413" t="str">
            <v>Yunnan Yunfan Non-ferrous Metals Co., Ltd.</v>
          </cell>
          <cell r="H8413" t="str">
            <v>CHINA</v>
          </cell>
          <cell r="I8413"/>
          <cell r="J8413" t="str">
            <v>Gejiu</v>
          </cell>
          <cell r="K8413" t="str">
            <v>Yunnan Sheng</v>
          </cell>
          <cell r="L8413" t="str">
            <v>Listed by RMI</v>
          </cell>
        </row>
        <row r="8414">
          <cell r="B8414" t="str">
            <v>TEXAS INSTRUMENTS_20222023</v>
          </cell>
          <cell r="C8414" t="str">
            <v>CID003401 - Fujian Ganmin RareMetal Co., Ltd.</v>
          </cell>
          <cell r="D8414" t="str">
            <v>Tungsten</v>
          </cell>
          <cell r="E8414" t="str">
            <v>CID003401</v>
          </cell>
          <cell r="F8414" t="str">
            <v>RMI</v>
          </cell>
          <cell r="G8414" t="str">
            <v>Fujian Ganmin RareMetal Co., Ltd.</v>
          </cell>
          <cell r="H8414" t="str">
            <v>CHINA</v>
          </cell>
          <cell r="I8414"/>
          <cell r="J8414" t="str">
            <v>Longyan</v>
          </cell>
          <cell r="K8414" t="str">
            <v>Fujian Sheng</v>
          </cell>
          <cell r="L8414" t="str">
            <v>Removed</v>
          </cell>
        </row>
        <row r="8415">
          <cell r="B8415" t="str">
            <v>TEXAS INSTRUMENTS_20222023</v>
          </cell>
          <cell r="C8415" t="str">
            <v>CID003408 - JSC "Kirovgrad Hard Alloys Plant"</v>
          </cell>
          <cell r="D8415" t="str">
            <v>Tungsten</v>
          </cell>
          <cell r="E8415" t="str">
            <v>CID003408</v>
          </cell>
          <cell r="F8415" t="str">
            <v>RMI</v>
          </cell>
          <cell r="G8415" t="str">
            <v>JSC "Kirovgrad Hard Alloys Plant"</v>
          </cell>
          <cell r="H8415" t="str">
            <v>RUSSIAN FEDERATION</v>
          </cell>
          <cell r="I8415"/>
          <cell r="J8415" t="str">
            <v>Kirovgrad</v>
          </cell>
          <cell r="K8415" t="str">
            <v>Sverdlovskaya oblast'</v>
          </cell>
          <cell r="L8415" t="str">
            <v>Listed by RMI</v>
          </cell>
        </row>
        <row r="8416">
          <cell r="B8416" t="str">
            <v>TEXAS INSTRUMENTS_20222023</v>
          </cell>
          <cell r="C8416" t="str">
            <v>CID003407 - Lianyou Metals Co., Ltd.</v>
          </cell>
          <cell r="D8416" t="str">
            <v>Tungsten</v>
          </cell>
          <cell r="E8416" t="str">
            <v>CID003407</v>
          </cell>
          <cell r="F8416" t="str">
            <v>RMI</v>
          </cell>
          <cell r="G8416" t="str">
            <v>Lianyou Metals Co., Ltd.</v>
          </cell>
          <cell r="H8416" t="str">
            <v>TAIWAN, PROVINCE OF CHINA</v>
          </cell>
          <cell r="I8416"/>
          <cell r="J8416" t="str">
            <v>Fangliao</v>
          </cell>
          <cell r="K8416" t="str">
            <v>Pingtung</v>
          </cell>
          <cell r="L8416" t="str">
            <v>Conformant</v>
          </cell>
        </row>
        <row r="8417">
          <cell r="B8417" t="str">
            <v>TEXAS INSTRUMENTS_20222023</v>
          </cell>
          <cell r="C8417" t="str">
            <v>CID000090 - Asaka Riken Co., Ltd.</v>
          </cell>
          <cell r="D8417" t="str">
            <v>Gold</v>
          </cell>
          <cell r="E8417" t="str">
            <v>CID000090</v>
          </cell>
          <cell r="F8417" t="str">
            <v>RMI</v>
          </cell>
          <cell r="G8417" t="str">
            <v>Asaka Riken Co., Ltd.</v>
          </cell>
          <cell r="H8417" t="str">
            <v>JAPAN</v>
          </cell>
          <cell r="I8417"/>
          <cell r="J8417" t="str">
            <v>Tamura</v>
          </cell>
          <cell r="K8417" t="str">
            <v>Fukushima</v>
          </cell>
          <cell r="L8417" t="str">
            <v>Conformant</v>
          </cell>
        </row>
        <row r="8418">
          <cell r="B8418" t="str">
            <v>TEXAS INSTRUMENTS_20222023</v>
          </cell>
          <cell r="C8418" t="str">
            <v>CID003424 - Eco-System Recycling Co., Ltd. North Plant</v>
          </cell>
          <cell r="D8418" t="str">
            <v>Gold</v>
          </cell>
          <cell r="E8418" t="str">
            <v>CID003424</v>
          </cell>
          <cell r="F8418" t="str">
            <v>RMI</v>
          </cell>
          <cell r="G8418" t="str">
            <v>Eco-System Recycling Co., Ltd. North Plant</v>
          </cell>
          <cell r="H8418" t="str">
            <v>JAPAN</v>
          </cell>
          <cell r="I8418"/>
          <cell r="J8418" t="str">
            <v>Kazuno</v>
          </cell>
          <cell r="K8418" t="str">
            <v>Akita</v>
          </cell>
          <cell r="L8418" t="str">
            <v>Conformant</v>
          </cell>
        </row>
        <row r="8419">
          <cell r="B8419" t="str">
            <v>TEXAS INSTRUMENTS_20222023</v>
          </cell>
          <cell r="C8419" t="str">
            <v>CID003425 - Eco-System Recycling Co., Ltd. West Plant</v>
          </cell>
          <cell r="D8419" t="str">
            <v>Gold</v>
          </cell>
          <cell r="E8419" t="str">
            <v>CID003425</v>
          </cell>
          <cell r="F8419" t="str">
            <v>RMI</v>
          </cell>
          <cell r="G8419" t="str">
            <v>Eco-System Recycling Co., Ltd. West Plant</v>
          </cell>
          <cell r="H8419" t="str">
            <v>JAPAN</v>
          </cell>
          <cell r="I8419"/>
          <cell r="J8419" t="str">
            <v>Okayama</v>
          </cell>
          <cell r="K8419" t="str">
            <v>Okayama</v>
          </cell>
          <cell r="L8419" t="str">
            <v>Conformant</v>
          </cell>
        </row>
        <row r="8420">
          <cell r="B8420" t="str">
            <v>TEXAS INSTRUMENTS_20222023</v>
          </cell>
          <cell r="C8420" t="str">
            <v>CID002542 - TANIOBIS Smelting GmbH &amp; Co. KG</v>
          </cell>
          <cell r="D8420" t="str">
            <v>Tungsten</v>
          </cell>
          <cell r="E8420" t="str">
            <v>CID002542</v>
          </cell>
          <cell r="F8420" t="str">
            <v>RMI</v>
          </cell>
          <cell r="G8420" t="str">
            <v>TANIOBIS Smelting GmbH &amp; Co. KG</v>
          </cell>
          <cell r="H8420" t="str">
            <v>GERMANY</v>
          </cell>
          <cell r="I8420"/>
          <cell r="J8420" t="str">
            <v>Laufenburg</v>
          </cell>
          <cell r="K8420" t="str">
            <v>Baden-Württemberg</v>
          </cell>
          <cell r="L8420" t="str">
            <v>Conformant</v>
          </cell>
        </row>
        <row r="8421">
          <cell r="B8421" t="str">
            <v>TEXAS INSTRUMENTS_20222023</v>
          </cell>
          <cell r="C8421" t="str">
            <v>CID003387 - Luna Smelter, Ltd.</v>
          </cell>
          <cell r="D8421" t="str">
            <v>Tin</v>
          </cell>
          <cell r="E8421" t="str">
            <v>CID003387</v>
          </cell>
          <cell r="F8421" t="str">
            <v>RMI</v>
          </cell>
          <cell r="G8421" t="str">
            <v>Luna Smelter, Ltd.</v>
          </cell>
          <cell r="H8421" t="str">
            <v>RWANDA</v>
          </cell>
          <cell r="I8421"/>
          <cell r="J8421" t="str">
            <v>Kigali</v>
          </cell>
          <cell r="K8421" t="str">
            <v>City of Kigali</v>
          </cell>
          <cell r="L8421" t="str">
            <v>Conformant</v>
          </cell>
        </row>
        <row r="8422">
          <cell r="B8422" t="str">
            <v>TEXAS INSTRUMENTS_20222023</v>
          </cell>
          <cell r="C8422" t="str">
            <v>CID001175 - Mineracao Taboca S.A.</v>
          </cell>
          <cell r="D8422" t="str">
            <v>Tantalum</v>
          </cell>
          <cell r="E8422" t="str">
            <v>CID001175</v>
          </cell>
          <cell r="F8422" t="str">
            <v>RMI</v>
          </cell>
          <cell r="G8422" t="str">
            <v>Mineracao Taboca S.A.</v>
          </cell>
          <cell r="H8422" t="str">
            <v>BRAZIL</v>
          </cell>
          <cell r="I8422"/>
          <cell r="J8422" t="str">
            <v>Presidente Figueiredo</v>
          </cell>
          <cell r="K8422" t="str">
            <v>Amazonas</v>
          </cell>
          <cell r="L8422" t="str">
            <v>Conformant</v>
          </cell>
        </row>
        <row r="8423">
          <cell r="B8423" t="str">
            <v>TEXAS INSTRUMENTS_20222023</v>
          </cell>
          <cell r="C8423" t="str">
            <v>CID001191 - Mitsubishi Materials Corporation</v>
          </cell>
          <cell r="D8423" t="str">
            <v>Tin</v>
          </cell>
          <cell r="E8423" t="str">
            <v>CID001191</v>
          </cell>
          <cell r="F8423" t="str">
            <v>RMI</v>
          </cell>
          <cell r="G8423" t="str">
            <v>Mitsubishi Materials Corporation</v>
          </cell>
          <cell r="H8423" t="str">
            <v>JAPAN</v>
          </cell>
          <cell r="I8423"/>
          <cell r="J8423" t="str">
            <v>Tokyo</v>
          </cell>
          <cell r="K8423" t="str">
            <v>Tokyo</v>
          </cell>
          <cell r="L8423" t="str">
            <v>Conformant</v>
          </cell>
        </row>
        <row r="8424">
          <cell r="B8424" t="str">
            <v>TEXAS INSTRUMENTS_20222023</v>
          </cell>
          <cell r="C8424" t="str">
            <v>CID002707 - Resind Industria e Comercio Ltda.</v>
          </cell>
          <cell r="D8424" t="str">
            <v>Tantalum</v>
          </cell>
          <cell r="E8424" t="str">
            <v>CID002707</v>
          </cell>
          <cell r="F8424" t="str">
            <v>RMI</v>
          </cell>
          <cell r="G8424" t="str">
            <v>Resind Industria e Comercio Ltda.</v>
          </cell>
          <cell r="H8424" t="str">
            <v>BRAZIL</v>
          </cell>
          <cell r="I8424"/>
          <cell r="J8424" t="str">
            <v>São João del Rei</v>
          </cell>
          <cell r="K8424" t="str">
            <v>Minas gerais</v>
          </cell>
          <cell r="L8424" t="str">
            <v>Conformant</v>
          </cell>
        </row>
        <row r="8425">
          <cell r="B8425" t="str">
            <v>TEXAS INSTRUMENTS_20222023</v>
          </cell>
          <cell r="C8425" t="str">
            <v>CID003427 - Albasteel Industria e Comercio de Ligas Para Fundicao Ltd.</v>
          </cell>
          <cell r="D8425" t="str">
            <v>Tungsten</v>
          </cell>
          <cell r="E8425" t="str">
            <v>CID003427</v>
          </cell>
          <cell r="F8425" t="str">
            <v>RMI</v>
          </cell>
          <cell r="G8425" t="str">
            <v>Albasteel Industria e Comercio de Ligas Para Fundicao Ltd.</v>
          </cell>
          <cell r="H8425" t="str">
            <v>BRAZIL</v>
          </cell>
          <cell r="I8425"/>
          <cell r="J8425" t="str">
            <v>Sao Paulo</v>
          </cell>
          <cell r="K8425" t="str">
            <v>São Paulo</v>
          </cell>
          <cell r="L8425" t="str">
            <v>Listed by RMI</v>
          </cell>
        </row>
        <row r="8426">
          <cell r="B8426" t="str">
            <v>TEXAS INSTRUMENTS_20222023</v>
          </cell>
          <cell r="C8426" t="str">
            <v>CID002641 - China Molybdenum Tungsten Co., Ltd.</v>
          </cell>
          <cell r="D8426" t="str">
            <v>Tungsten</v>
          </cell>
          <cell r="E8426" t="str">
            <v>CID002641</v>
          </cell>
          <cell r="F8426" t="str">
            <v>RMI</v>
          </cell>
          <cell r="G8426" t="str">
            <v>China Molybdenum Tungsten Co., Ltd.</v>
          </cell>
          <cell r="H8426" t="str">
            <v>CHINA</v>
          </cell>
          <cell r="I8426"/>
          <cell r="J8426" t="str">
            <v>Luoyang</v>
          </cell>
          <cell r="K8426" t="str">
            <v>Henan Sheng</v>
          </cell>
          <cell r="L8426" t="str">
            <v>Conformant</v>
          </cell>
        </row>
        <row r="8427">
          <cell r="B8427" t="str">
            <v>TEXAS INSTRUMENTS_20222023</v>
          </cell>
          <cell r="C8427" t="str">
            <v>CID003486 - CRM Fundicao De Metais E Comercio De Equipamentos Eletronicos Do Brasil Ltda</v>
          </cell>
          <cell r="D8427" t="str">
            <v>Tin</v>
          </cell>
          <cell r="E8427" t="str">
            <v>CID003486</v>
          </cell>
          <cell r="F8427" t="str">
            <v>RMI</v>
          </cell>
          <cell r="G8427" t="str">
            <v>CRM Fundicao De Metais E Comercio De Equipamentos Eletronicos Do Brasil Ltda</v>
          </cell>
          <cell r="H8427" t="str">
            <v>BRAZIL</v>
          </cell>
          <cell r="I8427"/>
          <cell r="J8427" t="str">
            <v>São José</v>
          </cell>
          <cell r="K8427" t="str">
            <v>Santa Catarina</v>
          </cell>
          <cell r="L8427" t="str">
            <v>Conformant</v>
          </cell>
        </row>
        <row r="8428">
          <cell r="B8428" t="str">
            <v>TEXAS INSTRUMENTS_20222023</v>
          </cell>
          <cell r="C8428" t="str">
            <v>CID003416 - NPP Tyazhmetprom LLC</v>
          </cell>
          <cell r="D8428" t="str">
            <v>Tungsten</v>
          </cell>
          <cell r="E8428" t="str">
            <v>CID003416</v>
          </cell>
          <cell r="F8428" t="str">
            <v>RMI</v>
          </cell>
          <cell r="G8428" t="str">
            <v>NPP Tyazhmetprom LLC</v>
          </cell>
          <cell r="H8428" t="str">
            <v>RUSSIAN FEDERATION</v>
          </cell>
          <cell r="I8428"/>
          <cell r="J8428" t="str">
            <v>Kopeysk</v>
          </cell>
          <cell r="K8428" t="str">
            <v>Chelyabinskaya Oblast'</v>
          </cell>
          <cell r="L8428" t="str">
            <v>Listed by RMI</v>
          </cell>
        </row>
        <row r="8429">
          <cell r="B8429" t="str">
            <v>TEXAS INSTRUMENTS_20222023</v>
          </cell>
          <cell r="C8429" t="str">
            <v>CID003421 - C.I Metales Procesados Industriales SAS</v>
          </cell>
          <cell r="D8429" t="str">
            <v>Gold</v>
          </cell>
          <cell r="E8429" t="str">
            <v>CID003421</v>
          </cell>
          <cell r="F8429" t="str">
            <v>RMI</v>
          </cell>
          <cell r="G8429" t="str">
            <v>C.I Metales Procesados Industriales SAS</v>
          </cell>
          <cell r="H8429" t="str">
            <v>COLOMBIA</v>
          </cell>
          <cell r="I8429"/>
          <cell r="J8429" t="str">
            <v>Cota</v>
          </cell>
          <cell r="K8429" t="str">
            <v>Cundinamarca</v>
          </cell>
          <cell r="L8429" t="str">
            <v>Active</v>
          </cell>
        </row>
        <row r="8430">
          <cell r="B8430" t="str">
            <v>TEXAS INSTRUMENTS_20222023</v>
          </cell>
          <cell r="C8430" t="str">
            <v>CID003461 - Augmont Enterprises Private Limited</v>
          </cell>
          <cell r="D8430" t="str">
            <v>Gold</v>
          </cell>
          <cell r="E8430" t="str">
            <v>CID003461</v>
          </cell>
          <cell r="F8430" t="str">
            <v>RMI</v>
          </cell>
          <cell r="G8430" t="str">
            <v>Augmont Enterprises Private Limited</v>
          </cell>
          <cell r="H8430" t="str">
            <v>INDIA</v>
          </cell>
          <cell r="I8430"/>
          <cell r="J8430" t="str">
            <v>Mumbai</v>
          </cell>
          <cell r="K8430" t="str">
            <v>Mahārāshtra</v>
          </cell>
          <cell r="L8430" t="str">
            <v>Active</v>
          </cell>
        </row>
        <row r="8431">
          <cell r="B8431" t="str">
            <v>TEXAS INSTRUMENTS_20222023</v>
          </cell>
          <cell r="C8431" t="str">
            <v>CID003468 - Cronimet Brasil Ltda</v>
          </cell>
          <cell r="D8431" t="str">
            <v>Tungsten</v>
          </cell>
          <cell r="E8431" t="str">
            <v>CID003468</v>
          </cell>
          <cell r="F8431" t="str">
            <v>RMI</v>
          </cell>
          <cell r="G8431" t="str">
            <v>Cronimet Brasil Ltda</v>
          </cell>
          <cell r="H8431" t="str">
            <v>BRAZIL</v>
          </cell>
          <cell r="I8431"/>
          <cell r="J8431" t="str">
            <v>Araquari</v>
          </cell>
          <cell r="K8431" t="str">
            <v>Santa Catarina</v>
          </cell>
          <cell r="L8431" t="str">
            <v>Conformant</v>
          </cell>
        </row>
        <row r="8432">
          <cell r="B8432" t="str">
            <v>TEXAS INSTRUMENTS_20222023</v>
          </cell>
          <cell r="C8432" t="str">
            <v>CID003500 - Alexy Metals</v>
          </cell>
          <cell r="D8432" t="str">
            <v>Gold</v>
          </cell>
          <cell r="E8432" t="str">
            <v>CID003500</v>
          </cell>
          <cell r="F8432" t="str">
            <v>RMI</v>
          </cell>
          <cell r="G8432" t="str">
            <v>Alexy Metals</v>
          </cell>
          <cell r="H8432" t="str">
            <v>UNITED STATES OF AMERICA</v>
          </cell>
          <cell r="I8432"/>
          <cell r="J8432" t="str">
            <v>Mentor</v>
          </cell>
          <cell r="K8432" t="str">
            <v>Ohio</v>
          </cell>
          <cell r="L8432" t="str">
            <v>Active</v>
          </cell>
        </row>
        <row r="8433">
          <cell r="B8433" t="str">
            <v>TEXAS INSTRUMENTS_20222023</v>
          </cell>
          <cell r="C8433" t="str">
            <v>CID003524 - CRM Synergies</v>
          </cell>
          <cell r="D8433" t="str">
            <v>Tin</v>
          </cell>
          <cell r="E8433" t="str">
            <v>CID003524</v>
          </cell>
          <cell r="F8433" t="str">
            <v>RMI</v>
          </cell>
          <cell r="G8433" t="str">
            <v>CRM Synergies</v>
          </cell>
          <cell r="H8433" t="str">
            <v>SPAIN</v>
          </cell>
          <cell r="I8433"/>
          <cell r="J8433" t="str">
            <v>Toledo</v>
          </cell>
          <cell r="K8433" t="str">
            <v>Toledo</v>
          </cell>
          <cell r="L8433" t="str">
            <v>Conformant</v>
          </cell>
        </row>
        <row r="8434">
          <cell r="B8434" t="str">
            <v>TEXAS INSTRUMENTS_20222023</v>
          </cell>
          <cell r="C8434" t="str">
            <v>CID003582 - Fabrica Auricchio Industria e Comercio Ltda.</v>
          </cell>
          <cell r="D8434" t="str">
            <v>Tin</v>
          </cell>
          <cell r="E8434" t="str">
            <v>CID003582</v>
          </cell>
          <cell r="F8434" t="str">
            <v>RMI</v>
          </cell>
          <cell r="G8434" t="str">
            <v>Fabrica Auricchio Industria e Comercio Ltda.</v>
          </cell>
          <cell r="H8434" t="str">
            <v>BRAZIL</v>
          </cell>
          <cell r="I8434"/>
          <cell r="J8434" t="str">
            <v>Mogi das Cruzes</v>
          </cell>
          <cell r="K8434" t="str">
            <v>São Paulo</v>
          </cell>
          <cell r="L8434" t="str">
            <v>Conformant</v>
          </cell>
        </row>
        <row r="8435">
          <cell r="B8435" t="str">
            <v>TEXAS INSTRUMENTS_20222023</v>
          </cell>
          <cell r="C8435" t="str">
            <v>CID003417 - Hubei Green Tungsten Co., Ltd.</v>
          </cell>
          <cell r="D8435" t="str">
            <v>Tungsten</v>
          </cell>
          <cell r="E8435" t="str">
            <v>CID003417</v>
          </cell>
          <cell r="F8435" t="str">
            <v>RMI</v>
          </cell>
          <cell r="G8435" t="str">
            <v>Hubei Green Tungsten Co., Ltd.</v>
          </cell>
          <cell r="H8435" t="str">
            <v>CHINA</v>
          </cell>
          <cell r="I8435"/>
          <cell r="J8435" t="str">
            <v>Shenzhen</v>
          </cell>
          <cell r="K8435" t="str">
            <v>Guangdong Sheng</v>
          </cell>
          <cell r="L8435" t="str">
            <v>Conformant</v>
          </cell>
        </row>
        <row r="8436">
          <cell r="B8436" t="str">
            <v>TEXAS INSTRUMENTS_20222023</v>
          </cell>
          <cell r="C8436" t="str">
            <v>CID003449 - PT Mitra Sukses Globalindo</v>
          </cell>
          <cell r="D8436" t="str">
            <v>Tin</v>
          </cell>
          <cell r="E8436" t="str">
            <v>CID003449</v>
          </cell>
          <cell r="F8436" t="str">
            <v>RMI</v>
          </cell>
          <cell r="G8436" t="str">
            <v>PT Mitra Sukses Globalindo</v>
          </cell>
          <cell r="H8436" t="str">
            <v>INDONESIA</v>
          </cell>
          <cell r="I8436"/>
          <cell r="J8436" t="str">
            <v>Pangkalpinang</v>
          </cell>
          <cell r="K8436" t="str">
            <v>Kepulauan Bangka Belitung</v>
          </cell>
          <cell r="L8436" t="str">
            <v>Conformant</v>
          </cell>
        </row>
        <row r="8437">
          <cell r="B8437" t="str">
            <v>TEXAS INSTRUMENTS_20222023</v>
          </cell>
          <cell r="C8437" t="str">
            <v>CID003529 - Sancus ZFS (L’Orfebre, SA)</v>
          </cell>
          <cell r="D8437" t="str">
            <v>Gold</v>
          </cell>
          <cell r="E8437" t="str">
            <v>CID003529</v>
          </cell>
          <cell r="F8437" t="str">
            <v>RMI</v>
          </cell>
          <cell r="G8437" t="str">
            <v>Sancus ZFS (L’Orfebre, SA)</v>
          </cell>
          <cell r="H8437" t="str">
            <v>COLOMBIA</v>
          </cell>
          <cell r="I8437"/>
          <cell r="J8437" t="str">
            <v>Barranquilla</v>
          </cell>
          <cell r="K8437" t="str">
            <v>Atlántico</v>
          </cell>
          <cell r="L8437" t="str">
            <v>Active</v>
          </cell>
        </row>
        <row r="8438">
          <cell r="B8438" t="str">
            <v>TEXAS INSTRUMENTS_20222023</v>
          </cell>
          <cell r="C8438" t="str">
            <v>CID003575 - Metal Concentrators SA (Pty) Ltd.</v>
          </cell>
          <cell r="D8438" t="str">
            <v>Gold</v>
          </cell>
          <cell r="E8438" t="str">
            <v>CID003575</v>
          </cell>
          <cell r="F8438" t="str">
            <v>RMI</v>
          </cell>
          <cell r="G8438" t="str">
            <v>Metal Concentrators SA (Pty) Ltd.</v>
          </cell>
          <cell r="H8438" t="str">
            <v>SOUTH AFRICA</v>
          </cell>
          <cell r="I8438"/>
          <cell r="J8438" t="str">
            <v>Kempton Park</v>
          </cell>
          <cell r="K8438" t="str">
            <v>Gauteng</v>
          </cell>
          <cell r="L8438" t="str">
            <v>Conformant</v>
          </cell>
        </row>
        <row r="8439">
          <cell r="B8439" t="str">
            <v>TEXAS INSTRUMENTS_20222023</v>
          </cell>
          <cell r="C8439" t="str">
            <v>CID003583 - RFH Yancheng Jinye New Material Technology Co., Ltd.</v>
          </cell>
          <cell r="D8439" t="str">
            <v>Tantalum</v>
          </cell>
          <cell r="E8439" t="str">
            <v>CID003583</v>
          </cell>
          <cell r="F8439" t="str">
            <v>RMI</v>
          </cell>
          <cell r="G8439" t="str">
            <v>RFH Yancheng Jinye New Material Technology Co., Ltd.</v>
          </cell>
          <cell r="H8439" t="str">
            <v>CHINA</v>
          </cell>
          <cell r="I8439"/>
          <cell r="J8439" t="str">
            <v>Yecheng City</v>
          </cell>
          <cell r="K8439" t="str">
            <v>Jiangsu Sheng</v>
          </cell>
          <cell r="L8439" t="str">
            <v>Conformant</v>
          </cell>
        </row>
        <row r="8440">
          <cell r="B8440" t="str">
            <v>TEXAS INSTRUMENTS_20222023</v>
          </cell>
          <cell r="C8440" t="str">
            <v>CID003612 - OOO “Technolom” 2</v>
          </cell>
          <cell r="D8440" t="str">
            <v>Tungsten</v>
          </cell>
          <cell r="E8440" t="str">
            <v>CID003612</v>
          </cell>
          <cell r="F8440" t="str">
            <v>RMI</v>
          </cell>
          <cell r="G8440" t="str">
            <v>OOO “Technolom” 2</v>
          </cell>
          <cell r="H8440" t="str">
            <v>RUSSIAN FEDERATION</v>
          </cell>
          <cell r="I8440"/>
          <cell r="J8440" t="str">
            <v>Ramenskoe</v>
          </cell>
          <cell r="K8440" t="str">
            <v>Moskovskaja oblast'</v>
          </cell>
          <cell r="L8440" t="str">
            <v>Listed by RMI</v>
          </cell>
        </row>
        <row r="8441">
          <cell r="B8441" t="str">
            <v>TEXAS INSTRUMENTS_20222023</v>
          </cell>
          <cell r="C8441" t="str">
            <v>CID003615 - WEEEREFINING</v>
          </cell>
          <cell r="D8441" t="str">
            <v>Gold</v>
          </cell>
          <cell r="E8441" t="str">
            <v>CID003615</v>
          </cell>
          <cell r="F8441" t="str">
            <v>RMI</v>
          </cell>
          <cell r="G8441" t="str">
            <v>WEEEREFINING</v>
          </cell>
          <cell r="H8441" t="str">
            <v>FRANCE</v>
          </cell>
          <cell r="I8441"/>
          <cell r="J8441" t="str">
            <v>Tourville-les-Ifs</v>
          </cell>
          <cell r="K8441" t="str">
            <v>Normandie</v>
          </cell>
          <cell r="L8441" t="str">
            <v>Active</v>
          </cell>
        </row>
        <row r="8442">
          <cell r="B8442" t="str">
            <v>TEXAS INSTRUMENTS_20222023</v>
          </cell>
          <cell r="C8442" t="str">
            <v>CID003868 - PT Putera Sarana Shakti (PT PSS)</v>
          </cell>
          <cell r="D8442" t="str">
            <v>Tin</v>
          </cell>
          <cell r="E8442" t="str">
            <v>CID003868</v>
          </cell>
          <cell r="F8442" t="str">
            <v>RMI</v>
          </cell>
          <cell r="G8442" t="str">
            <v>PT Putera Sarana Shakti (PT PSS)</v>
          </cell>
          <cell r="H8442" t="str">
            <v>INDONESIA</v>
          </cell>
          <cell r="I8442"/>
          <cell r="J8442" t="str">
            <v>Sungailiat</v>
          </cell>
          <cell r="K8442" t="str">
            <v>Kepulauan Bangka Belitung</v>
          </cell>
          <cell r="L8442" t="str">
            <v>Conformant</v>
          </cell>
        </row>
        <row r="8443">
          <cell r="B8443" t="str">
            <v>TEXAS INSTRUMENTS_20222023</v>
          </cell>
          <cell r="C8443" t="str">
            <v>CID003609 - Fujian Xinlu Tungsten Co., Ltd.</v>
          </cell>
          <cell r="D8443" t="str">
            <v>Tungsten</v>
          </cell>
          <cell r="E8443" t="str">
            <v>CID003609</v>
          </cell>
          <cell r="F8443" t="str">
            <v>RMI</v>
          </cell>
          <cell r="G8443" t="str">
            <v>Fujian Xinlu Tungsten Co., Ltd.</v>
          </cell>
          <cell r="H8443" t="str">
            <v>CHINA</v>
          </cell>
          <cell r="I8443"/>
          <cell r="J8443" t="str">
            <v>Longyan</v>
          </cell>
          <cell r="K8443" t="str">
            <v>Fujian Sheng</v>
          </cell>
          <cell r="L8443" t="str">
            <v>Conformant</v>
          </cell>
        </row>
        <row r="8444">
          <cell r="B8444" t="str">
            <v>TEXAS INSTRUMENTS_20222023</v>
          </cell>
          <cell r="C8444" t="str">
            <v>CID003614 - OOO “Technolom” 1</v>
          </cell>
          <cell r="D8444" t="str">
            <v>Tungsten</v>
          </cell>
          <cell r="E8444" t="str">
            <v>CID003614</v>
          </cell>
          <cell r="F8444" t="str">
            <v>RMI</v>
          </cell>
          <cell r="G8444" t="str">
            <v>OOO “Technolom” 1</v>
          </cell>
          <cell r="H8444" t="str">
            <v>RUSSIAN FEDERATION</v>
          </cell>
          <cell r="I8444"/>
          <cell r="J8444" t="str">
            <v>Ramenskoe</v>
          </cell>
          <cell r="K8444" t="str">
            <v>Moskovskaja oblast'</v>
          </cell>
          <cell r="L8444" t="str">
            <v>Listed by RMI</v>
          </cell>
        </row>
        <row r="8445">
          <cell r="B8445" t="str">
            <v>VARIOPRINT AG_2023</v>
          </cell>
          <cell r="C8445" t="str">
            <v>CID001173 - Mineracao Taboca S.A.</v>
          </cell>
          <cell r="D8445" t="str">
            <v>Tin</v>
          </cell>
          <cell r="E8445" t="str">
            <v>CID001173</v>
          </cell>
          <cell r="F8445" t="str">
            <v>RMI</v>
          </cell>
          <cell r="G8445" t="str">
            <v>Mineracao Taboca S.A.</v>
          </cell>
          <cell r="H8445" t="str">
            <v>BRAZIL</v>
          </cell>
          <cell r="I8445" t="str">
            <v>Nondisclosure</v>
          </cell>
          <cell r="J8445" t="str">
            <v>Bairro Guarapiranga</v>
          </cell>
          <cell r="K8445" t="str">
            <v>Pirapora do Bom Jesus City</v>
          </cell>
          <cell r="L8445" t="str">
            <v>Conformant</v>
          </cell>
        </row>
        <row r="8446">
          <cell r="B8446" t="str">
            <v>VARIOPRINT AG_2023</v>
          </cell>
          <cell r="C8446" t="str">
            <v>CID000077 - Argor-Heraeus S.A.</v>
          </cell>
          <cell r="D8446" t="str">
            <v>Gold</v>
          </cell>
          <cell r="E8446" t="str">
            <v>CID000077</v>
          </cell>
          <cell r="F8446" t="str">
            <v>RMI</v>
          </cell>
          <cell r="G8446" t="str">
            <v>Argor-Heraeus S.A.</v>
          </cell>
          <cell r="H8446" t="str">
            <v>SWITZERLAND</v>
          </cell>
          <cell r="I8446" t="str">
            <v>CH-6850 Mendrisio , Switzerland</v>
          </cell>
          <cell r="J8446" t="str">
            <v>Mendrisio</v>
          </cell>
          <cell r="K8446" t="str">
            <v>Ticino</v>
          </cell>
          <cell r="L8446" t="str">
            <v>Conformant</v>
          </cell>
        </row>
        <row r="8447">
          <cell r="B8447" t="str">
            <v>VARIOPRINT AG_2023</v>
          </cell>
          <cell r="C8447" t="str">
            <v>CID000920 - Asahi Refining USA Inc.</v>
          </cell>
          <cell r="D8447" t="str">
            <v>Gold</v>
          </cell>
          <cell r="E8447" t="str">
            <v>CID000920</v>
          </cell>
          <cell r="F8447" t="str">
            <v>RMI</v>
          </cell>
          <cell r="G8447" t="str">
            <v>Asahi Refining USA Inc.</v>
          </cell>
          <cell r="H8447" t="str">
            <v>UNITED STATES OF AMERICA</v>
          </cell>
          <cell r="I8447"/>
          <cell r="J8447" t="str">
            <v>Salt Lake City</v>
          </cell>
          <cell r="K8447" t="str">
            <v>Utah</v>
          </cell>
          <cell r="L8447" t="str">
            <v>Conformant</v>
          </cell>
        </row>
        <row r="8448">
          <cell r="B8448" t="str">
            <v>VARIOPRINT AG_2023</v>
          </cell>
          <cell r="C8448" t="str">
            <v>CID001149 - Metalor Technologies (Hong Kong) Ltd.</v>
          </cell>
          <cell r="D8448" t="str">
            <v>Gold</v>
          </cell>
          <cell r="E8448" t="str">
            <v>CID001149</v>
          </cell>
          <cell r="F8448" t="str">
            <v>RMI</v>
          </cell>
          <cell r="G8448" t="str">
            <v>Metalor Technologies (Hong Kong) Ltd.</v>
          </cell>
          <cell r="H8448" t="str">
            <v>CHINA</v>
          </cell>
          <cell r="I8448" t="str">
            <v>Unknown.</v>
          </cell>
          <cell r="J8448" t="str">
            <v>Kwai Chung</v>
          </cell>
          <cell r="K8448" t="str">
            <v>Hong Kong SAR</v>
          </cell>
          <cell r="L8448" t="str">
            <v>Conformant</v>
          </cell>
        </row>
        <row r="8449">
          <cell r="B8449" t="str">
            <v>VARIOPRINT AG_2023</v>
          </cell>
          <cell r="C8449" t="str">
            <v>CID001152 - Metalor Technologies (Singapore) Pte., Ltd.</v>
          </cell>
          <cell r="D8449" t="str">
            <v>Gold</v>
          </cell>
          <cell r="E8449" t="str">
            <v>CID001152</v>
          </cell>
          <cell r="F8449" t="str">
            <v>RMI</v>
          </cell>
          <cell r="G8449" t="str">
            <v>Metalor Technologies (Singapore) Pte., Ltd.</v>
          </cell>
          <cell r="H8449" t="str">
            <v>SINGAPORE</v>
          </cell>
          <cell r="I8449"/>
          <cell r="J8449" t="str">
            <v>Singapore</v>
          </cell>
          <cell r="K8449" t="str">
            <v>South West</v>
          </cell>
          <cell r="L8449" t="str">
            <v>Conformant</v>
          </cell>
        </row>
        <row r="8450">
          <cell r="B8450" t="str">
            <v>VARIOPRINT AG_2023</v>
          </cell>
          <cell r="C8450" t="str">
            <v>CID001147 - Metalor Technologies (Suzhou) Ltd.</v>
          </cell>
          <cell r="D8450" t="str">
            <v>Gold</v>
          </cell>
          <cell r="E8450" t="str">
            <v>CID001147</v>
          </cell>
          <cell r="F8450" t="str">
            <v>RMI</v>
          </cell>
          <cell r="G8450" t="str">
            <v>Metalor Technologies (Suzhou) Ltd.</v>
          </cell>
          <cell r="H8450" t="str">
            <v>CHINA</v>
          </cell>
          <cell r="I8450"/>
          <cell r="J8450" t="str">
            <v>Suzhou Industrial Park</v>
          </cell>
          <cell r="K8450" t="str">
            <v>Jiangsu Sheng</v>
          </cell>
          <cell r="L8450" t="str">
            <v>Conformant</v>
          </cell>
        </row>
        <row r="8451">
          <cell r="B8451" t="str">
            <v>VARIOPRINT AG_2023</v>
          </cell>
          <cell r="C8451" t="str">
            <v>CID001153 - Metalor Technologies S.A.</v>
          </cell>
          <cell r="D8451" t="str">
            <v>Gold</v>
          </cell>
          <cell r="E8451" t="str">
            <v>CID001153</v>
          </cell>
          <cell r="F8451" t="str">
            <v>RMI</v>
          </cell>
          <cell r="G8451" t="str">
            <v>Metalor Technologies S.A.</v>
          </cell>
          <cell r="H8451" t="str">
            <v>SWITZERLAND</v>
          </cell>
          <cell r="I8451"/>
          <cell r="J8451" t="str">
            <v>Marin</v>
          </cell>
          <cell r="K8451" t="str">
            <v>Neuchâtel</v>
          </cell>
          <cell r="L8451" t="str">
            <v>Conformant</v>
          </cell>
        </row>
        <row r="8452">
          <cell r="B8452" t="str">
            <v>VARIOPRINT AG_2023</v>
          </cell>
          <cell r="C8452" t="str">
            <v>CID001157 - Metalor USA Refining Corporation</v>
          </cell>
          <cell r="D8452" t="str">
            <v>Gold</v>
          </cell>
          <cell r="E8452" t="str">
            <v>CID001157</v>
          </cell>
          <cell r="F8452" t="str">
            <v>RMI</v>
          </cell>
          <cell r="G8452" t="str">
            <v>Metalor USA Refining Corporation</v>
          </cell>
          <cell r="H8452" t="str">
            <v>UNITED STATES OF AMERICA</v>
          </cell>
          <cell r="I8452"/>
          <cell r="J8452" t="str">
            <v>North Attleboro</v>
          </cell>
          <cell r="K8452" t="str">
            <v>Massachusetts</v>
          </cell>
          <cell r="L8452" t="str">
            <v>Conformant</v>
          </cell>
        </row>
        <row r="8453">
          <cell r="B8453" t="str">
            <v>VARIOPRINT AG_2023</v>
          </cell>
          <cell r="C8453" t="str">
            <v>CID001980 - Umicore S.A. Business Unit Precious Metals Refining104</v>
          </cell>
          <cell r="D8453" t="str">
            <v>Gold</v>
          </cell>
          <cell r="E8453" t="str">
            <v>CID001980</v>
          </cell>
          <cell r="F8453" t="str">
            <v>RMI</v>
          </cell>
          <cell r="G8453" t="str">
            <v>Umicore S.A. Business Unit Precious Metals Refining</v>
          </cell>
          <cell r="H8453" t="str">
            <v>BELGIUM</v>
          </cell>
          <cell r="I8453" t="str">
            <v>Adolf Greinerstraat 14</v>
          </cell>
          <cell r="J8453" t="str">
            <v>Hoboken</v>
          </cell>
          <cell r="K8453" t="str">
            <v>Antwerpen</v>
          </cell>
          <cell r="L8453" t="str">
            <v>Conformant</v>
          </cell>
        </row>
        <row r="8454">
          <cell r="B8454" t="str">
            <v>VARIOPRINT AG_2023</v>
          </cell>
          <cell r="C8454" t="str">
            <v>CID002778 - WIELAND Edelmetalle GmbH</v>
          </cell>
          <cell r="D8454" t="str">
            <v>Gold</v>
          </cell>
          <cell r="E8454" t="str">
            <v>CID002778</v>
          </cell>
          <cell r="F8454" t="str">
            <v>RMI</v>
          </cell>
          <cell r="G8454" t="str">
            <v>WIELAND Edelmetalle GmbH</v>
          </cell>
          <cell r="H8454" t="str">
            <v>GERMANY</v>
          </cell>
          <cell r="I8454"/>
          <cell r="J8454" t="str">
            <v>Pforzeim</v>
          </cell>
          <cell r="K8454" t="str">
            <v>Baden-Wurttemberg</v>
          </cell>
          <cell r="L8454" t="str">
            <v>Conformant</v>
          </cell>
        </row>
        <row r="8455">
          <cell r="B8455" t="str">
            <v>VARIOPRINT AG_2023</v>
          </cell>
          <cell r="C8455" t="str">
            <v>CID000402 - Dowa</v>
          </cell>
          <cell r="D8455" t="str">
            <v>Tin</v>
          </cell>
          <cell r="E8455" t="str">
            <v>CID000402</v>
          </cell>
          <cell r="F8455" t="str">
            <v>RMI</v>
          </cell>
          <cell r="G8455" t="str">
            <v>Dowa</v>
          </cell>
          <cell r="H8455" t="str">
            <v>JAPAN</v>
          </cell>
          <cell r="I8455"/>
          <cell r="J8455" t="str">
            <v>Kosaka</v>
          </cell>
          <cell r="K8455" t="str">
            <v>Akita</v>
          </cell>
          <cell r="L8455" t="str">
            <v>Conformant</v>
          </cell>
        </row>
        <row r="8456">
          <cell r="B8456" t="str">
            <v>VARIOPRINT AG_2023</v>
          </cell>
          <cell r="C8456" t="str">
            <v>CID000468 - Fenix Metals</v>
          </cell>
          <cell r="D8456" t="str">
            <v>Tin</v>
          </cell>
          <cell r="E8456" t="str">
            <v>CID000468</v>
          </cell>
          <cell r="F8456" t="str">
            <v>RMI</v>
          </cell>
          <cell r="G8456" t="str">
            <v>Fenix Metals</v>
          </cell>
          <cell r="H8456" t="str">
            <v>POLAND</v>
          </cell>
          <cell r="I8456"/>
          <cell r="J8456" t="str">
            <v>Chmielów</v>
          </cell>
          <cell r="K8456" t="str">
            <v>Podkarpackie</v>
          </cell>
          <cell r="L8456" t="str">
            <v>Conformant</v>
          </cell>
        </row>
        <row r="8457">
          <cell r="B8457" t="str">
            <v>VARIOPRINT AG_2023</v>
          </cell>
          <cell r="C8457" t="str">
            <v>CID003116 - Guangdong Hanhe Non-Ferrous Metal Co., Ltd.</v>
          </cell>
          <cell r="D8457" t="str">
            <v>Tin</v>
          </cell>
          <cell r="E8457" t="str">
            <v>CID003116</v>
          </cell>
          <cell r="F8457" t="str">
            <v>RMI</v>
          </cell>
          <cell r="G8457" t="str">
            <v>Guangdong Hanhe Non-Ferrous Metal Co., Ltd.</v>
          </cell>
          <cell r="H8457" t="str">
            <v>CHINA</v>
          </cell>
          <cell r="I8457"/>
          <cell r="J8457" t="str">
            <v>Chaozhou</v>
          </cell>
          <cell r="K8457" t="str">
            <v>Guangdong Sheng</v>
          </cell>
          <cell r="L8457" t="str">
            <v>Conformant</v>
          </cell>
        </row>
        <row r="8458">
          <cell r="B8458" t="str">
            <v>VARIOPRINT AG_2023</v>
          </cell>
          <cell r="C8458" t="str">
            <v>CID001105 - Malaysia Smelting Corporation (MSC)</v>
          </cell>
          <cell r="D8458" t="str">
            <v>Tin</v>
          </cell>
          <cell r="E8458" t="str">
            <v>CID001105</v>
          </cell>
          <cell r="F8458" t="str">
            <v>RMI</v>
          </cell>
          <cell r="G8458" t="str">
            <v>Malaysia Smelting Corporation (MSC)</v>
          </cell>
          <cell r="H8458" t="str">
            <v>MALAYSIA</v>
          </cell>
          <cell r="I8458" t="str">
            <v>27, Jialan Pantai</v>
          </cell>
          <cell r="J8458" t="str">
            <v>Butterworth</v>
          </cell>
          <cell r="K8458" t="str">
            <v>Pulau Pinang</v>
          </cell>
          <cell r="L8458" t="str">
            <v>Conformant</v>
          </cell>
        </row>
        <row r="8459">
          <cell r="B8459" t="str">
            <v>VARIOPRINT AG_2023</v>
          </cell>
          <cell r="C8459" t="str">
            <v>CID001182 - Minsur</v>
          </cell>
          <cell r="D8459" t="str">
            <v>Tin</v>
          </cell>
          <cell r="E8459" t="str">
            <v>CID001182</v>
          </cell>
          <cell r="F8459" t="str">
            <v>RMI</v>
          </cell>
          <cell r="G8459" t="str">
            <v>Minsur</v>
          </cell>
          <cell r="H8459" t="str">
            <v>PERU</v>
          </cell>
          <cell r="I8459" t="str">
            <v>222 Bloomingdale Road, Suite 101</v>
          </cell>
          <cell r="J8459" t="str">
            <v>Paracas</v>
          </cell>
          <cell r="K8459" t="str">
            <v>Ika</v>
          </cell>
          <cell r="L8459" t="str">
            <v>Conformant</v>
          </cell>
        </row>
        <row r="8460">
          <cell r="B8460" t="str">
            <v>VARIOPRINT AG_2023</v>
          </cell>
          <cell r="C8460" t="str">
            <v>CID001337 - Operaciones Metalurgicas S.A.</v>
          </cell>
          <cell r="D8460" t="str">
            <v>Tin</v>
          </cell>
          <cell r="E8460" t="str">
            <v>CID001337</v>
          </cell>
          <cell r="F8460" t="str">
            <v>RMI</v>
          </cell>
          <cell r="G8460" t="str">
            <v>Operaciones Metalurgicas S.A.</v>
          </cell>
          <cell r="H8460" t="str">
            <v>BOLIVIA (PLURINATIONAL STATE OF)</v>
          </cell>
          <cell r="I8460" t="str">
            <v>Nondisclosure</v>
          </cell>
          <cell r="J8460" t="str">
            <v>Oruro</v>
          </cell>
          <cell r="K8460" t="str">
            <v>Oruro</v>
          </cell>
          <cell r="L8460" t="str">
            <v>Conformant</v>
          </cell>
        </row>
        <row r="8461">
          <cell r="B8461" t="str">
            <v>VARIOPRINT AG_2023</v>
          </cell>
          <cell r="C8461" t="str">
            <v>CID001399 - PT Artha Cipta Langgeng</v>
          </cell>
          <cell r="D8461" t="str">
            <v>Tin</v>
          </cell>
          <cell r="E8461" t="str">
            <v>CID001399</v>
          </cell>
          <cell r="F8461" t="str">
            <v>RMI</v>
          </cell>
          <cell r="G8461" t="str">
            <v>PT Artha Cipta Langgeng</v>
          </cell>
          <cell r="H8461" t="str">
            <v>INDONESIA</v>
          </cell>
          <cell r="I8461"/>
          <cell r="J8461" t="str">
            <v>Sungailiat</v>
          </cell>
          <cell r="K8461" t="str">
            <v>Kepulauan Bangka Belitung</v>
          </cell>
          <cell r="L8461" t="str">
            <v>Conformant</v>
          </cell>
        </row>
        <row r="8462">
          <cell r="B8462" t="str">
            <v>VARIOPRINT AG_2023</v>
          </cell>
          <cell r="C8462" t="str">
            <v>CID002503 - PT ATD Makmur Mandiri Jaya</v>
          </cell>
          <cell r="D8462" t="str">
            <v>Tin</v>
          </cell>
          <cell r="E8462" t="str">
            <v>CID002503</v>
          </cell>
          <cell r="F8462" t="str">
            <v>RMI</v>
          </cell>
          <cell r="G8462" t="str">
            <v>PT ATD Makmur Mandiri Jaya</v>
          </cell>
          <cell r="H8462" t="str">
            <v>INDONESIA</v>
          </cell>
          <cell r="I8462"/>
          <cell r="J8462" t="str">
            <v>Sungailiat</v>
          </cell>
          <cell r="K8462" t="str">
            <v>Kepulauan Bangka Belitung</v>
          </cell>
          <cell r="L8462" t="str">
            <v>Conformant</v>
          </cell>
        </row>
        <row r="8463">
          <cell r="B8463" t="str">
            <v>VARIOPRINT AG_2023</v>
          </cell>
          <cell r="C8463" t="str">
            <v>CID002835 - PT Menara Cipta Mulia</v>
          </cell>
          <cell r="D8463" t="str">
            <v>Tin</v>
          </cell>
          <cell r="E8463" t="str">
            <v>CID002835</v>
          </cell>
          <cell r="F8463" t="str">
            <v>RMI</v>
          </cell>
          <cell r="G8463" t="str">
            <v>PT Menara Cipta Mulia</v>
          </cell>
          <cell r="H8463" t="str">
            <v>INDONESIA</v>
          </cell>
          <cell r="I8463"/>
          <cell r="J8463" t="str">
            <v>Mentawak</v>
          </cell>
          <cell r="K8463" t="str">
            <v>Kepulauan Bangka Belitung</v>
          </cell>
          <cell r="L8463" t="str">
            <v>Conformant</v>
          </cell>
        </row>
        <row r="8464">
          <cell r="B8464" t="str">
            <v>VARIOPRINT AG_2023</v>
          </cell>
          <cell r="C8464" t="str">
            <v>CID001453 - PT Mitra Stania Prima</v>
          </cell>
          <cell r="D8464" t="str">
            <v>Tin</v>
          </cell>
          <cell r="E8464" t="str">
            <v>CID001453</v>
          </cell>
          <cell r="F8464" t="str">
            <v>RMI</v>
          </cell>
          <cell r="G8464" t="str">
            <v>PT Mitra Stania Prima</v>
          </cell>
          <cell r="H8464" t="str">
            <v>INDONESIA</v>
          </cell>
          <cell r="I8464"/>
          <cell r="J8464" t="str">
            <v>Sungailiat</v>
          </cell>
          <cell r="K8464" t="str">
            <v>Kepulauan Bangka Belitung</v>
          </cell>
          <cell r="L8464" t="str">
            <v>Conformant</v>
          </cell>
        </row>
        <row r="8465">
          <cell r="B8465" t="str">
            <v>VARIOPRINT AG_2023</v>
          </cell>
          <cell r="C8465" t="str">
            <v>CID001460 - PT Refined Bangka Tin</v>
          </cell>
          <cell r="D8465" t="str">
            <v>Tin</v>
          </cell>
          <cell r="E8465" t="str">
            <v>CID001460</v>
          </cell>
          <cell r="F8465" t="str">
            <v>RMI</v>
          </cell>
          <cell r="G8465" t="str">
            <v>PT Refined Bangka Tin</v>
          </cell>
          <cell r="H8465" t="str">
            <v>INDONESIA</v>
          </cell>
          <cell r="I8465"/>
          <cell r="J8465" t="str">
            <v>Sungailiat</v>
          </cell>
          <cell r="K8465" t="str">
            <v>Kepulauan Bangka Belitung</v>
          </cell>
          <cell r="L8465" t="str">
            <v>Conformant</v>
          </cell>
        </row>
        <row r="8466">
          <cell r="B8466" t="str">
            <v>VARIOPRINT AG_2023</v>
          </cell>
          <cell r="C8466" t="str">
            <v>CID001477 - PT Timah Tbk Kundur</v>
          </cell>
          <cell r="D8466" t="str">
            <v>Tin</v>
          </cell>
          <cell r="E8466" t="str">
            <v>CID001477</v>
          </cell>
          <cell r="F8466" t="str">
            <v>RMI</v>
          </cell>
          <cell r="G8466" t="str">
            <v>PT Timah Tbk Kundur</v>
          </cell>
          <cell r="H8466" t="str">
            <v>INDONESIA</v>
          </cell>
          <cell r="I8466" t="str">
            <v>Unknown.</v>
          </cell>
          <cell r="J8466" t="str">
            <v>Kundur</v>
          </cell>
          <cell r="K8466" t="str">
            <v>Riau</v>
          </cell>
          <cell r="L8466" t="str">
            <v>Conformant</v>
          </cell>
        </row>
        <row r="8467">
          <cell r="B8467" t="str">
            <v>VARIOPRINT AG_2023</v>
          </cell>
          <cell r="C8467" t="str">
            <v>CID001482 - PT Timah Tbk Mentok</v>
          </cell>
          <cell r="D8467" t="str">
            <v>Tin</v>
          </cell>
          <cell r="E8467" t="str">
            <v>CID001482</v>
          </cell>
          <cell r="F8467" t="str">
            <v>RMI</v>
          </cell>
          <cell r="G8467" t="str">
            <v>PT Timah Tbk Mentok</v>
          </cell>
          <cell r="H8467" t="str">
            <v>INDONESIA</v>
          </cell>
          <cell r="I8467" t="str">
            <v>Unknown.</v>
          </cell>
          <cell r="J8467" t="str">
            <v>Mentok</v>
          </cell>
          <cell r="K8467" t="str">
            <v>Kepulauan Bangka Belitung</v>
          </cell>
          <cell r="L8467" t="str">
            <v>Conformant</v>
          </cell>
        </row>
        <row r="8468">
          <cell r="B8468" t="str">
            <v>VARIOPRINT AG_2023</v>
          </cell>
          <cell r="C8468" t="str">
            <v>CID001539 - Rui Da Hung</v>
          </cell>
          <cell r="D8468" t="str">
            <v>Tin</v>
          </cell>
          <cell r="E8468" t="str">
            <v>CID001539</v>
          </cell>
          <cell r="F8468" t="str">
            <v>RMI</v>
          </cell>
          <cell r="G8468" t="str">
            <v>Rui Da Hung</v>
          </cell>
          <cell r="H8468" t="str">
            <v>TAIWAN, PROVINCE OF CHINA</v>
          </cell>
          <cell r="I8468"/>
          <cell r="J8468" t="str">
            <v>Taoyuan</v>
          </cell>
          <cell r="K8468" t="str">
            <v>Taoyuan</v>
          </cell>
          <cell r="L8468" t="str">
            <v>Conformant</v>
          </cell>
        </row>
        <row r="8469">
          <cell r="B8469" t="str">
            <v>VARIOPRINT AG_2023</v>
          </cell>
          <cell r="C8469" t="str">
            <v>CID001898 - Thaisarco</v>
          </cell>
          <cell r="D8469" t="str">
            <v>Tin</v>
          </cell>
          <cell r="E8469" t="str">
            <v>CID001898</v>
          </cell>
          <cell r="F8469" t="str">
            <v>RMI</v>
          </cell>
          <cell r="G8469" t="str">
            <v>Thaisarco</v>
          </cell>
          <cell r="H8469" t="str">
            <v>THAILAND</v>
          </cell>
          <cell r="I8469" t="str">
            <v>80 Moo 8, Sakdidej Road</v>
          </cell>
          <cell r="J8469" t="str">
            <v>Amphur Muang</v>
          </cell>
          <cell r="K8469" t="str">
            <v>Phuket</v>
          </cell>
          <cell r="L8469" t="str">
            <v>Conformant</v>
          </cell>
        </row>
        <row r="8470">
          <cell r="B8470" t="str">
            <v>VARIOPRINT AG_2023</v>
          </cell>
          <cell r="C8470" t="str">
            <v>CID002036 - White Solder Metalurgia e Mineracao Ltda.</v>
          </cell>
          <cell r="D8470" t="str">
            <v>Tin</v>
          </cell>
          <cell r="E8470" t="str">
            <v>CID002036</v>
          </cell>
          <cell r="F8470" t="str">
            <v>RMI</v>
          </cell>
          <cell r="G8470" t="str">
            <v>White Solder Metalurgia e Mineracao Ltda.</v>
          </cell>
          <cell r="H8470" t="str">
            <v>BRAZIL</v>
          </cell>
          <cell r="I8470" t="str">
            <v>Rodovia 421, Km 1,1 no 917 CEP 76877-073/Cx Postal: 433</v>
          </cell>
          <cell r="J8470" t="str">
            <v>Ariquemes</v>
          </cell>
          <cell r="K8470" t="str">
            <v>Rondônia</v>
          </cell>
          <cell r="L8470" t="str">
            <v>Conformant</v>
          </cell>
        </row>
        <row r="8471">
          <cell r="B8471" t="str">
            <v>VARIOPRINT AG_2023</v>
          </cell>
          <cell r="C8471" t="str">
            <v>CID002180 - Tin Smelting Branch of Yunnan Tin Co., Ltd.</v>
          </cell>
          <cell r="D8471" t="str">
            <v>Tin</v>
          </cell>
          <cell r="E8471" t="str">
            <v>CID002180</v>
          </cell>
          <cell r="F8471" t="str">
            <v>RMI</v>
          </cell>
          <cell r="G8471" t="str">
            <v>Tin Smelting Branch of Yunnan Tin Co., Ltd.</v>
          </cell>
          <cell r="H8471" t="str">
            <v>CHINA</v>
          </cell>
          <cell r="I8471" t="str">
            <v>Unknown.</v>
          </cell>
          <cell r="J8471" t="str">
            <v>Gejiu</v>
          </cell>
          <cell r="K8471" t="str">
            <v>Yunnan Sheng</v>
          </cell>
          <cell r="L8471" t="str">
            <v>Conformant</v>
          </cell>
        </row>
        <row r="8472">
          <cell r="B8472" t="str">
            <v>VARIOPRINT AG_2023</v>
          </cell>
          <cell r="C8472" t="str">
            <v>CID002773 - Aurubis Beerse99</v>
          </cell>
          <cell r="D8472" t="str">
            <v>Tin</v>
          </cell>
          <cell r="E8472" t="str">
            <v>CID002773</v>
          </cell>
          <cell r="F8472" t="str">
            <v>RMI</v>
          </cell>
          <cell r="G8472" t="str">
            <v>Aurubis Beerse</v>
          </cell>
          <cell r="H8472" t="str">
            <v>BELGIUM</v>
          </cell>
          <cell r="I8472"/>
          <cell r="J8472" t="str">
            <v>Beerse</v>
          </cell>
          <cell r="K8472" t="str">
            <v>Antwerpen</v>
          </cell>
          <cell r="L8472" t="str">
            <v>Conformant</v>
          </cell>
        </row>
        <row r="8473">
          <cell r="B8473" t="str">
            <v>VARIOPRINT AG_2023</v>
          </cell>
          <cell r="C8473" t="str">
            <v>CID003325 - Tin Technology &amp; Refining</v>
          </cell>
          <cell r="D8473" t="str">
            <v>Tin</v>
          </cell>
          <cell r="E8473" t="str">
            <v>CID003325</v>
          </cell>
          <cell r="F8473" t="str">
            <v>RMI</v>
          </cell>
          <cell r="G8473" t="str">
            <v>Tin Technology &amp; Refining</v>
          </cell>
          <cell r="H8473" t="str">
            <v>UNITED STATES OF AMERICA</v>
          </cell>
          <cell r="I8473"/>
          <cell r="J8473" t="str">
            <v>West Chester</v>
          </cell>
          <cell r="K8473" t="str">
            <v>Pennsylvania</v>
          </cell>
          <cell r="L8473" t="str">
            <v>Conformant</v>
          </cell>
        </row>
        <row r="8474">
          <cell r="B8474" t="str">
            <v>VARIOPRINT AG_2023</v>
          </cell>
          <cell r="C8474" t="str">
            <v>CID001191 - Mitsubishi Materials Corporation</v>
          </cell>
          <cell r="D8474" t="str">
            <v>Tin</v>
          </cell>
          <cell r="E8474" t="str">
            <v>CID001191</v>
          </cell>
          <cell r="F8474" t="str">
            <v>RMI</v>
          </cell>
          <cell r="G8474" t="str">
            <v>Mitsubishi Materials Corporation</v>
          </cell>
          <cell r="H8474" t="str">
            <v>JAPAN</v>
          </cell>
          <cell r="I8474"/>
          <cell r="J8474" t="str">
            <v>Tokyo</v>
          </cell>
          <cell r="K8474" t="str">
            <v>Tokyo</v>
          </cell>
          <cell r="L8474" t="str">
            <v>Conformant</v>
          </cell>
        </row>
        <row r="8475">
          <cell r="B8475" t="str">
            <v>VISHAY INTERTECHNOLOGY_2023</v>
          </cell>
          <cell r="C8475" t="str">
            <v>CID001173 - Mineracao Taboca S.A.</v>
          </cell>
          <cell r="D8475" t="str">
            <v>Tin</v>
          </cell>
          <cell r="E8475" t="str">
            <v>CID001173</v>
          </cell>
          <cell r="F8475" t="str">
            <v>RMI</v>
          </cell>
          <cell r="G8475" t="str">
            <v>Mineracao Taboca S.A.</v>
          </cell>
          <cell r="H8475" t="str">
            <v>BRAZIL</v>
          </cell>
          <cell r="I8475" t="str">
            <v>Nondisclosure</v>
          </cell>
          <cell r="J8475" t="str">
            <v>Bairro Guarapiranga</v>
          </cell>
          <cell r="K8475" t="str">
            <v>Pirapora do Bom Jesus City</v>
          </cell>
          <cell r="L8475" t="str">
            <v>Conformant</v>
          </cell>
        </row>
        <row r="8476">
          <cell r="B8476" t="str">
            <v>VISHAY INTERTECHNOLOGY_2023</v>
          </cell>
          <cell r="C8476" t="str">
            <v>CID002706 - Resind Industria e Comercio Ltda.</v>
          </cell>
          <cell r="D8476" t="str">
            <v>Tin</v>
          </cell>
          <cell r="E8476" t="str">
            <v>CID002706</v>
          </cell>
          <cell r="F8476" t="str">
            <v>RMI</v>
          </cell>
          <cell r="G8476" t="str">
            <v>Resind Industria e Comercio Ltda.</v>
          </cell>
          <cell r="H8476" t="str">
            <v>BRAZIL</v>
          </cell>
          <cell r="I8476"/>
          <cell r="J8476" t="str">
            <v>São João del Rei</v>
          </cell>
          <cell r="K8476" t="str">
            <v>Minas gerais</v>
          </cell>
          <cell r="L8476" t="str">
            <v>Conformant</v>
          </cell>
        </row>
        <row r="8477">
          <cell r="B8477" t="str">
            <v>VISHAY INTERTECHNOLOGY_2023</v>
          </cell>
          <cell r="C8477" t="str">
            <v>CID001869 - Taki Chemical Co., Ltd.</v>
          </cell>
          <cell r="D8477" t="str">
            <v>Tantalum</v>
          </cell>
          <cell r="E8477" t="str">
            <v>CID001869</v>
          </cell>
          <cell r="F8477" t="str">
            <v>RMI</v>
          </cell>
          <cell r="G8477" t="str">
            <v>Taki Chemical Co., Ltd.</v>
          </cell>
          <cell r="H8477" t="str">
            <v>JAPAN</v>
          </cell>
          <cell r="I8477"/>
          <cell r="J8477" t="str">
            <v>Harima</v>
          </cell>
          <cell r="K8477" t="str">
            <v>Hyogo</v>
          </cell>
          <cell r="L8477" t="str">
            <v>Conformant</v>
          </cell>
        </row>
        <row r="8478">
          <cell r="B8478" t="str">
            <v>VISHAY INTERTECHNOLOGY_2023</v>
          </cell>
          <cell r="C8478" t="str">
            <v>CID000019 - Aida Chemical Industries Co., Ltd.</v>
          </cell>
          <cell r="D8478" t="str">
            <v>Gold</v>
          </cell>
          <cell r="E8478" t="str">
            <v>CID000019</v>
          </cell>
          <cell r="F8478" t="str">
            <v>RMI</v>
          </cell>
          <cell r="G8478" t="str">
            <v>Aida Chemical Industries Co., Ltd.</v>
          </cell>
          <cell r="H8478" t="str">
            <v>JAPAN</v>
          </cell>
          <cell r="I8478" t="str">
            <v>6-15-13 Minami-cho</v>
          </cell>
          <cell r="J8478" t="str">
            <v>Fuchu</v>
          </cell>
          <cell r="K8478" t="str">
            <v>Tokyo</v>
          </cell>
          <cell r="L8478" t="str">
            <v>Conformant</v>
          </cell>
        </row>
        <row r="8479">
          <cell r="B8479" t="str">
            <v>VISHAY INTERTECHNOLOGY_2023</v>
          </cell>
          <cell r="C8479" t="str">
            <v>CID002560 - Al Etihad Gold Refinery DMCC</v>
          </cell>
          <cell r="D8479" t="str">
            <v>Gold</v>
          </cell>
          <cell r="E8479" t="str">
            <v>CID002560</v>
          </cell>
          <cell r="F8479" t="str">
            <v>RMI</v>
          </cell>
          <cell r="G8479" t="str">
            <v>Al Etihad Gold Refinery DMCC</v>
          </cell>
          <cell r="H8479" t="str">
            <v>UNITED ARAB EMIRATES</v>
          </cell>
          <cell r="I8479"/>
          <cell r="J8479" t="str">
            <v>Dubai</v>
          </cell>
          <cell r="K8479" t="str">
            <v>Dubayy</v>
          </cell>
          <cell r="L8479" t="str">
            <v>Conformant</v>
          </cell>
        </row>
        <row r="8480">
          <cell r="B8480" t="str">
            <v>VISHAY INTERTECHNOLOGY_2023</v>
          </cell>
          <cell r="C8480" t="str">
            <v>CID000035 - Agosi AG</v>
          </cell>
          <cell r="D8480" t="str">
            <v>Gold</v>
          </cell>
          <cell r="E8480" t="str">
            <v>CID000035</v>
          </cell>
          <cell r="F8480" t="str">
            <v>RMI</v>
          </cell>
          <cell r="G8480" t="str">
            <v>Agosi AG</v>
          </cell>
          <cell r="H8480" t="str">
            <v>GERMANY</v>
          </cell>
          <cell r="I8480"/>
          <cell r="J8480" t="str">
            <v>Pforzheim</v>
          </cell>
          <cell r="K8480" t="str">
            <v>Baden-Württemberg</v>
          </cell>
          <cell r="L8480" t="str">
            <v>Conformant</v>
          </cell>
        </row>
        <row r="8481">
          <cell r="B8481" t="str">
            <v>VISHAY INTERTECHNOLOGY_2023</v>
          </cell>
          <cell r="C8481" t="str">
            <v>CID000041 - Almalyk Mining and Metallurgical Complex (AMMC)</v>
          </cell>
          <cell r="D8481" t="str">
            <v>Gold</v>
          </cell>
          <cell r="E8481" t="str">
            <v>CID000041</v>
          </cell>
          <cell r="F8481" t="str">
            <v>RMI</v>
          </cell>
          <cell r="G8481" t="str">
            <v>Almalyk Mining and Metallurgical Complex (AMMC)</v>
          </cell>
          <cell r="H8481" t="str">
            <v>UZBEKISTAN</v>
          </cell>
          <cell r="I8481"/>
          <cell r="J8481" t="str">
            <v>Almalyk</v>
          </cell>
          <cell r="K8481" t="str">
            <v>Toshkent</v>
          </cell>
          <cell r="L8481" t="str">
            <v>Conformant</v>
          </cell>
        </row>
        <row r="8482">
          <cell r="B8482" t="str">
            <v>VISHAY INTERTECHNOLOGY_2023</v>
          </cell>
          <cell r="C8482" t="str">
            <v>CID000058 - AngloGold Ashanti Corrego do Sitio Mineracao</v>
          </cell>
          <cell r="D8482" t="str">
            <v>Gold</v>
          </cell>
          <cell r="E8482" t="str">
            <v>CID000058</v>
          </cell>
          <cell r="F8482" t="str">
            <v>RMI</v>
          </cell>
          <cell r="G8482" t="str">
            <v>AngloGold Ashanti Corrego do Sitio Mineracao</v>
          </cell>
          <cell r="H8482" t="str">
            <v>BRAZIL</v>
          </cell>
          <cell r="I8482"/>
          <cell r="J8482" t="str">
            <v>Nova Lima</v>
          </cell>
          <cell r="K8482" t="str">
            <v>Minas Gerais</v>
          </cell>
          <cell r="L8482" t="str">
            <v>Conformant</v>
          </cell>
        </row>
        <row r="8483">
          <cell r="B8483" t="str">
            <v>VISHAY INTERTECHNOLOGY_2023</v>
          </cell>
          <cell r="C8483" t="str">
            <v>CID000077 - Argor-Heraeus S.A.</v>
          </cell>
          <cell r="D8483" t="str">
            <v>Gold</v>
          </cell>
          <cell r="E8483" t="str">
            <v>CID000077</v>
          </cell>
          <cell r="F8483" t="str">
            <v>RMI</v>
          </cell>
          <cell r="G8483" t="str">
            <v>Argor-Heraeus S.A.</v>
          </cell>
          <cell r="H8483" t="str">
            <v>SWITZERLAND</v>
          </cell>
          <cell r="I8483" t="str">
            <v>CH-6850 Mendrisio , Switzerland</v>
          </cell>
          <cell r="J8483" t="str">
            <v>Mendrisio</v>
          </cell>
          <cell r="K8483" t="str">
            <v>Ticino</v>
          </cell>
          <cell r="L8483" t="str">
            <v>Conformant</v>
          </cell>
        </row>
        <row r="8484">
          <cell r="B8484" t="str">
            <v>VISHAY INTERTECHNOLOGY_2023</v>
          </cell>
          <cell r="C8484" t="str">
            <v>CID000082 - Asahi Pretec Corp.20</v>
          </cell>
          <cell r="D8484" t="str">
            <v>Gold</v>
          </cell>
          <cell r="E8484" t="str">
            <v>CID000082</v>
          </cell>
          <cell r="F8484" t="str">
            <v>RMI</v>
          </cell>
          <cell r="G8484" t="str">
            <v>Asahi Pretec Corp.</v>
          </cell>
          <cell r="H8484" t="str">
            <v>JAPAN</v>
          </cell>
          <cell r="I8484"/>
          <cell r="J8484" t="str">
            <v>Kobe</v>
          </cell>
          <cell r="K8484" t="str">
            <v>Hyogo</v>
          </cell>
          <cell r="L8484" t="str">
            <v>Conformant</v>
          </cell>
        </row>
        <row r="8485">
          <cell r="B8485" t="str">
            <v>VISHAY INTERTECHNOLOGY_2023</v>
          </cell>
          <cell r="C8485" t="str">
            <v>CID000924 - Asahi Refining Canada Ltd.</v>
          </cell>
          <cell r="D8485" t="str">
            <v>Gold</v>
          </cell>
          <cell r="E8485" t="str">
            <v>CID000924</v>
          </cell>
          <cell r="F8485" t="str">
            <v>RMI</v>
          </cell>
          <cell r="G8485" t="str">
            <v>Asahi Refining Canada Ltd.</v>
          </cell>
          <cell r="H8485" t="str">
            <v>CANADA</v>
          </cell>
          <cell r="I8485"/>
          <cell r="J8485" t="str">
            <v>Brampton</v>
          </cell>
          <cell r="K8485" t="str">
            <v>Ontario</v>
          </cell>
          <cell r="L8485" t="str">
            <v>Conformant</v>
          </cell>
        </row>
        <row r="8486">
          <cell r="B8486" t="str">
            <v>VISHAY INTERTECHNOLOGY_2023</v>
          </cell>
          <cell r="C8486" t="str">
            <v>CID000920 - Asahi Refining USA Inc.</v>
          </cell>
          <cell r="D8486" t="str">
            <v>Gold</v>
          </cell>
          <cell r="E8486" t="str">
            <v>CID000920</v>
          </cell>
          <cell r="F8486" t="str">
            <v>RMI</v>
          </cell>
          <cell r="G8486" t="str">
            <v>Asahi Refining USA Inc.</v>
          </cell>
          <cell r="H8486" t="str">
            <v>UNITED STATES OF AMERICA</v>
          </cell>
          <cell r="I8486"/>
          <cell r="J8486" t="str">
            <v>Salt Lake City</v>
          </cell>
          <cell r="K8486" t="str">
            <v>Utah</v>
          </cell>
          <cell r="L8486" t="str">
            <v>Conformant</v>
          </cell>
        </row>
        <row r="8487">
          <cell r="B8487" t="str">
            <v>VISHAY INTERTECHNOLOGY_2023</v>
          </cell>
          <cell r="C8487" t="str">
            <v>CID000113 - Aurubis AG</v>
          </cell>
          <cell r="D8487" t="str">
            <v>Gold</v>
          </cell>
          <cell r="E8487" t="str">
            <v>CID000113</v>
          </cell>
          <cell r="F8487" t="str">
            <v>RMI</v>
          </cell>
          <cell r="G8487" t="str">
            <v>Aurubis AG</v>
          </cell>
          <cell r="H8487" t="str">
            <v>GERMANY</v>
          </cell>
          <cell r="I8487"/>
          <cell r="J8487" t="str">
            <v>Hamburg</v>
          </cell>
          <cell r="K8487" t="str">
            <v>Hamburg</v>
          </cell>
          <cell r="L8487" t="str">
            <v>Conformant</v>
          </cell>
        </row>
        <row r="8488">
          <cell r="B8488" t="str">
            <v>VISHAY INTERTECHNOLOGY_2023</v>
          </cell>
          <cell r="C8488" t="str">
            <v>CID002863 - Bangalore Refinery26</v>
          </cell>
          <cell r="D8488" t="str">
            <v>Gold</v>
          </cell>
          <cell r="E8488" t="str">
            <v>CID002863</v>
          </cell>
          <cell r="F8488" t="str">
            <v>RMI</v>
          </cell>
          <cell r="G8488" t="str">
            <v>Bangalore Refinery</v>
          </cell>
          <cell r="H8488" t="str">
            <v>INDIA</v>
          </cell>
          <cell r="I8488"/>
          <cell r="J8488" t="str">
            <v>Bangalore</v>
          </cell>
          <cell r="K8488" t="str">
            <v>Karnataka</v>
          </cell>
          <cell r="L8488" t="str">
            <v>Conformant</v>
          </cell>
        </row>
        <row r="8489">
          <cell r="B8489" t="str">
            <v>VISHAY INTERTECHNOLOGY_2023</v>
          </cell>
          <cell r="C8489" t="str">
            <v>CID000128 - Bangko Sentral ng Pilipinas (Central Bank of the Philippines)</v>
          </cell>
          <cell r="D8489" t="str">
            <v>Gold</v>
          </cell>
          <cell r="E8489" t="str">
            <v>CID000128</v>
          </cell>
          <cell r="F8489" t="str">
            <v>RMI</v>
          </cell>
          <cell r="G8489" t="str">
            <v>Bangko Sentral ng Pilipinas (Central Bank of the Philippines)</v>
          </cell>
          <cell r="H8489" t="str">
            <v>PHILIPPINES</v>
          </cell>
          <cell r="I8489"/>
          <cell r="J8489" t="str">
            <v>Quezon City</v>
          </cell>
          <cell r="K8489" t="str">
            <v>Rizal</v>
          </cell>
          <cell r="L8489" t="str">
            <v>Conformant</v>
          </cell>
        </row>
        <row r="8490">
          <cell r="B8490" t="str">
            <v>VISHAY INTERTECHNOLOGY_2023</v>
          </cell>
          <cell r="C8490" t="str">
            <v>CID000157 - Boliden AB</v>
          </cell>
          <cell r="D8490" t="str">
            <v>Gold</v>
          </cell>
          <cell r="E8490" t="str">
            <v>CID000157</v>
          </cell>
          <cell r="F8490" t="str">
            <v>RMI</v>
          </cell>
          <cell r="G8490" t="str">
            <v>Boliden AB</v>
          </cell>
          <cell r="H8490" t="str">
            <v>SWEDEN</v>
          </cell>
          <cell r="I8490"/>
          <cell r="J8490" t="str">
            <v>Skelleftehamn</v>
          </cell>
          <cell r="K8490" t="str">
            <v>Västerbottens län [SE-24]</v>
          </cell>
          <cell r="L8490" t="str">
            <v>Conformant</v>
          </cell>
        </row>
        <row r="8491">
          <cell r="B8491" t="str">
            <v>VISHAY INTERTECHNOLOGY_2023</v>
          </cell>
          <cell r="C8491" t="str">
            <v>CID000176 - C. Hafner GmbH + Co. KG</v>
          </cell>
          <cell r="D8491" t="str">
            <v>Gold</v>
          </cell>
          <cell r="E8491" t="str">
            <v>CID000176</v>
          </cell>
          <cell r="F8491" t="str">
            <v>RMI</v>
          </cell>
          <cell r="G8491" t="str">
            <v>C. Hafner GmbH + Co. KG</v>
          </cell>
          <cell r="H8491" t="str">
            <v>GERMANY</v>
          </cell>
          <cell r="I8491"/>
          <cell r="J8491" t="str">
            <v>Pforzheim</v>
          </cell>
          <cell r="K8491" t="str">
            <v>Baden-Württemberg</v>
          </cell>
          <cell r="L8491" t="str">
            <v>Conformant</v>
          </cell>
        </row>
        <row r="8492">
          <cell r="B8492" t="str">
            <v>VISHAY INTERTECHNOLOGY_2023</v>
          </cell>
          <cell r="C8492" t="str">
            <v>CID000185 - CCR Refinery - Glencore Canada Corporation30</v>
          </cell>
          <cell r="D8492" t="str">
            <v>Gold</v>
          </cell>
          <cell r="E8492" t="str">
            <v>CID000185</v>
          </cell>
          <cell r="F8492" t="str">
            <v>RMI</v>
          </cell>
          <cell r="G8492" t="str">
            <v>CCR Refinery - Glencore Canada Corporation</v>
          </cell>
          <cell r="H8492" t="str">
            <v>CANADA</v>
          </cell>
          <cell r="I8492"/>
          <cell r="J8492" t="str">
            <v>Montréal</v>
          </cell>
          <cell r="K8492" t="str">
            <v>Quebec</v>
          </cell>
          <cell r="L8492" t="str">
            <v>Conformant</v>
          </cell>
        </row>
        <row r="8493">
          <cell r="B8493" t="str">
            <v>VISHAY INTERTECHNOLOGY_2023</v>
          </cell>
          <cell r="C8493" t="str">
            <v>CID000233 - Chimet S.p.A.</v>
          </cell>
          <cell r="D8493" t="str">
            <v>Gold</v>
          </cell>
          <cell r="E8493" t="str">
            <v>CID000233</v>
          </cell>
          <cell r="F8493" t="str">
            <v>RMI</v>
          </cell>
          <cell r="G8493" t="str">
            <v>Chimet S.p.A.</v>
          </cell>
          <cell r="H8493" t="str">
            <v>ITALY</v>
          </cell>
          <cell r="I8493"/>
          <cell r="J8493" t="str">
            <v>Arezzo</v>
          </cell>
          <cell r="K8493" t="str">
            <v>Toscana</v>
          </cell>
          <cell r="L8493" t="str">
            <v>Conformant</v>
          </cell>
        </row>
        <row r="8494">
          <cell r="B8494" t="str">
            <v>VISHAY INTERTECHNOLOGY_2023</v>
          </cell>
          <cell r="C8494" t="str">
            <v>CID000264 - Chugai Mining</v>
          </cell>
          <cell r="D8494" t="str">
            <v>Gold</v>
          </cell>
          <cell r="E8494" t="str">
            <v>CID000264</v>
          </cell>
          <cell r="F8494" t="str">
            <v>RMI</v>
          </cell>
          <cell r="G8494" t="str">
            <v>Chugai Mining</v>
          </cell>
          <cell r="H8494" t="str">
            <v>JAPAN</v>
          </cell>
          <cell r="I8494"/>
          <cell r="J8494" t="str">
            <v>Chiyoda</v>
          </cell>
          <cell r="K8494" t="str">
            <v>Tokyo</v>
          </cell>
          <cell r="L8494" t="str">
            <v>Conformant</v>
          </cell>
        </row>
        <row r="8495">
          <cell r="B8495" t="str">
            <v>VISHAY INTERTECHNOLOGY_2023</v>
          </cell>
          <cell r="C8495" t="str">
            <v>CID000401 - Dowa</v>
          </cell>
          <cell r="D8495" t="str">
            <v>Gold</v>
          </cell>
          <cell r="E8495" t="str">
            <v>CID000401</v>
          </cell>
          <cell r="F8495" t="str">
            <v>RMI</v>
          </cell>
          <cell r="G8495" t="str">
            <v>Dowa</v>
          </cell>
          <cell r="H8495" t="str">
            <v>JAPAN</v>
          </cell>
          <cell r="I8495"/>
          <cell r="J8495" t="str">
            <v>Kosaka</v>
          </cell>
          <cell r="K8495" t="str">
            <v>Akita</v>
          </cell>
          <cell r="L8495" t="str">
            <v>Conformant</v>
          </cell>
        </row>
        <row r="8496">
          <cell r="B8496" t="str">
            <v>VISHAY INTERTECHNOLOGY_2023</v>
          </cell>
          <cell r="C8496" t="str">
            <v>CID000359 - DSC (Do Sung Corporation)38</v>
          </cell>
          <cell r="D8496" t="str">
            <v>Gold</v>
          </cell>
          <cell r="E8496" t="str">
            <v>CID000359</v>
          </cell>
          <cell r="F8496" t="str">
            <v>RMI</v>
          </cell>
          <cell r="G8496" t="str">
            <v>DSC (Do Sung Corporation)</v>
          </cell>
          <cell r="H8496" t="str">
            <v>KOREA, REPUBLIC OF</v>
          </cell>
          <cell r="I8496"/>
          <cell r="J8496" t="str">
            <v>Gimpo</v>
          </cell>
          <cell r="K8496" t="str">
            <v>Gyeonggi-do</v>
          </cell>
          <cell r="L8496" t="str">
            <v>Conformant</v>
          </cell>
        </row>
        <row r="8497">
          <cell r="B8497" t="str">
            <v>VISHAY INTERTECHNOLOGY_2023</v>
          </cell>
          <cell r="C8497" t="str">
            <v>CID000425 - Eco-System Recycling Co., Ltd. East Plant</v>
          </cell>
          <cell r="D8497" t="str">
            <v>Gold</v>
          </cell>
          <cell r="E8497" t="str">
            <v>CID000425</v>
          </cell>
          <cell r="F8497" t="str">
            <v>RMI</v>
          </cell>
          <cell r="G8497" t="str">
            <v>Eco-System Recycling Co., Ltd. East Plant</v>
          </cell>
          <cell r="H8497" t="str">
            <v>JAPAN</v>
          </cell>
          <cell r="I8497"/>
          <cell r="J8497" t="str">
            <v>Honjo</v>
          </cell>
          <cell r="K8497" t="str">
            <v>Saitama</v>
          </cell>
          <cell r="L8497" t="str">
            <v>Conformant</v>
          </cell>
        </row>
        <row r="8498">
          <cell r="B8498" t="str">
            <v>VISHAY INTERTECHNOLOGY_2023</v>
          </cell>
          <cell r="C8498" t="str">
            <v>CID002561 - Emirates Gold DMCC</v>
          </cell>
          <cell r="D8498" t="str">
            <v>Gold</v>
          </cell>
          <cell r="E8498" t="str">
            <v>CID002561</v>
          </cell>
          <cell r="F8498" t="str">
            <v>RMI</v>
          </cell>
          <cell r="G8498" t="str">
            <v>Emirates Gold DMCC</v>
          </cell>
          <cell r="H8498" t="str">
            <v>UNITED ARAB EMIRATES</v>
          </cell>
          <cell r="I8498"/>
          <cell r="J8498" t="str">
            <v>Dubai</v>
          </cell>
          <cell r="K8498" t="str">
            <v>Dubayy</v>
          </cell>
          <cell r="L8498" t="str">
            <v>Conformant</v>
          </cell>
        </row>
        <row r="8499">
          <cell r="B8499" t="str">
            <v>VISHAY INTERTECHNOLOGY_2023</v>
          </cell>
          <cell r="C8499" t="str">
            <v>CID002459 - Geib Refining Corporation</v>
          </cell>
          <cell r="D8499" t="str">
            <v>Gold</v>
          </cell>
          <cell r="E8499" t="str">
            <v>CID002459</v>
          </cell>
          <cell r="F8499" t="str">
            <v>RMI</v>
          </cell>
          <cell r="G8499" t="str">
            <v>Geib Refining Corporation</v>
          </cell>
          <cell r="H8499" t="str">
            <v>UNITED STATES OF AMERICA</v>
          </cell>
          <cell r="I8499"/>
          <cell r="J8499" t="str">
            <v>Warwick</v>
          </cell>
          <cell r="K8499" t="str">
            <v>Rhode Island</v>
          </cell>
          <cell r="L8499" t="str">
            <v>Conformant</v>
          </cell>
        </row>
        <row r="8500">
          <cell r="B8500" t="str">
            <v>VISHAY INTERTECHNOLOGY_2023</v>
          </cell>
          <cell r="C8500" t="str">
            <v>CID002243 - Gold Refinery of Zijin Mining Group Co., Ltd.42</v>
          </cell>
          <cell r="D8500" t="str">
            <v>Gold</v>
          </cell>
          <cell r="E8500" t="str">
            <v>CID002243</v>
          </cell>
          <cell r="F8500" t="str">
            <v>RMI</v>
          </cell>
          <cell r="G8500" t="str">
            <v>Gold Refinery of Zijin Mining Group Co., Ltd.</v>
          </cell>
          <cell r="H8500" t="str">
            <v>CHINA</v>
          </cell>
          <cell r="I8500"/>
          <cell r="J8500" t="str">
            <v>Shanghang</v>
          </cell>
          <cell r="K8500" t="str">
            <v>Fujian Sheng</v>
          </cell>
          <cell r="L8500" t="str">
            <v>Conformant</v>
          </cell>
        </row>
        <row r="8501">
          <cell r="B8501" t="str">
            <v>VISHAY INTERTECHNOLOGY_2023</v>
          </cell>
          <cell r="C8501" t="str">
            <v>CID000689 - LT Metal Ltd.</v>
          </cell>
          <cell r="D8501" t="str">
            <v>Gold</v>
          </cell>
          <cell r="E8501" t="str">
            <v>CID000689</v>
          </cell>
          <cell r="F8501" t="str">
            <v>RMI</v>
          </cell>
          <cell r="G8501" t="str">
            <v>LT Metal Ltd.</v>
          </cell>
          <cell r="H8501" t="str">
            <v>KOREA, REPUBLIC OF</v>
          </cell>
          <cell r="I8501"/>
          <cell r="J8501" t="str">
            <v>Seo-gu</v>
          </cell>
          <cell r="K8501" t="str">
            <v>Incheon-gwangyeoksi</v>
          </cell>
          <cell r="L8501" t="str">
            <v>Conformant</v>
          </cell>
        </row>
        <row r="8502">
          <cell r="B8502" t="str">
            <v>VISHAY INTERTECHNOLOGY_2023</v>
          </cell>
          <cell r="C8502" t="str">
            <v>CID000694 - Heimerle + Meule GmbH</v>
          </cell>
          <cell r="D8502" t="str">
            <v>Gold</v>
          </cell>
          <cell r="E8502" t="str">
            <v>CID000694</v>
          </cell>
          <cell r="F8502" t="str">
            <v>RMI</v>
          </cell>
          <cell r="G8502" t="str">
            <v>Heimerle + Meule GmbH</v>
          </cell>
          <cell r="H8502" t="str">
            <v>GERMANY</v>
          </cell>
          <cell r="I8502"/>
          <cell r="J8502" t="str">
            <v>Pforzheim</v>
          </cell>
          <cell r="K8502" t="str">
            <v>Baden-Württemberg</v>
          </cell>
          <cell r="L8502" t="str">
            <v>Conformant</v>
          </cell>
        </row>
        <row r="8503">
          <cell r="B8503" t="str">
            <v>VISHAY INTERTECHNOLOGY_2023</v>
          </cell>
          <cell r="C8503" t="str">
            <v>CID000707 - Heraeus Metals Hong Kong Ltd.</v>
          </cell>
          <cell r="D8503" t="str">
            <v>Gold</v>
          </cell>
          <cell r="E8503" t="str">
            <v>CID000707</v>
          </cell>
          <cell r="F8503" t="str">
            <v>RMI</v>
          </cell>
          <cell r="G8503" t="str">
            <v>Heraeus Metals Hong Kong Ltd.</v>
          </cell>
          <cell r="H8503" t="str">
            <v>CHINA</v>
          </cell>
          <cell r="I8503"/>
          <cell r="J8503" t="str">
            <v>Fanling</v>
          </cell>
          <cell r="K8503" t="str">
            <v>Hong Kong SAR</v>
          </cell>
          <cell r="L8503" t="str">
            <v>Conformant</v>
          </cell>
        </row>
        <row r="8504">
          <cell r="B8504" t="str">
            <v>VISHAY INTERTECHNOLOGY_2023</v>
          </cell>
          <cell r="C8504" t="str">
            <v>CID000711 - Heraeus Germany GmbH Co. KG</v>
          </cell>
          <cell r="D8504" t="str">
            <v>Gold</v>
          </cell>
          <cell r="E8504" t="str">
            <v>CID000711</v>
          </cell>
          <cell r="F8504" t="str">
            <v>RMI</v>
          </cell>
          <cell r="G8504" t="str">
            <v>Heraeus Germany GmbH Co. KG</v>
          </cell>
          <cell r="H8504" t="str">
            <v>GERMANY</v>
          </cell>
          <cell r="I8504"/>
          <cell r="J8504" t="str">
            <v>Hanau</v>
          </cell>
          <cell r="K8504" t="str">
            <v>Hessen</v>
          </cell>
          <cell r="L8504" t="str">
            <v>Conformant</v>
          </cell>
        </row>
        <row r="8505">
          <cell r="B8505" t="str">
            <v>VISHAY INTERTECHNOLOGY_2023</v>
          </cell>
          <cell r="C8505" t="str">
            <v>CID000766 - Hunan Chenzhou Mining Co., Ltd.</v>
          </cell>
          <cell r="D8505" t="str">
            <v>Tungsten</v>
          </cell>
          <cell r="E8505" t="str">
            <v>CID000766</v>
          </cell>
          <cell r="F8505" t="str">
            <v>RMI</v>
          </cell>
          <cell r="G8505" t="str">
            <v>Hunan Chenzhou Mining Co., Ltd.</v>
          </cell>
          <cell r="H8505" t="str">
            <v>CHINA</v>
          </cell>
          <cell r="I8505"/>
          <cell r="J8505" t="str">
            <v>Yuanling</v>
          </cell>
          <cell r="K8505" t="str">
            <v>Hunan Sheng</v>
          </cell>
          <cell r="L8505" t="str">
            <v>Conformant</v>
          </cell>
        </row>
        <row r="8506">
          <cell r="B8506" t="str">
            <v>VISHAY INTERTECHNOLOGY_2023</v>
          </cell>
          <cell r="C8506" t="str">
            <v>CID000801 - Inner Mongolia Qiankun Gold and Silver Refinery Share Co., Ltd.</v>
          </cell>
          <cell r="D8506" t="str">
            <v>Gold</v>
          </cell>
          <cell r="E8506" t="str">
            <v>CID000801</v>
          </cell>
          <cell r="F8506" t="str">
            <v>RMI</v>
          </cell>
          <cell r="G8506" t="str">
            <v>Inner Mongolia Qiankun Gold and Silver Refinery Share Co., Ltd.</v>
          </cell>
          <cell r="H8506" t="str">
            <v>CHINA</v>
          </cell>
          <cell r="I8506"/>
          <cell r="J8506" t="str">
            <v>Hohhot</v>
          </cell>
          <cell r="K8506" t="str">
            <v>Nei Mongol Zizhiqu</v>
          </cell>
          <cell r="L8506" t="str">
            <v>Conformant</v>
          </cell>
        </row>
        <row r="8507">
          <cell r="B8507" t="str">
            <v>VISHAY INTERTECHNOLOGY_2023</v>
          </cell>
          <cell r="C8507" t="str">
            <v>CID000807 - Ishifuku Metal Industry Co., Ltd.</v>
          </cell>
          <cell r="D8507" t="str">
            <v>Gold</v>
          </cell>
          <cell r="E8507" t="str">
            <v>CID000807</v>
          </cell>
          <cell r="F8507" t="str">
            <v>RMI</v>
          </cell>
          <cell r="G8507" t="str">
            <v>Ishifuku Metal Industry Co., Ltd.</v>
          </cell>
          <cell r="H8507" t="str">
            <v>JAPAN</v>
          </cell>
          <cell r="I8507"/>
          <cell r="J8507" t="str">
            <v>Soka</v>
          </cell>
          <cell r="K8507" t="str">
            <v>Saitama</v>
          </cell>
          <cell r="L8507" t="str">
            <v>Conformant</v>
          </cell>
        </row>
        <row r="8508">
          <cell r="B8508" t="str">
            <v>VISHAY INTERTECHNOLOGY_2023</v>
          </cell>
          <cell r="C8508" t="str">
            <v>CID000814 - Istanbul Gold Refinery</v>
          </cell>
          <cell r="D8508" t="str">
            <v>Gold</v>
          </cell>
          <cell r="E8508" t="str">
            <v>CID000814</v>
          </cell>
          <cell r="F8508" t="str">
            <v>RMI</v>
          </cell>
          <cell r="G8508" t="str">
            <v>Istanbul Gold Refinery</v>
          </cell>
          <cell r="H8508" t="str">
            <v>TURKEY</v>
          </cell>
          <cell r="I8508"/>
          <cell r="J8508" t="str">
            <v>Kuyumcukent</v>
          </cell>
          <cell r="K8508" t="str">
            <v>İstanbul</v>
          </cell>
          <cell r="L8508" t="str">
            <v>Conformant</v>
          </cell>
        </row>
        <row r="8509">
          <cell r="B8509" t="str">
            <v>VISHAY INTERTECHNOLOGY_2023</v>
          </cell>
          <cell r="C8509" t="str">
            <v>CID002765 - Italpreziosi</v>
          </cell>
          <cell r="D8509" t="str">
            <v>Gold</v>
          </cell>
          <cell r="E8509" t="str">
            <v>CID002765</v>
          </cell>
          <cell r="F8509" t="str">
            <v>RMI</v>
          </cell>
          <cell r="G8509" t="str">
            <v>Italpreziosi</v>
          </cell>
          <cell r="H8509" t="str">
            <v>ITALY</v>
          </cell>
          <cell r="I8509"/>
          <cell r="J8509" t="str">
            <v>Arezzo</v>
          </cell>
          <cell r="K8509" t="str">
            <v>Toscana</v>
          </cell>
          <cell r="L8509" t="str">
            <v>Conformant</v>
          </cell>
        </row>
        <row r="8510">
          <cell r="B8510" t="str">
            <v>VISHAY INTERTECHNOLOGY_2023</v>
          </cell>
          <cell r="C8510" t="str">
            <v>CID000823 - Japan Mint</v>
          </cell>
          <cell r="D8510" t="str">
            <v>Gold</v>
          </cell>
          <cell r="E8510" t="str">
            <v>CID000823</v>
          </cell>
          <cell r="F8510" t="str">
            <v>RMI</v>
          </cell>
          <cell r="G8510" t="str">
            <v>Japan Mint</v>
          </cell>
          <cell r="H8510" t="str">
            <v>JAPAN</v>
          </cell>
          <cell r="I8510"/>
          <cell r="J8510" t="str">
            <v>Osaka</v>
          </cell>
          <cell r="K8510" t="str">
            <v>Osaka</v>
          </cell>
          <cell r="L8510" t="str">
            <v>Conformant</v>
          </cell>
        </row>
        <row r="8511">
          <cell r="B8511" t="str">
            <v>VISHAY INTERTECHNOLOGY_2023</v>
          </cell>
          <cell r="C8511" t="str">
            <v>CID000855 - Jiangxi Copper Co., Ltd.51</v>
          </cell>
          <cell r="D8511" t="str">
            <v>Gold</v>
          </cell>
          <cell r="E8511" t="str">
            <v>CID000855</v>
          </cell>
          <cell r="F8511" t="str">
            <v>RMI</v>
          </cell>
          <cell r="G8511" t="str">
            <v>Jiangxi Copper Co., Ltd.</v>
          </cell>
          <cell r="H8511" t="str">
            <v>CHINA</v>
          </cell>
          <cell r="I8511"/>
          <cell r="J8511" t="str">
            <v>Guixi City</v>
          </cell>
          <cell r="K8511" t="str">
            <v>Jiangxi Sheng</v>
          </cell>
          <cell r="L8511" t="str">
            <v>Conformant</v>
          </cell>
        </row>
        <row r="8512">
          <cell r="B8512" t="str">
            <v>VISHAY INTERTECHNOLOGY_2023</v>
          </cell>
          <cell r="C8512" t="str">
            <v>CID000937 - JX Nippon Mining &amp; Metals Co., Ltd.</v>
          </cell>
          <cell r="D8512" t="str">
            <v>Gold</v>
          </cell>
          <cell r="E8512" t="str">
            <v>CID000937</v>
          </cell>
          <cell r="F8512" t="str">
            <v>RMI</v>
          </cell>
          <cell r="G8512" t="str">
            <v>JX Nippon Mining &amp; Metals Co., Ltd.</v>
          </cell>
          <cell r="H8512" t="str">
            <v>JAPAN</v>
          </cell>
          <cell r="I8512"/>
          <cell r="J8512" t="str">
            <v>Ōita</v>
          </cell>
          <cell r="K8512" t="str">
            <v>Ôita</v>
          </cell>
          <cell r="L8512" t="str">
            <v>Conformant</v>
          </cell>
        </row>
        <row r="8513">
          <cell r="B8513" t="str">
            <v>VISHAY INTERTECHNOLOGY_2023</v>
          </cell>
          <cell r="C8513" t="str">
            <v>CID000957 - Kazzinc</v>
          </cell>
          <cell r="D8513" t="str">
            <v>Gold</v>
          </cell>
          <cell r="E8513" t="str">
            <v>CID000957</v>
          </cell>
          <cell r="F8513" t="str">
            <v>RMI</v>
          </cell>
          <cell r="G8513" t="str">
            <v>Kazzinc</v>
          </cell>
          <cell r="H8513" t="str">
            <v>KAZAKHSTAN</v>
          </cell>
          <cell r="I8513"/>
          <cell r="J8513" t="str">
            <v>Ust-Kamenogorsk</v>
          </cell>
          <cell r="K8513" t="str">
            <v>Qaraghandy oblysy</v>
          </cell>
          <cell r="L8513" t="str">
            <v>Conformant</v>
          </cell>
        </row>
        <row r="8514">
          <cell r="B8514" t="str">
            <v>VISHAY INTERTECHNOLOGY_2023</v>
          </cell>
          <cell r="C8514" t="str">
            <v>CID000969 - Kennecott Utah Copper LLC</v>
          </cell>
          <cell r="D8514" t="str">
            <v>Gold</v>
          </cell>
          <cell r="E8514" t="str">
            <v>CID000969</v>
          </cell>
          <cell r="F8514" t="str">
            <v>RMI</v>
          </cell>
          <cell r="G8514" t="str">
            <v>Kennecott Utah Copper LLC</v>
          </cell>
          <cell r="H8514" t="str">
            <v>UNITED STATES OF AMERICA</v>
          </cell>
          <cell r="I8514"/>
          <cell r="J8514" t="str">
            <v>Magna</v>
          </cell>
          <cell r="K8514" t="str">
            <v>Utah</v>
          </cell>
          <cell r="L8514" t="str">
            <v>Conformant</v>
          </cell>
        </row>
        <row r="8515">
          <cell r="B8515" t="str">
            <v>VISHAY INTERTECHNOLOGY_2023</v>
          </cell>
          <cell r="C8515" t="str">
            <v>CID002511 - KGHM Polska Miedz Spolka Akcyjna</v>
          </cell>
          <cell r="D8515" t="str">
            <v>Gold</v>
          </cell>
          <cell r="E8515" t="str">
            <v>CID002511</v>
          </cell>
          <cell r="F8515" t="str">
            <v>RMI</v>
          </cell>
          <cell r="G8515" t="str">
            <v>KGHM Polska Miedz Spolka Akcyjna</v>
          </cell>
          <cell r="H8515" t="str">
            <v>POLAND</v>
          </cell>
          <cell r="I8515"/>
          <cell r="J8515" t="str">
            <v>Lubin</v>
          </cell>
          <cell r="K8515" t="str">
            <v>Dolnośląskie</v>
          </cell>
          <cell r="L8515" t="str">
            <v>Conformant</v>
          </cell>
        </row>
        <row r="8516">
          <cell r="B8516" t="str">
            <v>VISHAY INTERTECHNOLOGY_2023</v>
          </cell>
          <cell r="C8516" t="str">
            <v>CID000981 - Kojima Chemicals Co., Ltd.</v>
          </cell>
          <cell r="D8516" t="str">
            <v>Gold</v>
          </cell>
          <cell r="E8516" t="str">
            <v>CID000981</v>
          </cell>
          <cell r="F8516" t="str">
            <v>RMI</v>
          </cell>
          <cell r="G8516" t="str">
            <v>Kojima Chemicals Co., Ltd.</v>
          </cell>
          <cell r="H8516" t="str">
            <v>JAPAN</v>
          </cell>
          <cell r="I8516"/>
          <cell r="J8516" t="str">
            <v>Sayama</v>
          </cell>
          <cell r="K8516" t="str">
            <v>Saitama</v>
          </cell>
          <cell r="L8516" t="str">
            <v>Conformant</v>
          </cell>
        </row>
        <row r="8517">
          <cell r="B8517" t="str">
            <v>VISHAY INTERTECHNOLOGY_2023</v>
          </cell>
          <cell r="C8517" t="str">
            <v>CID002605 - Korea Zinc Co., Ltd.</v>
          </cell>
          <cell r="D8517" t="str">
            <v>Gold</v>
          </cell>
          <cell r="E8517" t="str">
            <v>CID002605</v>
          </cell>
          <cell r="F8517" t="str">
            <v>RMI</v>
          </cell>
          <cell r="G8517" t="str">
            <v>Korea Zinc Co., Ltd.</v>
          </cell>
          <cell r="H8517" t="str">
            <v>KOREA, REPUBLIC OF</v>
          </cell>
          <cell r="I8517"/>
          <cell r="J8517" t="str">
            <v>Gangnam</v>
          </cell>
          <cell r="K8517" t="str">
            <v>Seoul-teukbyeolsi</v>
          </cell>
          <cell r="L8517" t="str">
            <v>Conformant</v>
          </cell>
        </row>
        <row r="8518">
          <cell r="B8518" t="str">
            <v>VISHAY INTERTECHNOLOGY_2023</v>
          </cell>
          <cell r="C8518" t="str">
            <v>CID002762 - L'Orfebre S.A.</v>
          </cell>
          <cell r="D8518" t="str">
            <v>Gold</v>
          </cell>
          <cell r="E8518" t="str">
            <v>CID002762</v>
          </cell>
          <cell r="F8518" t="str">
            <v>RMI</v>
          </cell>
          <cell r="G8518" t="str">
            <v>L'Orfebre S.A.</v>
          </cell>
          <cell r="H8518" t="str">
            <v>ANDORRA</v>
          </cell>
          <cell r="I8518"/>
          <cell r="J8518" t="str">
            <v>Andorra la Vella</v>
          </cell>
          <cell r="K8518" t="str">
            <v>Andorra la Vella</v>
          </cell>
          <cell r="L8518" t="str">
            <v>Conformant</v>
          </cell>
        </row>
        <row r="8519">
          <cell r="B8519" t="str">
            <v>VISHAY INTERTECHNOLOGY_2023</v>
          </cell>
          <cell r="C8519" t="str">
            <v>CID001078 - LS-NIKKO Copper Inc.</v>
          </cell>
          <cell r="D8519" t="str">
            <v>Gold</v>
          </cell>
          <cell r="E8519" t="str">
            <v>CID001078</v>
          </cell>
          <cell r="F8519" t="str">
            <v>RMI</v>
          </cell>
          <cell r="G8519" t="str">
            <v>LS-NIKKO Copper Inc.</v>
          </cell>
          <cell r="H8519" t="str">
            <v>KOREA, REPUBLIC OF</v>
          </cell>
          <cell r="I8519"/>
          <cell r="J8519" t="str">
            <v>Onsan-eup</v>
          </cell>
          <cell r="K8519" t="str">
            <v>Ulsan-gwangyeoksi</v>
          </cell>
          <cell r="L8519" t="str">
            <v>Conformant</v>
          </cell>
        </row>
        <row r="8520">
          <cell r="B8520" t="str">
            <v>VISHAY INTERTECHNOLOGY_2023</v>
          </cell>
          <cell r="C8520" t="str">
            <v>CID001113 - Materion</v>
          </cell>
          <cell r="D8520" t="str">
            <v>Gold</v>
          </cell>
          <cell r="E8520" t="str">
            <v>CID001113</v>
          </cell>
          <cell r="F8520" t="str">
            <v>RMI</v>
          </cell>
          <cell r="G8520" t="str">
            <v>Materion</v>
          </cell>
          <cell r="H8520" t="str">
            <v>UNITED STATES OF AMERICA</v>
          </cell>
          <cell r="I8520"/>
          <cell r="J8520" t="str">
            <v>Buffalo</v>
          </cell>
          <cell r="K8520" t="str">
            <v>New York</v>
          </cell>
          <cell r="L8520" t="str">
            <v>Conformant</v>
          </cell>
        </row>
        <row r="8521">
          <cell r="B8521" t="str">
            <v>VISHAY INTERTECHNOLOGY_2023</v>
          </cell>
          <cell r="C8521" t="str">
            <v>CID001119 - Matsuda Sangyo Co., Ltd.</v>
          </cell>
          <cell r="D8521" t="str">
            <v>Gold</v>
          </cell>
          <cell r="E8521" t="str">
            <v>CID001119</v>
          </cell>
          <cell r="F8521" t="str">
            <v>RMI</v>
          </cell>
          <cell r="G8521" t="str">
            <v>Matsuda Sangyo Co., Ltd.</v>
          </cell>
          <cell r="H8521" t="str">
            <v>JAPAN</v>
          </cell>
          <cell r="I8521"/>
          <cell r="J8521" t="str">
            <v>Iruma</v>
          </cell>
          <cell r="K8521" t="str">
            <v>Saitama</v>
          </cell>
          <cell r="L8521" t="str">
            <v>Conformant</v>
          </cell>
        </row>
        <row r="8522">
          <cell r="B8522" t="str">
            <v>VISHAY INTERTECHNOLOGY_2023</v>
          </cell>
          <cell r="C8522" t="str">
            <v>CID001149 - Metalor Technologies (Hong Kong) Ltd.</v>
          </cell>
          <cell r="D8522" t="str">
            <v>Gold</v>
          </cell>
          <cell r="E8522" t="str">
            <v>CID001149</v>
          </cell>
          <cell r="F8522" t="str">
            <v>RMI</v>
          </cell>
          <cell r="G8522" t="str">
            <v>Metalor Technologies (Hong Kong) Ltd.</v>
          </cell>
          <cell r="H8522" t="str">
            <v>CHINA</v>
          </cell>
          <cell r="I8522" t="str">
            <v>Unknown.</v>
          </cell>
          <cell r="J8522" t="str">
            <v>Kwai Chung</v>
          </cell>
          <cell r="K8522" t="str">
            <v>Hong Kong SAR</v>
          </cell>
          <cell r="L8522" t="str">
            <v>Conformant</v>
          </cell>
        </row>
        <row r="8523">
          <cell r="B8523" t="str">
            <v>VISHAY INTERTECHNOLOGY_2023</v>
          </cell>
          <cell r="C8523" t="str">
            <v>CID001152 - Metalor Technologies (Singapore) Pte., Ltd.</v>
          </cell>
          <cell r="D8523" t="str">
            <v>Gold</v>
          </cell>
          <cell r="E8523" t="str">
            <v>CID001152</v>
          </cell>
          <cell r="F8523" t="str">
            <v>RMI</v>
          </cell>
          <cell r="G8523" t="str">
            <v>Metalor Technologies (Singapore) Pte., Ltd.</v>
          </cell>
          <cell r="H8523" t="str">
            <v>SINGAPORE</v>
          </cell>
          <cell r="I8523"/>
          <cell r="J8523" t="str">
            <v>Singapore</v>
          </cell>
          <cell r="K8523" t="str">
            <v>South West</v>
          </cell>
          <cell r="L8523" t="str">
            <v>Conformant</v>
          </cell>
        </row>
        <row r="8524">
          <cell r="B8524" t="str">
            <v>VISHAY INTERTECHNOLOGY_2023</v>
          </cell>
          <cell r="C8524" t="str">
            <v>CID001147 - Metalor Technologies (Suzhou) Ltd.</v>
          </cell>
          <cell r="D8524" t="str">
            <v>Gold</v>
          </cell>
          <cell r="E8524" t="str">
            <v>CID001147</v>
          </cell>
          <cell r="F8524" t="str">
            <v>RMI</v>
          </cell>
          <cell r="G8524" t="str">
            <v>Metalor Technologies (Suzhou) Ltd.</v>
          </cell>
          <cell r="H8524" t="str">
            <v>CHINA</v>
          </cell>
          <cell r="I8524"/>
          <cell r="J8524" t="str">
            <v>Suzhou Industrial Park</v>
          </cell>
          <cell r="K8524" t="str">
            <v>Jiangsu Sheng</v>
          </cell>
          <cell r="L8524" t="str">
            <v>Conformant</v>
          </cell>
        </row>
        <row r="8525">
          <cell r="B8525" t="str">
            <v>VISHAY INTERTECHNOLOGY_2023</v>
          </cell>
          <cell r="C8525" t="str">
            <v>CID001153 - Metalor Technologies S.A.</v>
          </cell>
          <cell r="D8525" t="str">
            <v>Gold</v>
          </cell>
          <cell r="E8525" t="str">
            <v>CID001153</v>
          </cell>
          <cell r="F8525" t="str">
            <v>RMI</v>
          </cell>
          <cell r="G8525" t="str">
            <v>Metalor Technologies S.A.</v>
          </cell>
          <cell r="H8525" t="str">
            <v>SWITZERLAND</v>
          </cell>
          <cell r="I8525"/>
          <cell r="J8525" t="str">
            <v>Marin</v>
          </cell>
          <cell r="K8525" t="str">
            <v>Neuchâtel</v>
          </cell>
          <cell r="L8525" t="str">
            <v>Conformant</v>
          </cell>
        </row>
        <row r="8526">
          <cell r="B8526" t="str">
            <v>VISHAY INTERTECHNOLOGY_2023</v>
          </cell>
          <cell r="C8526" t="str">
            <v>CID001157 - Metalor USA Refining Corporation</v>
          </cell>
          <cell r="D8526" t="str">
            <v>Gold</v>
          </cell>
          <cell r="E8526" t="str">
            <v>CID001157</v>
          </cell>
          <cell r="F8526" t="str">
            <v>RMI</v>
          </cell>
          <cell r="G8526" t="str">
            <v>Metalor USA Refining Corporation</v>
          </cell>
          <cell r="H8526" t="str">
            <v>UNITED STATES OF AMERICA</v>
          </cell>
          <cell r="I8526"/>
          <cell r="J8526" t="str">
            <v>North Attleboro</v>
          </cell>
          <cell r="K8526" t="str">
            <v>Massachusetts</v>
          </cell>
          <cell r="L8526" t="str">
            <v>Conformant</v>
          </cell>
        </row>
        <row r="8527">
          <cell r="B8527" t="str">
            <v>VISHAY INTERTECHNOLOGY_2023</v>
          </cell>
          <cell r="C8527" t="str">
            <v>CID001161 - Metalurgica Met-Mex Penoles S.A. De C.V.65</v>
          </cell>
          <cell r="D8527" t="str">
            <v>Gold</v>
          </cell>
          <cell r="E8527" t="str">
            <v>CID001161</v>
          </cell>
          <cell r="F8527" t="str">
            <v>RMI</v>
          </cell>
          <cell r="G8527" t="str">
            <v>Metalurgica Met-Mex Penoles S.A. De C.V.</v>
          </cell>
          <cell r="H8527" t="str">
            <v>MEXICO</v>
          </cell>
          <cell r="I8527"/>
          <cell r="J8527" t="str">
            <v>Torreon</v>
          </cell>
          <cell r="K8527" t="str">
            <v>Coahuila de Zaragoza</v>
          </cell>
          <cell r="L8527" t="str">
            <v>Conformant</v>
          </cell>
        </row>
        <row r="8528">
          <cell r="B8528" t="str">
            <v>VISHAY INTERTECHNOLOGY_2023</v>
          </cell>
          <cell r="C8528" t="str">
            <v>CID001188 - Mitsubishi Materials Corporation</v>
          </cell>
          <cell r="D8528" t="str">
            <v>Gold</v>
          </cell>
          <cell r="E8528" t="str">
            <v>CID001188</v>
          </cell>
          <cell r="F8528" t="str">
            <v>RMI</v>
          </cell>
          <cell r="G8528" t="str">
            <v>Mitsubishi Materials Corporation</v>
          </cell>
          <cell r="H8528" t="str">
            <v>JAPAN</v>
          </cell>
          <cell r="I8528"/>
          <cell r="J8528" t="str">
            <v>Tokyo</v>
          </cell>
          <cell r="K8528" t="str">
            <v>Tokyo</v>
          </cell>
          <cell r="L8528" t="str">
            <v>Conformant</v>
          </cell>
        </row>
        <row r="8529">
          <cell r="B8529" t="str">
            <v>VISHAY INTERTECHNOLOGY_2023</v>
          </cell>
          <cell r="C8529" t="str">
            <v>CID001193 - Mitsui Mining and Smelting Co., Ltd.</v>
          </cell>
          <cell r="D8529" t="str">
            <v>Gold</v>
          </cell>
          <cell r="E8529" t="str">
            <v>CID001193</v>
          </cell>
          <cell r="F8529" t="str">
            <v>RMI</v>
          </cell>
          <cell r="G8529" t="str">
            <v>Mitsui Mining and Smelting Co., Ltd.</v>
          </cell>
          <cell r="H8529" t="str">
            <v>JAPAN</v>
          </cell>
          <cell r="I8529"/>
          <cell r="J8529" t="str">
            <v>Takehara</v>
          </cell>
          <cell r="K8529" t="str">
            <v>Hiroshima</v>
          </cell>
          <cell r="L8529" t="str">
            <v>Conformant</v>
          </cell>
        </row>
        <row r="8530">
          <cell r="B8530" t="str">
            <v>VISHAY INTERTECHNOLOGY_2023</v>
          </cell>
          <cell r="C8530" t="str">
            <v>CID002509 - MMTC-PAMP India Pvt., Ltd.</v>
          </cell>
          <cell r="D8530" t="str">
            <v>Gold</v>
          </cell>
          <cell r="E8530" t="str">
            <v>CID002509</v>
          </cell>
          <cell r="F8530" t="str">
            <v>RMI</v>
          </cell>
          <cell r="G8530" t="str">
            <v>MMTC-PAMP India Pvt., Ltd.</v>
          </cell>
          <cell r="H8530" t="str">
            <v>INDIA</v>
          </cell>
          <cell r="I8530"/>
          <cell r="J8530" t="str">
            <v>Mewat</v>
          </cell>
          <cell r="K8530" t="str">
            <v>Haryana</v>
          </cell>
          <cell r="L8530" t="str">
            <v>Conformant</v>
          </cell>
        </row>
        <row r="8531">
          <cell r="B8531" t="str">
            <v>VISHAY INTERTECHNOLOGY_2023</v>
          </cell>
          <cell r="C8531" t="str">
            <v>CID001220 - Nadir Metal Rafineri San. Ve Tic. A.S.</v>
          </cell>
          <cell r="D8531" t="str">
            <v>Gold</v>
          </cell>
          <cell r="E8531" t="str">
            <v>CID001220</v>
          </cell>
          <cell r="F8531" t="str">
            <v>RMI</v>
          </cell>
          <cell r="G8531" t="str">
            <v>Nadir Metal Rafineri San. Ve Tic. A.S.</v>
          </cell>
          <cell r="H8531" t="str">
            <v>TURKEY</v>
          </cell>
          <cell r="I8531"/>
          <cell r="J8531" t="str">
            <v>Bahçelievler</v>
          </cell>
          <cell r="K8531" t="str">
            <v>İstanbul</v>
          </cell>
          <cell r="L8531" t="str">
            <v>Conformant</v>
          </cell>
        </row>
        <row r="8532">
          <cell r="B8532" t="str">
            <v>VISHAY INTERTECHNOLOGY_2023</v>
          </cell>
          <cell r="C8532" t="str">
            <v>CID001236 - Navoi Mining and Metallurgical Combinat</v>
          </cell>
          <cell r="D8532" t="str">
            <v>Gold</v>
          </cell>
          <cell r="E8532" t="str">
            <v>CID001236</v>
          </cell>
          <cell r="F8532" t="str">
            <v>RMI</v>
          </cell>
          <cell r="G8532" t="str">
            <v>Navoi Mining and Metallurgical Combinat</v>
          </cell>
          <cell r="H8532" t="str">
            <v>UZBEKISTAN</v>
          </cell>
          <cell r="I8532"/>
          <cell r="J8532" t="str">
            <v>Navoi</v>
          </cell>
          <cell r="K8532" t="str">
            <v>Navoiy</v>
          </cell>
          <cell r="L8532" t="str">
            <v>Conformant</v>
          </cell>
        </row>
        <row r="8533">
          <cell r="B8533" t="str">
            <v>VISHAY INTERTECHNOLOGY_2023</v>
          </cell>
          <cell r="C8533" t="str">
            <v>CID001259 - Nihon Material Co., Ltd.</v>
          </cell>
          <cell r="D8533" t="str">
            <v>Gold</v>
          </cell>
          <cell r="E8533" t="str">
            <v>CID001259</v>
          </cell>
          <cell r="F8533" t="str">
            <v>RMI</v>
          </cell>
          <cell r="G8533" t="str">
            <v>Nihon Material Co., Ltd.</v>
          </cell>
          <cell r="H8533" t="str">
            <v>JAPAN</v>
          </cell>
          <cell r="I8533"/>
          <cell r="J8533" t="str">
            <v>Noda</v>
          </cell>
          <cell r="K8533" t="str">
            <v>Chiba</v>
          </cell>
          <cell r="L8533" t="str">
            <v>Conformant</v>
          </cell>
        </row>
        <row r="8534">
          <cell r="B8534" t="str">
            <v>VISHAY INTERTECHNOLOGY_2023</v>
          </cell>
          <cell r="C8534" t="str">
            <v>CID002779 - Ogussa Osterreichische Gold- und Silber-Scheideanstalt GmbH</v>
          </cell>
          <cell r="D8534" t="str">
            <v>Gold</v>
          </cell>
          <cell r="E8534" t="str">
            <v>CID002779</v>
          </cell>
          <cell r="F8534" t="str">
            <v>RMI</v>
          </cell>
          <cell r="G8534" t="str">
            <v>Ogussa Osterreichische Gold- und Silber-Scheideanstalt GmbH</v>
          </cell>
          <cell r="H8534" t="str">
            <v>AUSTRIA</v>
          </cell>
          <cell r="I8534"/>
          <cell r="J8534" t="str">
            <v>Vienna</v>
          </cell>
          <cell r="K8534" t="str">
            <v>Wien</v>
          </cell>
          <cell r="L8534" t="str">
            <v>Conformant</v>
          </cell>
        </row>
        <row r="8535">
          <cell r="B8535" t="str">
            <v>VISHAY INTERTECHNOLOGY_2023</v>
          </cell>
          <cell r="C8535" t="str">
            <v>CID001325 - Ohura Precious Metal Industry Co., Ltd.</v>
          </cell>
          <cell r="D8535" t="str">
            <v>Gold</v>
          </cell>
          <cell r="E8535" t="str">
            <v>CID001325</v>
          </cell>
          <cell r="F8535" t="str">
            <v>RMI</v>
          </cell>
          <cell r="G8535" t="str">
            <v>Ohura Precious Metal Industry Co., Ltd.</v>
          </cell>
          <cell r="H8535" t="str">
            <v>JAPAN</v>
          </cell>
          <cell r="I8535"/>
          <cell r="J8535" t="str">
            <v>Nara-shi</v>
          </cell>
          <cell r="K8535" t="str">
            <v>Nara</v>
          </cell>
          <cell r="L8535" t="str">
            <v>Conformant</v>
          </cell>
        </row>
        <row r="8536">
          <cell r="B8536" t="str">
            <v>VISHAY INTERTECHNOLOGY_2023</v>
          </cell>
          <cell r="C8536" t="str">
            <v>CID001352 - MKS PAMP SA97</v>
          </cell>
          <cell r="D8536" t="str">
            <v>Gold</v>
          </cell>
          <cell r="E8536" t="str">
            <v>CID001352</v>
          </cell>
          <cell r="F8536" t="str">
            <v>RMI</v>
          </cell>
          <cell r="G8536" t="str">
            <v>MKS PAMP SA</v>
          </cell>
          <cell r="H8536" t="str">
            <v>SWITZERLAND</v>
          </cell>
          <cell r="I8536"/>
          <cell r="J8536" t="str">
            <v>Geneva</v>
          </cell>
          <cell r="K8536" t="str">
            <v>Genève</v>
          </cell>
          <cell r="L8536" t="str">
            <v>Conformant</v>
          </cell>
        </row>
        <row r="8537">
          <cell r="B8537" t="str">
            <v>VISHAY INTERTECHNOLOGY_2023</v>
          </cell>
          <cell r="C8537" t="str">
            <v>CID002919 - Planta Recuperadora de Metales SpA</v>
          </cell>
          <cell r="D8537" t="str">
            <v>Gold</v>
          </cell>
          <cell r="E8537" t="str">
            <v>CID002919</v>
          </cell>
          <cell r="F8537" t="str">
            <v>RMI</v>
          </cell>
          <cell r="G8537" t="str">
            <v>Planta Recuperadora de Metales SpA</v>
          </cell>
          <cell r="H8537" t="str">
            <v>CHILE</v>
          </cell>
          <cell r="I8537"/>
          <cell r="J8537" t="str">
            <v>Mejillones</v>
          </cell>
          <cell r="K8537" t="str">
            <v>Antofagasta</v>
          </cell>
          <cell r="L8537" t="str">
            <v>Conformant</v>
          </cell>
        </row>
        <row r="8538">
          <cell r="B8538" t="str">
            <v>VISHAY INTERTECHNOLOGY_2023</v>
          </cell>
          <cell r="C8538" t="str">
            <v>CID001397 - PT Aneka Tambang (Persero) Tbk</v>
          </cell>
          <cell r="D8538" t="str">
            <v>Gold</v>
          </cell>
          <cell r="E8538" t="str">
            <v>CID001397</v>
          </cell>
          <cell r="F8538" t="str">
            <v>RMI</v>
          </cell>
          <cell r="G8538" t="str">
            <v>PT Aneka Tambang (Persero) Tbk</v>
          </cell>
          <cell r="H8538" t="str">
            <v>INDONESIA</v>
          </cell>
          <cell r="I8538"/>
          <cell r="J8538" t="str">
            <v>Jakarta</v>
          </cell>
          <cell r="K8538" t="str">
            <v>Jakarta Raya</v>
          </cell>
          <cell r="L8538" t="str">
            <v>Conformant</v>
          </cell>
        </row>
        <row r="8539">
          <cell r="B8539" t="str">
            <v>VISHAY INTERTECHNOLOGY_2023</v>
          </cell>
          <cell r="C8539" t="str">
            <v>CID001498 - PX Precinox S.A.</v>
          </cell>
          <cell r="D8539" t="str">
            <v>Gold</v>
          </cell>
          <cell r="E8539" t="str">
            <v>CID001498</v>
          </cell>
          <cell r="F8539" t="str">
            <v>RMI</v>
          </cell>
          <cell r="G8539" t="str">
            <v>PX Precinox S.A.</v>
          </cell>
          <cell r="H8539" t="str">
            <v>SWITZERLAND</v>
          </cell>
          <cell r="I8539"/>
          <cell r="J8539" t="str">
            <v>La Chaux-de-Fonds</v>
          </cell>
          <cell r="K8539" t="str">
            <v>Neuchâtel</v>
          </cell>
          <cell r="L8539" t="str">
            <v>Conformant</v>
          </cell>
        </row>
        <row r="8540">
          <cell r="B8540" t="str">
            <v>VISHAY INTERTECHNOLOGY_2023</v>
          </cell>
          <cell r="C8540" t="str">
            <v>CID001512 - Rand Refinery (Pty) Ltd.</v>
          </cell>
          <cell r="D8540" t="str">
            <v>Gold</v>
          </cell>
          <cell r="E8540" t="str">
            <v>CID001512</v>
          </cell>
          <cell r="F8540" t="str">
            <v>RMI</v>
          </cell>
          <cell r="G8540" t="str">
            <v>Rand Refinery (Pty) Ltd.</v>
          </cell>
          <cell r="H8540" t="str">
            <v>SOUTH AFRICA</v>
          </cell>
          <cell r="I8540"/>
          <cell r="J8540" t="str">
            <v>Germiston</v>
          </cell>
          <cell r="K8540" t="str">
            <v>Gauteng</v>
          </cell>
          <cell r="L8540" t="str">
            <v>Conformant</v>
          </cell>
        </row>
        <row r="8541">
          <cell r="B8541" t="str">
            <v>VISHAY INTERTECHNOLOGY_2023</v>
          </cell>
          <cell r="C8541" t="str">
            <v>CID002582 - REMONDIS PMR B.V.</v>
          </cell>
          <cell r="D8541" t="str">
            <v>Gold</v>
          </cell>
          <cell r="E8541" t="str">
            <v>CID002582</v>
          </cell>
          <cell r="F8541" t="str">
            <v>RMI</v>
          </cell>
          <cell r="G8541" t="str">
            <v>REMONDIS PMR B.V.</v>
          </cell>
          <cell r="H8541" t="str">
            <v>NETHERLANDS</v>
          </cell>
          <cell r="I8541"/>
          <cell r="J8541" t="str">
            <v>Moerdijk</v>
          </cell>
          <cell r="K8541" t="str">
            <v>Noord-Brabant</v>
          </cell>
          <cell r="L8541" t="str">
            <v>Conformant</v>
          </cell>
        </row>
        <row r="8542">
          <cell r="B8542" t="str">
            <v>VISHAY INTERTECHNOLOGY_2023</v>
          </cell>
          <cell r="C8542" t="str">
            <v>CID001534 - Royal Canadian Mint</v>
          </cell>
          <cell r="D8542" t="str">
            <v>Gold</v>
          </cell>
          <cell r="E8542" t="str">
            <v>CID001534</v>
          </cell>
          <cell r="F8542" t="str">
            <v>RMI</v>
          </cell>
          <cell r="G8542" t="str">
            <v>Royal Canadian Mint</v>
          </cell>
          <cell r="H8542" t="str">
            <v>CANADA</v>
          </cell>
          <cell r="I8542"/>
          <cell r="J8542" t="str">
            <v>Ottawa</v>
          </cell>
          <cell r="K8542" t="str">
            <v>Ontario</v>
          </cell>
          <cell r="L8542" t="str">
            <v>Conformant</v>
          </cell>
        </row>
        <row r="8543">
          <cell r="B8543" t="str">
            <v>VISHAY INTERTECHNOLOGY_2023</v>
          </cell>
          <cell r="C8543" t="str">
            <v>CID002761 - SAAMP</v>
          </cell>
          <cell r="D8543" t="str">
            <v>Gold</v>
          </cell>
          <cell r="E8543" t="str">
            <v>CID002761</v>
          </cell>
          <cell r="F8543" t="str">
            <v>RMI</v>
          </cell>
          <cell r="G8543" t="str">
            <v>SAAMP</v>
          </cell>
          <cell r="H8543" t="str">
            <v>FRANCE</v>
          </cell>
          <cell r="I8543"/>
          <cell r="J8543" t="str">
            <v>Paris</v>
          </cell>
          <cell r="K8543" t="str">
            <v>Île-de-France</v>
          </cell>
          <cell r="L8543" t="str">
            <v>Conformant</v>
          </cell>
        </row>
        <row r="8544">
          <cell r="B8544" t="str">
            <v>VISHAY INTERTECHNOLOGY_2023</v>
          </cell>
          <cell r="C8544" t="str">
            <v>CID002290 - SAFINA A.S.</v>
          </cell>
          <cell r="D8544" t="str">
            <v>Gold</v>
          </cell>
          <cell r="E8544" t="str">
            <v>CID002290</v>
          </cell>
          <cell r="F8544" t="str">
            <v>RMI</v>
          </cell>
          <cell r="G8544" t="str">
            <v>SAFINA A.S.</v>
          </cell>
          <cell r="H8544" t="str">
            <v>CZECHIA</v>
          </cell>
          <cell r="I8544"/>
          <cell r="J8544" t="str">
            <v>Vestec</v>
          </cell>
          <cell r="K8544" t="str">
            <v>Praha-západ</v>
          </cell>
          <cell r="L8544" t="str">
            <v>Conformant</v>
          </cell>
        </row>
        <row r="8545">
          <cell r="B8545" t="str">
            <v>VISHAY INTERTECHNOLOGY_2023</v>
          </cell>
          <cell r="C8545" t="str">
            <v>CID001585 - SEMPSA Joyeria Plateria S.A.</v>
          </cell>
          <cell r="D8545" t="str">
            <v>Gold</v>
          </cell>
          <cell r="E8545" t="str">
            <v>CID001585</v>
          </cell>
          <cell r="F8545" t="str">
            <v>RMI</v>
          </cell>
          <cell r="G8545" t="str">
            <v>SEMPSA Joyeria Plateria S.A.</v>
          </cell>
          <cell r="H8545" t="str">
            <v>SPAIN</v>
          </cell>
          <cell r="I8545" t="str">
            <v>Avenida Democratia</v>
          </cell>
          <cell r="J8545" t="str">
            <v>Madrid</v>
          </cell>
          <cell r="K8545" t="str">
            <v>Comunidad de Madrid</v>
          </cell>
          <cell r="L8545" t="str">
            <v>Conformant</v>
          </cell>
        </row>
        <row r="8546">
          <cell r="B8546" t="str">
            <v>VISHAY INTERTECHNOLOGY_2023</v>
          </cell>
          <cell r="C8546" t="str">
            <v>CID001622 - Shandong Zhaojin Gold &amp; Silver Refinery Co., Ltd.</v>
          </cell>
          <cell r="D8546" t="str">
            <v>Gold</v>
          </cell>
          <cell r="E8546" t="str">
            <v>CID001622</v>
          </cell>
          <cell r="F8546" t="str">
            <v>RMI</v>
          </cell>
          <cell r="G8546" t="str">
            <v>Shandong Zhaojin Gold &amp; Silver Refinery Co., Ltd.</v>
          </cell>
          <cell r="H8546" t="str">
            <v>CHINA</v>
          </cell>
          <cell r="I8546"/>
          <cell r="J8546" t="str">
            <v>Zhaoyuan</v>
          </cell>
          <cell r="K8546" t="str">
            <v>Shandong Sheng</v>
          </cell>
          <cell r="L8546" t="str">
            <v>Conformant</v>
          </cell>
        </row>
        <row r="8547">
          <cell r="B8547" t="str">
            <v>VISHAY INTERTECHNOLOGY_2023</v>
          </cell>
          <cell r="C8547" t="str">
            <v>CID001736 - Sichuan Tianze Precious Metals Co., Ltd.</v>
          </cell>
          <cell r="D8547" t="str">
            <v>Gold</v>
          </cell>
          <cell r="E8547" t="str">
            <v>CID001736</v>
          </cell>
          <cell r="F8547" t="str">
            <v>RMI</v>
          </cell>
          <cell r="G8547" t="str">
            <v>Sichuan Tianze Precious Metals Co., Ltd.</v>
          </cell>
          <cell r="H8547" t="str">
            <v>CHINA</v>
          </cell>
          <cell r="I8547"/>
          <cell r="J8547" t="str">
            <v>Chengdu</v>
          </cell>
          <cell r="K8547" t="str">
            <v>Sichuan Sheng</v>
          </cell>
          <cell r="L8547" t="str">
            <v>Conformant</v>
          </cell>
        </row>
        <row r="8548">
          <cell r="B8548" t="str">
            <v>VISHAY INTERTECHNOLOGY_2023</v>
          </cell>
          <cell r="C8548" t="str">
            <v>CID001761 - Solar Applied Materials Technology Corp.</v>
          </cell>
          <cell r="D8548" t="str">
            <v>Gold</v>
          </cell>
          <cell r="E8548" t="str">
            <v>CID001761</v>
          </cell>
          <cell r="F8548" t="str">
            <v>RMI</v>
          </cell>
          <cell r="G8548" t="str">
            <v>Solar Applied Materials Technology Corp.</v>
          </cell>
          <cell r="H8548" t="str">
            <v>TAIWAN, PROVINCE OF CHINA</v>
          </cell>
          <cell r="I8548"/>
          <cell r="J8548" t="str">
            <v>Tainan City</v>
          </cell>
          <cell r="K8548" t="str">
            <v>Tainan</v>
          </cell>
          <cell r="L8548" t="str">
            <v>Conformant</v>
          </cell>
        </row>
        <row r="8549">
          <cell r="B8549" t="str">
            <v>VISHAY INTERTECHNOLOGY_2023</v>
          </cell>
          <cell r="C8549" t="str">
            <v>CID001798 - Sumitomo Metal Mining Co., Ltd.88</v>
          </cell>
          <cell r="D8549" t="str">
            <v>Gold</v>
          </cell>
          <cell r="E8549" t="str">
            <v>CID001798</v>
          </cell>
          <cell r="F8549" t="str">
            <v>RMI</v>
          </cell>
          <cell r="G8549" t="str">
            <v>Sumitomo Metal Mining Co., Ltd.</v>
          </cell>
          <cell r="H8549" t="str">
            <v>JAPAN</v>
          </cell>
          <cell r="I8549"/>
          <cell r="J8549" t="str">
            <v>Saijo</v>
          </cell>
          <cell r="K8549" t="str">
            <v>Wehime</v>
          </cell>
          <cell r="L8549" t="str">
            <v>Conformant</v>
          </cell>
        </row>
        <row r="8550">
          <cell r="B8550" t="str">
            <v>VISHAY INTERTECHNOLOGY_2023</v>
          </cell>
          <cell r="C8550" t="str">
            <v>CID002580 - T.C.A S.p.A</v>
          </cell>
          <cell r="D8550" t="str">
            <v>Gold</v>
          </cell>
          <cell r="E8550" t="str">
            <v>CID002580</v>
          </cell>
          <cell r="F8550" t="str">
            <v>RMI</v>
          </cell>
          <cell r="G8550" t="str">
            <v>T.C.A S.p.A</v>
          </cell>
          <cell r="H8550" t="str">
            <v>ITALY</v>
          </cell>
          <cell r="I8550"/>
          <cell r="J8550" t="str">
            <v>Capolona</v>
          </cell>
          <cell r="K8550" t="str">
            <v>Toscana</v>
          </cell>
          <cell r="L8550" t="str">
            <v>Conformant</v>
          </cell>
        </row>
        <row r="8551">
          <cell r="B8551" t="str">
            <v>VISHAY INTERTECHNOLOGY_2023</v>
          </cell>
          <cell r="C8551" t="str">
            <v>CID001875 - Tanaka Kikinzoku Kogyo K.K.96</v>
          </cell>
          <cell r="D8551" t="str">
            <v>Gold</v>
          </cell>
          <cell r="E8551" t="str">
            <v>CID001875</v>
          </cell>
          <cell r="F8551" t="str">
            <v>RMI</v>
          </cell>
          <cell r="G8551" t="str">
            <v>Tanaka Kikinzoku Kogyo K.K.</v>
          </cell>
          <cell r="H8551" t="str">
            <v>JAPAN</v>
          </cell>
          <cell r="I8551" t="str">
            <v>nagatoro2-14</v>
          </cell>
          <cell r="J8551" t="str">
            <v>Hiratsuka</v>
          </cell>
          <cell r="K8551" t="str">
            <v>Kanagawa</v>
          </cell>
          <cell r="L8551" t="str">
            <v>Conformant</v>
          </cell>
        </row>
        <row r="8552">
          <cell r="B8552" t="str">
            <v>VISHAY INTERTECHNOLOGY_2023</v>
          </cell>
          <cell r="C8552" t="str">
            <v>CID001916 - Shandong Gold Smelting Co., Ltd.</v>
          </cell>
          <cell r="D8552" t="str">
            <v>Gold</v>
          </cell>
          <cell r="E8552" t="str">
            <v>CID001916</v>
          </cell>
          <cell r="F8552" t="str">
            <v>RMI</v>
          </cell>
          <cell r="G8552" t="str">
            <v>Shandong Gold Smelting Co., Ltd.</v>
          </cell>
          <cell r="H8552" t="str">
            <v>CHINA</v>
          </cell>
          <cell r="I8552"/>
          <cell r="J8552" t="str">
            <v>Laizhou</v>
          </cell>
          <cell r="K8552" t="str">
            <v>Shandong Sheng</v>
          </cell>
          <cell r="L8552" t="str">
            <v>Conformant</v>
          </cell>
        </row>
        <row r="8553">
          <cell r="B8553" t="str">
            <v>VISHAY INTERTECHNOLOGY_2023</v>
          </cell>
          <cell r="C8553" t="str">
            <v>CID001938 - Tokuriki Honten Co., Ltd.</v>
          </cell>
          <cell r="D8553" t="str">
            <v>Gold</v>
          </cell>
          <cell r="E8553" t="str">
            <v>CID001938</v>
          </cell>
          <cell r="F8553" t="str">
            <v>RMI</v>
          </cell>
          <cell r="G8553" t="str">
            <v>Tokuriki Honten Co., Ltd.</v>
          </cell>
          <cell r="H8553" t="str">
            <v>JAPAN</v>
          </cell>
          <cell r="I8553"/>
          <cell r="J8553" t="str">
            <v>Kuki</v>
          </cell>
          <cell r="K8553" t="str">
            <v>Saitama</v>
          </cell>
          <cell r="L8553" t="str">
            <v>Conformant</v>
          </cell>
        </row>
        <row r="8554">
          <cell r="B8554" t="str">
            <v>VISHAY INTERTECHNOLOGY_2023</v>
          </cell>
          <cell r="C8554" t="str">
            <v>CID002615 - TOO Tau-Ken-Altyn</v>
          </cell>
          <cell r="D8554" t="str">
            <v>Gold</v>
          </cell>
          <cell r="E8554" t="str">
            <v>CID002615</v>
          </cell>
          <cell r="F8554" t="str">
            <v>RMI</v>
          </cell>
          <cell r="G8554" t="str">
            <v>TOO Tau-Ken-Altyn</v>
          </cell>
          <cell r="H8554" t="str">
            <v>KAZAKHSTAN</v>
          </cell>
          <cell r="I8554"/>
          <cell r="J8554" t="str">
            <v>Astana</v>
          </cell>
          <cell r="K8554" t="str">
            <v>Almaty</v>
          </cell>
          <cell r="L8554" t="str">
            <v>Conformant</v>
          </cell>
        </row>
        <row r="8555">
          <cell r="B8555" t="str">
            <v>VISHAY INTERTECHNOLOGY_2023</v>
          </cell>
          <cell r="C8555" t="str">
            <v>CID001955 - Torecom</v>
          </cell>
          <cell r="D8555" t="str">
            <v>Gold</v>
          </cell>
          <cell r="E8555" t="str">
            <v>CID001955</v>
          </cell>
          <cell r="F8555" t="str">
            <v>RMI</v>
          </cell>
          <cell r="G8555" t="str">
            <v>Torecom</v>
          </cell>
          <cell r="H8555" t="str">
            <v>KOREA, REPUBLIC OF</v>
          </cell>
          <cell r="I8555"/>
          <cell r="J8555" t="str">
            <v>Asan</v>
          </cell>
          <cell r="K8555" t="str">
            <v>Chungcheongnam-do</v>
          </cell>
          <cell r="L8555" t="str">
            <v>Conformant</v>
          </cell>
        </row>
        <row r="8556">
          <cell r="B8556" t="str">
            <v>VISHAY INTERTECHNOLOGY_2023</v>
          </cell>
          <cell r="C8556" t="str">
            <v>CID001980 - Umicore S.A. Business Unit Precious Metals Refining104</v>
          </cell>
          <cell r="D8556" t="str">
            <v>Gold</v>
          </cell>
          <cell r="E8556" t="str">
            <v>CID001980</v>
          </cell>
          <cell r="F8556" t="str">
            <v>RMI</v>
          </cell>
          <cell r="G8556" t="str">
            <v>Umicore S.A. Business Unit Precious Metals Refining</v>
          </cell>
          <cell r="H8556" t="str">
            <v>BELGIUM</v>
          </cell>
          <cell r="I8556" t="str">
            <v>Adolf Greinerstraat 14</v>
          </cell>
          <cell r="J8556" t="str">
            <v>Hoboken</v>
          </cell>
          <cell r="K8556" t="str">
            <v>Antwerpen</v>
          </cell>
          <cell r="L8556" t="str">
            <v>Conformant</v>
          </cell>
        </row>
        <row r="8557">
          <cell r="B8557" t="str">
            <v>VISHAY INTERTECHNOLOGY_2023</v>
          </cell>
          <cell r="C8557" t="str">
            <v>CID001993 - United Precious Metal Refining, Inc.</v>
          </cell>
          <cell r="D8557" t="str">
            <v>Gold</v>
          </cell>
          <cell r="E8557" t="str">
            <v>CID001993</v>
          </cell>
          <cell r="F8557" t="str">
            <v>RMI</v>
          </cell>
          <cell r="G8557" t="str">
            <v>United Precious Metal Refining, Inc.</v>
          </cell>
          <cell r="H8557" t="str">
            <v>UNITED STATES OF AMERICA</v>
          </cell>
          <cell r="I8557"/>
          <cell r="J8557" t="str">
            <v>Alden</v>
          </cell>
          <cell r="K8557" t="str">
            <v>New York</v>
          </cell>
          <cell r="L8557" t="str">
            <v>Conformant</v>
          </cell>
        </row>
        <row r="8558">
          <cell r="B8558" t="str">
            <v>VISHAY INTERTECHNOLOGY_2023</v>
          </cell>
          <cell r="C8558" t="str">
            <v>CID002003 - Valcambi S.A.</v>
          </cell>
          <cell r="D8558" t="str">
            <v>Gold</v>
          </cell>
          <cell r="E8558" t="str">
            <v>CID002003</v>
          </cell>
          <cell r="F8558" t="str">
            <v>RMI</v>
          </cell>
          <cell r="G8558" t="str">
            <v>Valcambi S.A.</v>
          </cell>
          <cell r="H8558" t="str">
            <v>SWITZERLAND</v>
          </cell>
          <cell r="I8558"/>
          <cell r="J8558" t="str">
            <v>Balerna</v>
          </cell>
          <cell r="K8558" t="str">
            <v>Ticino</v>
          </cell>
          <cell r="L8558" t="str">
            <v>Conformant</v>
          </cell>
        </row>
        <row r="8559">
          <cell r="B8559" t="str">
            <v>VISHAY INTERTECHNOLOGY_2023</v>
          </cell>
          <cell r="C8559" t="str">
            <v>CID002030 - Western Australian Mint (T/a The Perth Mint)109</v>
          </cell>
          <cell r="D8559" t="str">
            <v>Gold</v>
          </cell>
          <cell r="E8559" t="str">
            <v>CID002030</v>
          </cell>
          <cell r="F8559" t="str">
            <v>RMI</v>
          </cell>
          <cell r="G8559" t="str">
            <v>Western Australian Mint (T/a The Perth Mint)</v>
          </cell>
          <cell r="H8559" t="str">
            <v>AUSTRALIA</v>
          </cell>
          <cell r="I8559" t="str">
            <v>Nondisclosure</v>
          </cell>
          <cell r="J8559" t="str">
            <v>Newburn</v>
          </cell>
          <cell r="K8559" t="str">
            <v>Western Australia</v>
          </cell>
          <cell r="L8559" t="str">
            <v>Conformant</v>
          </cell>
        </row>
        <row r="8560">
          <cell r="B8560" t="str">
            <v>VISHAY INTERTECHNOLOGY_2023</v>
          </cell>
          <cell r="C8560" t="str">
            <v>CID002778 - WIELAND Edelmetalle GmbH</v>
          </cell>
          <cell r="D8560" t="str">
            <v>Gold</v>
          </cell>
          <cell r="E8560" t="str">
            <v>CID002778</v>
          </cell>
          <cell r="F8560" t="str">
            <v>RMI</v>
          </cell>
          <cell r="G8560" t="str">
            <v>WIELAND Edelmetalle GmbH</v>
          </cell>
          <cell r="H8560" t="str">
            <v>GERMANY</v>
          </cell>
          <cell r="I8560"/>
          <cell r="J8560" t="str">
            <v>Pforzeim</v>
          </cell>
          <cell r="K8560" t="str">
            <v>Baden-Wurttemberg</v>
          </cell>
          <cell r="L8560" t="str">
            <v>Conformant</v>
          </cell>
        </row>
        <row r="8561">
          <cell r="B8561" t="str">
            <v>VISHAY INTERTECHNOLOGY_2023</v>
          </cell>
          <cell r="C8561" t="str">
            <v>CID002129 - Yokohama Metal Co., Ltd.</v>
          </cell>
          <cell r="D8561" t="str">
            <v>Gold</v>
          </cell>
          <cell r="E8561" t="str">
            <v>CID002129</v>
          </cell>
          <cell r="F8561" t="str">
            <v>RMI</v>
          </cell>
          <cell r="G8561" t="str">
            <v>Yokohama Metal Co., Ltd.</v>
          </cell>
          <cell r="H8561" t="str">
            <v>JAPAN</v>
          </cell>
          <cell r="I8561"/>
          <cell r="J8561" t="str">
            <v>Sagamihara</v>
          </cell>
          <cell r="K8561" t="str">
            <v>Kanagawa</v>
          </cell>
          <cell r="L8561" t="str">
            <v>Conformant</v>
          </cell>
        </row>
        <row r="8562">
          <cell r="B8562" t="str">
            <v>VISHAY INTERTECHNOLOGY_2023</v>
          </cell>
          <cell r="C8562" t="str">
            <v>CID002224 - Zhongyuan Gold Smelter of Zhongjin Gold Corporation116</v>
          </cell>
          <cell r="D8562" t="str">
            <v>Gold</v>
          </cell>
          <cell r="E8562" t="str">
            <v>CID002224</v>
          </cell>
          <cell r="F8562" t="str">
            <v>RMI</v>
          </cell>
          <cell r="G8562" t="str">
            <v>Zhongyuan Gold Smelter of Zhongjin Gold Corporation</v>
          </cell>
          <cell r="H8562" t="str">
            <v>CHINA</v>
          </cell>
          <cell r="I8562"/>
          <cell r="J8562" t="str">
            <v>Sanmenxia</v>
          </cell>
          <cell r="K8562" t="str">
            <v>Henan Sheng</v>
          </cell>
          <cell r="L8562" t="str">
            <v>Conformant</v>
          </cell>
        </row>
        <row r="8563">
          <cell r="B8563" t="str">
            <v>VISHAY INTERTECHNOLOGY_2023</v>
          </cell>
          <cell r="C8563" t="str">
            <v>CID000292 - Alpha117</v>
          </cell>
          <cell r="D8563" t="str">
            <v>Tin</v>
          </cell>
          <cell r="E8563" t="str">
            <v>CID000292</v>
          </cell>
          <cell r="F8563" t="str">
            <v>RMI</v>
          </cell>
          <cell r="G8563" t="str">
            <v>Alpha</v>
          </cell>
          <cell r="H8563" t="str">
            <v>UNITED STATES OF AMERICA</v>
          </cell>
          <cell r="I8563"/>
          <cell r="J8563" t="str">
            <v>Altoona</v>
          </cell>
          <cell r="K8563" t="str">
            <v>Pennsylvania</v>
          </cell>
          <cell r="L8563" t="str">
            <v>Conformant</v>
          </cell>
        </row>
        <row r="8564">
          <cell r="B8564" t="str">
            <v>VISHAY INTERTECHNOLOGY_2023</v>
          </cell>
          <cell r="C8564" t="str">
            <v>CID000228 - Chenzhou Yunxiang Mining and Metallurgy Co., Ltd.124</v>
          </cell>
          <cell r="D8564" t="str">
            <v>Tin</v>
          </cell>
          <cell r="E8564" t="str">
            <v>CID000228</v>
          </cell>
          <cell r="F8564" t="str">
            <v>RMI</v>
          </cell>
          <cell r="G8564" t="str">
            <v>Chenzhou Yunxiang Mining and Metallurgy Co., Ltd.</v>
          </cell>
          <cell r="H8564" t="str">
            <v>CHINA</v>
          </cell>
          <cell r="I8564"/>
          <cell r="J8564" t="str">
            <v>Chenzhou</v>
          </cell>
          <cell r="K8564" t="str">
            <v>Hunan Sheng</v>
          </cell>
          <cell r="L8564" t="str">
            <v>Conformant</v>
          </cell>
        </row>
        <row r="8565">
          <cell r="B8565" t="str">
            <v>VISHAY INTERTECHNOLOGY_2023</v>
          </cell>
          <cell r="C8565" t="str">
            <v>CID001070 - China Tin Group Co., Ltd.125</v>
          </cell>
          <cell r="D8565" t="str">
            <v>Tin</v>
          </cell>
          <cell r="E8565" t="str">
            <v>CID001070</v>
          </cell>
          <cell r="F8565" t="str">
            <v>RMI</v>
          </cell>
          <cell r="G8565" t="str">
            <v>China Tin Group Co., Ltd.</v>
          </cell>
          <cell r="H8565" t="str">
            <v>CHINA</v>
          </cell>
          <cell r="I8565"/>
          <cell r="J8565" t="str">
            <v>Laibin</v>
          </cell>
          <cell r="K8565" t="str">
            <v>Guangxi Zhuangzu Zizhiqu</v>
          </cell>
          <cell r="L8565" t="str">
            <v>Conformant</v>
          </cell>
        </row>
        <row r="8566">
          <cell r="B8566" t="str">
            <v>VISHAY INTERTECHNOLOGY_2023</v>
          </cell>
          <cell r="C8566" t="str">
            <v>CID002570 - CV Ayi Jaya</v>
          </cell>
          <cell r="D8566" t="str">
            <v>Tin</v>
          </cell>
          <cell r="E8566" t="str">
            <v>CID002570</v>
          </cell>
          <cell r="F8566" t="str">
            <v>RMI</v>
          </cell>
          <cell r="G8566" t="str">
            <v>CV Ayi Jaya</v>
          </cell>
          <cell r="H8566" t="str">
            <v>INDONESIA</v>
          </cell>
          <cell r="I8566"/>
          <cell r="J8566" t="str">
            <v>Sungailiat</v>
          </cell>
          <cell r="K8566" t="str">
            <v>Kepulauan Bangka Belitung</v>
          </cell>
          <cell r="L8566" t="str">
            <v>Conformant</v>
          </cell>
        </row>
        <row r="8567">
          <cell r="B8567" t="str">
            <v>VISHAY INTERTECHNOLOGY_2023</v>
          </cell>
          <cell r="C8567" t="str">
            <v>CID002593 - PT Rajehan Ariq</v>
          </cell>
          <cell r="D8567" t="str">
            <v>Tin</v>
          </cell>
          <cell r="E8567" t="str">
            <v>CID002593</v>
          </cell>
          <cell r="F8567" t="str">
            <v>RMI</v>
          </cell>
          <cell r="G8567" t="str">
            <v>PT Rajehan Ariq</v>
          </cell>
          <cell r="H8567" t="str">
            <v>INDONESIA</v>
          </cell>
          <cell r="I8567"/>
          <cell r="J8567" t="str">
            <v>Pangkal Pinang</v>
          </cell>
          <cell r="K8567" t="str">
            <v>Kepulauan Bangka Belitung</v>
          </cell>
          <cell r="L8567" t="str">
            <v>Conformant</v>
          </cell>
        </row>
        <row r="8568">
          <cell r="B8568" t="str">
            <v>VISHAY INTERTECHNOLOGY_2023</v>
          </cell>
          <cell r="C8568" t="str">
            <v>CID002455 - CV Venus Inti Perkasa</v>
          </cell>
          <cell r="D8568" t="str">
            <v>Tin</v>
          </cell>
          <cell r="E8568" t="str">
            <v>CID002455</v>
          </cell>
          <cell r="F8568" t="str">
            <v>RMI</v>
          </cell>
          <cell r="G8568" t="str">
            <v>CV Venus Inti Perkasa</v>
          </cell>
          <cell r="H8568" t="str">
            <v>INDONESIA</v>
          </cell>
          <cell r="I8568"/>
          <cell r="J8568" t="str">
            <v>Pangkal Pinang</v>
          </cell>
          <cell r="K8568" t="str">
            <v>Kepulauan Bangka Belitung</v>
          </cell>
          <cell r="L8568" t="str">
            <v>Conformant</v>
          </cell>
        </row>
        <row r="8569">
          <cell r="B8569" t="str">
            <v>VISHAY INTERTECHNOLOGY_2023</v>
          </cell>
          <cell r="C8569" t="str">
            <v>CID000402 - Dowa</v>
          </cell>
          <cell r="D8569" t="str">
            <v>Tin</v>
          </cell>
          <cell r="E8569" t="str">
            <v>CID000402</v>
          </cell>
          <cell r="F8569" t="str">
            <v>RMI</v>
          </cell>
          <cell r="G8569" t="str">
            <v>Dowa</v>
          </cell>
          <cell r="H8569" t="str">
            <v>JAPAN</v>
          </cell>
          <cell r="I8569"/>
          <cell r="J8569" t="str">
            <v>Kosaka</v>
          </cell>
          <cell r="K8569" t="str">
            <v>Akita</v>
          </cell>
          <cell r="L8569" t="str">
            <v>Conformant</v>
          </cell>
        </row>
        <row r="8570">
          <cell r="B8570" t="str">
            <v>VISHAY INTERTECHNOLOGY_2023</v>
          </cell>
          <cell r="C8570" t="str">
            <v>CID000438 - EM Vinto</v>
          </cell>
          <cell r="D8570" t="str">
            <v>Tin</v>
          </cell>
          <cell r="E8570" t="str">
            <v>CID000438</v>
          </cell>
          <cell r="F8570" t="str">
            <v>RMI</v>
          </cell>
          <cell r="G8570" t="str">
            <v>EM Vinto</v>
          </cell>
          <cell r="H8570" t="str">
            <v>BOLIVIA (PLURINATIONAL STATE OF)</v>
          </cell>
          <cell r="I8570" t="str">
            <v>Unknown.</v>
          </cell>
          <cell r="J8570" t="str">
            <v>Oruro</v>
          </cell>
          <cell r="K8570" t="str">
            <v>Oruro</v>
          </cell>
          <cell r="L8570" t="str">
            <v>Conformant</v>
          </cell>
        </row>
        <row r="8571">
          <cell r="B8571" t="str">
            <v>VISHAY INTERTECHNOLOGY_2023</v>
          </cell>
          <cell r="C8571" t="str">
            <v>CID000448 - Estanho de Rondonia S.A.</v>
          </cell>
          <cell r="D8571" t="str">
            <v>Tin</v>
          </cell>
          <cell r="E8571" t="str">
            <v>CID000448</v>
          </cell>
          <cell r="F8571" t="str">
            <v>RMI</v>
          </cell>
          <cell r="G8571" t="str">
            <v>Estanho de Rondonia S.A.</v>
          </cell>
          <cell r="H8571" t="str">
            <v>BRAZIL</v>
          </cell>
          <cell r="I8571"/>
          <cell r="J8571" t="str">
            <v>Ariquemes</v>
          </cell>
          <cell r="K8571" t="str">
            <v>Rondônia</v>
          </cell>
          <cell r="L8571" t="str">
            <v>Conformant</v>
          </cell>
        </row>
        <row r="8572">
          <cell r="B8572" t="str">
            <v>VISHAY INTERTECHNOLOGY_2023</v>
          </cell>
          <cell r="C8572" t="str">
            <v>CID000468 - Fenix Metals</v>
          </cell>
          <cell r="D8572" t="str">
            <v>Tin</v>
          </cell>
          <cell r="E8572" t="str">
            <v>CID000468</v>
          </cell>
          <cell r="F8572" t="str">
            <v>RMI</v>
          </cell>
          <cell r="G8572" t="str">
            <v>Fenix Metals</v>
          </cell>
          <cell r="H8572" t="str">
            <v>POLAND</v>
          </cell>
          <cell r="I8572"/>
          <cell r="J8572" t="str">
            <v>Chmielów</v>
          </cell>
          <cell r="K8572" t="str">
            <v>Podkarpackie</v>
          </cell>
          <cell r="L8572" t="str">
            <v>Conformant</v>
          </cell>
        </row>
        <row r="8573">
          <cell r="B8573" t="str">
            <v>VISHAY INTERTECHNOLOGY_2023</v>
          </cell>
          <cell r="C8573" t="str">
            <v>CID000538 - Gejiu Non-Ferrous Metal Processing Co., Ltd.</v>
          </cell>
          <cell r="D8573" t="str">
            <v>Tin</v>
          </cell>
          <cell r="E8573" t="str">
            <v>CID000538</v>
          </cell>
          <cell r="F8573" t="str">
            <v>RMI</v>
          </cell>
          <cell r="G8573" t="str">
            <v>Gejiu Non-Ferrous Metal Processing Co., Ltd.</v>
          </cell>
          <cell r="H8573" t="str">
            <v>CHINA</v>
          </cell>
          <cell r="I8573" t="str">
            <v>Jijie</v>
          </cell>
          <cell r="J8573" t="str">
            <v>Gejiu</v>
          </cell>
          <cell r="K8573" t="str">
            <v>Yunnan Sheng</v>
          </cell>
          <cell r="L8573" t="str">
            <v>Conformant</v>
          </cell>
        </row>
        <row r="8574">
          <cell r="B8574" t="str">
            <v>VISHAY INTERTECHNOLOGY_2023</v>
          </cell>
          <cell r="C8574" t="str">
            <v>CID003116 - Guangdong Hanhe Non-Ferrous Metal Co., Ltd.</v>
          </cell>
          <cell r="D8574" t="str">
            <v>Tin</v>
          </cell>
          <cell r="E8574" t="str">
            <v>CID003116</v>
          </cell>
          <cell r="F8574" t="str">
            <v>RMI</v>
          </cell>
          <cell r="G8574" t="str">
            <v>Guangdong Hanhe Non-Ferrous Metal Co., Ltd.</v>
          </cell>
          <cell r="H8574" t="str">
            <v>CHINA</v>
          </cell>
          <cell r="I8574"/>
          <cell r="J8574" t="str">
            <v>Chaozhou</v>
          </cell>
          <cell r="K8574" t="str">
            <v>Guangdong Sheng</v>
          </cell>
          <cell r="L8574" t="str">
            <v>Conformant</v>
          </cell>
        </row>
        <row r="8575">
          <cell r="B8575" t="str">
            <v>VISHAY INTERTECHNOLOGY_2023</v>
          </cell>
          <cell r="C8575" t="str">
            <v>CID002468 - Magnu's Minerais Metais e Ligas Ltda.</v>
          </cell>
          <cell r="D8575" t="str">
            <v>Tin</v>
          </cell>
          <cell r="E8575" t="str">
            <v>CID002468</v>
          </cell>
          <cell r="F8575" t="str">
            <v>RMI</v>
          </cell>
          <cell r="G8575" t="str">
            <v>Magnu's Minerais Metais e Ligas Ltda.</v>
          </cell>
          <cell r="H8575" t="str">
            <v>BRAZIL</v>
          </cell>
          <cell r="I8575"/>
          <cell r="J8575" t="str">
            <v>São João del Rei</v>
          </cell>
          <cell r="K8575" t="str">
            <v>Minas Gerais</v>
          </cell>
          <cell r="L8575" t="str">
            <v>Conformant</v>
          </cell>
        </row>
        <row r="8576">
          <cell r="B8576" t="str">
            <v>VISHAY INTERTECHNOLOGY_2023</v>
          </cell>
          <cell r="C8576" t="str">
            <v>CID001105 - Malaysia Smelting Corporation (MSC)</v>
          </cell>
          <cell r="D8576" t="str">
            <v>Tin</v>
          </cell>
          <cell r="E8576" t="str">
            <v>CID001105</v>
          </cell>
          <cell r="F8576" t="str">
            <v>RMI</v>
          </cell>
          <cell r="G8576" t="str">
            <v>Malaysia Smelting Corporation (MSC)</v>
          </cell>
          <cell r="H8576" t="str">
            <v>MALAYSIA</v>
          </cell>
          <cell r="I8576" t="str">
            <v>27, Jialan Pantai</v>
          </cell>
          <cell r="J8576" t="str">
            <v>Butterworth</v>
          </cell>
          <cell r="K8576" t="str">
            <v>Pulau Pinang</v>
          </cell>
          <cell r="L8576" t="str">
            <v>Conformant</v>
          </cell>
        </row>
        <row r="8577">
          <cell r="B8577" t="str">
            <v>VISHAY INTERTECHNOLOGY_2023</v>
          </cell>
          <cell r="C8577" t="str">
            <v>CID001142 - Metallic Resources, Inc.</v>
          </cell>
          <cell r="D8577" t="str">
            <v>Tin</v>
          </cell>
          <cell r="E8577" t="str">
            <v>CID001142</v>
          </cell>
          <cell r="F8577" t="str">
            <v>RMI</v>
          </cell>
          <cell r="G8577" t="str">
            <v>Metallic Resources, Inc.</v>
          </cell>
          <cell r="H8577" t="str">
            <v>UNITED STATES OF AMERICA</v>
          </cell>
          <cell r="I8577"/>
          <cell r="J8577" t="str">
            <v>Twinsburg</v>
          </cell>
          <cell r="K8577" t="str">
            <v>Ohio</v>
          </cell>
          <cell r="L8577" t="str">
            <v>Conformant</v>
          </cell>
        </row>
        <row r="8578">
          <cell r="B8578" t="str">
            <v>VISHAY INTERTECHNOLOGY_2023</v>
          </cell>
          <cell r="C8578" t="str">
            <v>CID001182 - Minsur</v>
          </cell>
          <cell r="D8578" t="str">
            <v>Tin</v>
          </cell>
          <cell r="E8578" t="str">
            <v>CID001182</v>
          </cell>
          <cell r="F8578" t="str">
            <v>RMI</v>
          </cell>
          <cell r="G8578" t="str">
            <v>Minsur</v>
          </cell>
          <cell r="H8578" t="str">
            <v>PERU</v>
          </cell>
          <cell r="I8578" t="str">
            <v>222 Bloomingdale Road, Suite 101</v>
          </cell>
          <cell r="J8578" t="str">
            <v>Paracas</v>
          </cell>
          <cell r="K8578" t="str">
            <v>Ika</v>
          </cell>
          <cell r="L8578" t="str">
            <v>Conformant</v>
          </cell>
        </row>
        <row r="8579">
          <cell r="B8579" t="str">
            <v>VISHAY INTERTECHNOLOGY_2023</v>
          </cell>
          <cell r="C8579" t="str">
            <v>CID001314 - O.M. Manufacturing (Thailand) Co., Ltd.</v>
          </cell>
          <cell r="D8579" t="str">
            <v>Tin</v>
          </cell>
          <cell r="E8579" t="str">
            <v>CID001314</v>
          </cell>
          <cell r="F8579" t="str">
            <v>RMI</v>
          </cell>
          <cell r="G8579" t="str">
            <v>O.M. Manufacturing (Thailand) Co., Ltd.</v>
          </cell>
          <cell r="H8579" t="str">
            <v>THAILAND</v>
          </cell>
          <cell r="I8579"/>
          <cell r="J8579" t="str">
            <v>Sriracha</v>
          </cell>
          <cell r="K8579" t="str">
            <v>Chon Buri</v>
          </cell>
          <cell r="L8579" t="str">
            <v>Conformant</v>
          </cell>
        </row>
        <row r="8580">
          <cell r="B8580" t="str">
            <v>VISHAY INTERTECHNOLOGY_2023</v>
          </cell>
          <cell r="C8580" t="str">
            <v>CID002517 - O.M. Manufacturing Philippines, Inc.</v>
          </cell>
          <cell r="D8580" t="str">
            <v>Tin</v>
          </cell>
          <cell r="E8580" t="str">
            <v>CID002517</v>
          </cell>
          <cell r="F8580" t="str">
            <v>RMI</v>
          </cell>
          <cell r="G8580" t="str">
            <v>O.M. Manufacturing Philippines, Inc.</v>
          </cell>
          <cell r="H8580" t="str">
            <v>PHILIPPINES</v>
          </cell>
          <cell r="I8580"/>
          <cell r="J8580" t="str">
            <v>Rosario</v>
          </cell>
          <cell r="K8580" t="str">
            <v>Cavite</v>
          </cell>
          <cell r="L8580" t="str">
            <v>Conformant</v>
          </cell>
        </row>
        <row r="8581">
          <cell r="B8581" t="str">
            <v>VISHAY INTERTECHNOLOGY_2023</v>
          </cell>
          <cell r="C8581" t="str">
            <v>CID001337 - Operaciones Metalurgicas S.A.</v>
          </cell>
          <cell r="D8581" t="str">
            <v>Tin</v>
          </cell>
          <cell r="E8581" t="str">
            <v>CID001337</v>
          </cell>
          <cell r="F8581" t="str">
            <v>RMI</v>
          </cell>
          <cell r="G8581" t="str">
            <v>Operaciones Metalurgicas S.A.</v>
          </cell>
          <cell r="H8581" t="str">
            <v>BOLIVIA (PLURINATIONAL STATE OF)</v>
          </cell>
          <cell r="I8581" t="str">
            <v>Nondisclosure</v>
          </cell>
          <cell r="J8581" t="str">
            <v>Oruro</v>
          </cell>
          <cell r="K8581" t="str">
            <v>Oruro</v>
          </cell>
          <cell r="L8581" t="str">
            <v>Conformant</v>
          </cell>
        </row>
        <row r="8582">
          <cell r="B8582" t="str">
            <v>VISHAY INTERTECHNOLOGY_2023</v>
          </cell>
          <cell r="C8582" t="str">
            <v>CID000309 - PT Aries Kencana Sejahtera155</v>
          </cell>
          <cell r="D8582" t="str">
            <v>Tin</v>
          </cell>
          <cell r="E8582" t="str">
            <v>CID000309</v>
          </cell>
          <cell r="F8582" t="str">
            <v>RMI</v>
          </cell>
          <cell r="G8582" t="str">
            <v>PT Aries Kencana Sejahtera</v>
          </cell>
          <cell r="H8582" t="str">
            <v>INDONESIA</v>
          </cell>
          <cell r="I8582"/>
          <cell r="J8582" t="str">
            <v>Pemali</v>
          </cell>
          <cell r="K8582" t="str">
            <v>Kepulauan Bangka Belitung</v>
          </cell>
          <cell r="L8582" t="str">
            <v>Conformant</v>
          </cell>
        </row>
        <row r="8583">
          <cell r="B8583" t="str">
            <v>VISHAY INTERTECHNOLOGY_2023</v>
          </cell>
          <cell r="C8583" t="str">
            <v>CID001399 - PT Artha Cipta Langgeng</v>
          </cell>
          <cell r="D8583" t="str">
            <v>Tin</v>
          </cell>
          <cell r="E8583" t="str">
            <v>CID001399</v>
          </cell>
          <cell r="F8583" t="str">
            <v>RMI</v>
          </cell>
          <cell r="G8583" t="str">
            <v>PT Artha Cipta Langgeng</v>
          </cell>
          <cell r="H8583" t="str">
            <v>INDONESIA</v>
          </cell>
          <cell r="I8583"/>
          <cell r="J8583" t="str">
            <v>Sungailiat</v>
          </cell>
          <cell r="K8583" t="str">
            <v>Kepulauan Bangka Belitung</v>
          </cell>
          <cell r="L8583" t="str">
            <v>Conformant</v>
          </cell>
        </row>
        <row r="8584">
          <cell r="B8584" t="str">
            <v>VISHAY INTERTECHNOLOGY_2023</v>
          </cell>
          <cell r="C8584" t="str">
            <v>CID002503 - PT ATD Makmur Mandiri Jaya</v>
          </cell>
          <cell r="D8584" t="str">
            <v>Tin</v>
          </cell>
          <cell r="E8584" t="str">
            <v>CID002503</v>
          </cell>
          <cell r="F8584" t="str">
            <v>RMI</v>
          </cell>
          <cell r="G8584" t="str">
            <v>PT ATD Makmur Mandiri Jaya</v>
          </cell>
          <cell r="H8584" t="str">
            <v>INDONESIA</v>
          </cell>
          <cell r="I8584"/>
          <cell r="J8584" t="str">
            <v>Sungailiat</v>
          </cell>
          <cell r="K8584" t="str">
            <v>Kepulauan Bangka Belitung</v>
          </cell>
          <cell r="L8584" t="str">
            <v>Conformant</v>
          </cell>
        </row>
        <row r="8585">
          <cell r="B8585" t="str">
            <v>VISHAY INTERTECHNOLOGY_2023</v>
          </cell>
          <cell r="C8585" t="str">
            <v>CID001402 - PT Babel Inti Perkasa</v>
          </cell>
          <cell r="D8585" t="str">
            <v>Tin</v>
          </cell>
          <cell r="E8585" t="str">
            <v>CID001402</v>
          </cell>
          <cell r="F8585" t="str">
            <v>RMI</v>
          </cell>
          <cell r="G8585" t="str">
            <v>PT Babel Inti Perkasa</v>
          </cell>
          <cell r="H8585" t="str">
            <v>INDONESIA</v>
          </cell>
          <cell r="I8585"/>
          <cell r="J8585" t="str">
            <v>Lintang</v>
          </cell>
          <cell r="K8585" t="str">
            <v>Kepulauan Bangka Belitung</v>
          </cell>
          <cell r="L8585" t="str">
            <v>Conformant</v>
          </cell>
        </row>
        <row r="8586">
          <cell r="B8586" t="str">
            <v>VISHAY INTERTECHNOLOGY_2023</v>
          </cell>
          <cell r="C8586" t="str">
            <v>CID001428 - PT Bukit Timah156</v>
          </cell>
          <cell r="D8586" t="str">
            <v>Tin</v>
          </cell>
          <cell r="E8586" t="str">
            <v>CID001428</v>
          </cell>
          <cell r="F8586" t="str">
            <v>RMI</v>
          </cell>
          <cell r="G8586" t="str">
            <v>PT Bukit Timah</v>
          </cell>
          <cell r="H8586" t="str">
            <v>INDONESIA</v>
          </cell>
          <cell r="I8586" t="str">
            <v>Nondisclosure</v>
          </cell>
          <cell r="J8586" t="str">
            <v>Pangkal Pinang</v>
          </cell>
          <cell r="K8586" t="str">
            <v>Kepulauan Bangka Belitung</v>
          </cell>
          <cell r="L8586" t="str">
            <v>Conformant</v>
          </cell>
        </row>
        <row r="8587">
          <cell r="B8587" t="str">
            <v>VISHAY INTERTECHNOLOGY_2023</v>
          </cell>
          <cell r="C8587" t="str">
            <v>CID002696 - PT Cipta Persada Mulia</v>
          </cell>
          <cell r="D8587" t="str">
            <v>Tin</v>
          </cell>
          <cell r="E8587" t="str">
            <v>CID002696</v>
          </cell>
          <cell r="F8587" t="str">
            <v>RMI</v>
          </cell>
          <cell r="G8587" t="str">
            <v>PT Cipta Persada Mulia</v>
          </cell>
          <cell r="H8587" t="str">
            <v>INDONESIA</v>
          </cell>
          <cell r="I8587"/>
          <cell r="J8587" t="str">
            <v>Batam</v>
          </cell>
          <cell r="K8587" t="str">
            <v>Kepulauan Riau</v>
          </cell>
          <cell r="L8587" t="str">
            <v>Conformant</v>
          </cell>
        </row>
        <row r="8588">
          <cell r="B8588" t="str">
            <v>VISHAY INTERTECHNOLOGY_2023</v>
          </cell>
          <cell r="C8588" t="str">
            <v>CID002835 - PT Menara Cipta Mulia</v>
          </cell>
          <cell r="D8588" t="str">
            <v>Tin</v>
          </cell>
          <cell r="E8588" t="str">
            <v>CID002835</v>
          </cell>
          <cell r="F8588" t="str">
            <v>RMI</v>
          </cell>
          <cell r="G8588" t="str">
            <v>PT Menara Cipta Mulia</v>
          </cell>
          <cell r="H8588" t="str">
            <v>INDONESIA</v>
          </cell>
          <cell r="I8588"/>
          <cell r="J8588" t="str">
            <v>Mentawak</v>
          </cell>
          <cell r="K8588" t="str">
            <v>Kepulauan Bangka Belitung</v>
          </cell>
          <cell r="L8588" t="str">
            <v>Conformant</v>
          </cell>
        </row>
        <row r="8589">
          <cell r="B8589" t="str">
            <v>VISHAY INTERTECHNOLOGY_2023</v>
          </cell>
          <cell r="C8589" t="str">
            <v>CID001453 - PT Mitra Stania Prima</v>
          </cell>
          <cell r="D8589" t="str">
            <v>Tin</v>
          </cell>
          <cell r="E8589" t="str">
            <v>CID001453</v>
          </cell>
          <cell r="F8589" t="str">
            <v>RMI</v>
          </cell>
          <cell r="G8589" t="str">
            <v>PT Mitra Stania Prima</v>
          </cell>
          <cell r="H8589" t="str">
            <v>INDONESIA</v>
          </cell>
          <cell r="I8589"/>
          <cell r="J8589" t="str">
            <v>Sungailiat</v>
          </cell>
          <cell r="K8589" t="str">
            <v>Kepulauan Bangka Belitung</v>
          </cell>
          <cell r="L8589" t="str">
            <v>Conformant</v>
          </cell>
        </row>
        <row r="8590">
          <cell r="B8590" t="str">
            <v>VISHAY INTERTECHNOLOGY_2023</v>
          </cell>
          <cell r="C8590" t="str">
            <v>CID001458 - PT Prima Timah Utama</v>
          </cell>
          <cell r="D8590" t="str">
            <v>Tin</v>
          </cell>
          <cell r="E8590" t="str">
            <v>CID001458</v>
          </cell>
          <cell r="F8590" t="str">
            <v>RMI</v>
          </cell>
          <cell r="G8590" t="str">
            <v>PT Prima Timah Utama</v>
          </cell>
          <cell r="H8590" t="str">
            <v>INDONESIA</v>
          </cell>
          <cell r="I8590"/>
          <cell r="J8590" t="str">
            <v>Pangkal Pinang</v>
          </cell>
          <cell r="K8590" t="str">
            <v>Kepulauan Bangka Belitung</v>
          </cell>
          <cell r="L8590" t="str">
            <v>Conformant</v>
          </cell>
        </row>
        <row r="8591">
          <cell r="B8591" t="str">
            <v>VISHAY INTERTECHNOLOGY_2023</v>
          </cell>
          <cell r="C8591" t="str">
            <v>CID001460 - PT Refined Bangka Tin</v>
          </cell>
          <cell r="D8591" t="str">
            <v>Tin</v>
          </cell>
          <cell r="E8591" t="str">
            <v>CID001460</v>
          </cell>
          <cell r="F8591" t="str">
            <v>RMI</v>
          </cell>
          <cell r="G8591" t="str">
            <v>PT Refined Bangka Tin</v>
          </cell>
          <cell r="H8591" t="str">
            <v>INDONESIA</v>
          </cell>
          <cell r="I8591"/>
          <cell r="J8591" t="str">
            <v>Sungailiat</v>
          </cell>
          <cell r="K8591" t="str">
            <v>Kepulauan Bangka Belitung</v>
          </cell>
          <cell r="L8591" t="str">
            <v>Conformant</v>
          </cell>
        </row>
        <row r="8592">
          <cell r="B8592" t="str">
            <v>VISHAY INTERTECHNOLOGY_2023</v>
          </cell>
          <cell r="C8592" t="str">
            <v>CID001463 - PT Sariwiguna Binasentosa</v>
          </cell>
          <cell r="D8592" t="str">
            <v>Tin</v>
          </cell>
          <cell r="E8592" t="str">
            <v>CID001463</v>
          </cell>
          <cell r="F8592" t="str">
            <v>RMI</v>
          </cell>
          <cell r="G8592" t="str">
            <v>PT Sariwiguna Binasentosa</v>
          </cell>
          <cell r="H8592" t="str">
            <v>INDONESIA</v>
          </cell>
          <cell r="I8592"/>
          <cell r="J8592" t="str">
            <v>Pangkal Pinang</v>
          </cell>
          <cell r="K8592" t="str">
            <v>Kepulauan Bangka Belitung</v>
          </cell>
          <cell r="L8592" t="str">
            <v>Conformant</v>
          </cell>
        </row>
        <row r="8593">
          <cell r="B8593" t="str">
            <v>VISHAY INTERTECHNOLOGY_2023</v>
          </cell>
          <cell r="C8593" t="str">
            <v>CID001468 - PT Stanindo Inti Perkasa</v>
          </cell>
          <cell r="D8593" t="str">
            <v>Tin</v>
          </cell>
          <cell r="E8593" t="str">
            <v>CID001468</v>
          </cell>
          <cell r="F8593" t="str">
            <v>RMI</v>
          </cell>
          <cell r="G8593" t="str">
            <v>PT Stanindo Inti Perkasa</v>
          </cell>
          <cell r="H8593" t="str">
            <v>INDONESIA</v>
          </cell>
          <cell r="I8593"/>
          <cell r="J8593" t="str">
            <v>Pangkal Pinang</v>
          </cell>
          <cell r="K8593" t="str">
            <v>Kepulauan Bangka Belitung</v>
          </cell>
          <cell r="L8593" t="str">
            <v>Conformant</v>
          </cell>
        </row>
        <row r="8594">
          <cell r="B8594" t="str">
            <v>VISHAY INTERTECHNOLOGY_2023</v>
          </cell>
          <cell r="C8594" t="str">
            <v>CID002816 - PT Sukses Inti Makmur</v>
          </cell>
          <cell r="D8594" t="str">
            <v>Tin</v>
          </cell>
          <cell r="E8594" t="str">
            <v>CID002816</v>
          </cell>
          <cell r="F8594" t="str">
            <v>RMI</v>
          </cell>
          <cell r="G8594" t="str">
            <v>PT Sukses Inti Makmur</v>
          </cell>
          <cell r="H8594" t="str">
            <v>INDONESIA</v>
          </cell>
          <cell r="I8594"/>
          <cell r="J8594" t="str">
            <v>Belitung</v>
          </cell>
          <cell r="K8594" t="str">
            <v>Kepulauan Bangka Belitung</v>
          </cell>
          <cell r="L8594" t="str">
            <v>Conformant</v>
          </cell>
        </row>
        <row r="8595">
          <cell r="B8595" t="str">
            <v>VISHAY INTERTECHNOLOGY_2023</v>
          </cell>
          <cell r="C8595" t="str">
            <v>CID001477 - PT Timah Tbk Kundur</v>
          </cell>
          <cell r="D8595" t="str">
            <v>Tin</v>
          </cell>
          <cell r="E8595" t="str">
            <v>CID001477</v>
          </cell>
          <cell r="F8595" t="str">
            <v>RMI</v>
          </cell>
          <cell r="G8595" t="str">
            <v>PT Timah Tbk Kundur</v>
          </cell>
          <cell r="H8595" t="str">
            <v>INDONESIA</v>
          </cell>
          <cell r="I8595" t="str">
            <v>Unknown.</v>
          </cell>
          <cell r="J8595" t="str">
            <v>Kundur</v>
          </cell>
          <cell r="K8595" t="str">
            <v>Riau</v>
          </cell>
          <cell r="L8595" t="str">
            <v>Conformant</v>
          </cell>
        </row>
        <row r="8596">
          <cell r="B8596" t="str">
            <v>VISHAY INTERTECHNOLOGY_2023</v>
          </cell>
          <cell r="C8596" t="str">
            <v>CID001482 - PT Timah Tbk Mentok</v>
          </cell>
          <cell r="D8596" t="str">
            <v>Tin</v>
          </cell>
          <cell r="E8596" t="str">
            <v>CID001482</v>
          </cell>
          <cell r="F8596" t="str">
            <v>RMI</v>
          </cell>
          <cell r="G8596" t="str">
            <v>PT Timah Tbk Mentok</v>
          </cell>
          <cell r="H8596" t="str">
            <v>INDONESIA</v>
          </cell>
          <cell r="I8596" t="str">
            <v>Unknown.</v>
          </cell>
          <cell r="J8596" t="str">
            <v>Mentok</v>
          </cell>
          <cell r="K8596" t="str">
            <v>Kepulauan Bangka Belitung</v>
          </cell>
          <cell r="L8596" t="str">
            <v>Conformant</v>
          </cell>
        </row>
        <row r="8597">
          <cell r="B8597" t="str">
            <v>VISHAY INTERTECHNOLOGY_2023</v>
          </cell>
          <cell r="C8597" t="str">
            <v>CID001539 - Rui Da Hung</v>
          </cell>
          <cell r="D8597" t="str">
            <v>Tin</v>
          </cell>
          <cell r="E8597" t="str">
            <v>CID001539</v>
          </cell>
          <cell r="F8597" t="str">
            <v>RMI</v>
          </cell>
          <cell r="G8597" t="str">
            <v>Rui Da Hung</v>
          </cell>
          <cell r="H8597" t="str">
            <v>TAIWAN, PROVINCE OF CHINA</v>
          </cell>
          <cell r="I8597"/>
          <cell r="J8597" t="str">
            <v>Taoyuan</v>
          </cell>
          <cell r="K8597" t="str">
            <v>Taoyuan</v>
          </cell>
          <cell r="L8597" t="str">
            <v>Conformant</v>
          </cell>
        </row>
        <row r="8598">
          <cell r="B8598" t="str">
            <v>VISHAY INTERTECHNOLOGY_2023</v>
          </cell>
          <cell r="C8598" t="str">
            <v>CID001898 - Thaisarco</v>
          </cell>
          <cell r="D8598" t="str">
            <v>Tin</v>
          </cell>
          <cell r="E8598" t="str">
            <v>CID001898</v>
          </cell>
          <cell r="F8598" t="str">
            <v>RMI</v>
          </cell>
          <cell r="G8598" t="str">
            <v>Thaisarco</v>
          </cell>
          <cell r="H8598" t="str">
            <v>THAILAND</v>
          </cell>
          <cell r="I8598" t="str">
            <v>80 Moo 8, Sakdidej Road</v>
          </cell>
          <cell r="J8598" t="str">
            <v>Amphur Muang</v>
          </cell>
          <cell r="K8598" t="str">
            <v>Phuket</v>
          </cell>
          <cell r="L8598" t="str">
            <v>Conformant</v>
          </cell>
        </row>
        <row r="8599">
          <cell r="B8599" t="str">
            <v>VISHAY INTERTECHNOLOGY_2023</v>
          </cell>
          <cell r="C8599" t="str">
            <v>CID002036 - White Solder Metalurgia e Mineracao Ltda.</v>
          </cell>
          <cell r="D8599" t="str">
            <v>Tin</v>
          </cell>
          <cell r="E8599" t="str">
            <v>CID002036</v>
          </cell>
          <cell r="F8599" t="str">
            <v>RMI</v>
          </cell>
          <cell r="G8599" t="str">
            <v>White Solder Metalurgia e Mineracao Ltda.</v>
          </cell>
          <cell r="H8599" t="str">
            <v>BRAZIL</v>
          </cell>
          <cell r="I8599" t="str">
            <v>Rodovia 421, Km 1,1 no 917 CEP 76877-073/Cx Postal: 433</v>
          </cell>
          <cell r="J8599" t="str">
            <v>Ariquemes</v>
          </cell>
          <cell r="K8599" t="str">
            <v>Rondônia</v>
          </cell>
          <cell r="L8599" t="str">
            <v>Conformant</v>
          </cell>
        </row>
        <row r="8600">
          <cell r="B8600" t="str">
            <v>VISHAY INTERTECHNOLOGY_2023</v>
          </cell>
          <cell r="C8600" t="str">
            <v>CID002158 - Yunnan Chengfeng Non-ferrous Metals Co., Ltd.165</v>
          </cell>
          <cell r="D8600" t="str">
            <v>Tin</v>
          </cell>
          <cell r="E8600" t="str">
            <v>CID002158</v>
          </cell>
          <cell r="F8600" t="str">
            <v>RMI</v>
          </cell>
          <cell r="G8600" t="str">
            <v>Yunnan Chengfeng Non-ferrous Metals Co., Ltd.</v>
          </cell>
          <cell r="H8600" t="str">
            <v>CHINA</v>
          </cell>
          <cell r="I8600" t="str">
            <v>Unknown.</v>
          </cell>
          <cell r="J8600" t="str">
            <v>Gejiu</v>
          </cell>
          <cell r="K8600" t="str">
            <v>Yunnan Sheng</v>
          </cell>
          <cell r="L8600" t="str">
            <v>Conformant</v>
          </cell>
        </row>
        <row r="8601">
          <cell r="B8601" t="str">
            <v>VISHAY INTERTECHNOLOGY_2023</v>
          </cell>
          <cell r="C8601" t="str">
            <v>CID002180 - Tin Smelting Branch of Yunnan Tin Co., Ltd.</v>
          </cell>
          <cell r="D8601" t="str">
            <v>Tin</v>
          </cell>
          <cell r="E8601" t="str">
            <v>CID002180</v>
          </cell>
          <cell r="F8601" t="str">
            <v>RMI</v>
          </cell>
          <cell r="G8601" t="str">
            <v>Tin Smelting Branch of Yunnan Tin Co., Ltd.</v>
          </cell>
          <cell r="H8601" t="str">
            <v>CHINA</v>
          </cell>
          <cell r="I8601" t="str">
            <v>Unknown.</v>
          </cell>
          <cell r="J8601" t="str">
            <v>Gejiu</v>
          </cell>
          <cell r="K8601" t="str">
            <v>Yunnan Sheng</v>
          </cell>
          <cell r="L8601" t="str">
            <v>Conformant</v>
          </cell>
        </row>
        <row r="8602">
          <cell r="B8602" t="str">
            <v>VISHAY INTERTECHNOLOGY_2023</v>
          </cell>
          <cell r="C8602" t="str">
            <v>CID000004 - A.L.M.T. Corp.</v>
          </cell>
          <cell r="D8602" t="str">
            <v>Tungsten</v>
          </cell>
          <cell r="E8602" t="str">
            <v>CID000004</v>
          </cell>
          <cell r="F8602" t="str">
            <v>RMI</v>
          </cell>
          <cell r="G8602" t="str">
            <v>A.L.M.T. Corp.</v>
          </cell>
          <cell r="H8602" t="str">
            <v>JAPAN</v>
          </cell>
          <cell r="I8602"/>
          <cell r="J8602" t="str">
            <v>Toyama City</v>
          </cell>
          <cell r="K8602" t="str">
            <v>Toyama</v>
          </cell>
          <cell r="L8602" t="str">
            <v>Conformant</v>
          </cell>
        </row>
        <row r="8603">
          <cell r="B8603" t="str">
            <v>VISHAY INTERTECHNOLOGY_2023</v>
          </cell>
          <cell r="C8603" t="str">
            <v>CID002513 - Hunan Shizhuyuan Nonferrous Metals Co., Ltd. Chenzhou Tungsten Products Branch</v>
          </cell>
          <cell r="D8603" t="str">
            <v>Tungsten</v>
          </cell>
          <cell r="E8603" t="str">
            <v>CID002513</v>
          </cell>
          <cell r="F8603" t="str">
            <v>RMI</v>
          </cell>
          <cell r="G8603" t="str">
            <v>Hunan Shizhuyuan Nonferrous Metals Co., Ltd. Chenzhou Tungsten Products Branch</v>
          </cell>
          <cell r="H8603" t="str">
            <v>CHINA</v>
          </cell>
          <cell r="I8603"/>
          <cell r="J8603" t="str">
            <v>Chenzhou</v>
          </cell>
          <cell r="K8603" t="str">
            <v>Hunan Sheng</v>
          </cell>
          <cell r="L8603" t="str">
            <v>Conformant</v>
          </cell>
        </row>
        <row r="8604">
          <cell r="B8604" t="str">
            <v>VISHAY INTERTECHNOLOGY_2023</v>
          </cell>
          <cell r="C8604" t="str">
            <v>CID000258 - Chongyi Zhangyuan Tungsten Co., Ltd.</v>
          </cell>
          <cell r="D8604" t="str">
            <v>Tungsten</v>
          </cell>
          <cell r="E8604" t="str">
            <v>CID000258</v>
          </cell>
          <cell r="F8604" t="str">
            <v>RMI</v>
          </cell>
          <cell r="G8604" t="str">
            <v>Chongyi Zhangyuan Tungsten Co., Ltd.</v>
          </cell>
          <cell r="H8604" t="str">
            <v>CHINA</v>
          </cell>
          <cell r="I8604"/>
          <cell r="J8604" t="str">
            <v>Ganzhou</v>
          </cell>
          <cell r="K8604" t="str">
            <v>Jiangxi Sheng</v>
          </cell>
          <cell r="L8604" t="str">
            <v>Conformant</v>
          </cell>
        </row>
        <row r="8605">
          <cell r="B8605" t="str">
            <v>VISHAY INTERTECHNOLOGY_2023</v>
          </cell>
          <cell r="C8605" t="str">
            <v>CID000875 - Ganzhou Huaxing Tungsten Products Co., Ltd.177</v>
          </cell>
          <cell r="D8605" t="str">
            <v>Tungsten</v>
          </cell>
          <cell r="E8605" t="str">
            <v>CID000875</v>
          </cell>
          <cell r="F8605" t="str">
            <v>RMI</v>
          </cell>
          <cell r="G8605" t="str">
            <v>Ganzhou Huaxing Tungsten Products Co., Ltd.</v>
          </cell>
          <cell r="H8605" t="str">
            <v>CHINA</v>
          </cell>
          <cell r="I8605"/>
          <cell r="J8605" t="str">
            <v>Ganzhou</v>
          </cell>
          <cell r="K8605" t="str">
            <v>Jiangxi Sheng</v>
          </cell>
          <cell r="L8605" t="str">
            <v>Conformant</v>
          </cell>
        </row>
        <row r="8606">
          <cell r="B8606" t="str">
            <v>VISHAY INTERTECHNOLOGY_2023</v>
          </cell>
          <cell r="C8606" t="str">
            <v>CID002494 - Ganzhou Seadragon W &amp; Mo Co., Ltd.</v>
          </cell>
          <cell r="D8606" t="str">
            <v>Tungsten</v>
          </cell>
          <cell r="E8606" t="str">
            <v>CID002494</v>
          </cell>
          <cell r="F8606" t="str">
            <v>RMI</v>
          </cell>
          <cell r="G8606" t="str">
            <v>Ganzhou Seadragon W &amp; Mo Co., Ltd.</v>
          </cell>
          <cell r="H8606" t="str">
            <v>CHINA</v>
          </cell>
          <cell r="I8606"/>
          <cell r="J8606" t="str">
            <v>Ganzhou</v>
          </cell>
          <cell r="K8606" t="str">
            <v>Jiangxi Sheng</v>
          </cell>
          <cell r="L8606" t="str">
            <v>Conformant</v>
          </cell>
        </row>
        <row r="8607">
          <cell r="B8607" t="str">
            <v>VISHAY INTERTECHNOLOGY_2023</v>
          </cell>
          <cell r="C8607" t="str">
            <v>CID000568 - Global Tungsten &amp; Powders Corp.</v>
          </cell>
          <cell r="D8607" t="str">
            <v>Tungsten</v>
          </cell>
          <cell r="E8607" t="str">
            <v>CID000568</v>
          </cell>
          <cell r="F8607" t="str">
            <v>RMI</v>
          </cell>
          <cell r="G8607" t="str">
            <v>Global Tungsten &amp; Powders Corp.</v>
          </cell>
          <cell r="H8607" t="str">
            <v>UNITED STATES OF AMERICA</v>
          </cell>
          <cell r="I8607"/>
          <cell r="J8607" t="str">
            <v>Towanda</v>
          </cell>
          <cell r="K8607" t="str">
            <v>Pennsylvania</v>
          </cell>
          <cell r="L8607" t="str">
            <v>Conformant</v>
          </cell>
        </row>
        <row r="8608">
          <cell r="B8608" t="str">
            <v>VISHAY INTERTECHNOLOGY_2023</v>
          </cell>
          <cell r="C8608" t="str">
            <v>CID000218 - Guangdong Xianglu Tungsten Co., Ltd.181</v>
          </cell>
          <cell r="D8608" t="str">
            <v>Tungsten</v>
          </cell>
          <cell r="E8608" t="str">
            <v>CID000218</v>
          </cell>
          <cell r="F8608" t="str">
            <v>RMI</v>
          </cell>
          <cell r="G8608" t="str">
            <v>Guangdong Xianglu Tungsten Co., Ltd.</v>
          </cell>
          <cell r="H8608" t="str">
            <v>CHINA</v>
          </cell>
          <cell r="I8608"/>
          <cell r="J8608" t="str">
            <v>Chaozhou</v>
          </cell>
          <cell r="K8608" t="str">
            <v>Guangdong Sheng</v>
          </cell>
          <cell r="L8608" t="str">
            <v>Conformant</v>
          </cell>
        </row>
        <row r="8609">
          <cell r="B8609" t="str">
            <v>VISHAY INTERTECHNOLOGY_2023</v>
          </cell>
          <cell r="C8609" t="str">
            <v>CID002541 - H.C. Starck Tungsten GmbH</v>
          </cell>
          <cell r="D8609" t="str">
            <v>Tungsten</v>
          </cell>
          <cell r="E8609" t="str">
            <v>CID002541</v>
          </cell>
          <cell r="F8609" t="str">
            <v>RMI</v>
          </cell>
          <cell r="G8609" t="str">
            <v>H.C. Starck Tungsten GmbH</v>
          </cell>
          <cell r="H8609" t="str">
            <v>GERMANY</v>
          </cell>
          <cell r="I8609"/>
          <cell r="J8609" t="str">
            <v>Goslar</v>
          </cell>
          <cell r="K8609" t="str">
            <v>Niedersachsen</v>
          </cell>
          <cell r="L8609" t="str">
            <v>Conformant</v>
          </cell>
        </row>
        <row r="8610">
          <cell r="B8610" t="str">
            <v>VISHAY INTERTECHNOLOGY_2023</v>
          </cell>
          <cell r="C8610" t="str">
            <v>CID000769 - Hunan Jintai New Material Co., Ltd.96</v>
          </cell>
          <cell r="D8610" t="str">
            <v>Tungsten</v>
          </cell>
          <cell r="E8610" t="str">
            <v>CID000769</v>
          </cell>
          <cell r="F8610" t="str">
            <v>RMI</v>
          </cell>
          <cell r="G8610" t="str">
            <v>Hunan Jintai New Material Co., Ltd.</v>
          </cell>
          <cell r="H8610" t="str">
            <v>CHINA</v>
          </cell>
          <cell r="I8610"/>
          <cell r="J8610" t="str">
            <v>Hengyang</v>
          </cell>
          <cell r="K8610" t="str">
            <v>Hunan Sheng</v>
          </cell>
          <cell r="L8610" t="str">
            <v>Conformant</v>
          </cell>
        </row>
        <row r="8611">
          <cell r="B8611" t="str">
            <v>VISHAY INTERTECHNOLOGY_2023</v>
          </cell>
          <cell r="C8611" t="str">
            <v>CID000825 - Japan New Metals Co., Ltd.</v>
          </cell>
          <cell r="D8611" t="str">
            <v>Tungsten</v>
          </cell>
          <cell r="E8611" t="str">
            <v>CID000825</v>
          </cell>
          <cell r="F8611" t="str">
            <v>RMI</v>
          </cell>
          <cell r="G8611" t="str">
            <v>Japan New Metals Co., Ltd.</v>
          </cell>
          <cell r="H8611" t="str">
            <v>JAPAN</v>
          </cell>
          <cell r="I8611"/>
          <cell r="J8611" t="str">
            <v>Akita City</v>
          </cell>
          <cell r="K8611" t="str">
            <v>Akita</v>
          </cell>
          <cell r="L8611" t="str">
            <v>Conformant</v>
          </cell>
        </row>
        <row r="8612">
          <cell r="B8612" t="str">
            <v>VISHAY INTERTECHNOLOGY_2023</v>
          </cell>
          <cell r="C8612" t="str">
            <v>CID002551 - Jiangwu H.C. Starck Tungsten Products Co., Ltd.</v>
          </cell>
          <cell r="D8612" t="str">
            <v>Tungsten</v>
          </cell>
          <cell r="E8612" t="str">
            <v>CID002551</v>
          </cell>
          <cell r="F8612" t="str">
            <v>RMI</v>
          </cell>
          <cell r="G8612" t="str">
            <v>Jiangwu H.C. Starck Tungsten Products Co., Ltd.</v>
          </cell>
          <cell r="H8612" t="str">
            <v>CHINA</v>
          </cell>
          <cell r="I8612"/>
          <cell r="J8612" t="str">
            <v>Ganzhou</v>
          </cell>
          <cell r="K8612" t="str">
            <v>Jiangxi Sheng</v>
          </cell>
          <cell r="L8612" t="str">
            <v>Conformant</v>
          </cell>
        </row>
        <row r="8613">
          <cell r="B8613" t="str">
            <v>VISHAY INTERTECHNOLOGY_2023</v>
          </cell>
          <cell r="C8613" t="str">
            <v>CID002321 - Jiangxi Gan Bei Tungsten Co., Ltd.</v>
          </cell>
          <cell r="D8613" t="str">
            <v>Tungsten</v>
          </cell>
          <cell r="E8613" t="str">
            <v>CID002321</v>
          </cell>
          <cell r="F8613" t="str">
            <v>RMI</v>
          </cell>
          <cell r="G8613" t="str">
            <v>Jiangxi Gan Bei Tungsten Co., Ltd.</v>
          </cell>
          <cell r="H8613" t="str">
            <v>CHINA</v>
          </cell>
          <cell r="I8613"/>
          <cell r="J8613" t="str">
            <v>Xiushui</v>
          </cell>
          <cell r="K8613" t="str">
            <v>Jiangxi Sheng</v>
          </cell>
          <cell r="L8613" t="str">
            <v>Conformant</v>
          </cell>
        </row>
        <row r="8614">
          <cell r="B8614" t="str">
            <v>VISHAY INTERTECHNOLOGY_2023</v>
          </cell>
          <cell r="C8614" t="str">
            <v>CID002318 - Jiangxi Tonggu Non-ferrous Metallurgical &amp; Chemical Co., Ltd.</v>
          </cell>
          <cell r="D8614" t="str">
            <v>Tungsten</v>
          </cell>
          <cell r="E8614" t="str">
            <v>CID002318</v>
          </cell>
          <cell r="F8614" t="str">
            <v>RMI</v>
          </cell>
          <cell r="G8614" t="str">
            <v>Jiangxi Tonggu Non-ferrous Metallurgical &amp; Chemical Co., Ltd.</v>
          </cell>
          <cell r="H8614" t="str">
            <v>CHINA</v>
          </cell>
          <cell r="I8614"/>
          <cell r="J8614" t="str">
            <v>Tonggu</v>
          </cell>
          <cell r="K8614" t="str">
            <v>Jiangxi Sheng</v>
          </cell>
          <cell r="L8614" t="str">
            <v>Conformant</v>
          </cell>
        </row>
        <row r="8615">
          <cell r="B8615" t="str">
            <v>VISHAY INTERTECHNOLOGY_2023</v>
          </cell>
          <cell r="C8615" t="str">
            <v>CID002317 - Jiangxi Xinsheng Tungsten Industry Co., Ltd.</v>
          </cell>
          <cell r="D8615" t="str">
            <v>Tungsten</v>
          </cell>
          <cell r="E8615" t="str">
            <v>CID002317</v>
          </cell>
          <cell r="F8615" t="str">
            <v>RMI</v>
          </cell>
          <cell r="G8615" t="str">
            <v>Jiangxi Xinsheng Tungsten Industry Co., Ltd.</v>
          </cell>
          <cell r="H8615" t="str">
            <v>CHINA</v>
          </cell>
          <cell r="I8615"/>
          <cell r="J8615" t="str">
            <v>Ganzhou</v>
          </cell>
          <cell r="K8615" t="str">
            <v>Jiangxi Sheng</v>
          </cell>
          <cell r="L8615" t="str">
            <v>Conformant</v>
          </cell>
        </row>
        <row r="8616">
          <cell r="B8616" t="str">
            <v>VISHAY INTERTECHNOLOGY_2023</v>
          </cell>
          <cell r="C8616" t="str">
            <v>CID002316 - Jiangxi Yaosheng Tungsten Co., Ltd.</v>
          </cell>
          <cell r="D8616" t="str">
            <v>Tungsten</v>
          </cell>
          <cell r="E8616" t="str">
            <v>CID002316</v>
          </cell>
          <cell r="F8616" t="str">
            <v>RMI</v>
          </cell>
          <cell r="G8616" t="str">
            <v>Jiangxi Yaosheng Tungsten Co., Ltd.</v>
          </cell>
          <cell r="H8616" t="str">
            <v>CHINA</v>
          </cell>
          <cell r="I8616"/>
          <cell r="J8616" t="str">
            <v>Ganzhou</v>
          </cell>
          <cell r="K8616" t="str">
            <v>Jiangxi Sheng</v>
          </cell>
          <cell r="L8616" t="str">
            <v>Conformant</v>
          </cell>
        </row>
        <row r="8617">
          <cell r="B8617" t="str">
            <v>VISHAY INTERTECHNOLOGY_2023</v>
          </cell>
          <cell r="C8617" t="str">
            <v>CID000105 - Kennametal Huntsville184</v>
          </cell>
          <cell r="D8617" t="str">
            <v>Tungsten</v>
          </cell>
          <cell r="E8617" t="str">
            <v>CID000105</v>
          </cell>
          <cell r="F8617" t="str">
            <v>RMI</v>
          </cell>
          <cell r="G8617" t="str">
            <v>Kennametal Huntsville</v>
          </cell>
          <cell r="H8617" t="str">
            <v>UNITED STATES OF AMERICA</v>
          </cell>
          <cell r="I8617"/>
          <cell r="J8617" t="str">
            <v>Huntsville</v>
          </cell>
          <cell r="K8617" t="str">
            <v>Alabama</v>
          </cell>
          <cell r="L8617" t="str">
            <v>Conformant</v>
          </cell>
        </row>
        <row r="8618">
          <cell r="B8618" t="str">
            <v>VISHAY INTERTECHNOLOGY_2023</v>
          </cell>
          <cell r="C8618" t="str">
            <v>CID002589 - Niagara Refining LLC</v>
          </cell>
          <cell r="D8618" t="str">
            <v>Tungsten</v>
          </cell>
          <cell r="E8618" t="str">
            <v>CID002589</v>
          </cell>
          <cell r="F8618" t="str">
            <v>RMI</v>
          </cell>
          <cell r="G8618" t="str">
            <v>Niagara Refining LLC</v>
          </cell>
          <cell r="H8618" t="str">
            <v>UNITED STATES OF AMERICA</v>
          </cell>
          <cell r="I8618"/>
          <cell r="J8618" t="str">
            <v>Depew</v>
          </cell>
          <cell r="K8618" t="str">
            <v>New York</v>
          </cell>
          <cell r="L8618" t="str">
            <v>Conformant</v>
          </cell>
        </row>
        <row r="8619">
          <cell r="B8619" t="str">
            <v>VISHAY INTERTECHNOLOGY_2023</v>
          </cell>
          <cell r="C8619" t="str">
            <v>CID002543 - Masan High-Tech Materials</v>
          </cell>
          <cell r="D8619" t="str">
            <v>Tungsten</v>
          </cell>
          <cell r="E8619" t="str">
            <v>CID002543</v>
          </cell>
          <cell r="F8619" t="str">
            <v>RMI</v>
          </cell>
          <cell r="G8619" t="str">
            <v>Masan High-Tech Materials</v>
          </cell>
          <cell r="H8619" t="str">
            <v>VIET NAM</v>
          </cell>
          <cell r="I8619"/>
          <cell r="J8619" t="str">
            <v>Dai Tu</v>
          </cell>
          <cell r="K8619" t="str">
            <v>Thái Nguyên</v>
          </cell>
          <cell r="L8619" t="str">
            <v>Conformant</v>
          </cell>
        </row>
        <row r="8620">
          <cell r="B8620" t="str">
            <v>VISHAY INTERTECHNOLOGY_2023</v>
          </cell>
          <cell r="C8620" t="str">
            <v>CID002044 - Wolfram Bergbau und Hutten AG187</v>
          </cell>
          <cell r="D8620" t="str">
            <v>Tungsten</v>
          </cell>
          <cell r="E8620" t="str">
            <v>CID002044</v>
          </cell>
          <cell r="F8620" t="str">
            <v>RMI</v>
          </cell>
          <cell r="G8620" t="str">
            <v>Wolfram Bergbau und Hutten AG</v>
          </cell>
          <cell r="H8620" t="str">
            <v>AUSTRIA</v>
          </cell>
          <cell r="I8620"/>
          <cell r="J8620"/>
          <cell r="K8620"/>
          <cell r="L8620" t="str">
            <v>Conformant</v>
          </cell>
        </row>
        <row r="8621">
          <cell r="B8621" t="str">
            <v>VISHAY INTERTECHNOLOGY_2023</v>
          </cell>
          <cell r="C8621" t="str">
            <v>CID002320 - Xiamen Tungsten (H.C.) Co., Ltd.188</v>
          </cell>
          <cell r="D8621" t="str">
            <v>Tungsten</v>
          </cell>
          <cell r="E8621" t="str">
            <v>CID002320</v>
          </cell>
          <cell r="F8621" t="str">
            <v>RMI</v>
          </cell>
          <cell r="G8621" t="str">
            <v>Xiamen Tungsten (H.C.) Co., Ltd.</v>
          </cell>
          <cell r="H8621" t="str">
            <v>CHINA</v>
          </cell>
          <cell r="I8621"/>
          <cell r="J8621"/>
          <cell r="K8621"/>
          <cell r="L8621" t="str">
            <v>Conformant</v>
          </cell>
        </row>
        <row r="8622">
          <cell r="B8622" t="str">
            <v>VISHAY INTERTECHNOLOGY_2023</v>
          </cell>
          <cell r="C8622" t="str">
            <v>CID001231 - Jiangxi New Nanshan Technology Ltd.</v>
          </cell>
          <cell r="D8622" t="str">
            <v>Tin</v>
          </cell>
          <cell r="E8622" t="str">
            <v>CID001231</v>
          </cell>
          <cell r="F8622" t="str">
            <v>RMI</v>
          </cell>
          <cell r="G8622" t="str">
            <v>Jiangxi New Nanshan Technology Ltd.</v>
          </cell>
          <cell r="H8622" t="str">
            <v>CHINA</v>
          </cell>
          <cell r="I8622" t="str">
            <v>Nan Kang Industrial Park, Ganzhou, Jiangxi Province, China, 341413</v>
          </cell>
          <cell r="J8622" t="str">
            <v>Ganzhou</v>
          </cell>
          <cell r="K8622" t="str">
            <v>Jiangxi Sheng</v>
          </cell>
          <cell r="L8622" t="str">
            <v>Conformant</v>
          </cell>
        </row>
        <row r="8623">
          <cell r="B8623" t="str">
            <v>VISHAY INTERTECHNOLOGY_2023</v>
          </cell>
          <cell r="C8623" t="str">
            <v>CID002100 - Yamakin Co., Ltd.</v>
          </cell>
          <cell r="D8623" t="str">
            <v>Gold</v>
          </cell>
          <cell r="E8623" t="str">
            <v>CID002100</v>
          </cell>
          <cell r="F8623" t="str">
            <v>RMI</v>
          </cell>
          <cell r="G8623" t="str">
            <v>Yamakin Co., Ltd.</v>
          </cell>
          <cell r="H8623" t="str">
            <v>JAPAN</v>
          </cell>
          <cell r="I8623"/>
          <cell r="J8623" t="str">
            <v>Konan</v>
          </cell>
          <cell r="K8623" t="str">
            <v>Kochi</v>
          </cell>
          <cell r="L8623" t="str">
            <v>Conformant</v>
          </cell>
        </row>
        <row r="8624">
          <cell r="B8624" t="str">
            <v>VISHAY INTERTECHNOLOGY_2023</v>
          </cell>
          <cell r="C8624" t="str">
            <v>CID002645 - Ganzhou Haichuang Tungsten Co., Ltd.</v>
          </cell>
          <cell r="D8624" t="str">
            <v>Tungsten</v>
          </cell>
          <cell r="E8624" t="str">
            <v>CID002645</v>
          </cell>
          <cell r="F8624" t="str">
            <v>RMI</v>
          </cell>
          <cell r="G8624" t="str">
            <v>Ganzhou Haichuang Tungsten Co., Ltd.</v>
          </cell>
          <cell r="H8624" t="str">
            <v>CHINA</v>
          </cell>
          <cell r="I8624"/>
          <cell r="J8624" t="str">
            <v>Ganzhou</v>
          </cell>
          <cell r="K8624" t="str">
            <v>Jiangxi Sheng</v>
          </cell>
          <cell r="L8624" t="str">
            <v>Conformant</v>
          </cell>
        </row>
        <row r="8625">
          <cell r="B8625" t="str">
            <v>VISHAY INTERTECHNOLOGY_2023</v>
          </cell>
          <cell r="C8625" t="str">
            <v>CID002773 - Aurubis Beerse99</v>
          </cell>
          <cell r="D8625" t="str">
            <v>Tin</v>
          </cell>
          <cell r="E8625" t="str">
            <v>CID002773</v>
          </cell>
          <cell r="F8625" t="str">
            <v>RMI</v>
          </cell>
          <cell r="G8625" t="str">
            <v>Aurubis Beerse</v>
          </cell>
          <cell r="H8625" t="str">
            <v>BELGIUM</v>
          </cell>
          <cell r="I8625"/>
          <cell r="J8625" t="str">
            <v>Beerse</v>
          </cell>
          <cell r="K8625" t="str">
            <v>Antwerpen</v>
          </cell>
          <cell r="L8625" t="str">
            <v>Conformant</v>
          </cell>
        </row>
        <row r="8626">
          <cell r="B8626" t="str">
            <v>VISHAY INTERTECHNOLOGY_2023</v>
          </cell>
          <cell r="C8626" t="str">
            <v>CID002774 - Aurubis Berango100</v>
          </cell>
          <cell r="D8626" t="str">
            <v>Tin</v>
          </cell>
          <cell r="E8626" t="str">
            <v>CID002774</v>
          </cell>
          <cell r="F8626" t="str">
            <v>RMI</v>
          </cell>
          <cell r="G8626" t="str">
            <v>Aurubis Berango</v>
          </cell>
          <cell r="H8626" t="str">
            <v>SPAIN</v>
          </cell>
          <cell r="I8626"/>
          <cell r="J8626" t="str">
            <v>Berango</v>
          </cell>
          <cell r="K8626" t="str">
            <v>Bizkaia</v>
          </cell>
          <cell r="L8626" t="str">
            <v>Conformant</v>
          </cell>
        </row>
        <row r="8627">
          <cell r="B8627" t="str">
            <v>VISHAY INTERTECHNOLOGY_2023</v>
          </cell>
          <cell r="C8627" t="str">
            <v>CID002918 - SungEel HiMetal Co., Ltd.</v>
          </cell>
          <cell r="D8627" t="str">
            <v>Gold</v>
          </cell>
          <cell r="E8627" t="str">
            <v>CID002918</v>
          </cell>
          <cell r="F8627" t="str">
            <v>RMI</v>
          </cell>
          <cell r="G8627" t="str">
            <v>SungEel HiMetal Co., Ltd.</v>
          </cell>
          <cell r="H8627" t="str">
            <v>KOREA, REPUBLIC OF</v>
          </cell>
          <cell r="I8627"/>
          <cell r="J8627" t="str">
            <v>Gunsan-si</v>
          </cell>
          <cell r="K8627" t="str">
            <v>Jeollabuk-do</v>
          </cell>
          <cell r="L8627" t="str">
            <v>Conformant</v>
          </cell>
        </row>
        <row r="8628">
          <cell r="B8628" t="str">
            <v>VISHAY INTERTECHNOLOGY_2023</v>
          </cell>
          <cell r="C8628" t="str">
            <v>CID003189 - NH Recytech Company</v>
          </cell>
          <cell r="D8628" t="str">
            <v>Gold</v>
          </cell>
          <cell r="E8628" t="str">
            <v>CID003189</v>
          </cell>
          <cell r="F8628" t="str">
            <v>RMI</v>
          </cell>
          <cell r="G8628" t="str">
            <v>NH Recytech Company</v>
          </cell>
          <cell r="H8628" t="str">
            <v>KOREA, REPUBLIC OF</v>
          </cell>
          <cell r="I8628"/>
          <cell r="J8628" t="str">
            <v>Pyeongtaek-si</v>
          </cell>
          <cell r="K8628" t="str">
            <v>Gyeonggi-do</v>
          </cell>
          <cell r="L8628" t="str">
            <v>Conformant</v>
          </cell>
        </row>
        <row r="8629">
          <cell r="B8629" t="str">
            <v>VISHAY INTERTECHNOLOGY_2023</v>
          </cell>
          <cell r="C8629" t="str">
            <v>CID003190 - Chifeng Dajingzi Tin Industry Co., Ltd.</v>
          </cell>
          <cell r="D8629" t="str">
            <v>Tin</v>
          </cell>
          <cell r="E8629" t="str">
            <v>CID003190</v>
          </cell>
          <cell r="F8629" t="str">
            <v>RMI</v>
          </cell>
          <cell r="G8629" t="str">
            <v>Chifeng Dajingzi Tin Industry Co., Ltd.</v>
          </cell>
          <cell r="H8629" t="str">
            <v>CHINA</v>
          </cell>
          <cell r="I8629"/>
          <cell r="J8629" t="str">
            <v>Chifeng</v>
          </cell>
          <cell r="K8629" t="str">
            <v>Nei Mongol Zizhiqu</v>
          </cell>
          <cell r="L8629" t="str">
            <v>Conformant</v>
          </cell>
        </row>
        <row r="8630">
          <cell r="B8630" t="str">
            <v>VISHAY INTERTECHNOLOGY_2023</v>
          </cell>
          <cell r="C8630" t="str">
            <v>CID003205 - PT Bangka Serumpun</v>
          </cell>
          <cell r="D8630" t="str">
            <v>Tin</v>
          </cell>
          <cell r="E8630" t="str">
            <v>CID003205</v>
          </cell>
          <cell r="F8630" t="str">
            <v>RMI</v>
          </cell>
          <cell r="G8630" t="str">
            <v>PT Bangka Serumpun</v>
          </cell>
          <cell r="H8630" t="str">
            <v>INDONESIA</v>
          </cell>
          <cell r="I8630"/>
          <cell r="J8630" t="str">
            <v>Pangkalpinang</v>
          </cell>
          <cell r="K8630" t="str">
            <v>Kepulauan Bangka Belitung</v>
          </cell>
          <cell r="L8630" t="str">
            <v>Conformant</v>
          </cell>
        </row>
        <row r="8631">
          <cell r="B8631" t="str">
            <v>VISHAY INTERTECHNOLOGY_2023</v>
          </cell>
          <cell r="C8631" t="str">
            <v>CID003325 - Tin Technology &amp; Refining</v>
          </cell>
          <cell r="D8631" t="str">
            <v>Tin</v>
          </cell>
          <cell r="E8631" t="str">
            <v>CID003325</v>
          </cell>
          <cell r="F8631" t="str">
            <v>RMI</v>
          </cell>
          <cell r="G8631" t="str">
            <v>Tin Technology &amp; Refining</v>
          </cell>
          <cell r="H8631" t="str">
            <v>UNITED STATES OF AMERICA</v>
          </cell>
          <cell r="I8631"/>
          <cell r="J8631" t="str">
            <v>West Chester</v>
          </cell>
          <cell r="K8631" t="str">
            <v>Pennsylvania</v>
          </cell>
          <cell r="L8631" t="str">
            <v>Conformant</v>
          </cell>
        </row>
        <row r="8632">
          <cell r="B8632" t="str">
            <v>VISHAY INTERTECHNOLOGY_2023</v>
          </cell>
          <cell r="C8632" t="str">
            <v>CID001406 - PT Babel Surya Alam Lestari</v>
          </cell>
          <cell r="D8632" t="str">
            <v>Tin</v>
          </cell>
          <cell r="E8632" t="str">
            <v>CID001406</v>
          </cell>
          <cell r="F8632" t="str">
            <v>RMI</v>
          </cell>
          <cell r="G8632" t="str">
            <v>PT Babel Surya Alam Lestari</v>
          </cell>
          <cell r="H8632" t="str">
            <v>INDONESIA</v>
          </cell>
          <cell r="I8632"/>
          <cell r="J8632" t="str">
            <v>Badau</v>
          </cell>
          <cell r="K8632" t="str">
            <v>Kepulauan Bangka Belitung</v>
          </cell>
          <cell r="L8632" t="str">
            <v>Conformant</v>
          </cell>
        </row>
        <row r="8633">
          <cell r="B8633" t="str">
            <v>VISHAY INTERTECHNOLOGY_2023</v>
          </cell>
          <cell r="C8633" t="str">
            <v>CID003381 - PT Rajawali Rimba Perkasa</v>
          </cell>
          <cell r="D8633" t="str">
            <v>Tin</v>
          </cell>
          <cell r="E8633" t="str">
            <v>CID003381</v>
          </cell>
          <cell r="F8633" t="str">
            <v>RMI</v>
          </cell>
          <cell r="G8633" t="str">
            <v>PT Rajawali Rimba Perkasa</v>
          </cell>
          <cell r="H8633" t="str">
            <v>INDONESIA</v>
          </cell>
          <cell r="I8633"/>
          <cell r="J8633" t="str">
            <v>Tukak Sadai</v>
          </cell>
          <cell r="K8633" t="str">
            <v>Bangka Belitung</v>
          </cell>
          <cell r="L8633" t="str">
            <v>Conformant</v>
          </cell>
        </row>
        <row r="8634">
          <cell r="B8634" t="str">
            <v>VISHAY INTERTECHNOLOGY_2023</v>
          </cell>
          <cell r="C8634" t="str">
            <v>CID000090 - Asaka Riken Co., Ltd.</v>
          </cell>
          <cell r="D8634" t="str">
            <v>Gold</v>
          </cell>
          <cell r="E8634" t="str">
            <v>CID000090</v>
          </cell>
          <cell r="F8634" t="str">
            <v>RMI</v>
          </cell>
          <cell r="G8634" t="str">
            <v>Asaka Riken Co., Ltd.</v>
          </cell>
          <cell r="H8634" t="str">
            <v>JAPAN</v>
          </cell>
          <cell r="I8634"/>
          <cell r="J8634" t="str">
            <v>Tamura</v>
          </cell>
          <cell r="K8634" t="str">
            <v>Fukushima</v>
          </cell>
          <cell r="L8634" t="str">
            <v>Conformant</v>
          </cell>
        </row>
        <row r="8635">
          <cell r="B8635" t="str">
            <v>VISHAY INTERTECHNOLOGY_2023</v>
          </cell>
          <cell r="C8635" t="str">
            <v>CID003424 - Eco-System Recycling Co., Ltd. North Plant</v>
          </cell>
          <cell r="D8635" t="str">
            <v>Gold</v>
          </cell>
          <cell r="E8635" t="str">
            <v>CID003424</v>
          </cell>
          <cell r="F8635" t="str">
            <v>RMI</v>
          </cell>
          <cell r="G8635" t="str">
            <v>Eco-System Recycling Co., Ltd. North Plant</v>
          </cell>
          <cell r="H8635" t="str">
            <v>JAPAN</v>
          </cell>
          <cell r="I8635"/>
          <cell r="J8635" t="str">
            <v>Kazuno</v>
          </cell>
          <cell r="K8635" t="str">
            <v>Akita</v>
          </cell>
          <cell r="L8635" t="str">
            <v>Conformant</v>
          </cell>
        </row>
        <row r="8636">
          <cell r="B8636" t="str">
            <v>VISHAY INTERTECHNOLOGY_2023</v>
          </cell>
          <cell r="C8636" t="str">
            <v>CID003425 - Eco-System Recycling Co., Ltd. West Plant</v>
          </cell>
          <cell r="D8636" t="str">
            <v>Gold</v>
          </cell>
          <cell r="E8636" t="str">
            <v>CID003425</v>
          </cell>
          <cell r="F8636" t="str">
            <v>RMI</v>
          </cell>
          <cell r="G8636" t="str">
            <v>Eco-System Recycling Co., Ltd. West Plant</v>
          </cell>
          <cell r="H8636" t="str">
            <v>JAPAN</v>
          </cell>
          <cell r="I8636"/>
          <cell r="J8636" t="str">
            <v>Okayama</v>
          </cell>
          <cell r="K8636" t="str">
            <v>Okayama</v>
          </cell>
          <cell r="L8636" t="str">
            <v>Conformant</v>
          </cell>
        </row>
        <row r="8637">
          <cell r="B8637" t="str">
            <v>VISHAY INTERTECHNOLOGY_2023</v>
          </cell>
          <cell r="C8637" t="str">
            <v>CID002542 - TANIOBIS Smelting GmbH &amp; Co. KG</v>
          </cell>
          <cell r="D8637" t="str">
            <v>Tungsten</v>
          </cell>
          <cell r="E8637" t="str">
            <v>CID002542</v>
          </cell>
          <cell r="F8637" t="str">
            <v>RMI</v>
          </cell>
          <cell r="G8637" t="str">
            <v>TANIOBIS Smelting GmbH &amp; Co. KG</v>
          </cell>
          <cell r="H8637" t="str">
            <v>GERMANY</v>
          </cell>
          <cell r="I8637"/>
          <cell r="J8637" t="str">
            <v>Laufenburg</v>
          </cell>
          <cell r="K8637" t="str">
            <v>Baden-Württemberg</v>
          </cell>
          <cell r="L8637" t="str">
            <v>Conformant</v>
          </cell>
        </row>
        <row r="8638">
          <cell r="B8638" t="str">
            <v>VISHAY INTERTECHNOLOGY_2023</v>
          </cell>
          <cell r="C8638" t="str">
            <v>CID003387 - Luna Smelter, Ltd.</v>
          </cell>
          <cell r="D8638" t="str">
            <v>Tin</v>
          </cell>
          <cell r="E8638" t="str">
            <v>CID003387</v>
          </cell>
          <cell r="F8638" t="str">
            <v>RMI</v>
          </cell>
          <cell r="G8638" t="str">
            <v>Luna Smelter, Ltd.</v>
          </cell>
          <cell r="H8638" t="str">
            <v>RWANDA</v>
          </cell>
          <cell r="I8638"/>
          <cell r="J8638" t="str">
            <v>Kigali</v>
          </cell>
          <cell r="K8638" t="str">
            <v>City of Kigali</v>
          </cell>
          <cell r="L8638" t="str">
            <v>Conformant</v>
          </cell>
        </row>
        <row r="8639">
          <cell r="B8639" t="str">
            <v>VISHAY INTERTECHNOLOGY_2023</v>
          </cell>
          <cell r="C8639" t="str">
            <v>CID001191 - Mitsubishi Materials Corporation</v>
          </cell>
          <cell r="D8639" t="str">
            <v>Tin</v>
          </cell>
          <cell r="E8639" t="str">
            <v>CID001191</v>
          </cell>
          <cell r="F8639" t="str">
            <v>RMI</v>
          </cell>
          <cell r="G8639" t="str">
            <v>Mitsubishi Materials Corporation</v>
          </cell>
          <cell r="H8639" t="str">
            <v>JAPAN</v>
          </cell>
          <cell r="I8639"/>
          <cell r="J8639" t="str">
            <v>Tokyo</v>
          </cell>
          <cell r="K8639" t="str">
            <v>Tokyo</v>
          </cell>
          <cell r="L8639" t="str">
            <v>Conformant</v>
          </cell>
        </row>
        <row r="8640">
          <cell r="B8640" t="str">
            <v>VISHAY INTERTECHNOLOGY_2023</v>
          </cell>
          <cell r="C8640" t="str">
            <v>CID003524 - CRM Synergies</v>
          </cell>
          <cell r="D8640" t="str">
            <v>Tin</v>
          </cell>
          <cell r="E8640" t="str">
            <v>CID003524</v>
          </cell>
          <cell r="F8640" t="str">
            <v>RMI</v>
          </cell>
          <cell r="G8640" t="str">
            <v>CRM Synergies</v>
          </cell>
          <cell r="H8640" t="str">
            <v>SPAIN</v>
          </cell>
          <cell r="I8640"/>
          <cell r="J8640" t="str">
            <v>Toledo</v>
          </cell>
          <cell r="K8640" t="str">
            <v>Toledo</v>
          </cell>
          <cell r="L8640" t="str">
            <v>Conformant</v>
          </cell>
        </row>
        <row r="8641">
          <cell r="B8641" t="str">
            <v>VISHAY INTERTECHNOLOGY_2023</v>
          </cell>
          <cell r="C8641" t="str">
            <v>CID003582 - Fabrica Auricchio Industria e Comercio Ltda.</v>
          </cell>
          <cell r="D8641" t="str">
            <v>Tin</v>
          </cell>
          <cell r="E8641" t="str">
            <v>CID003582</v>
          </cell>
          <cell r="F8641" t="str">
            <v>RMI</v>
          </cell>
          <cell r="G8641" t="str">
            <v>Fabrica Auricchio Industria e Comercio Ltda.</v>
          </cell>
          <cell r="H8641" t="str">
            <v>BRAZIL</v>
          </cell>
          <cell r="I8641"/>
          <cell r="J8641" t="str">
            <v>Mogi das Cruzes</v>
          </cell>
          <cell r="K8641" t="str">
            <v>São Paulo</v>
          </cell>
          <cell r="L8641" t="str">
            <v>Conformant</v>
          </cell>
        </row>
        <row r="8642">
          <cell r="B8642" t="str">
            <v>VISHAY INTERTECHNOLOGY_2023</v>
          </cell>
          <cell r="C8642" t="str">
            <v>CID003449 - PT Mitra Sukses Globalindo</v>
          </cell>
          <cell r="D8642" t="str">
            <v>Tin</v>
          </cell>
          <cell r="E8642" t="str">
            <v>CID003449</v>
          </cell>
          <cell r="F8642" t="str">
            <v>RMI</v>
          </cell>
          <cell r="G8642" t="str">
            <v>PT Mitra Sukses Globalindo</v>
          </cell>
          <cell r="H8642" t="str">
            <v>INDONESIA</v>
          </cell>
          <cell r="I8642"/>
          <cell r="J8642" t="str">
            <v>Pangkalpinang</v>
          </cell>
          <cell r="K8642" t="str">
            <v>Kepulauan Bangka Belitung</v>
          </cell>
          <cell r="L8642" t="str">
            <v>Conformant</v>
          </cell>
        </row>
        <row r="8643">
          <cell r="B8643" t="str">
            <v>VISHAY INTERTECHNOLOGY_2023</v>
          </cell>
          <cell r="C8643" t="str">
            <v>CID003575 - Metal Concentrators SA (Pty) Ltd.</v>
          </cell>
          <cell r="D8643" t="str">
            <v>Gold</v>
          </cell>
          <cell r="E8643" t="str">
            <v>CID003575</v>
          </cell>
          <cell r="F8643" t="str">
            <v>RMI</v>
          </cell>
          <cell r="G8643" t="str">
            <v>Metal Concentrators SA (Pty) Ltd.</v>
          </cell>
          <cell r="H8643" t="str">
            <v>SOUTH AFRICA</v>
          </cell>
          <cell r="I8643"/>
          <cell r="J8643" t="str">
            <v>Kempton Park</v>
          </cell>
          <cell r="K8643" t="str">
            <v>Gauteng</v>
          </cell>
          <cell r="L8643" t="str">
            <v>Conformant</v>
          </cell>
        </row>
        <row r="8644">
          <cell r="B8644" t="str">
            <v>VISHAY INTERTECHNOLOGY_2023</v>
          </cell>
          <cell r="C8644" t="str">
            <v>CID003868 - PT Putera Sarana Shakti (PT PSS)</v>
          </cell>
          <cell r="D8644" t="str">
            <v>Tin</v>
          </cell>
          <cell r="E8644" t="str">
            <v>CID003868</v>
          </cell>
          <cell r="F8644" t="str">
            <v>RMI</v>
          </cell>
          <cell r="G8644" t="str">
            <v>PT Putera Sarana Shakti (PT PSS)</v>
          </cell>
          <cell r="H8644" t="str">
            <v>INDONESIA</v>
          </cell>
          <cell r="I8644"/>
          <cell r="J8644" t="str">
            <v>Sungailiat</v>
          </cell>
          <cell r="K8644" t="str">
            <v>Kepulauan Bangka Belitung</v>
          </cell>
          <cell r="L8644" t="str">
            <v>Conformant</v>
          </cell>
        </row>
        <row r="8645">
          <cell r="B8645" t="str">
            <v>Vogt AG Stanztechnik_2023</v>
          </cell>
          <cell r="C8645" t="str">
            <v>CID001173 - Mineracao Taboca S.A.</v>
          </cell>
          <cell r="D8645" t="str">
            <v>Tin</v>
          </cell>
          <cell r="E8645" t="str">
            <v>CID001173</v>
          </cell>
          <cell r="F8645" t="str">
            <v>RMI</v>
          </cell>
          <cell r="G8645" t="str">
            <v>Mineracao Taboca S.A.</v>
          </cell>
          <cell r="H8645" t="str">
            <v>BRAZIL</v>
          </cell>
          <cell r="I8645" t="str">
            <v>Nondisclosure</v>
          </cell>
          <cell r="J8645" t="str">
            <v>Bairro Guarapiranga</v>
          </cell>
          <cell r="K8645" t="str">
            <v>Pirapora do Bom Jesus City</v>
          </cell>
          <cell r="L8645" t="str">
            <v>Conformant</v>
          </cell>
        </row>
        <row r="8646">
          <cell r="B8646" t="str">
            <v>Vogt AG Stanztechnik_2023</v>
          </cell>
          <cell r="C8646" t="str">
            <v>CID000292 - Alpha117</v>
          </cell>
          <cell r="D8646" t="str">
            <v>Tin</v>
          </cell>
          <cell r="E8646" t="str">
            <v>CID000292</v>
          </cell>
          <cell r="F8646" t="str">
            <v>RMI</v>
          </cell>
          <cell r="G8646" t="str">
            <v>Alpha</v>
          </cell>
          <cell r="H8646" t="str">
            <v>UNITED STATES OF AMERICA</v>
          </cell>
          <cell r="I8646"/>
          <cell r="J8646" t="str">
            <v>Altoona</v>
          </cell>
          <cell r="K8646" t="str">
            <v>Pennsylvania</v>
          </cell>
          <cell r="L8646" t="str">
            <v>Conformant</v>
          </cell>
        </row>
        <row r="8647">
          <cell r="B8647" t="str">
            <v>Vogt AG Stanztechnik_2023</v>
          </cell>
          <cell r="C8647" t="str">
            <v>CID001070 - China Tin Group Co., Ltd.125</v>
          </cell>
          <cell r="D8647" t="str">
            <v>Tin</v>
          </cell>
          <cell r="E8647" t="str">
            <v>CID001070</v>
          </cell>
          <cell r="F8647" t="str">
            <v>RMI</v>
          </cell>
          <cell r="G8647" t="str">
            <v>China Tin Group Co., Ltd.</v>
          </cell>
          <cell r="H8647" t="str">
            <v>CHINA</v>
          </cell>
          <cell r="I8647"/>
          <cell r="J8647" t="str">
            <v>Laibin</v>
          </cell>
          <cell r="K8647" t="str">
            <v>Guangxi Zhuangzu Zizhiqu</v>
          </cell>
          <cell r="L8647" t="str">
            <v>Conformant</v>
          </cell>
        </row>
        <row r="8648">
          <cell r="B8648" t="str">
            <v>Vogt AG Stanztechnik_2023</v>
          </cell>
          <cell r="C8648" t="str">
            <v>CID002455 - CV Venus Inti Perkasa</v>
          </cell>
          <cell r="D8648" t="str">
            <v>Tin</v>
          </cell>
          <cell r="E8648" t="str">
            <v>CID002455</v>
          </cell>
          <cell r="F8648" t="str">
            <v>RMI</v>
          </cell>
          <cell r="G8648" t="str">
            <v>CV Venus Inti Perkasa</v>
          </cell>
          <cell r="H8648" t="str">
            <v>INDONESIA</v>
          </cell>
          <cell r="I8648"/>
          <cell r="J8648" t="str">
            <v>Pangkal Pinang</v>
          </cell>
          <cell r="K8648" t="str">
            <v>Kepulauan Bangka Belitung</v>
          </cell>
          <cell r="L8648" t="str">
            <v>Conformant</v>
          </cell>
        </row>
        <row r="8649">
          <cell r="B8649" t="str">
            <v>Vogt AG Stanztechnik_2023</v>
          </cell>
          <cell r="C8649" t="str">
            <v>CID000438 - EM Vinto</v>
          </cell>
          <cell r="D8649" t="str">
            <v>Tin</v>
          </cell>
          <cell r="E8649" t="str">
            <v>CID000438</v>
          </cell>
          <cell r="F8649" t="str">
            <v>RMI</v>
          </cell>
          <cell r="G8649" t="str">
            <v>EM Vinto</v>
          </cell>
          <cell r="H8649" t="str">
            <v>BOLIVIA (PLURINATIONAL STATE OF)</v>
          </cell>
          <cell r="I8649" t="str">
            <v>Unknown.</v>
          </cell>
          <cell r="J8649" t="str">
            <v>Oruro</v>
          </cell>
          <cell r="K8649" t="str">
            <v>Oruro</v>
          </cell>
          <cell r="L8649" t="str">
            <v>Conformant</v>
          </cell>
        </row>
        <row r="8650">
          <cell r="B8650" t="str">
            <v>Vogt AG Stanztechnik_2023</v>
          </cell>
          <cell r="C8650" t="str">
            <v>CID000468 - Fenix Metals</v>
          </cell>
          <cell r="D8650" t="str">
            <v>Tin</v>
          </cell>
          <cell r="E8650" t="str">
            <v>CID000468</v>
          </cell>
          <cell r="F8650" t="str">
            <v>RMI</v>
          </cell>
          <cell r="G8650" t="str">
            <v>Fenix Metals</v>
          </cell>
          <cell r="H8650" t="str">
            <v>POLAND</v>
          </cell>
          <cell r="I8650"/>
          <cell r="J8650" t="str">
            <v>Chmielów</v>
          </cell>
          <cell r="K8650" t="str">
            <v>Podkarpackie</v>
          </cell>
          <cell r="L8650" t="str">
            <v>Conformant</v>
          </cell>
        </row>
        <row r="8651">
          <cell r="B8651" t="str">
            <v>Vogt AG Stanztechnik_2023</v>
          </cell>
          <cell r="C8651" t="str">
            <v>CID000942 - Gejiu Kai Meng Industry and Trade LLC</v>
          </cell>
          <cell r="D8651" t="str">
            <v>Tin</v>
          </cell>
          <cell r="E8651" t="str">
            <v>CID000942</v>
          </cell>
          <cell r="F8651" t="str">
            <v>RMI</v>
          </cell>
          <cell r="G8651" t="str">
            <v>Gejiu Kai Meng Industry and Trade LLC</v>
          </cell>
          <cell r="H8651" t="str">
            <v>CHINA</v>
          </cell>
          <cell r="I8651"/>
          <cell r="J8651" t="str">
            <v>Gejiu</v>
          </cell>
          <cell r="K8651" t="str">
            <v>Yunnan Sheng</v>
          </cell>
          <cell r="L8651" t="str">
            <v>Listed by RMI</v>
          </cell>
        </row>
        <row r="8652">
          <cell r="B8652" t="str">
            <v>Vogt AG Stanztechnik_2023</v>
          </cell>
          <cell r="C8652" t="str">
            <v>CID000538 - Gejiu Non-Ferrous Metal Processing Co., Ltd.</v>
          </cell>
          <cell r="D8652" t="str">
            <v>Tin</v>
          </cell>
          <cell r="E8652" t="str">
            <v>CID000538</v>
          </cell>
          <cell r="F8652" t="str">
            <v>RMI</v>
          </cell>
          <cell r="G8652" t="str">
            <v>Gejiu Non-Ferrous Metal Processing Co., Ltd.</v>
          </cell>
          <cell r="H8652" t="str">
            <v>CHINA</v>
          </cell>
          <cell r="I8652" t="str">
            <v>Jijie</v>
          </cell>
          <cell r="J8652" t="str">
            <v>Gejiu</v>
          </cell>
          <cell r="K8652" t="str">
            <v>Yunnan Sheng</v>
          </cell>
          <cell r="L8652" t="str">
            <v>Conformant</v>
          </cell>
        </row>
        <row r="8653">
          <cell r="B8653" t="str">
            <v>Vogt AG Stanztechnik_2023</v>
          </cell>
          <cell r="C8653" t="str">
            <v>CID003116 - Guangdong Hanhe Non-Ferrous Metal Co., Ltd.</v>
          </cell>
          <cell r="D8653" t="str">
            <v>Tin</v>
          </cell>
          <cell r="E8653" t="str">
            <v>CID003116</v>
          </cell>
          <cell r="F8653" t="str">
            <v>RMI</v>
          </cell>
          <cell r="G8653" t="str">
            <v>Guangdong Hanhe Non-Ferrous Metal Co., Ltd.</v>
          </cell>
          <cell r="H8653" t="str">
            <v>CHINA</v>
          </cell>
          <cell r="I8653"/>
          <cell r="J8653" t="str">
            <v>Chaozhou</v>
          </cell>
          <cell r="K8653" t="str">
            <v>Guangdong Sheng</v>
          </cell>
          <cell r="L8653" t="str">
            <v>Conformant</v>
          </cell>
        </row>
        <row r="8654">
          <cell r="B8654" t="str">
            <v>Vogt AG Stanztechnik_2023</v>
          </cell>
          <cell r="C8654" t="str">
            <v>CID001105 - Malaysia Smelting Corporation (MSC)</v>
          </cell>
          <cell r="D8654" t="str">
            <v>Tin</v>
          </cell>
          <cell r="E8654" t="str">
            <v>CID001105</v>
          </cell>
          <cell r="F8654" t="str">
            <v>RMI</v>
          </cell>
          <cell r="G8654" t="str">
            <v>Malaysia Smelting Corporation (MSC)</v>
          </cell>
          <cell r="H8654" t="str">
            <v>MALAYSIA</v>
          </cell>
          <cell r="I8654" t="str">
            <v>27, Jialan Pantai</v>
          </cell>
          <cell r="J8654" t="str">
            <v>Butterworth</v>
          </cell>
          <cell r="K8654" t="str">
            <v>Pulau Pinang</v>
          </cell>
          <cell r="L8654" t="str">
            <v>Conformant</v>
          </cell>
        </row>
        <row r="8655">
          <cell r="B8655" t="str">
            <v>Vogt AG Stanztechnik_2023</v>
          </cell>
          <cell r="C8655" t="str">
            <v>CID001142 - Metallic Resources, Inc.</v>
          </cell>
          <cell r="D8655" t="str">
            <v>Tin</v>
          </cell>
          <cell r="E8655" t="str">
            <v>CID001142</v>
          </cell>
          <cell r="F8655" t="str">
            <v>RMI</v>
          </cell>
          <cell r="G8655" t="str">
            <v>Metallic Resources, Inc.</v>
          </cell>
          <cell r="H8655" t="str">
            <v>UNITED STATES OF AMERICA</v>
          </cell>
          <cell r="I8655"/>
          <cell r="J8655" t="str">
            <v>Twinsburg</v>
          </cell>
          <cell r="K8655" t="str">
            <v>Ohio</v>
          </cell>
          <cell r="L8655" t="str">
            <v>Conformant</v>
          </cell>
        </row>
        <row r="8656">
          <cell r="B8656" t="str">
            <v>Vogt AG Stanztechnik_2023</v>
          </cell>
          <cell r="C8656" t="str">
            <v>CID001182 - Minsur</v>
          </cell>
          <cell r="D8656" t="str">
            <v>Tin</v>
          </cell>
          <cell r="E8656" t="str">
            <v>CID001182</v>
          </cell>
          <cell r="F8656" t="str">
            <v>RMI</v>
          </cell>
          <cell r="G8656" t="str">
            <v>Minsur</v>
          </cell>
          <cell r="H8656" t="str">
            <v>PERU</v>
          </cell>
          <cell r="I8656" t="str">
            <v>222 Bloomingdale Road, Suite 101</v>
          </cell>
          <cell r="J8656" t="str">
            <v>Paracas</v>
          </cell>
          <cell r="K8656" t="str">
            <v>Ika</v>
          </cell>
          <cell r="L8656" t="str">
            <v>Conformant</v>
          </cell>
        </row>
        <row r="8657">
          <cell r="B8657" t="str">
            <v>Vogt AG Stanztechnik_2023</v>
          </cell>
          <cell r="C8657" t="str">
            <v>CID001337 - Operaciones Metalurgicas S.A.</v>
          </cell>
          <cell r="D8657" t="str">
            <v>Tin</v>
          </cell>
          <cell r="E8657" t="str">
            <v>CID001337</v>
          </cell>
          <cell r="F8657" t="str">
            <v>RMI</v>
          </cell>
          <cell r="G8657" t="str">
            <v>Operaciones Metalurgicas S.A.</v>
          </cell>
          <cell r="H8657" t="str">
            <v>BOLIVIA (PLURINATIONAL STATE OF)</v>
          </cell>
          <cell r="I8657" t="str">
            <v>Nondisclosure</v>
          </cell>
          <cell r="J8657" t="str">
            <v>Oruro</v>
          </cell>
          <cell r="K8657" t="str">
            <v>Oruro</v>
          </cell>
          <cell r="L8657" t="str">
            <v>Conformant</v>
          </cell>
        </row>
        <row r="8658">
          <cell r="B8658" t="str">
            <v>Vogt AG Stanztechnik_2023</v>
          </cell>
          <cell r="C8658" t="str">
            <v>CID000309 - PT Aries Kencana Sejahtera155</v>
          </cell>
          <cell r="D8658" t="str">
            <v>Tin</v>
          </cell>
          <cell r="E8658" t="str">
            <v>CID000309</v>
          </cell>
          <cell r="F8658" t="str">
            <v>RMI</v>
          </cell>
          <cell r="G8658" t="str">
            <v>PT Aries Kencana Sejahtera</v>
          </cell>
          <cell r="H8658" t="str">
            <v>INDONESIA</v>
          </cell>
          <cell r="I8658"/>
          <cell r="J8658" t="str">
            <v>Pemali</v>
          </cell>
          <cell r="K8658" t="str">
            <v>Kepulauan Bangka Belitung</v>
          </cell>
          <cell r="L8658" t="str">
            <v>Conformant</v>
          </cell>
        </row>
        <row r="8659">
          <cell r="B8659" t="str">
            <v>Vogt AG Stanztechnik_2023</v>
          </cell>
          <cell r="C8659" t="str">
            <v>CID001399 - PT Artha Cipta Langgeng</v>
          </cell>
          <cell r="D8659" t="str">
            <v>Tin</v>
          </cell>
          <cell r="E8659" t="str">
            <v>CID001399</v>
          </cell>
          <cell r="F8659" t="str">
            <v>RMI</v>
          </cell>
          <cell r="G8659" t="str">
            <v>PT Artha Cipta Langgeng</v>
          </cell>
          <cell r="H8659" t="str">
            <v>INDONESIA</v>
          </cell>
          <cell r="I8659"/>
          <cell r="J8659" t="str">
            <v>Sungailiat</v>
          </cell>
          <cell r="K8659" t="str">
            <v>Kepulauan Bangka Belitung</v>
          </cell>
          <cell r="L8659" t="str">
            <v>Conformant</v>
          </cell>
        </row>
        <row r="8660">
          <cell r="B8660" t="str">
            <v>Vogt AG Stanztechnik_2023</v>
          </cell>
          <cell r="C8660" t="str">
            <v>CID002503 - PT ATD Makmur Mandiri Jaya</v>
          </cell>
          <cell r="D8660" t="str">
            <v>Tin</v>
          </cell>
          <cell r="E8660" t="str">
            <v>CID002503</v>
          </cell>
          <cell r="F8660" t="str">
            <v>RMI</v>
          </cell>
          <cell r="G8660" t="str">
            <v>PT ATD Makmur Mandiri Jaya</v>
          </cell>
          <cell r="H8660" t="str">
            <v>INDONESIA</v>
          </cell>
          <cell r="I8660"/>
          <cell r="J8660" t="str">
            <v>Sungailiat</v>
          </cell>
          <cell r="K8660" t="str">
            <v>Kepulauan Bangka Belitung</v>
          </cell>
          <cell r="L8660" t="str">
            <v>Conformant</v>
          </cell>
        </row>
        <row r="8661">
          <cell r="B8661" t="str">
            <v>Vogt AG Stanztechnik_2023</v>
          </cell>
          <cell r="C8661" t="str">
            <v>CID002835 - PT Menara Cipta Mulia</v>
          </cell>
          <cell r="D8661" t="str">
            <v>Tin</v>
          </cell>
          <cell r="E8661" t="str">
            <v>CID002835</v>
          </cell>
          <cell r="F8661" t="str">
            <v>RMI</v>
          </cell>
          <cell r="G8661" t="str">
            <v>PT Menara Cipta Mulia</v>
          </cell>
          <cell r="H8661" t="str">
            <v>INDONESIA</v>
          </cell>
          <cell r="I8661"/>
          <cell r="J8661" t="str">
            <v>Mentawak</v>
          </cell>
          <cell r="K8661" t="str">
            <v>Kepulauan Bangka Belitung</v>
          </cell>
          <cell r="L8661" t="str">
            <v>Conformant</v>
          </cell>
        </row>
        <row r="8662">
          <cell r="B8662" t="str">
            <v>Vogt AG Stanztechnik_2023</v>
          </cell>
          <cell r="C8662" t="str">
            <v>CID001453 - PT Mitra Stania Prima</v>
          </cell>
          <cell r="D8662" t="str">
            <v>Tin</v>
          </cell>
          <cell r="E8662" t="str">
            <v>CID001453</v>
          </cell>
          <cell r="F8662" t="str">
            <v>RMI</v>
          </cell>
          <cell r="G8662" t="str">
            <v>PT Mitra Stania Prima</v>
          </cell>
          <cell r="H8662" t="str">
            <v>INDONESIA</v>
          </cell>
          <cell r="I8662"/>
          <cell r="J8662" t="str">
            <v>Sungailiat</v>
          </cell>
          <cell r="K8662" t="str">
            <v>Kepulauan Bangka Belitung</v>
          </cell>
          <cell r="L8662" t="str">
            <v>Conformant</v>
          </cell>
        </row>
        <row r="8663">
          <cell r="B8663" t="str">
            <v>Vogt AG Stanztechnik_2023</v>
          </cell>
          <cell r="C8663" t="str">
            <v>CID001458 - PT Prima Timah Utama</v>
          </cell>
          <cell r="D8663" t="str">
            <v>Tin</v>
          </cell>
          <cell r="E8663" t="str">
            <v>CID001458</v>
          </cell>
          <cell r="F8663" t="str">
            <v>RMI</v>
          </cell>
          <cell r="G8663" t="str">
            <v>PT Prima Timah Utama</v>
          </cell>
          <cell r="H8663" t="str">
            <v>INDONESIA</v>
          </cell>
          <cell r="I8663"/>
          <cell r="J8663" t="str">
            <v>Pangkal Pinang</v>
          </cell>
          <cell r="K8663" t="str">
            <v>Kepulauan Bangka Belitung</v>
          </cell>
          <cell r="L8663" t="str">
            <v>Conformant</v>
          </cell>
        </row>
        <row r="8664">
          <cell r="B8664" t="str">
            <v>Vogt AG Stanztechnik_2023</v>
          </cell>
          <cell r="C8664" t="str">
            <v>CID001460 - PT Refined Bangka Tin</v>
          </cell>
          <cell r="D8664" t="str">
            <v>Tin</v>
          </cell>
          <cell r="E8664" t="str">
            <v>CID001460</v>
          </cell>
          <cell r="F8664" t="str">
            <v>RMI</v>
          </cell>
          <cell r="G8664" t="str">
            <v>PT Refined Bangka Tin</v>
          </cell>
          <cell r="H8664" t="str">
            <v>INDONESIA</v>
          </cell>
          <cell r="I8664"/>
          <cell r="J8664" t="str">
            <v>Sungailiat</v>
          </cell>
          <cell r="K8664" t="str">
            <v>Kepulauan Bangka Belitung</v>
          </cell>
          <cell r="L8664" t="str">
            <v>Conformant</v>
          </cell>
        </row>
        <row r="8665">
          <cell r="B8665" t="str">
            <v>Vogt AG Stanztechnik_2023</v>
          </cell>
          <cell r="C8665" t="str">
            <v>CID001468 - PT Stanindo Inti Perkasa</v>
          </cell>
          <cell r="D8665" t="str">
            <v>Tin</v>
          </cell>
          <cell r="E8665" t="str">
            <v>CID001468</v>
          </cell>
          <cell r="F8665" t="str">
            <v>RMI</v>
          </cell>
          <cell r="G8665" t="str">
            <v>PT Stanindo Inti Perkasa</v>
          </cell>
          <cell r="H8665" t="str">
            <v>INDONESIA</v>
          </cell>
          <cell r="I8665"/>
          <cell r="J8665" t="str">
            <v>Pangkal Pinang</v>
          </cell>
          <cell r="K8665" t="str">
            <v>Kepulauan Bangka Belitung</v>
          </cell>
          <cell r="L8665" t="str">
            <v>Conformant</v>
          </cell>
        </row>
        <row r="8666">
          <cell r="B8666" t="str">
            <v>Vogt AG Stanztechnik_2023</v>
          </cell>
          <cell r="C8666" t="str">
            <v>CID001477 - PT Timah Tbk Kundur</v>
          </cell>
          <cell r="D8666" t="str">
            <v>Tin</v>
          </cell>
          <cell r="E8666" t="str">
            <v>CID001477</v>
          </cell>
          <cell r="F8666" t="str">
            <v>RMI</v>
          </cell>
          <cell r="G8666" t="str">
            <v>PT Timah Tbk Kundur</v>
          </cell>
          <cell r="H8666" t="str">
            <v>INDONESIA</v>
          </cell>
          <cell r="I8666" t="str">
            <v>Unknown.</v>
          </cell>
          <cell r="J8666" t="str">
            <v>Kundur</v>
          </cell>
          <cell r="K8666" t="str">
            <v>Riau</v>
          </cell>
          <cell r="L8666" t="str">
            <v>Conformant</v>
          </cell>
        </row>
        <row r="8667">
          <cell r="B8667" t="str">
            <v>Vogt AG Stanztechnik_2023</v>
          </cell>
          <cell r="C8667" t="str">
            <v>CID001482 - PT Timah Tbk Mentok</v>
          </cell>
          <cell r="D8667" t="str">
            <v>Tin</v>
          </cell>
          <cell r="E8667" t="str">
            <v>CID001482</v>
          </cell>
          <cell r="F8667" t="str">
            <v>RMI</v>
          </cell>
          <cell r="G8667" t="str">
            <v>PT Timah Tbk Mentok</v>
          </cell>
          <cell r="H8667" t="str">
            <v>INDONESIA</v>
          </cell>
          <cell r="I8667" t="str">
            <v>Unknown.</v>
          </cell>
          <cell r="J8667" t="str">
            <v>Mentok</v>
          </cell>
          <cell r="K8667" t="str">
            <v>Kepulauan Bangka Belitung</v>
          </cell>
          <cell r="L8667" t="str">
            <v>Conformant</v>
          </cell>
        </row>
        <row r="8668">
          <cell r="B8668" t="str">
            <v>Vogt AG Stanztechnik_2023</v>
          </cell>
          <cell r="C8668" t="str">
            <v>CID001539 - Rui Da Hung</v>
          </cell>
          <cell r="D8668" t="str">
            <v>Tin</v>
          </cell>
          <cell r="E8668" t="str">
            <v>CID001539</v>
          </cell>
          <cell r="F8668" t="str">
            <v>RMI</v>
          </cell>
          <cell r="G8668" t="str">
            <v>Rui Da Hung</v>
          </cell>
          <cell r="H8668" t="str">
            <v>TAIWAN, PROVINCE OF CHINA</v>
          </cell>
          <cell r="I8668"/>
          <cell r="J8668" t="str">
            <v>Taoyuan</v>
          </cell>
          <cell r="K8668" t="str">
            <v>Taoyuan</v>
          </cell>
          <cell r="L8668" t="str">
            <v>Conformant</v>
          </cell>
        </row>
        <row r="8669">
          <cell r="B8669" t="str">
            <v>Vogt AG Stanztechnik_2023</v>
          </cell>
          <cell r="C8669" t="str">
            <v>CID001898 - Thaisarco</v>
          </cell>
          <cell r="D8669" t="str">
            <v>Tin</v>
          </cell>
          <cell r="E8669" t="str">
            <v>CID001898</v>
          </cell>
          <cell r="F8669" t="str">
            <v>RMI</v>
          </cell>
          <cell r="G8669" t="str">
            <v>Thaisarco</v>
          </cell>
          <cell r="H8669" t="str">
            <v>THAILAND</v>
          </cell>
          <cell r="I8669" t="str">
            <v>80 Moo 8, Sakdidej Road</v>
          </cell>
          <cell r="J8669" t="str">
            <v>Amphur Muang</v>
          </cell>
          <cell r="K8669" t="str">
            <v>Phuket</v>
          </cell>
          <cell r="L8669" t="str">
            <v>Conformant</v>
          </cell>
        </row>
        <row r="8670">
          <cell r="B8670" t="str">
            <v>Vogt AG Stanztechnik_2023</v>
          </cell>
          <cell r="C8670" t="str">
            <v>CID002036 - White Solder Metalurgia e Mineracao Ltda.</v>
          </cell>
          <cell r="D8670" t="str">
            <v>Tin</v>
          </cell>
          <cell r="E8670" t="str">
            <v>CID002036</v>
          </cell>
          <cell r="F8670" t="str">
            <v>RMI</v>
          </cell>
          <cell r="G8670" t="str">
            <v>White Solder Metalurgia e Mineracao Ltda.</v>
          </cell>
          <cell r="H8670" t="str">
            <v>BRAZIL</v>
          </cell>
          <cell r="I8670" t="str">
            <v>Rodovia 421, Km 1,1 no 917 CEP 76877-073/Cx Postal: 433</v>
          </cell>
          <cell r="J8670" t="str">
            <v>Ariquemes</v>
          </cell>
          <cell r="K8670" t="str">
            <v>Rondônia</v>
          </cell>
          <cell r="L8670" t="str">
            <v>Conformant</v>
          </cell>
        </row>
        <row r="8671">
          <cell r="B8671" t="str">
            <v>Vogt AG Stanztechnik_2023</v>
          </cell>
          <cell r="C8671" t="str">
            <v>CID002158 - Yunnan Chengfeng Non-ferrous Metals Co., Ltd.165</v>
          </cell>
          <cell r="D8671" t="str">
            <v>Tin</v>
          </cell>
          <cell r="E8671" t="str">
            <v>CID002158</v>
          </cell>
          <cell r="F8671" t="str">
            <v>RMI</v>
          </cell>
          <cell r="G8671" t="str">
            <v>Yunnan Chengfeng Non-ferrous Metals Co., Ltd.</v>
          </cell>
          <cell r="H8671" t="str">
            <v>CHINA</v>
          </cell>
          <cell r="I8671" t="str">
            <v>Unknown.</v>
          </cell>
          <cell r="J8671" t="str">
            <v>Gejiu</v>
          </cell>
          <cell r="K8671" t="str">
            <v>Yunnan Sheng</v>
          </cell>
          <cell r="L8671" t="str">
            <v>Conformant</v>
          </cell>
        </row>
        <row r="8672">
          <cell r="B8672" t="str">
            <v>Vogt AG Stanztechnik_2023</v>
          </cell>
          <cell r="C8672" t="str">
            <v>CID002180 - Tin Smelting Branch of Yunnan Tin Co., Ltd.</v>
          </cell>
          <cell r="D8672" t="str">
            <v>Tin</v>
          </cell>
          <cell r="E8672" t="str">
            <v>CID002180</v>
          </cell>
          <cell r="F8672" t="str">
            <v>RMI</v>
          </cell>
          <cell r="G8672" t="str">
            <v>Tin Smelting Branch of Yunnan Tin Co., Ltd.</v>
          </cell>
          <cell r="H8672" t="str">
            <v>CHINA</v>
          </cell>
          <cell r="I8672" t="str">
            <v>Unknown.</v>
          </cell>
          <cell r="J8672" t="str">
            <v>Gejiu</v>
          </cell>
          <cell r="K8672" t="str">
            <v>Yunnan Sheng</v>
          </cell>
          <cell r="L8672" t="str">
            <v>Conformant</v>
          </cell>
        </row>
        <row r="8673">
          <cell r="B8673" t="str">
            <v>Vogt AG Stanztechnik_2023</v>
          </cell>
          <cell r="C8673" t="str">
            <v>CID001231 - Jiangxi New Nanshan Technology Ltd.</v>
          </cell>
          <cell r="D8673" t="str">
            <v>Tin</v>
          </cell>
          <cell r="E8673" t="str">
            <v>CID001231</v>
          </cell>
          <cell r="F8673" t="str">
            <v>RMI</v>
          </cell>
          <cell r="G8673" t="str">
            <v>Jiangxi New Nanshan Technology Ltd.</v>
          </cell>
          <cell r="H8673" t="str">
            <v>CHINA</v>
          </cell>
          <cell r="I8673" t="str">
            <v>Nan Kang Industrial Park, Ganzhou, Jiangxi Province, China, 341413</v>
          </cell>
          <cell r="J8673" t="str">
            <v>Ganzhou</v>
          </cell>
          <cell r="K8673" t="str">
            <v>Jiangxi Sheng</v>
          </cell>
          <cell r="L8673" t="str">
            <v>Conformant</v>
          </cell>
        </row>
        <row r="8674">
          <cell r="B8674" t="str">
            <v>Vogt AG Stanztechnik_2023</v>
          </cell>
          <cell r="C8674" t="str">
            <v>CID002773 - Aurubis Beerse99</v>
          </cell>
          <cell r="D8674" t="str">
            <v>Tin</v>
          </cell>
          <cell r="E8674" t="str">
            <v>CID002773</v>
          </cell>
          <cell r="F8674" t="str">
            <v>RMI</v>
          </cell>
          <cell r="G8674" t="str">
            <v>Aurubis Beerse</v>
          </cell>
          <cell r="H8674" t="str">
            <v>BELGIUM</v>
          </cell>
          <cell r="I8674"/>
          <cell r="J8674" t="str">
            <v>Beerse</v>
          </cell>
          <cell r="K8674" t="str">
            <v>Antwerpen</v>
          </cell>
          <cell r="L8674" t="str">
            <v>Conformant</v>
          </cell>
        </row>
        <row r="8675">
          <cell r="B8675" t="str">
            <v>Vogt AG Stanztechnik_2023</v>
          </cell>
          <cell r="C8675" t="str">
            <v>CID002774 - Aurubis Berango100</v>
          </cell>
          <cell r="D8675" t="str">
            <v>Tin</v>
          </cell>
          <cell r="E8675" t="str">
            <v>CID002774</v>
          </cell>
          <cell r="F8675" t="str">
            <v>RMI</v>
          </cell>
          <cell r="G8675" t="str">
            <v>Aurubis Berango</v>
          </cell>
          <cell r="H8675" t="str">
            <v>SPAIN</v>
          </cell>
          <cell r="I8675"/>
          <cell r="J8675" t="str">
            <v>Berango</v>
          </cell>
          <cell r="K8675" t="str">
            <v>Bizkaia</v>
          </cell>
          <cell r="L8675" t="str">
            <v>Conformant</v>
          </cell>
        </row>
        <row r="8676">
          <cell r="B8676" t="str">
            <v>Vogt AG Stanztechnik_2023</v>
          </cell>
          <cell r="C8676" t="str">
            <v>CID003190 - Chifeng Dajingzi Tin Industry Co., Ltd.</v>
          </cell>
          <cell r="D8676" t="str">
            <v>Tin</v>
          </cell>
          <cell r="E8676" t="str">
            <v>CID003190</v>
          </cell>
          <cell r="F8676" t="str">
            <v>RMI</v>
          </cell>
          <cell r="G8676" t="str">
            <v>Chifeng Dajingzi Tin Industry Co., Ltd.</v>
          </cell>
          <cell r="H8676" t="str">
            <v>CHINA</v>
          </cell>
          <cell r="I8676"/>
          <cell r="J8676" t="str">
            <v>Chifeng</v>
          </cell>
          <cell r="K8676" t="str">
            <v>Nei Mongol Zizhiqu</v>
          </cell>
          <cell r="L8676" t="str">
            <v>Conformant</v>
          </cell>
        </row>
        <row r="8677">
          <cell r="B8677" t="str">
            <v>Vogt AG Stanztechnik_2023</v>
          </cell>
          <cell r="C8677" t="str">
            <v>CID003205 - PT Bangka Serumpun</v>
          </cell>
          <cell r="D8677" t="str">
            <v>Tin</v>
          </cell>
          <cell r="E8677" t="str">
            <v>CID003205</v>
          </cell>
          <cell r="F8677" t="str">
            <v>RMI</v>
          </cell>
          <cell r="G8677" t="str">
            <v>PT Bangka Serumpun</v>
          </cell>
          <cell r="H8677" t="str">
            <v>INDONESIA</v>
          </cell>
          <cell r="I8677"/>
          <cell r="J8677" t="str">
            <v>Pangkalpinang</v>
          </cell>
          <cell r="K8677" t="str">
            <v>Kepulauan Bangka Belitung</v>
          </cell>
          <cell r="L8677" t="str">
            <v>Conformant</v>
          </cell>
        </row>
        <row r="8678">
          <cell r="B8678" t="str">
            <v>Vogt AG Stanztechnik_2023</v>
          </cell>
          <cell r="C8678" t="str">
            <v>CID003325 - Tin Technology &amp; Refining</v>
          </cell>
          <cell r="D8678" t="str">
            <v>Tin</v>
          </cell>
          <cell r="E8678" t="str">
            <v>CID003325</v>
          </cell>
          <cell r="F8678" t="str">
            <v>RMI</v>
          </cell>
          <cell r="G8678" t="str">
            <v>Tin Technology &amp; Refining</v>
          </cell>
          <cell r="H8678" t="str">
            <v>UNITED STATES OF AMERICA</v>
          </cell>
          <cell r="I8678"/>
          <cell r="J8678" t="str">
            <v>West Chester</v>
          </cell>
          <cell r="K8678" t="str">
            <v>Pennsylvania</v>
          </cell>
          <cell r="L8678" t="str">
            <v>Conformant</v>
          </cell>
        </row>
        <row r="8679">
          <cell r="B8679" t="str">
            <v>Vogt AG Stanztechnik_2023</v>
          </cell>
          <cell r="C8679" t="str">
            <v>CID001406 - PT Babel Surya Alam Lestari</v>
          </cell>
          <cell r="D8679" t="str">
            <v>Tin</v>
          </cell>
          <cell r="E8679" t="str">
            <v>CID001406</v>
          </cell>
          <cell r="F8679" t="str">
            <v>RMI</v>
          </cell>
          <cell r="G8679" t="str">
            <v>PT Babel Surya Alam Lestari</v>
          </cell>
          <cell r="H8679" t="str">
            <v>INDONESIA</v>
          </cell>
          <cell r="I8679"/>
          <cell r="J8679" t="str">
            <v>Badau</v>
          </cell>
          <cell r="K8679" t="str">
            <v>Kepulauan Bangka Belitung</v>
          </cell>
          <cell r="L8679" t="str">
            <v>Conformant</v>
          </cell>
        </row>
        <row r="8680">
          <cell r="B8680" t="str">
            <v>Vogt AG Stanztechnik_2023</v>
          </cell>
          <cell r="C8680" t="str">
            <v>CID003381 - PT Rajawali Rimba Perkasa</v>
          </cell>
          <cell r="D8680" t="str">
            <v>Tin</v>
          </cell>
          <cell r="E8680" t="str">
            <v>CID003381</v>
          </cell>
          <cell r="F8680" t="str">
            <v>RMI</v>
          </cell>
          <cell r="G8680" t="str">
            <v>PT Rajawali Rimba Perkasa</v>
          </cell>
          <cell r="H8680" t="str">
            <v>INDONESIA</v>
          </cell>
          <cell r="I8680"/>
          <cell r="J8680" t="str">
            <v>Tukak Sadai</v>
          </cell>
          <cell r="K8680" t="str">
            <v>Bangka Belitung</v>
          </cell>
          <cell r="L8680" t="str">
            <v>Conformant</v>
          </cell>
        </row>
        <row r="8681">
          <cell r="B8681" t="str">
            <v>Vogt AG Stanztechnik_2023</v>
          </cell>
          <cell r="C8681" t="str">
            <v>CID002834 - Thai Nguyen Mining and Metallurgy Co., Ltd.</v>
          </cell>
          <cell r="D8681" t="str">
            <v>Tin</v>
          </cell>
          <cell r="E8681" t="str">
            <v>CID002834</v>
          </cell>
          <cell r="F8681" t="str">
            <v>RMI</v>
          </cell>
          <cell r="G8681" t="str">
            <v>Thai Nguyen Mining and Metallurgy Co., Ltd.</v>
          </cell>
          <cell r="H8681" t="str">
            <v>VIET NAM</v>
          </cell>
          <cell r="I8681"/>
          <cell r="J8681" t="str">
            <v>Thai Nguyen</v>
          </cell>
          <cell r="K8681" t="str">
            <v>Thái Nguyên</v>
          </cell>
          <cell r="L8681" t="str">
            <v>Removed</v>
          </cell>
        </row>
        <row r="8682">
          <cell r="B8682" t="str">
            <v>Vogt AG Stanztechnik_2023</v>
          </cell>
          <cell r="C8682" t="str">
            <v>CID003387 - Luna Smelter, Ltd.</v>
          </cell>
          <cell r="D8682" t="str">
            <v>Tin</v>
          </cell>
          <cell r="E8682" t="str">
            <v>CID003387</v>
          </cell>
          <cell r="F8682" t="str">
            <v>RMI</v>
          </cell>
          <cell r="G8682" t="str">
            <v>Luna Smelter, Ltd.</v>
          </cell>
          <cell r="H8682" t="str">
            <v>RWANDA</v>
          </cell>
          <cell r="I8682"/>
          <cell r="J8682" t="str">
            <v>Kigali</v>
          </cell>
          <cell r="K8682" t="str">
            <v>City of Kigali</v>
          </cell>
          <cell r="L8682" t="str">
            <v>Conformant</v>
          </cell>
        </row>
        <row r="8683">
          <cell r="B8683" t="str">
            <v>Vogt AG Stanztechnik_2023</v>
          </cell>
          <cell r="C8683" t="str">
            <v>CID001191 - Mitsubishi Materials Corporation</v>
          </cell>
          <cell r="D8683" t="str">
            <v>Tin</v>
          </cell>
          <cell r="E8683" t="str">
            <v>CID001191</v>
          </cell>
          <cell r="F8683" t="str">
            <v>RMI</v>
          </cell>
          <cell r="G8683" t="str">
            <v>Mitsubishi Materials Corporation</v>
          </cell>
          <cell r="H8683" t="str">
            <v>JAPAN</v>
          </cell>
          <cell r="I8683"/>
          <cell r="J8683" t="str">
            <v>Tokyo</v>
          </cell>
          <cell r="K8683" t="str">
            <v>Tokyo</v>
          </cell>
          <cell r="L8683" t="str">
            <v>Conformant</v>
          </cell>
        </row>
        <row r="8684">
          <cell r="B8684" t="str">
            <v>WERNER DÜBI AG_2023</v>
          </cell>
          <cell r="C8684"/>
          <cell r="D8684"/>
          <cell r="E8684"/>
          <cell r="F8684"/>
          <cell r="G8684"/>
          <cell r="H8684"/>
          <cell r="I8684"/>
          <cell r="J8684"/>
          <cell r="K8684"/>
          <cell r="L8684"/>
        </row>
        <row r="8685">
          <cell r="B8685" t="str">
            <v>WINSERT Inc_2023</v>
          </cell>
          <cell r="C8685" t="str">
            <v>CID002494 - Ganzhou Seadragon W &amp; Mo Co., Ltd.</v>
          </cell>
          <cell r="D8685" t="str">
            <v>Tungsten</v>
          </cell>
          <cell r="E8685" t="str">
            <v>CID002494</v>
          </cell>
          <cell r="F8685" t="str">
            <v>RMI</v>
          </cell>
          <cell r="G8685" t="str">
            <v>Ganzhou Seadragon W &amp; Mo Co., Ltd.</v>
          </cell>
          <cell r="H8685" t="str">
            <v>CHINA</v>
          </cell>
          <cell r="I8685"/>
          <cell r="J8685" t="str">
            <v>Ganzhou</v>
          </cell>
          <cell r="K8685" t="str">
            <v>Jiangxi Sheng</v>
          </cell>
          <cell r="L8685" t="str">
            <v>Conformant</v>
          </cell>
        </row>
        <row r="8686">
          <cell r="B8686" t="str">
            <v>WINSERT Inc_2023</v>
          </cell>
          <cell r="C8686" t="str">
            <v>CID000568 - Global Tungsten &amp; Powders Corp.</v>
          </cell>
          <cell r="D8686" t="str">
            <v>Tungsten</v>
          </cell>
          <cell r="E8686" t="str">
            <v>CID000568</v>
          </cell>
          <cell r="F8686" t="str">
            <v>RMI</v>
          </cell>
          <cell r="G8686" t="str">
            <v>Global Tungsten &amp; Powders Corp.</v>
          </cell>
          <cell r="H8686" t="str">
            <v>UNITED STATES OF AMERICA</v>
          </cell>
          <cell r="I8686"/>
          <cell r="J8686" t="str">
            <v>Towanda</v>
          </cell>
          <cell r="K8686" t="str">
            <v>Pennsylvania</v>
          </cell>
          <cell r="L8686" t="str">
            <v>Conformant</v>
          </cell>
        </row>
        <row r="8687">
          <cell r="B8687" t="str">
            <v>WINSERT Inc_2023</v>
          </cell>
          <cell r="C8687" t="str">
            <v>CID002541 - H.C. Starck Tungsten GmbH</v>
          </cell>
          <cell r="D8687" t="str">
            <v>Tungsten</v>
          </cell>
          <cell r="E8687" t="str">
            <v>CID002541</v>
          </cell>
          <cell r="F8687" t="str">
            <v>RMI</v>
          </cell>
          <cell r="G8687" t="str">
            <v>H.C. Starck Tungsten GmbH</v>
          </cell>
          <cell r="H8687" t="str">
            <v>GERMANY</v>
          </cell>
          <cell r="I8687"/>
          <cell r="J8687" t="str">
            <v>Goslar</v>
          </cell>
          <cell r="K8687" t="str">
            <v>Niedersachsen</v>
          </cell>
          <cell r="L8687" t="str">
            <v>Conformant</v>
          </cell>
        </row>
        <row r="8688">
          <cell r="B8688" t="str">
            <v>WINSERT Inc_2023</v>
          </cell>
          <cell r="C8688" t="str">
            <v>CID002082 - Xiamen Tungsten Co., Ltd.</v>
          </cell>
          <cell r="D8688" t="str">
            <v>Tungsten</v>
          </cell>
          <cell r="E8688" t="str">
            <v>CID002082</v>
          </cell>
          <cell r="F8688" t="str">
            <v>RMI</v>
          </cell>
          <cell r="G8688" t="str">
            <v>Xiamen Tungsten Co., Ltd.</v>
          </cell>
          <cell r="H8688" t="str">
            <v>CHINA</v>
          </cell>
          <cell r="I8688"/>
          <cell r="J8688"/>
          <cell r="K8688"/>
          <cell r="L8688" t="str">
            <v>Conformant</v>
          </cell>
        </row>
        <row r="8689">
          <cell r="B8689" t="str">
            <v>WURTH ELECTRONIK_2023</v>
          </cell>
          <cell r="C8689" t="str">
            <v>CID001173 - Mineracao Taboca S.A.</v>
          </cell>
          <cell r="D8689" t="str">
            <v>Tin</v>
          </cell>
          <cell r="E8689" t="str">
            <v>CID001173</v>
          </cell>
          <cell r="F8689" t="str">
            <v>RMI</v>
          </cell>
          <cell r="G8689" t="str">
            <v>Mineracao Taboca S.A.</v>
          </cell>
          <cell r="H8689" t="str">
            <v>BRAZIL</v>
          </cell>
          <cell r="I8689" t="str">
            <v>Nondisclosure</v>
          </cell>
          <cell r="J8689" t="str">
            <v>Bairro Guarapiranga</v>
          </cell>
          <cell r="K8689" t="str">
            <v>Pirapora do Bom Jesus City</v>
          </cell>
          <cell r="L8689" t="str">
            <v>Conformant</v>
          </cell>
        </row>
        <row r="8690">
          <cell r="B8690" t="str">
            <v>WURTH ELECTRONIK_2023</v>
          </cell>
          <cell r="C8690" t="str">
            <v>CID000019 - Aida Chemical Industries Co., Ltd.</v>
          </cell>
          <cell r="D8690" t="str">
            <v>Gold</v>
          </cell>
          <cell r="E8690" t="str">
            <v>CID000019</v>
          </cell>
          <cell r="F8690" t="str">
            <v>RMI</v>
          </cell>
          <cell r="G8690" t="str">
            <v>Aida Chemical Industries Co., Ltd.</v>
          </cell>
          <cell r="H8690" t="str">
            <v>JAPAN</v>
          </cell>
          <cell r="I8690" t="str">
            <v>6-15-13 Minami-cho</v>
          </cell>
          <cell r="J8690" t="str">
            <v>Fuchu</v>
          </cell>
          <cell r="K8690" t="str">
            <v>Tokyo</v>
          </cell>
          <cell r="L8690" t="str">
            <v>Conformant</v>
          </cell>
        </row>
        <row r="8691">
          <cell r="B8691" t="str">
            <v>WURTH ELECTRONIK_2023</v>
          </cell>
          <cell r="C8691" t="str">
            <v>CID000082 - Asahi Pretec Corp.20</v>
          </cell>
          <cell r="D8691" t="str">
            <v>Gold</v>
          </cell>
          <cell r="E8691" t="str">
            <v>CID000082</v>
          </cell>
          <cell r="F8691" t="str">
            <v>RMI</v>
          </cell>
          <cell r="G8691" t="str">
            <v>Asahi Pretec Corp.</v>
          </cell>
          <cell r="H8691" t="str">
            <v>JAPAN</v>
          </cell>
          <cell r="I8691"/>
          <cell r="J8691" t="str">
            <v>Kobe</v>
          </cell>
          <cell r="K8691" t="str">
            <v>Hyogo</v>
          </cell>
          <cell r="L8691" t="str">
            <v>Conformant</v>
          </cell>
        </row>
        <row r="8692">
          <cell r="B8692" t="str">
            <v>WURTH ELECTRONIK_2023</v>
          </cell>
          <cell r="C8692" t="str">
            <v>CID000924 - Asahi Refining Canada Ltd.</v>
          </cell>
          <cell r="D8692" t="str">
            <v>Gold</v>
          </cell>
          <cell r="E8692" t="str">
            <v>CID000924</v>
          </cell>
          <cell r="F8692" t="str">
            <v>RMI</v>
          </cell>
          <cell r="G8692" t="str">
            <v>Asahi Refining Canada Ltd.</v>
          </cell>
          <cell r="H8692" t="str">
            <v>CANADA</v>
          </cell>
          <cell r="I8692"/>
          <cell r="J8692" t="str">
            <v>Brampton</v>
          </cell>
          <cell r="K8692" t="str">
            <v>Ontario</v>
          </cell>
          <cell r="L8692" t="str">
            <v>Conformant</v>
          </cell>
        </row>
        <row r="8693">
          <cell r="B8693" t="str">
            <v>WURTH ELECTRONIK_2023</v>
          </cell>
          <cell r="C8693" t="str">
            <v>CID000425 - Eco-System Recycling Co., Ltd. East Plant</v>
          </cell>
          <cell r="D8693" t="str">
            <v>Gold</v>
          </cell>
          <cell r="E8693" t="str">
            <v>CID000425</v>
          </cell>
          <cell r="F8693" t="str">
            <v>RMI</v>
          </cell>
          <cell r="G8693" t="str">
            <v>Eco-System Recycling Co., Ltd. East Plant</v>
          </cell>
          <cell r="H8693" t="str">
            <v>JAPAN</v>
          </cell>
          <cell r="I8693"/>
          <cell r="J8693" t="str">
            <v>Honjo</v>
          </cell>
          <cell r="K8693" t="str">
            <v>Saitama</v>
          </cell>
          <cell r="L8693" t="str">
            <v>Conformant</v>
          </cell>
        </row>
        <row r="8694">
          <cell r="B8694" t="str">
            <v>WURTH ELECTRONIK_2023</v>
          </cell>
          <cell r="C8694" t="str">
            <v>CID000707 - Heraeus Metals Hong Kong Ltd.</v>
          </cell>
          <cell r="D8694" t="str">
            <v>Gold</v>
          </cell>
          <cell r="E8694" t="str">
            <v>CID000707</v>
          </cell>
          <cell r="F8694" t="str">
            <v>RMI</v>
          </cell>
          <cell r="G8694" t="str">
            <v>Heraeus Metals Hong Kong Ltd.</v>
          </cell>
          <cell r="H8694" t="str">
            <v>CHINA</v>
          </cell>
          <cell r="I8694"/>
          <cell r="J8694" t="str">
            <v>Fanling</v>
          </cell>
          <cell r="K8694" t="str">
            <v>Hong Kong SAR</v>
          </cell>
          <cell r="L8694" t="str">
            <v>Conformant</v>
          </cell>
        </row>
        <row r="8695">
          <cell r="B8695" t="str">
            <v>WURTH ELECTRONIK_2023</v>
          </cell>
          <cell r="C8695" t="str">
            <v>CID000807 - Ishifuku Metal Industry Co., Ltd.</v>
          </cell>
          <cell r="D8695" t="str">
            <v>Gold</v>
          </cell>
          <cell r="E8695" t="str">
            <v>CID000807</v>
          </cell>
          <cell r="F8695" t="str">
            <v>RMI</v>
          </cell>
          <cell r="G8695" t="str">
            <v>Ishifuku Metal Industry Co., Ltd.</v>
          </cell>
          <cell r="H8695" t="str">
            <v>JAPAN</v>
          </cell>
          <cell r="I8695"/>
          <cell r="J8695" t="str">
            <v>Soka</v>
          </cell>
          <cell r="K8695" t="str">
            <v>Saitama</v>
          </cell>
          <cell r="L8695" t="str">
            <v>Conformant</v>
          </cell>
        </row>
        <row r="8696">
          <cell r="B8696" t="str">
            <v>WURTH ELECTRONIK_2023</v>
          </cell>
          <cell r="C8696" t="str">
            <v>CID000937 - JX Nippon Mining &amp; Metals Co., Ltd.</v>
          </cell>
          <cell r="D8696" t="str">
            <v>Gold</v>
          </cell>
          <cell r="E8696" t="str">
            <v>CID000937</v>
          </cell>
          <cell r="F8696" t="str">
            <v>RMI</v>
          </cell>
          <cell r="G8696" t="str">
            <v>JX Nippon Mining &amp; Metals Co., Ltd.</v>
          </cell>
          <cell r="H8696" t="str">
            <v>JAPAN</v>
          </cell>
          <cell r="I8696"/>
          <cell r="J8696" t="str">
            <v>Ōita</v>
          </cell>
          <cell r="K8696" t="str">
            <v>Ôita</v>
          </cell>
          <cell r="L8696" t="str">
            <v>Conformant</v>
          </cell>
        </row>
        <row r="8697">
          <cell r="B8697" t="str">
            <v>WURTH ELECTRONIK_2023</v>
          </cell>
          <cell r="C8697" t="str">
            <v>CID000969 - Kennecott Utah Copper LLC</v>
          </cell>
          <cell r="D8697" t="str">
            <v>Gold</v>
          </cell>
          <cell r="E8697" t="str">
            <v>CID000969</v>
          </cell>
          <cell r="F8697" t="str">
            <v>RMI</v>
          </cell>
          <cell r="G8697" t="str">
            <v>Kennecott Utah Copper LLC</v>
          </cell>
          <cell r="H8697" t="str">
            <v>UNITED STATES OF AMERICA</v>
          </cell>
          <cell r="I8697"/>
          <cell r="J8697" t="str">
            <v>Magna</v>
          </cell>
          <cell r="K8697" t="str">
            <v>Utah</v>
          </cell>
          <cell r="L8697" t="str">
            <v>Conformant</v>
          </cell>
        </row>
        <row r="8698">
          <cell r="B8698" t="str">
            <v>WURTH ELECTRONIK_2023</v>
          </cell>
          <cell r="C8698" t="str">
            <v>CID000981 - Kojima Chemicals Co., Ltd.</v>
          </cell>
          <cell r="D8698" t="str">
            <v>Gold</v>
          </cell>
          <cell r="E8698" t="str">
            <v>CID000981</v>
          </cell>
          <cell r="F8698" t="str">
            <v>RMI</v>
          </cell>
          <cell r="G8698" t="str">
            <v>Kojima Chemicals Co., Ltd.</v>
          </cell>
          <cell r="H8698" t="str">
            <v>JAPAN</v>
          </cell>
          <cell r="I8698"/>
          <cell r="J8698" t="str">
            <v>Sayama</v>
          </cell>
          <cell r="K8698" t="str">
            <v>Saitama</v>
          </cell>
          <cell r="L8698" t="str">
            <v>Conformant</v>
          </cell>
        </row>
        <row r="8699">
          <cell r="B8699" t="str">
            <v>WURTH ELECTRONIK_2023</v>
          </cell>
          <cell r="C8699" t="str">
            <v>CID001078 - LS-NIKKO Copper Inc.</v>
          </cell>
          <cell r="D8699" t="str">
            <v>Gold</v>
          </cell>
          <cell r="E8699" t="str">
            <v>CID001078</v>
          </cell>
          <cell r="F8699" t="str">
            <v>RMI</v>
          </cell>
          <cell r="G8699" t="str">
            <v>LS-NIKKO Copper Inc.</v>
          </cell>
          <cell r="H8699" t="str">
            <v>KOREA, REPUBLIC OF</v>
          </cell>
          <cell r="I8699"/>
          <cell r="J8699" t="str">
            <v>Onsan-eup</v>
          </cell>
          <cell r="K8699" t="str">
            <v>Ulsan-gwangyeoksi</v>
          </cell>
          <cell r="L8699" t="str">
            <v>Conformant</v>
          </cell>
        </row>
        <row r="8700">
          <cell r="B8700" t="str">
            <v>WURTH ELECTRONIK_2023</v>
          </cell>
          <cell r="C8700" t="str">
            <v>CID001113 - Materion</v>
          </cell>
          <cell r="D8700" t="str">
            <v>Gold</v>
          </cell>
          <cell r="E8700" t="str">
            <v>CID001113</v>
          </cell>
          <cell r="F8700" t="str">
            <v>RMI</v>
          </cell>
          <cell r="G8700" t="str">
            <v>Materion</v>
          </cell>
          <cell r="H8700" t="str">
            <v>UNITED STATES OF AMERICA</v>
          </cell>
          <cell r="I8700"/>
          <cell r="J8700" t="str">
            <v>Buffalo</v>
          </cell>
          <cell r="K8700" t="str">
            <v>New York</v>
          </cell>
          <cell r="L8700" t="str">
            <v>Conformant</v>
          </cell>
        </row>
        <row r="8701">
          <cell r="B8701" t="str">
            <v>WURTH ELECTRONIK_2023</v>
          </cell>
          <cell r="C8701" t="str">
            <v>CID001119 - Matsuda Sangyo Co., Ltd.</v>
          </cell>
          <cell r="D8701" t="str">
            <v>Gold</v>
          </cell>
          <cell r="E8701" t="str">
            <v>CID001119</v>
          </cell>
          <cell r="F8701" t="str">
            <v>RMI</v>
          </cell>
          <cell r="G8701" t="str">
            <v>Matsuda Sangyo Co., Ltd.</v>
          </cell>
          <cell r="H8701" t="str">
            <v>JAPAN</v>
          </cell>
          <cell r="I8701"/>
          <cell r="J8701" t="str">
            <v>Iruma</v>
          </cell>
          <cell r="K8701" t="str">
            <v>Saitama</v>
          </cell>
          <cell r="L8701" t="str">
            <v>Conformant</v>
          </cell>
        </row>
        <row r="8702">
          <cell r="B8702" t="str">
            <v>WURTH ELECTRONIK_2023</v>
          </cell>
          <cell r="C8702" t="str">
            <v>CID001149 - Metalor Technologies (Hong Kong) Ltd.</v>
          </cell>
          <cell r="D8702" t="str">
            <v>Gold</v>
          </cell>
          <cell r="E8702" t="str">
            <v>CID001149</v>
          </cell>
          <cell r="F8702" t="str">
            <v>RMI</v>
          </cell>
          <cell r="G8702" t="str">
            <v>Metalor Technologies (Hong Kong) Ltd.</v>
          </cell>
          <cell r="H8702" t="str">
            <v>CHINA</v>
          </cell>
          <cell r="I8702" t="str">
            <v>Unknown.</v>
          </cell>
          <cell r="J8702" t="str">
            <v>Kwai Chung</v>
          </cell>
          <cell r="K8702" t="str">
            <v>Hong Kong SAR</v>
          </cell>
          <cell r="L8702" t="str">
            <v>Conformant</v>
          </cell>
        </row>
        <row r="8703">
          <cell r="B8703" t="str">
            <v>WURTH ELECTRONIK_2023</v>
          </cell>
          <cell r="C8703" t="str">
            <v>CID001152 - Metalor Technologies (Singapore) Pte., Ltd.</v>
          </cell>
          <cell r="D8703" t="str">
            <v>Gold</v>
          </cell>
          <cell r="E8703" t="str">
            <v>CID001152</v>
          </cell>
          <cell r="F8703" t="str">
            <v>RMI</v>
          </cell>
          <cell r="G8703" t="str">
            <v>Metalor Technologies (Singapore) Pte., Ltd.</v>
          </cell>
          <cell r="H8703" t="str">
            <v>SINGAPORE</v>
          </cell>
          <cell r="I8703"/>
          <cell r="J8703" t="str">
            <v>Singapore</v>
          </cell>
          <cell r="K8703" t="str">
            <v>South West</v>
          </cell>
          <cell r="L8703" t="str">
            <v>Conformant</v>
          </cell>
        </row>
        <row r="8704">
          <cell r="B8704" t="str">
            <v>WURTH ELECTRONIK_2023</v>
          </cell>
          <cell r="C8704" t="str">
            <v>CID001147 - Metalor Technologies (Suzhou) Ltd.</v>
          </cell>
          <cell r="D8704" t="str">
            <v>Gold</v>
          </cell>
          <cell r="E8704" t="str">
            <v>CID001147</v>
          </cell>
          <cell r="F8704" t="str">
            <v>RMI</v>
          </cell>
          <cell r="G8704" t="str">
            <v>Metalor Technologies (Suzhou) Ltd.</v>
          </cell>
          <cell r="H8704" t="str">
            <v>CHINA</v>
          </cell>
          <cell r="I8704"/>
          <cell r="J8704" t="str">
            <v>Suzhou Industrial Park</v>
          </cell>
          <cell r="K8704" t="str">
            <v>Jiangsu Sheng</v>
          </cell>
          <cell r="L8704" t="str">
            <v>Conformant</v>
          </cell>
        </row>
        <row r="8705">
          <cell r="B8705" t="str">
            <v>WURTH ELECTRONIK_2023</v>
          </cell>
          <cell r="C8705" t="str">
            <v>CID001157 - Metalor USA Refining Corporation</v>
          </cell>
          <cell r="D8705" t="str">
            <v>Gold</v>
          </cell>
          <cell r="E8705" t="str">
            <v>CID001157</v>
          </cell>
          <cell r="F8705" t="str">
            <v>RMI</v>
          </cell>
          <cell r="G8705" t="str">
            <v>Metalor USA Refining Corporation</v>
          </cell>
          <cell r="H8705" t="str">
            <v>UNITED STATES OF AMERICA</v>
          </cell>
          <cell r="I8705"/>
          <cell r="J8705" t="str">
            <v>North Attleboro</v>
          </cell>
          <cell r="K8705" t="str">
            <v>Massachusetts</v>
          </cell>
          <cell r="L8705" t="str">
            <v>Conformant</v>
          </cell>
        </row>
        <row r="8706">
          <cell r="B8706" t="str">
            <v>WURTH ELECTRONIK_2023</v>
          </cell>
          <cell r="C8706" t="str">
            <v>CID001161 - Metalurgica Met-Mex Penoles S.A. De C.V.65</v>
          </cell>
          <cell r="D8706" t="str">
            <v>Gold</v>
          </cell>
          <cell r="E8706" t="str">
            <v>CID001161</v>
          </cell>
          <cell r="F8706" t="str">
            <v>RMI</v>
          </cell>
          <cell r="G8706" t="str">
            <v>Metalurgica Met-Mex Penoles S.A. De C.V.</v>
          </cell>
          <cell r="H8706" t="str">
            <v>MEXICO</v>
          </cell>
          <cell r="I8706"/>
          <cell r="J8706" t="str">
            <v>Torreon</v>
          </cell>
          <cell r="K8706" t="str">
            <v>Coahuila de Zaragoza</v>
          </cell>
          <cell r="L8706" t="str">
            <v>Conformant</v>
          </cell>
        </row>
        <row r="8707">
          <cell r="B8707" t="str">
            <v>WURTH ELECTRONIK_2023</v>
          </cell>
          <cell r="C8707" t="str">
            <v>CID001188 - Mitsubishi Materials Corporation</v>
          </cell>
          <cell r="D8707" t="str">
            <v>Gold</v>
          </cell>
          <cell r="E8707" t="str">
            <v>CID001188</v>
          </cell>
          <cell r="F8707" t="str">
            <v>RMI</v>
          </cell>
          <cell r="G8707" t="str">
            <v>Mitsubishi Materials Corporation</v>
          </cell>
          <cell r="H8707" t="str">
            <v>JAPAN</v>
          </cell>
          <cell r="I8707"/>
          <cell r="J8707" t="str">
            <v>Tokyo</v>
          </cell>
          <cell r="K8707" t="str">
            <v>Tokyo</v>
          </cell>
          <cell r="L8707" t="str">
            <v>Conformant</v>
          </cell>
        </row>
        <row r="8708">
          <cell r="B8708" t="str">
            <v>WURTH ELECTRONIK_2023</v>
          </cell>
          <cell r="C8708" t="str">
            <v>CID001193 - Mitsui Mining and Smelting Co., Ltd.</v>
          </cell>
          <cell r="D8708" t="str">
            <v>Gold</v>
          </cell>
          <cell r="E8708" t="str">
            <v>CID001193</v>
          </cell>
          <cell r="F8708" t="str">
            <v>RMI</v>
          </cell>
          <cell r="G8708" t="str">
            <v>Mitsui Mining and Smelting Co., Ltd.</v>
          </cell>
          <cell r="H8708" t="str">
            <v>JAPAN</v>
          </cell>
          <cell r="I8708"/>
          <cell r="J8708" t="str">
            <v>Takehara</v>
          </cell>
          <cell r="K8708" t="str">
            <v>Hiroshima</v>
          </cell>
          <cell r="L8708" t="str">
            <v>Conformant</v>
          </cell>
        </row>
        <row r="8709">
          <cell r="B8709" t="str">
            <v>WURTH ELECTRONIK_2023</v>
          </cell>
          <cell r="C8709" t="str">
            <v>CID001259 - Nihon Material Co., Ltd.</v>
          </cell>
          <cell r="D8709" t="str">
            <v>Gold</v>
          </cell>
          <cell r="E8709" t="str">
            <v>CID001259</v>
          </cell>
          <cell r="F8709" t="str">
            <v>RMI</v>
          </cell>
          <cell r="G8709" t="str">
            <v>Nihon Material Co., Ltd.</v>
          </cell>
          <cell r="H8709" t="str">
            <v>JAPAN</v>
          </cell>
          <cell r="I8709"/>
          <cell r="J8709" t="str">
            <v>Noda</v>
          </cell>
          <cell r="K8709" t="str">
            <v>Chiba</v>
          </cell>
          <cell r="L8709" t="str">
            <v>Conformant</v>
          </cell>
        </row>
        <row r="8710">
          <cell r="B8710" t="str">
            <v>WURTH ELECTRONIK_2023</v>
          </cell>
          <cell r="C8710" t="str">
            <v>CID002779 - Ogussa Osterreichische Gold- und Silber-Scheideanstalt GmbH</v>
          </cell>
          <cell r="D8710" t="str">
            <v>Gold</v>
          </cell>
          <cell r="E8710" t="str">
            <v>CID002779</v>
          </cell>
          <cell r="F8710" t="str">
            <v>RMI</v>
          </cell>
          <cell r="G8710" t="str">
            <v>Ogussa Osterreichische Gold- und Silber-Scheideanstalt GmbH</v>
          </cell>
          <cell r="H8710" t="str">
            <v>AUSTRIA</v>
          </cell>
          <cell r="I8710"/>
          <cell r="J8710" t="str">
            <v>Vienna</v>
          </cell>
          <cell r="K8710" t="str">
            <v>Wien</v>
          </cell>
          <cell r="L8710" t="str">
            <v>Conformant</v>
          </cell>
        </row>
        <row r="8711">
          <cell r="B8711" t="str">
            <v>WURTH ELECTRONIK_2023</v>
          </cell>
          <cell r="C8711" t="str">
            <v>CID001534 - Royal Canadian Mint</v>
          </cell>
          <cell r="D8711" t="str">
            <v>Gold</v>
          </cell>
          <cell r="E8711" t="str">
            <v>CID001534</v>
          </cell>
          <cell r="F8711" t="str">
            <v>RMI</v>
          </cell>
          <cell r="G8711" t="str">
            <v>Royal Canadian Mint</v>
          </cell>
          <cell r="H8711" t="str">
            <v>CANADA</v>
          </cell>
          <cell r="I8711"/>
          <cell r="J8711" t="str">
            <v>Ottawa</v>
          </cell>
          <cell r="K8711" t="str">
            <v>Ontario</v>
          </cell>
          <cell r="L8711" t="str">
            <v>Conformant</v>
          </cell>
        </row>
        <row r="8712">
          <cell r="B8712" t="str">
            <v>WURTH ELECTRONIK_2023</v>
          </cell>
          <cell r="C8712" t="str">
            <v>CID001761 - Solar Applied Materials Technology Corp.</v>
          </cell>
          <cell r="D8712" t="str">
            <v>Gold</v>
          </cell>
          <cell r="E8712" t="str">
            <v>CID001761</v>
          </cell>
          <cell r="F8712" t="str">
            <v>RMI</v>
          </cell>
          <cell r="G8712" t="str">
            <v>Solar Applied Materials Technology Corp.</v>
          </cell>
          <cell r="H8712" t="str">
            <v>TAIWAN, PROVINCE OF CHINA</v>
          </cell>
          <cell r="I8712"/>
          <cell r="J8712" t="str">
            <v>Tainan City</v>
          </cell>
          <cell r="K8712" t="str">
            <v>Tainan</v>
          </cell>
          <cell r="L8712" t="str">
            <v>Conformant</v>
          </cell>
        </row>
        <row r="8713">
          <cell r="B8713" t="str">
            <v>WURTH ELECTRONIK_2023</v>
          </cell>
          <cell r="C8713" t="str">
            <v>CID001798 - Sumitomo Metal Mining Co., Ltd.88</v>
          </cell>
          <cell r="D8713" t="str">
            <v>Gold</v>
          </cell>
          <cell r="E8713" t="str">
            <v>CID001798</v>
          </cell>
          <cell r="F8713" t="str">
            <v>RMI</v>
          </cell>
          <cell r="G8713" t="str">
            <v>Sumitomo Metal Mining Co., Ltd.</v>
          </cell>
          <cell r="H8713" t="str">
            <v>JAPAN</v>
          </cell>
          <cell r="I8713"/>
          <cell r="J8713" t="str">
            <v>Saijo</v>
          </cell>
          <cell r="K8713" t="str">
            <v>Wehime</v>
          </cell>
          <cell r="L8713" t="str">
            <v>Conformant</v>
          </cell>
        </row>
        <row r="8714">
          <cell r="B8714" t="str">
            <v>WURTH ELECTRONIK_2023</v>
          </cell>
          <cell r="C8714" t="str">
            <v>CID001938 - Tokuriki Honten Co., Ltd.</v>
          </cell>
          <cell r="D8714" t="str">
            <v>Gold</v>
          </cell>
          <cell r="E8714" t="str">
            <v>CID001938</v>
          </cell>
          <cell r="F8714" t="str">
            <v>RMI</v>
          </cell>
          <cell r="G8714" t="str">
            <v>Tokuriki Honten Co., Ltd.</v>
          </cell>
          <cell r="H8714" t="str">
            <v>JAPAN</v>
          </cell>
          <cell r="I8714"/>
          <cell r="J8714" t="str">
            <v>Kuki</v>
          </cell>
          <cell r="K8714" t="str">
            <v>Saitama</v>
          </cell>
          <cell r="L8714" t="str">
            <v>Conformant</v>
          </cell>
        </row>
        <row r="8715">
          <cell r="B8715" t="str">
            <v>WURTH ELECTRONIK_2023</v>
          </cell>
          <cell r="C8715" t="str">
            <v>CID001993 - United Precious Metal Refining, Inc.</v>
          </cell>
          <cell r="D8715" t="str">
            <v>Gold</v>
          </cell>
          <cell r="E8715" t="str">
            <v>CID001993</v>
          </cell>
          <cell r="F8715" t="str">
            <v>RMI</v>
          </cell>
          <cell r="G8715" t="str">
            <v>United Precious Metal Refining, Inc.</v>
          </cell>
          <cell r="H8715" t="str">
            <v>UNITED STATES OF AMERICA</v>
          </cell>
          <cell r="I8715"/>
          <cell r="J8715" t="str">
            <v>Alden</v>
          </cell>
          <cell r="K8715" t="str">
            <v>New York</v>
          </cell>
          <cell r="L8715" t="str">
            <v>Conformant</v>
          </cell>
        </row>
        <row r="8716">
          <cell r="B8716" t="str">
            <v>WURTH ELECTRONIK_2023</v>
          </cell>
          <cell r="C8716" t="str">
            <v>CID002030 - Western Australian Mint (T/a The Perth Mint)109</v>
          </cell>
          <cell r="D8716" t="str">
            <v>Gold</v>
          </cell>
          <cell r="E8716" t="str">
            <v>CID002030</v>
          </cell>
          <cell r="F8716" t="str">
            <v>RMI</v>
          </cell>
          <cell r="G8716" t="str">
            <v>Western Australian Mint (T/a The Perth Mint)</v>
          </cell>
          <cell r="H8716" t="str">
            <v>AUSTRALIA</v>
          </cell>
          <cell r="I8716" t="str">
            <v>Nondisclosure</v>
          </cell>
          <cell r="J8716" t="str">
            <v>Newburn</v>
          </cell>
          <cell r="K8716" t="str">
            <v>Western Australia</v>
          </cell>
          <cell r="L8716" t="str">
            <v>Conformant</v>
          </cell>
        </row>
        <row r="8717">
          <cell r="B8717" t="str">
            <v>WURTH ELECTRONIK_2023</v>
          </cell>
          <cell r="C8717" t="str">
            <v>CID002778 - WIELAND Edelmetalle GmbH</v>
          </cell>
          <cell r="D8717" t="str">
            <v>Gold</v>
          </cell>
          <cell r="E8717" t="str">
            <v>CID002778</v>
          </cell>
          <cell r="F8717" t="str">
            <v>RMI</v>
          </cell>
          <cell r="G8717" t="str">
            <v>WIELAND Edelmetalle GmbH</v>
          </cell>
          <cell r="H8717" t="str">
            <v>GERMANY</v>
          </cell>
          <cell r="I8717"/>
          <cell r="J8717" t="str">
            <v>Pforzeim</v>
          </cell>
          <cell r="K8717" t="str">
            <v>Baden-Wurttemberg</v>
          </cell>
          <cell r="L8717" t="str">
            <v>Conformant</v>
          </cell>
        </row>
        <row r="8718">
          <cell r="B8718" t="str">
            <v>WURTH ELECTRONIK_2023</v>
          </cell>
          <cell r="C8718" t="str">
            <v>CID000292 - Alpha117</v>
          </cell>
          <cell r="D8718" t="str">
            <v>Tin</v>
          </cell>
          <cell r="E8718" t="str">
            <v>CID000292</v>
          </cell>
          <cell r="F8718" t="str">
            <v>RMI</v>
          </cell>
          <cell r="G8718" t="str">
            <v>Alpha</v>
          </cell>
          <cell r="H8718" t="str">
            <v>UNITED STATES OF AMERICA</v>
          </cell>
          <cell r="I8718"/>
          <cell r="J8718" t="str">
            <v>Altoona</v>
          </cell>
          <cell r="K8718" t="str">
            <v>Pennsylvania</v>
          </cell>
          <cell r="L8718" t="str">
            <v>Conformant</v>
          </cell>
        </row>
        <row r="8719">
          <cell r="B8719" t="str">
            <v>WURTH ELECTRONIK_2023</v>
          </cell>
          <cell r="C8719" t="str">
            <v>CID000228 - Chenzhou Yunxiang Mining and Metallurgy Co., Ltd.124</v>
          </cell>
          <cell r="D8719" t="str">
            <v>Tin</v>
          </cell>
          <cell r="E8719" t="str">
            <v>CID000228</v>
          </cell>
          <cell r="F8719" t="str">
            <v>RMI</v>
          </cell>
          <cell r="G8719" t="str">
            <v>Chenzhou Yunxiang Mining and Metallurgy Co., Ltd.</v>
          </cell>
          <cell r="H8719" t="str">
            <v>CHINA</v>
          </cell>
          <cell r="I8719"/>
          <cell r="J8719" t="str">
            <v>Chenzhou</v>
          </cell>
          <cell r="K8719" t="str">
            <v>Hunan Sheng</v>
          </cell>
          <cell r="L8719" t="str">
            <v>Conformant</v>
          </cell>
        </row>
        <row r="8720">
          <cell r="B8720" t="str">
            <v>WURTH ELECTRONIK_2023</v>
          </cell>
          <cell r="C8720" t="str">
            <v>CID001070 - China Tin Group Co., Ltd.125</v>
          </cell>
          <cell r="D8720" t="str">
            <v>Tin</v>
          </cell>
          <cell r="E8720" t="str">
            <v>CID001070</v>
          </cell>
          <cell r="F8720" t="str">
            <v>RMI</v>
          </cell>
          <cell r="G8720" t="str">
            <v>China Tin Group Co., Ltd.</v>
          </cell>
          <cell r="H8720" t="str">
            <v>CHINA</v>
          </cell>
          <cell r="I8720"/>
          <cell r="J8720" t="str">
            <v>Laibin</v>
          </cell>
          <cell r="K8720" t="str">
            <v>Guangxi Zhuangzu Zizhiqu</v>
          </cell>
          <cell r="L8720" t="str">
            <v>Conformant</v>
          </cell>
        </row>
        <row r="8721">
          <cell r="B8721" t="str">
            <v>WURTH ELECTRONIK_2023</v>
          </cell>
          <cell r="C8721" t="str">
            <v>CID000402 - Dowa</v>
          </cell>
          <cell r="D8721" t="str">
            <v>Tin</v>
          </cell>
          <cell r="E8721" t="str">
            <v>CID000402</v>
          </cell>
          <cell r="F8721" t="str">
            <v>RMI</v>
          </cell>
          <cell r="G8721" t="str">
            <v>Dowa</v>
          </cell>
          <cell r="H8721" t="str">
            <v>JAPAN</v>
          </cell>
          <cell r="I8721"/>
          <cell r="J8721" t="str">
            <v>Kosaka</v>
          </cell>
          <cell r="K8721" t="str">
            <v>Akita</v>
          </cell>
          <cell r="L8721" t="str">
            <v>Conformant</v>
          </cell>
        </row>
        <row r="8722">
          <cell r="B8722" t="str">
            <v>WURTH ELECTRONIK_2023</v>
          </cell>
          <cell r="C8722" t="str">
            <v>CID000438 - EM Vinto</v>
          </cell>
          <cell r="D8722" t="str">
            <v>Tin</v>
          </cell>
          <cell r="E8722" t="str">
            <v>CID000438</v>
          </cell>
          <cell r="F8722" t="str">
            <v>RMI</v>
          </cell>
          <cell r="G8722" t="str">
            <v>EM Vinto</v>
          </cell>
          <cell r="H8722" t="str">
            <v>BOLIVIA (PLURINATIONAL STATE OF)</v>
          </cell>
          <cell r="I8722" t="str">
            <v>Unknown.</v>
          </cell>
          <cell r="J8722" t="str">
            <v>Oruro</v>
          </cell>
          <cell r="K8722" t="str">
            <v>Oruro</v>
          </cell>
          <cell r="L8722" t="str">
            <v>Conformant</v>
          </cell>
        </row>
        <row r="8723">
          <cell r="B8723" t="str">
            <v>WURTH ELECTRONIK_2023</v>
          </cell>
          <cell r="C8723" t="str">
            <v>CID000468 - Fenix Metals</v>
          </cell>
          <cell r="D8723" t="str">
            <v>Tin</v>
          </cell>
          <cell r="E8723" t="str">
            <v>CID000468</v>
          </cell>
          <cell r="F8723" t="str">
            <v>RMI</v>
          </cell>
          <cell r="G8723" t="str">
            <v>Fenix Metals</v>
          </cell>
          <cell r="H8723" t="str">
            <v>POLAND</v>
          </cell>
          <cell r="I8723"/>
          <cell r="J8723" t="str">
            <v>Chmielów</v>
          </cell>
          <cell r="K8723" t="str">
            <v>Podkarpackie</v>
          </cell>
          <cell r="L8723" t="str">
            <v>Conformant</v>
          </cell>
        </row>
        <row r="8724">
          <cell r="B8724" t="str">
            <v>WURTH ELECTRONIK_2023</v>
          </cell>
          <cell r="C8724" t="str">
            <v>CID000538 - Gejiu Non-Ferrous Metal Processing Co., Ltd.</v>
          </cell>
          <cell r="D8724" t="str">
            <v>Tin</v>
          </cell>
          <cell r="E8724" t="str">
            <v>CID000538</v>
          </cell>
          <cell r="F8724" t="str">
            <v>RMI</v>
          </cell>
          <cell r="G8724" t="str">
            <v>Gejiu Non-Ferrous Metal Processing Co., Ltd.</v>
          </cell>
          <cell r="H8724" t="str">
            <v>CHINA</v>
          </cell>
          <cell r="I8724" t="str">
            <v>Jijie</v>
          </cell>
          <cell r="J8724" t="str">
            <v>Gejiu</v>
          </cell>
          <cell r="K8724" t="str">
            <v>Yunnan Sheng</v>
          </cell>
          <cell r="L8724" t="str">
            <v>Conformant</v>
          </cell>
        </row>
        <row r="8725">
          <cell r="B8725" t="str">
            <v>WURTH ELECTRONIK_2023</v>
          </cell>
          <cell r="C8725" t="str">
            <v>CID003116 - Guangdong Hanhe Non-Ferrous Metal Co., Ltd.</v>
          </cell>
          <cell r="D8725" t="str">
            <v>Tin</v>
          </cell>
          <cell r="E8725" t="str">
            <v>CID003116</v>
          </cell>
          <cell r="F8725" t="str">
            <v>RMI</v>
          </cell>
          <cell r="G8725" t="str">
            <v>Guangdong Hanhe Non-Ferrous Metal Co., Ltd.</v>
          </cell>
          <cell r="H8725" t="str">
            <v>CHINA</v>
          </cell>
          <cell r="I8725"/>
          <cell r="J8725" t="str">
            <v>Chaozhou</v>
          </cell>
          <cell r="K8725" t="str">
            <v>Guangdong Sheng</v>
          </cell>
          <cell r="L8725" t="str">
            <v>Conformant</v>
          </cell>
        </row>
        <row r="8726">
          <cell r="B8726" t="str">
            <v>WURTH ELECTRONIK_2023</v>
          </cell>
          <cell r="C8726" t="str">
            <v>CID001105 - Malaysia Smelting Corporation (MSC)</v>
          </cell>
          <cell r="D8726" t="str">
            <v>Tin</v>
          </cell>
          <cell r="E8726" t="str">
            <v>CID001105</v>
          </cell>
          <cell r="F8726" t="str">
            <v>RMI</v>
          </cell>
          <cell r="G8726" t="str">
            <v>Malaysia Smelting Corporation (MSC)</v>
          </cell>
          <cell r="H8726" t="str">
            <v>MALAYSIA</v>
          </cell>
          <cell r="I8726" t="str">
            <v>27, Jialan Pantai</v>
          </cell>
          <cell r="J8726" t="str">
            <v>Butterworth</v>
          </cell>
          <cell r="K8726" t="str">
            <v>Pulau Pinang</v>
          </cell>
          <cell r="L8726" t="str">
            <v>Conformant</v>
          </cell>
        </row>
        <row r="8727">
          <cell r="B8727" t="str">
            <v>WURTH ELECTRONIK_2023</v>
          </cell>
          <cell r="C8727" t="str">
            <v>CID001142 - Metallic Resources, Inc.</v>
          </cell>
          <cell r="D8727" t="str">
            <v>Tin</v>
          </cell>
          <cell r="E8727" t="str">
            <v>CID001142</v>
          </cell>
          <cell r="F8727" t="str">
            <v>RMI</v>
          </cell>
          <cell r="G8727" t="str">
            <v>Metallic Resources, Inc.</v>
          </cell>
          <cell r="H8727" t="str">
            <v>UNITED STATES OF AMERICA</v>
          </cell>
          <cell r="I8727"/>
          <cell r="J8727" t="str">
            <v>Twinsburg</v>
          </cell>
          <cell r="K8727" t="str">
            <v>Ohio</v>
          </cell>
          <cell r="L8727" t="str">
            <v>Conformant</v>
          </cell>
        </row>
        <row r="8728">
          <cell r="B8728" t="str">
            <v>WURTH ELECTRONIK_2023</v>
          </cell>
          <cell r="C8728" t="str">
            <v>CID001182 - Minsur</v>
          </cell>
          <cell r="D8728" t="str">
            <v>Tin</v>
          </cell>
          <cell r="E8728" t="str">
            <v>CID001182</v>
          </cell>
          <cell r="F8728" t="str">
            <v>RMI</v>
          </cell>
          <cell r="G8728" t="str">
            <v>Minsur</v>
          </cell>
          <cell r="H8728" t="str">
            <v>PERU</v>
          </cell>
          <cell r="I8728" t="str">
            <v>222 Bloomingdale Road, Suite 101</v>
          </cell>
          <cell r="J8728" t="str">
            <v>Paracas</v>
          </cell>
          <cell r="K8728" t="str">
            <v>Ika</v>
          </cell>
          <cell r="L8728" t="str">
            <v>Conformant</v>
          </cell>
        </row>
        <row r="8729">
          <cell r="B8729" t="str">
            <v>WURTH ELECTRONIK_2023</v>
          </cell>
          <cell r="C8729" t="str">
            <v>CID001337 - Operaciones Metalurgicas S.A.</v>
          </cell>
          <cell r="D8729" t="str">
            <v>Tin</v>
          </cell>
          <cell r="E8729" t="str">
            <v>CID001337</v>
          </cell>
          <cell r="F8729" t="str">
            <v>RMI</v>
          </cell>
          <cell r="G8729" t="str">
            <v>Operaciones Metalurgicas S.A.</v>
          </cell>
          <cell r="H8729" t="str">
            <v>BOLIVIA (PLURINATIONAL STATE OF)</v>
          </cell>
          <cell r="I8729" t="str">
            <v>Nondisclosure</v>
          </cell>
          <cell r="J8729" t="str">
            <v>Oruro</v>
          </cell>
          <cell r="K8729" t="str">
            <v>Oruro</v>
          </cell>
          <cell r="L8729" t="str">
            <v>Conformant</v>
          </cell>
        </row>
        <row r="8730">
          <cell r="B8730" t="str">
            <v>WURTH ELECTRONIK_2023</v>
          </cell>
          <cell r="C8730" t="str">
            <v>CID001399 - PT Artha Cipta Langgeng</v>
          </cell>
          <cell r="D8730" t="str">
            <v>Tin</v>
          </cell>
          <cell r="E8730" t="str">
            <v>CID001399</v>
          </cell>
          <cell r="F8730" t="str">
            <v>RMI</v>
          </cell>
          <cell r="G8730" t="str">
            <v>PT Artha Cipta Langgeng</v>
          </cell>
          <cell r="H8730" t="str">
            <v>INDONESIA</v>
          </cell>
          <cell r="I8730"/>
          <cell r="J8730" t="str">
            <v>Sungailiat</v>
          </cell>
          <cell r="K8730" t="str">
            <v>Kepulauan Bangka Belitung</v>
          </cell>
          <cell r="L8730" t="str">
            <v>Conformant</v>
          </cell>
        </row>
        <row r="8731">
          <cell r="B8731" t="str">
            <v>WURTH ELECTRONIK_2023</v>
          </cell>
          <cell r="C8731" t="str">
            <v>CID002503 - PT ATD Makmur Mandiri Jaya</v>
          </cell>
          <cell r="D8731" t="str">
            <v>Tin</v>
          </cell>
          <cell r="E8731" t="str">
            <v>CID002503</v>
          </cell>
          <cell r="F8731" t="str">
            <v>RMI</v>
          </cell>
          <cell r="G8731" t="str">
            <v>PT ATD Makmur Mandiri Jaya</v>
          </cell>
          <cell r="H8731" t="str">
            <v>INDONESIA</v>
          </cell>
          <cell r="I8731"/>
          <cell r="J8731" t="str">
            <v>Sungailiat</v>
          </cell>
          <cell r="K8731" t="str">
            <v>Kepulauan Bangka Belitung</v>
          </cell>
          <cell r="L8731" t="str">
            <v>Conformant</v>
          </cell>
        </row>
        <row r="8732">
          <cell r="B8732" t="str">
            <v>WURTH ELECTRONIK_2023</v>
          </cell>
          <cell r="C8732" t="str">
            <v>CID001402 - PT Babel Inti Perkasa</v>
          </cell>
          <cell r="D8732" t="str">
            <v>Tin</v>
          </cell>
          <cell r="E8732" t="str">
            <v>CID001402</v>
          </cell>
          <cell r="F8732" t="str">
            <v>RMI</v>
          </cell>
          <cell r="G8732" t="str">
            <v>PT Babel Inti Perkasa</v>
          </cell>
          <cell r="H8732" t="str">
            <v>INDONESIA</v>
          </cell>
          <cell r="I8732"/>
          <cell r="J8732" t="str">
            <v>Lintang</v>
          </cell>
          <cell r="K8732" t="str">
            <v>Kepulauan Bangka Belitung</v>
          </cell>
          <cell r="L8732" t="str">
            <v>Conformant</v>
          </cell>
        </row>
        <row r="8733">
          <cell r="B8733" t="str">
            <v>WURTH ELECTRONIK_2023</v>
          </cell>
          <cell r="C8733" t="str">
            <v>CID001428 - PT Bukit Timah156</v>
          </cell>
          <cell r="D8733" t="str">
            <v>Tin</v>
          </cell>
          <cell r="E8733" t="str">
            <v>CID001428</v>
          </cell>
          <cell r="F8733" t="str">
            <v>RMI</v>
          </cell>
          <cell r="G8733" t="str">
            <v>PT Bukit Timah</v>
          </cell>
          <cell r="H8733" t="str">
            <v>INDONESIA</v>
          </cell>
          <cell r="I8733" t="str">
            <v>Nondisclosure</v>
          </cell>
          <cell r="J8733" t="str">
            <v>Pangkal Pinang</v>
          </cell>
          <cell r="K8733" t="str">
            <v>Kepulauan Bangka Belitung</v>
          </cell>
          <cell r="L8733" t="str">
            <v>Conformant</v>
          </cell>
        </row>
        <row r="8734">
          <cell r="B8734" t="str">
            <v>WURTH ELECTRONIK_2023</v>
          </cell>
          <cell r="C8734" t="str">
            <v>CID002696 - PT Cipta Persada Mulia</v>
          </cell>
          <cell r="D8734" t="str">
            <v>Tin</v>
          </cell>
          <cell r="E8734" t="str">
            <v>CID002696</v>
          </cell>
          <cell r="F8734" t="str">
            <v>RMI</v>
          </cell>
          <cell r="G8734" t="str">
            <v>PT Cipta Persada Mulia</v>
          </cell>
          <cell r="H8734" t="str">
            <v>INDONESIA</v>
          </cell>
          <cell r="I8734"/>
          <cell r="J8734" t="str">
            <v>Batam</v>
          </cell>
          <cell r="K8734" t="str">
            <v>Kepulauan Riau</v>
          </cell>
          <cell r="L8734" t="str">
            <v>Conformant</v>
          </cell>
        </row>
        <row r="8735">
          <cell r="B8735" t="str">
            <v>WURTH ELECTRONIK_2023</v>
          </cell>
          <cell r="C8735" t="str">
            <v>CID002835 - PT Menara Cipta Mulia</v>
          </cell>
          <cell r="D8735" t="str">
            <v>Tin</v>
          </cell>
          <cell r="E8735" t="str">
            <v>CID002835</v>
          </cell>
          <cell r="F8735" t="str">
            <v>RMI</v>
          </cell>
          <cell r="G8735" t="str">
            <v>PT Menara Cipta Mulia</v>
          </cell>
          <cell r="H8735" t="str">
            <v>INDONESIA</v>
          </cell>
          <cell r="I8735"/>
          <cell r="J8735" t="str">
            <v>Mentawak</v>
          </cell>
          <cell r="K8735" t="str">
            <v>Kepulauan Bangka Belitung</v>
          </cell>
          <cell r="L8735" t="str">
            <v>Conformant</v>
          </cell>
        </row>
        <row r="8736">
          <cell r="B8736" t="str">
            <v>WURTH ELECTRONIK_2023</v>
          </cell>
          <cell r="C8736" t="str">
            <v>CID001453 - PT Mitra Stania Prima</v>
          </cell>
          <cell r="D8736" t="str">
            <v>Tin</v>
          </cell>
          <cell r="E8736" t="str">
            <v>CID001453</v>
          </cell>
          <cell r="F8736" t="str">
            <v>RMI</v>
          </cell>
          <cell r="G8736" t="str">
            <v>PT Mitra Stania Prima</v>
          </cell>
          <cell r="H8736" t="str">
            <v>INDONESIA</v>
          </cell>
          <cell r="I8736"/>
          <cell r="J8736" t="str">
            <v>Sungailiat</v>
          </cell>
          <cell r="K8736" t="str">
            <v>Kepulauan Bangka Belitung</v>
          </cell>
          <cell r="L8736" t="str">
            <v>Conformant</v>
          </cell>
        </row>
        <row r="8737">
          <cell r="B8737" t="str">
            <v>WURTH ELECTRONIK_2023</v>
          </cell>
          <cell r="C8737" t="str">
            <v>CID001458 - PT Prima Timah Utama</v>
          </cell>
          <cell r="D8737" t="str">
            <v>Tin</v>
          </cell>
          <cell r="E8737" t="str">
            <v>CID001458</v>
          </cell>
          <cell r="F8737" t="str">
            <v>RMI</v>
          </cell>
          <cell r="G8737" t="str">
            <v>PT Prima Timah Utama</v>
          </cell>
          <cell r="H8737" t="str">
            <v>INDONESIA</v>
          </cell>
          <cell r="I8737"/>
          <cell r="J8737" t="str">
            <v>Pangkal Pinang</v>
          </cell>
          <cell r="K8737" t="str">
            <v>Kepulauan Bangka Belitung</v>
          </cell>
          <cell r="L8737" t="str">
            <v>Conformant</v>
          </cell>
        </row>
        <row r="8738">
          <cell r="B8738" t="str">
            <v>WURTH ELECTRONIK_2023</v>
          </cell>
          <cell r="C8738" t="str">
            <v>CID001460 - PT Refined Bangka Tin</v>
          </cell>
          <cell r="D8738" t="str">
            <v>Tin</v>
          </cell>
          <cell r="E8738" t="str">
            <v>CID001460</v>
          </cell>
          <cell r="F8738" t="str">
            <v>RMI</v>
          </cell>
          <cell r="G8738" t="str">
            <v>PT Refined Bangka Tin</v>
          </cell>
          <cell r="H8738" t="str">
            <v>INDONESIA</v>
          </cell>
          <cell r="I8738"/>
          <cell r="J8738" t="str">
            <v>Sungailiat</v>
          </cell>
          <cell r="K8738" t="str">
            <v>Kepulauan Bangka Belitung</v>
          </cell>
          <cell r="L8738" t="str">
            <v>Conformant</v>
          </cell>
        </row>
        <row r="8739">
          <cell r="B8739" t="str">
            <v>WURTH ELECTRONIK_2023</v>
          </cell>
          <cell r="C8739" t="str">
            <v>CID001463 - PT Sariwiguna Binasentosa</v>
          </cell>
          <cell r="D8739" t="str">
            <v>Tin</v>
          </cell>
          <cell r="E8739" t="str">
            <v>CID001463</v>
          </cell>
          <cell r="F8739" t="str">
            <v>RMI</v>
          </cell>
          <cell r="G8739" t="str">
            <v>PT Sariwiguna Binasentosa</v>
          </cell>
          <cell r="H8739" t="str">
            <v>INDONESIA</v>
          </cell>
          <cell r="I8739"/>
          <cell r="J8739" t="str">
            <v>Pangkal Pinang</v>
          </cell>
          <cell r="K8739" t="str">
            <v>Kepulauan Bangka Belitung</v>
          </cell>
          <cell r="L8739" t="str">
            <v>Conformant</v>
          </cell>
        </row>
        <row r="8740">
          <cell r="B8740" t="str">
            <v>WURTH ELECTRONIK_2023</v>
          </cell>
          <cell r="C8740" t="str">
            <v>CID001468 - PT Stanindo Inti Perkasa</v>
          </cell>
          <cell r="D8740" t="str">
            <v>Tin</v>
          </cell>
          <cell r="E8740" t="str">
            <v>CID001468</v>
          </cell>
          <cell r="F8740" t="str">
            <v>RMI</v>
          </cell>
          <cell r="G8740" t="str">
            <v>PT Stanindo Inti Perkasa</v>
          </cell>
          <cell r="H8740" t="str">
            <v>INDONESIA</v>
          </cell>
          <cell r="I8740"/>
          <cell r="J8740" t="str">
            <v>Pangkal Pinang</v>
          </cell>
          <cell r="K8740" t="str">
            <v>Kepulauan Bangka Belitung</v>
          </cell>
          <cell r="L8740" t="str">
            <v>Conformant</v>
          </cell>
        </row>
        <row r="8741">
          <cell r="B8741" t="str">
            <v>WURTH ELECTRONIK_2023</v>
          </cell>
          <cell r="C8741" t="str">
            <v>CID001477 - PT Timah Tbk Kundur</v>
          </cell>
          <cell r="D8741" t="str">
            <v>Tin</v>
          </cell>
          <cell r="E8741" t="str">
            <v>CID001477</v>
          </cell>
          <cell r="F8741" t="str">
            <v>RMI</v>
          </cell>
          <cell r="G8741" t="str">
            <v>PT Timah Tbk Kundur</v>
          </cell>
          <cell r="H8741" t="str">
            <v>INDONESIA</v>
          </cell>
          <cell r="I8741" t="str">
            <v>Unknown.</v>
          </cell>
          <cell r="J8741" t="str">
            <v>Kundur</v>
          </cell>
          <cell r="K8741" t="str">
            <v>Riau</v>
          </cell>
          <cell r="L8741" t="str">
            <v>Conformant</v>
          </cell>
        </row>
        <row r="8742">
          <cell r="B8742" t="str">
            <v>WURTH ELECTRONIK_2023</v>
          </cell>
          <cell r="C8742" t="str">
            <v>CID001482 - PT Timah Tbk Mentok</v>
          </cell>
          <cell r="D8742" t="str">
            <v>Tin</v>
          </cell>
          <cell r="E8742" t="str">
            <v>CID001482</v>
          </cell>
          <cell r="F8742" t="str">
            <v>RMI</v>
          </cell>
          <cell r="G8742" t="str">
            <v>PT Timah Tbk Mentok</v>
          </cell>
          <cell r="H8742" t="str">
            <v>INDONESIA</v>
          </cell>
          <cell r="I8742" t="str">
            <v>Unknown.</v>
          </cell>
          <cell r="J8742" t="str">
            <v>Mentok</v>
          </cell>
          <cell r="K8742" t="str">
            <v>Kepulauan Bangka Belitung</v>
          </cell>
          <cell r="L8742" t="str">
            <v>Conformant</v>
          </cell>
        </row>
        <row r="8743">
          <cell r="B8743" t="str">
            <v>WURTH ELECTRONIK_2023</v>
          </cell>
          <cell r="C8743" t="str">
            <v>CID001539 - Rui Da Hung</v>
          </cell>
          <cell r="D8743" t="str">
            <v>Tin</v>
          </cell>
          <cell r="E8743" t="str">
            <v>CID001539</v>
          </cell>
          <cell r="F8743" t="str">
            <v>RMI</v>
          </cell>
          <cell r="G8743" t="str">
            <v>Rui Da Hung</v>
          </cell>
          <cell r="H8743" t="str">
            <v>TAIWAN, PROVINCE OF CHINA</v>
          </cell>
          <cell r="I8743"/>
          <cell r="J8743" t="str">
            <v>Taoyuan</v>
          </cell>
          <cell r="K8743" t="str">
            <v>Taoyuan</v>
          </cell>
          <cell r="L8743" t="str">
            <v>Conformant</v>
          </cell>
        </row>
        <row r="8744">
          <cell r="B8744" t="str">
            <v>WURTH ELECTRONIK_2023</v>
          </cell>
          <cell r="C8744" t="str">
            <v>CID001898 - Thaisarco</v>
          </cell>
          <cell r="D8744" t="str">
            <v>Tin</v>
          </cell>
          <cell r="E8744" t="str">
            <v>CID001898</v>
          </cell>
          <cell r="F8744" t="str">
            <v>RMI</v>
          </cell>
          <cell r="G8744" t="str">
            <v>Thaisarco</v>
          </cell>
          <cell r="H8744" t="str">
            <v>THAILAND</v>
          </cell>
          <cell r="I8744" t="str">
            <v>80 Moo 8, Sakdidej Road</v>
          </cell>
          <cell r="J8744" t="str">
            <v>Amphur Muang</v>
          </cell>
          <cell r="K8744" t="str">
            <v>Phuket</v>
          </cell>
          <cell r="L8744" t="str">
            <v>Conformant</v>
          </cell>
        </row>
        <row r="8745">
          <cell r="B8745" t="str">
            <v>WURTH ELECTRONIK_2023</v>
          </cell>
          <cell r="C8745" t="str">
            <v>CID002036 - White Solder Metalurgia e Mineracao Ltda.</v>
          </cell>
          <cell r="D8745" t="str">
            <v>Tin</v>
          </cell>
          <cell r="E8745" t="str">
            <v>CID002036</v>
          </cell>
          <cell r="F8745" t="str">
            <v>RMI</v>
          </cell>
          <cell r="G8745" t="str">
            <v>White Solder Metalurgia e Mineracao Ltda.</v>
          </cell>
          <cell r="H8745" t="str">
            <v>BRAZIL</v>
          </cell>
          <cell r="I8745" t="str">
            <v>Rodovia 421, Km 1,1 no 917 CEP 76877-073/Cx Postal: 433</v>
          </cell>
          <cell r="J8745" t="str">
            <v>Ariquemes</v>
          </cell>
          <cell r="K8745" t="str">
            <v>Rondônia</v>
          </cell>
          <cell r="L8745" t="str">
            <v>Conformant</v>
          </cell>
        </row>
        <row r="8746">
          <cell r="B8746" t="str">
            <v>WURTH ELECTRONIK_2023</v>
          </cell>
          <cell r="C8746" t="str">
            <v>CID002158 - Yunnan Chengfeng Non-ferrous Metals Co., Ltd.165</v>
          </cell>
          <cell r="D8746" t="str">
            <v>Tin</v>
          </cell>
          <cell r="E8746" t="str">
            <v>CID002158</v>
          </cell>
          <cell r="F8746" t="str">
            <v>RMI</v>
          </cell>
          <cell r="G8746" t="str">
            <v>Yunnan Chengfeng Non-ferrous Metals Co., Ltd.</v>
          </cell>
          <cell r="H8746" t="str">
            <v>CHINA</v>
          </cell>
          <cell r="I8746" t="str">
            <v>Unknown.</v>
          </cell>
          <cell r="J8746" t="str">
            <v>Gejiu</v>
          </cell>
          <cell r="K8746" t="str">
            <v>Yunnan Sheng</v>
          </cell>
          <cell r="L8746" t="str">
            <v>Conformant</v>
          </cell>
        </row>
        <row r="8747">
          <cell r="B8747" t="str">
            <v>WURTH ELECTRONIK_2023</v>
          </cell>
          <cell r="C8747" t="str">
            <v>CID002180 - Tin Smelting Branch of Yunnan Tin Co., Ltd.</v>
          </cell>
          <cell r="D8747" t="str">
            <v>Tin</v>
          </cell>
          <cell r="E8747" t="str">
            <v>CID002180</v>
          </cell>
          <cell r="F8747" t="str">
            <v>RMI</v>
          </cell>
          <cell r="G8747" t="str">
            <v>Tin Smelting Branch of Yunnan Tin Co., Ltd.</v>
          </cell>
          <cell r="H8747" t="str">
            <v>CHINA</v>
          </cell>
          <cell r="I8747" t="str">
            <v>Unknown.</v>
          </cell>
          <cell r="J8747" t="str">
            <v>Gejiu</v>
          </cell>
          <cell r="K8747" t="str">
            <v>Yunnan Sheng</v>
          </cell>
          <cell r="L8747" t="str">
            <v>Conformant</v>
          </cell>
        </row>
        <row r="8748">
          <cell r="B8748" t="str">
            <v>WURTH ELECTRONIK_2023</v>
          </cell>
          <cell r="C8748" t="str">
            <v>CID001231 - Jiangxi New Nanshan Technology Ltd.</v>
          </cell>
          <cell r="D8748" t="str">
            <v>Tin</v>
          </cell>
          <cell r="E8748" t="str">
            <v>CID001231</v>
          </cell>
          <cell r="F8748" t="str">
            <v>RMI</v>
          </cell>
          <cell r="G8748" t="str">
            <v>Jiangxi New Nanshan Technology Ltd.</v>
          </cell>
          <cell r="H8748" t="str">
            <v>CHINA</v>
          </cell>
          <cell r="I8748" t="str">
            <v>Nan Kang Industrial Park, Ganzhou, Jiangxi Province, China, 341413</v>
          </cell>
          <cell r="J8748" t="str">
            <v>Ganzhou</v>
          </cell>
          <cell r="K8748" t="str">
            <v>Jiangxi Sheng</v>
          </cell>
          <cell r="L8748" t="str">
            <v>Conformant</v>
          </cell>
        </row>
        <row r="8749">
          <cell r="B8749" t="str">
            <v>WURTH ELECTRONIK_2023</v>
          </cell>
          <cell r="C8749" t="str">
            <v>CID002773 - Aurubis Beerse99</v>
          </cell>
          <cell r="D8749" t="str">
            <v>Tin</v>
          </cell>
          <cell r="E8749" t="str">
            <v>CID002773</v>
          </cell>
          <cell r="F8749" t="str">
            <v>RMI</v>
          </cell>
          <cell r="G8749" t="str">
            <v>Aurubis Beerse</v>
          </cell>
          <cell r="H8749" t="str">
            <v>BELGIUM</v>
          </cell>
          <cell r="I8749"/>
          <cell r="J8749" t="str">
            <v>Beerse</v>
          </cell>
          <cell r="K8749" t="str">
            <v>Antwerpen</v>
          </cell>
          <cell r="L8749" t="str">
            <v>Conformant</v>
          </cell>
        </row>
        <row r="8750">
          <cell r="B8750" t="str">
            <v>WURTH ELECTRONIK_2023</v>
          </cell>
          <cell r="C8750" t="str">
            <v>CID003205 - PT Bangka Serumpun</v>
          </cell>
          <cell r="D8750" t="str">
            <v>Tin</v>
          </cell>
          <cell r="E8750" t="str">
            <v>CID003205</v>
          </cell>
          <cell r="F8750" t="str">
            <v>RMI</v>
          </cell>
          <cell r="G8750" t="str">
            <v>PT Bangka Serumpun</v>
          </cell>
          <cell r="H8750" t="str">
            <v>INDONESIA</v>
          </cell>
          <cell r="I8750"/>
          <cell r="J8750" t="str">
            <v>Pangkalpinang</v>
          </cell>
          <cell r="K8750" t="str">
            <v>Kepulauan Bangka Belitung</v>
          </cell>
          <cell r="L8750" t="str">
            <v>Conformant</v>
          </cell>
        </row>
        <row r="8751">
          <cell r="B8751" t="str">
            <v>WURTH ELECTRONIK_2023</v>
          </cell>
          <cell r="C8751" t="str">
            <v>CID003325 - Tin Technology &amp; Refining</v>
          </cell>
          <cell r="D8751" t="str">
            <v>Tin</v>
          </cell>
          <cell r="E8751" t="str">
            <v>CID003325</v>
          </cell>
          <cell r="F8751" t="str">
            <v>RMI</v>
          </cell>
          <cell r="G8751" t="str">
            <v>Tin Technology &amp; Refining</v>
          </cell>
          <cell r="H8751" t="str">
            <v>UNITED STATES OF AMERICA</v>
          </cell>
          <cell r="I8751"/>
          <cell r="J8751" t="str">
            <v>West Chester</v>
          </cell>
          <cell r="K8751" t="str">
            <v>Pennsylvania</v>
          </cell>
          <cell r="L8751" t="str">
            <v>Conformant</v>
          </cell>
        </row>
        <row r="8752">
          <cell r="B8752" t="str">
            <v>WURTH ELECTRONIK_2023</v>
          </cell>
          <cell r="C8752" t="str">
            <v>CID001406 - PT Babel Surya Alam Lestari</v>
          </cell>
          <cell r="D8752" t="str">
            <v>Tin</v>
          </cell>
          <cell r="E8752" t="str">
            <v>CID001406</v>
          </cell>
          <cell r="F8752" t="str">
            <v>RMI</v>
          </cell>
          <cell r="G8752" t="str">
            <v>PT Babel Surya Alam Lestari</v>
          </cell>
          <cell r="H8752" t="str">
            <v>INDONESIA</v>
          </cell>
          <cell r="I8752"/>
          <cell r="J8752" t="str">
            <v>Badau</v>
          </cell>
          <cell r="K8752" t="str">
            <v>Kepulauan Bangka Belitung</v>
          </cell>
          <cell r="L8752" t="str">
            <v>Conformant</v>
          </cell>
        </row>
        <row r="8753">
          <cell r="B8753" t="str">
            <v>WURTH ELECTRONIK_2023</v>
          </cell>
          <cell r="C8753" t="str">
            <v>CID003381 - PT Rajawali Rimba Perkasa</v>
          </cell>
          <cell r="D8753" t="str">
            <v>Tin</v>
          </cell>
          <cell r="E8753" t="str">
            <v>CID003381</v>
          </cell>
          <cell r="F8753" t="str">
            <v>RMI</v>
          </cell>
          <cell r="G8753" t="str">
            <v>PT Rajawali Rimba Perkasa</v>
          </cell>
          <cell r="H8753" t="str">
            <v>INDONESIA</v>
          </cell>
          <cell r="I8753"/>
          <cell r="J8753" t="str">
            <v>Tukak Sadai</v>
          </cell>
          <cell r="K8753" t="str">
            <v>Bangka Belitung</v>
          </cell>
          <cell r="L8753" t="str">
            <v>Conformant</v>
          </cell>
        </row>
        <row r="8754">
          <cell r="B8754" t="str">
            <v>WURTH ELECTRONIK_2023</v>
          </cell>
          <cell r="C8754" t="str">
            <v>CID002834 - Thai Nguyen Mining and Metallurgy Co., Ltd.</v>
          </cell>
          <cell r="D8754" t="str">
            <v>Tin</v>
          </cell>
          <cell r="E8754" t="str">
            <v>CID002834</v>
          </cell>
          <cell r="F8754" t="str">
            <v>RMI</v>
          </cell>
          <cell r="G8754" t="str">
            <v>Thai Nguyen Mining and Metallurgy Co., Ltd.</v>
          </cell>
          <cell r="H8754" t="str">
            <v>VIET NAM</v>
          </cell>
          <cell r="I8754"/>
          <cell r="J8754" t="str">
            <v>Thai Nguyen</v>
          </cell>
          <cell r="K8754" t="str">
            <v>Thái Nguyên</v>
          </cell>
          <cell r="L8754" t="str">
            <v>Removed</v>
          </cell>
        </row>
        <row r="8755">
          <cell r="B8755" t="str">
            <v>WURTH ELECTRONIK_2023</v>
          </cell>
          <cell r="C8755" t="str">
            <v>CID003379 - Ma'anshan Weitai Tin Co., Ltd.</v>
          </cell>
          <cell r="D8755" t="str">
            <v>Tin</v>
          </cell>
          <cell r="E8755" t="str">
            <v>CID003379</v>
          </cell>
          <cell r="F8755" t="str">
            <v>RMI</v>
          </cell>
          <cell r="G8755" t="str">
            <v>Ma'anshan Weitai Tin Co., Ltd.</v>
          </cell>
          <cell r="H8755" t="str">
            <v>CHINA</v>
          </cell>
          <cell r="I8755"/>
          <cell r="J8755" t="str">
            <v>Maanshan</v>
          </cell>
          <cell r="K8755" t="str">
            <v>Anhui Sheng</v>
          </cell>
          <cell r="L8755" t="str">
            <v>Removed</v>
          </cell>
        </row>
        <row r="8756">
          <cell r="B8756" t="str">
            <v>WURTH ELECTRONIK_2023</v>
          </cell>
          <cell r="C8756" t="str">
            <v>CID000090 - Asaka Riken Co., Ltd.</v>
          </cell>
          <cell r="D8756" t="str">
            <v>Gold</v>
          </cell>
          <cell r="E8756" t="str">
            <v>CID000090</v>
          </cell>
          <cell r="F8756" t="str">
            <v>RMI</v>
          </cell>
          <cell r="G8756" t="str">
            <v>Asaka Riken Co., Ltd.</v>
          </cell>
          <cell r="H8756" t="str">
            <v>JAPAN</v>
          </cell>
          <cell r="I8756"/>
          <cell r="J8756" t="str">
            <v>Tamura</v>
          </cell>
          <cell r="K8756" t="str">
            <v>Fukushima</v>
          </cell>
          <cell r="L8756" t="str">
            <v>Conformant</v>
          </cell>
        </row>
        <row r="8757">
          <cell r="B8757" t="str">
            <v>WURTH ELECTRONIK_2023</v>
          </cell>
          <cell r="C8757" t="str">
            <v>CID003387 - Luna Smelter, Ltd.</v>
          </cell>
          <cell r="D8757" t="str">
            <v>Tin</v>
          </cell>
          <cell r="E8757" t="str">
            <v>CID003387</v>
          </cell>
          <cell r="F8757" t="str">
            <v>RMI</v>
          </cell>
          <cell r="G8757" t="str">
            <v>Luna Smelter, Ltd.</v>
          </cell>
          <cell r="H8757" t="str">
            <v>RWANDA</v>
          </cell>
          <cell r="I8757"/>
          <cell r="J8757" t="str">
            <v>Kigali</v>
          </cell>
          <cell r="K8757" t="str">
            <v>City of Kigali</v>
          </cell>
          <cell r="L8757" t="str">
            <v>Conformant</v>
          </cell>
        </row>
        <row r="8758">
          <cell r="B8758" t="str">
            <v>WURTH ELECTRONIK_2023</v>
          </cell>
          <cell r="C8758" t="str">
            <v>CID001191 - Mitsubishi Materials Corporation</v>
          </cell>
          <cell r="D8758" t="str">
            <v>Tin</v>
          </cell>
          <cell r="E8758" t="str">
            <v>CID001191</v>
          </cell>
          <cell r="F8758" t="str">
            <v>RMI</v>
          </cell>
          <cell r="G8758" t="str">
            <v>Mitsubishi Materials Corporation</v>
          </cell>
          <cell r="H8758" t="str">
            <v>JAPAN</v>
          </cell>
          <cell r="I8758"/>
          <cell r="J8758" t="str">
            <v>Tokyo</v>
          </cell>
          <cell r="K8758" t="str">
            <v>Tokyo</v>
          </cell>
          <cell r="L8758" t="str">
            <v>Conformant</v>
          </cell>
        </row>
        <row r="8759">
          <cell r="B8759" t="str">
            <v>WURTH ELEKTRONIK_2023</v>
          </cell>
          <cell r="C8759" t="str">
            <v>CID001173 - Mineracao Taboca S.A.</v>
          </cell>
          <cell r="D8759" t="str">
            <v>Tin</v>
          </cell>
          <cell r="E8759" t="str">
            <v>CID001173</v>
          </cell>
          <cell r="F8759" t="str">
            <v>RMI</v>
          </cell>
          <cell r="G8759" t="str">
            <v>Mineracao Taboca S.A.</v>
          </cell>
          <cell r="H8759" t="str">
            <v>BRAZIL</v>
          </cell>
          <cell r="I8759" t="str">
            <v>Nondisclosure</v>
          </cell>
          <cell r="J8759" t="str">
            <v>Bairro Guarapiranga</v>
          </cell>
          <cell r="K8759" t="str">
            <v>Pirapora do Bom Jesus City</v>
          </cell>
          <cell r="L8759" t="str">
            <v>Conformant</v>
          </cell>
        </row>
        <row r="8760">
          <cell r="B8760" t="str">
            <v>WURTH ELEKTRONIK_2023</v>
          </cell>
          <cell r="C8760" t="str">
            <v>CID002706 - Resind Industria e Comercio Ltda.</v>
          </cell>
          <cell r="D8760" t="str">
            <v>Tin</v>
          </cell>
          <cell r="E8760" t="str">
            <v>CID002706</v>
          </cell>
          <cell r="F8760" t="str">
            <v>RMI</v>
          </cell>
          <cell r="G8760" t="str">
            <v>Resind Industria e Comercio Ltda.</v>
          </cell>
          <cell r="H8760" t="str">
            <v>BRAZIL</v>
          </cell>
          <cell r="I8760"/>
          <cell r="J8760" t="str">
            <v>São João del Rei</v>
          </cell>
          <cell r="K8760" t="str">
            <v>Minas gerais</v>
          </cell>
          <cell r="L8760" t="str">
            <v>Conformant</v>
          </cell>
        </row>
        <row r="8761">
          <cell r="B8761" t="str">
            <v>WURTH ELEKTRONIK_2023</v>
          </cell>
          <cell r="C8761" t="str">
            <v>CID000015 - Advanced Chemical Company</v>
          </cell>
          <cell r="D8761" t="str">
            <v>Gold</v>
          </cell>
          <cell r="E8761" t="str">
            <v>CID000015</v>
          </cell>
          <cell r="F8761" t="str">
            <v>RMI</v>
          </cell>
          <cell r="G8761" t="str">
            <v>Advanced Chemical Company</v>
          </cell>
          <cell r="H8761" t="str">
            <v>UNITED STATES OF AMERICA</v>
          </cell>
          <cell r="I8761"/>
          <cell r="J8761" t="str">
            <v>Warwick</v>
          </cell>
          <cell r="K8761" t="str">
            <v>Rhode Island</v>
          </cell>
          <cell r="L8761" t="str">
            <v>Conformant</v>
          </cell>
        </row>
        <row r="8762">
          <cell r="B8762" t="str">
            <v>WURTH ELEKTRONIK_2023</v>
          </cell>
          <cell r="C8762" t="str">
            <v>CID000019 - Aida Chemical Industries Co., Ltd.</v>
          </cell>
          <cell r="D8762" t="str">
            <v>Gold</v>
          </cell>
          <cell r="E8762" t="str">
            <v>CID000019</v>
          </cell>
          <cell r="F8762" t="str">
            <v>RMI</v>
          </cell>
          <cell r="G8762" t="str">
            <v>Aida Chemical Industries Co., Ltd.</v>
          </cell>
          <cell r="H8762" t="str">
            <v>JAPAN</v>
          </cell>
          <cell r="I8762" t="str">
            <v>6-15-13 Minami-cho</v>
          </cell>
          <cell r="J8762" t="str">
            <v>Fuchu</v>
          </cell>
          <cell r="K8762" t="str">
            <v>Tokyo</v>
          </cell>
          <cell r="L8762" t="str">
            <v>Conformant</v>
          </cell>
        </row>
        <row r="8763">
          <cell r="B8763" t="str">
            <v>WURTH ELEKTRONIK_2023</v>
          </cell>
          <cell r="C8763" t="str">
            <v>CID002560 - Al Etihad Gold Refinery DMCC</v>
          </cell>
          <cell r="D8763" t="str">
            <v>Gold</v>
          </cell>
          <cell r="E8763" t="str">
            <v>CID002560</v>
          </cell>
          <cell r="F8763" t="str">
            <v>RMI</v>
          </cell>
          <cell r="G8763" t="str">
            <v>Al Etihad Gold Refinery DMCC</v>
          </cell>
          <cell r="H8763" t="str">
            <v>UNITED ARAB EMIRATES</v>
          </cell>
          <cell r="I8763"/>
          <cell r="J8763" t="str">
            <v>Dubai</v>
          </cell>
          <cell r="K8763" t="str">
            <v>Dubayy</v>
          </cell>
          <cell r="L8763" t="str">
            <v>Conformant</v>
          </cell>
        </row>
        <row r="8764">
          <cell r="B8764" t="str">
            <v>WURTH ELEKTRONIK_2023</v>
          </cell>
          <cell r="C8764" t="str">
            <v>CID000035 - Agosi AG</v>
          </cell>
          <cell r="D8764" t="str">
            <v>Gold</v>
          </cell>
          <cell r="E8764" t="str">
            <v>CID000035</v>
          </cell>
          <cell r="F8764" t="str">
            <v>RMI</v>
          </cell>
          <cell r="G8764" t="str">
            <v>Agosi AG</v>
          </cell>
          <cell r="H8764" t="str">
            <v>GERMANY</v>
          </cell>
          <cell r="I8764"/>
          <cell r="J8764" t="str">
            <v>Pforzheim</v>
          </cell>
          <cell r="K8764" t="str">
            <v>Baden-Württemberg</v>
          </cell>
          <cell r="L8764" t="str">
            <v>Conformant</v>
          </cell>
        </row>
        <row r="8765">
          <cell r="B8765" t="str">
            <v>WURTH ELEKTRONIK_2023</v>
          </cell>
          <cell r="C8765" t="str">
            <v>CID000041 - Almalyk Mining and Metallurgical Complex (AMMC)</v>
          </cell>
          <cell r="D8765" t="str">
            <v>Gold</v>
          </cell>
          <cell r="E8765" t="str">
            <v>CID000041</v>
          </cell>
          <cell r="F8765" t="str">
            <v>RMI</v>
          </cell>
          <cell r="G8765" t="str">
            <v>Almalyk Mining and Metallurgical Complex (AMMC)</v>
          </cell>
          <cell r="H8765" t="str">
            <v>UZBEKISTAN</v>
          </cell>
          <cell r="I8765"/>
          <cell r="J8765" t="str">
            <v>Almalyk</v>
          </cell>
          <cell r="K8765" t="str">
            <v>Toshkent</v>
          </cell>
          <cell r="L8765" t="str">
            <v>Conformant</v>
          </cell>
        </row>
        <row r="8766">
          <cell r="B8766" t="str">
            <v>WURTH ELEKTRONIK_2023</v>
          </cell>
          <cell r="C8766" t="str">
            <v>CID000058 - AngloGold Ashanti Corrego do Sitio Mineracao</v>
          </cell>
          <cell r="D8766" t="str">
            <v>Gold</v>
          </cell>
          <cell r="E8766" t="str">
            <v>CID000058</v>
          </cell>
          <cell r="F8766" t="str">
            <v>RMI</v>
          </cell>
          <cell r="G8766" t="str">
            <v>AngloGold Ashanti Corrego do Sitio Mineracao</v>
          </cell>
          <cell r="H8766" t="str">
            <v>BRAZIL</v>
          </cell>
          <cell r="I8766"/>
          <cell r="J8766" t="str">
            <v>Nova Lima</v>
          </cell>
          <cell r="K8766" t="str">
            <v>Minas Gerais</v>
          </cell>
          <cell r="L8766" t="str">
            <v>Conformant</v>
          </cell>
        </row>
        <row r="8767">
          <cell r="B8767" t="str">
            <v>WURTH ELEKTRONIK_2023</v>
          </cell>
          <cell r="C8767" t="str">
            <v>CID000077 - Argor-Heraeus S.A.</v>
          </cell>
          <cell r="D8767" t="str">
            <v>Gold</v>
          </cell>
          <cell r="E8767" t="str">
            <v>CID000077</v>
          </cell>
          <cell r="F8767" t="str">
            <v>RMI</v>
          </cell>
          <cell r="G8767" t="str">
            <v>Argor-Heraeus S.A.</v>
          </cell>
          <cell r="H8767" t="str">
            <v>SWITZERLAND</v>
          </cell>
          <cell r="I8767" t="str">
            <v>CH-6850 Mendrisio , Switzerland</v>
          </cell>
          <cell r="J8767" t="str">
            <v>Mendrisio</v>
          </cell>
          <cell r="K8767" t="str">
            <v>Ticino</v>
          </cell>
          <cell r="L8767" t="str">
            <v>Conformant</v>
          </cell>
        </row>
        <row r="8768">
          <cell r="B8768" t="str">
            <v>WURTH ELEKTRONIK_2023</v>
          </cell>
          <cell r="C8768" t="str">
            <v>CID000082 - Asahi Pretec Corp.20</v>
          </cell>
          <cell r="D8768" t="str">
            <v>Gold</v>
          </cell>
          <cell r="E8768" t="str">
            <v>CID000082</v>
          </cell>
          <cell r="F8768" t="str">
            <v>RMI</v>
          </cell>
          <cell r="G8768" t="str">
            <v>Asahi Pretec Corp.</v>
          </cell>
          <cell r="H8768" t="str">
            <v>JAPAN</v>
          </cell>
          <cell r="I8768"/>
          <cell r="J8768" t="str">
            <v>Kobe</v>
          </cell>
          <cell r="K8768" t="str">
            <v>Hyogo</v>
          </cell>
          <cell r="L8768" t="str">
            <v>Conformant</v>
          </cell>
        </row>
        <row r="8769">
          <cell r="B8769" t="str">
            <v>WURTH ELEKTRONIK_2023</v>
          </cell>
          <cell r="C8769" t="str">
            <v>CID000924 - Asahi Refining Canada Ltd.</v>
          </cell>
          <cell r="D8769" t="str">
            <v>Gold</v>
          </cell>
          <cell r="E8769" t="str">
            <v>CID000924</v>
          </cell>
          <cell r="F8769" t="str">
            <v>RMI</v>
          </cell>
          <cell r="G8769" t="str">
            <v>Asahi Refining Canada Ltd.</v>
          </cell>
          <cell r="H8769" t="str">
            <v>CANADA</v>
          </cell>
          <cell r="I8769"/>
          <cell r="J8769" t="str">
            <v>Brampton</v>
          </cell>
          <cell r="K8769" t="str">
            <v>Ontario</v>
          </cell>
          <cell r="L8769" t="str">
            <v>Conformant</v>
          </cell>
        </row>
        <row r="8770">
          <cell r="B8770" t="str">
            <v>WURTH ELEKTRONIK_2023</v>
          </cell>
          <cell r="C8770" t="str">
            <v>CID000920 - Asahi Refining USA Inc.</v>
          </cell>
          <cell r="D8770" t="str">
            <v>Gold</v>
          </cell>
          <cell r="E8770" t="str">
            <v>CID000920</v>
          </cell>
          <cell r="F8770" t="str">
            <v>RMI</v>
          </cell>
          <cell r="G8770" t="str">
            <v>Asahi Refining USA Inc.</v>
          </cell>
          <cell r="H8770" t="str">
            <v>UNITED STATES OF AMERICA</v>
          </cell>
          <cell r="I8770"/>
          <cell r="J8770" t="str">
            <v>Salt Lake City</v>
          </cell>
          <cell r="K8770" t="str">
            <v>Utah</v>
          </cell>
          <cell r="L8770" t="str">
            <v>Conformant</v>
          </cell>
        </row>
        <row r="8771">
          <cell r="B8771" t="str">
            <v>WURTH ELEKTRONIK_2023</v>
          </cell>
          <cell r="C8771" t="str">
            <v>CID002850 - AU Traders and Refiners</v>
          </cell>
          <cell r="D8771" t="str">
            <v>Gold</v>
          </cell>
          <cell r="E8771" t="str">
            <v>CID002850</v>
          </cell>
          <cell r="F8771" t="str">
            <v>RMI</v>
          </cell>
          <cell r="G8771" t="str">
            <v>AU Traders and Refiners</v>
          </cell>
          <cell r="H8771" t="str">
            <v>SOUTH AFRICA</v>
          </cell>
          <cell r="I8771"/>
          <cell r="J8771" t="str">
            <v>Johannesburg</v>
          </cell>
          <cell r="K8771" t="str">
            <v>Gauteng</v>
          </cell>
          <cell r="L8771" t="str">
            <v>Listed by RMI</v>
          </cell>
        </row>
        <row r="8772">
          <cell r="B8772" t="str">
            <v>WURTH ELEKTRONIK_2023</v>
          </cell>
          <cell r="C8772" t="str">
            <v>CID000113 - Aurubis AG</v>
          </cell>
          <cell r="D8772" t="str">
            <v>Gold</v>
          </cell>
          <cell r="E8772" t="str">
            <v>CID000113</v>
          </cell>
          <cell r="F8772" t="str">
            <v>RMI</v>
          </cell>
          <cell r="G8772" t="str">
            <v>Aurubis AG</v>
          </cell>
          <cell r="H8772" t="str">
            <v>GERMANY</v>
          </cell>
          <cell r="I8772"/>
          <cell r="J8772" t="str">
            <v>Hamburg</v>
          </cell>
          <cell r="K8772" t="str">
            <v>Hamburg</v>
          </cell>
          <cell r="L8772" t="str">
            <v>Conformant</v>
          </cell>
        </row>
        <row r="8773">
          <cell r="B8773" t="str">
            <v>WURTH ELEKTRONIK_2023</v>
          </cell>
          <cell r="C8773" t="str">
            <v>CID002863 - Bangalore Refinery26</v>
          </cell>
          <cell r="D8773" t="str">
            <v>Gold</v>
          </cell>
          <cell r="E8773" t="str">
            <v>CID002863</v>
          </cell>
          <cell r="F8773" t="str">
            <v>RMI</v>
          </cell>
          <cell r="G8773" t="str">
            <v>Bangalore Refinery</v>
          </cell>
          <cell r="H8773" t="str">
            <v>INDIA</v>
          </cell>
          <cell r="I8773"/>
          <cell r="J8773" t="str">
            <v>Bangalore</v>
          </cell>
          <cell r="K8773" t="str">
            <v>Karnataka</v>
          </cell>
          <cell r="L8773" t="str">
            <v>Conformant</v>
          </cell>
        </row>
        <row r="8774">
          <cell r="B8774" t="str">
            <v>WURTH ELEKTRONIK_2023</v>
          </cell>
          <cell r="C8774" t="str">
            <v>CID000128 - Bangko Sentral ng Pilipinas (Central Bank of the Philippines)</v>
          </cell>
          <cell r="D8774" t="str">
            <v>Gold</v>
          </cell>
          <cell r="E8774" t="str">
            <v>CID000128</v>
          </cell>
          <cell r="F8774" t="str">
            <v>RMI</v>
          </cell>
          <cell r="G8774" t="str">
            <v>Bangko Sentral ng Pilipinas (Central Bank of the Philippines)</v>
          </cell>
          <cell r="H8774" t="str">
            <v>PHILIPPINES</v>
          </cell>
          <cell r="I8774"/>
          <cell r="J8774" t="str">
            <v>Quezon City</v>
          </cell>
          <cell r="K8774" t="str">
            <v>Rizal</v>
          </cell>
          <cell r="L8774" t="str">
            <v>Conformant</v>
          </cell>
        </row>
        <row r="8775">
          <cell r="B8775" t="str">
            <v>WURTH ELEKTRONIK_2023</v>
          </cell>
          <cell r="C8775" t="str">
            <v>CID000157 - Boliden AB</v>
          </cell>
          <cell r="D8775" t="str">
            <v>Gold</v>
          </cell>
          <cell r="E8775" t="str">
            <v>CID000157</v>
          </cell>
          <cell r="F8775" t="str">
            <v>RMI</v>
          </cell>
          <cell r="G8775" t="str">
            <v>Boliden AB</v>
          </cell>
          <cell r="H8775" t="str">
            <v>SWEDEN</v>
          </cell>
          <cell r="I8775"/>
          <cell r="J8775" t="str">
            <v>Skelleftehamn</v>
          </cell>
          <cell r="K8775" t="str">
            <v>Västerbottens län [SE-24]</v>
          </cell>
          <cell r="L8775" t="str">
            <v>Conformant</v>
          </cell>
        </row>
        <row r="8776">
          <cell r="B8776" t="str">
            <v>WURTH ELEKTRONIK_2023</v>
          </cell>
          <cell r="C8776" t="str">
            <v>CID000176 - C. Hafner GmbH + Co. KG</v>
          </cell>
          <cell r="D8776" t="str">
            <v>Gold</v>
          </cell>
          <cell r="E8776" t="str">
            <v>CID000176</v>
          </cell>
          <cell r="F8776" t="str">
            <v>RMI</v>
          </cell>
          <cell r="G8776" t="str">
            <v>C. Hafner GmbH + Co. KG</v>
          </cell>
          <cell r="H8776" t="str">
            <v>GERMANY</v>
          </cell>
          <cell r="I8776"/>
          <cell r="J8776" t="str">
            <v>Pforzheim</v>
          </cell>
          <cell r="K8776" t="str">
            <v>Baden-Württemberg</v>
          </cell>
          <cell r="L8776" t="str">
            <v>Conformant</v>
          </cell>
        </row>
        <row r="8777">
          <cell r="B8777" t="str">
            <v>WURTH ELEKTRONIK_2023</v>
          </cell>
          <cell r="C8777" t="str">
            <v>CID000185 - CCR Refinery - Glencore Canada Corporation30</v>
          </cell>
          <cell r="D8777" t="str">
            <v>Gold</v>
          </cell>
          <cell r="E8777" t="str">
            <v>CID000185</v>
          </cell>
          <cell r="F8777" t="str">
            <v>RMI</v>
          </cell>
          <cell r="G8777" t="str">
            <v>CCR Refinery - Glencore Canada Corporation</v>
          </cell>
          <cell r="H8777" t="str">
            <v>CANADA</v>
          </cell>
          <cell r="I8777"/>
          <cell r="J8777" t="str">
            <v>Montréal</v>
          </cell>
          <cell r="K8777" t="str">
            <v>Quebec</v>
          </cell>
          <cell r="L8777" t="str">
            <v>Conformant</v>
          </cell>
        </row>
        <row r="8778">
          <cell r="B8778" t="str">
            <v>WURTH ELEKTRONIK_2023</v>
          </cell>
          <cell r="C8778" t="str">
            <v>CID000189 - Cendres + Metaux S.A.32</v>
          </cell>
          <cell r="D8778" t="str">
            <v>Gold</v>
          </cell>
          <cell r="E8778" t="str">
            <v>CID000189</v>
          </cell>
          <cell r="F8778" t="str">
            <v>RMI</v>
          </cell>
          <cell r="G8778" t="str">
            <v>Cendres + Metaux S.A.</v>
          </cell>
          <cell r="H8778" t="str">
            <v>SWITZERLAND</v>
          </cell>
          <cell r="I8778"/>
          <cell r="J8778" t="str">
            <v>Biel-Bienne</v>
          </cell>
          <cell r="K8778" t="str">
            <v>Bern</v>
          </cell>
          <cell r="L8778" t="str">
            <v>Listed by RMI</v>
          </cell>
        </row>
        <row r="8779">
          <cell r="B8779" t="str">
            <v>WURTH ELEKTRONIK_2023</v>
          </cell>
          <cell r="C8779" t="str">
            <v>CID000233 - Chimet S.p.A.</v>
          </cell>
          <cell r="D8779" t="str">
            <v>Gold</v>
          </cell>
          <cell r="E8779" t="str">
            <v>CID000233</v>
          </cell>
          <cell r="F8779" t="str">
            <v>RMI</v>
          </cell>
          <cell r="G8779" t="str">
            <v>Chimet S.p.A.</v>
          </cell>
          <cell r="H8779" t="str">
            <v>ITALY</v>
          </cell>
          <cell r="I8779"/>
          <cell r="J8779" t="str">
            <v>Arezzo</v>
          </cell>
          <cell r="K8779" t="str">
            <v>Toscana</v>
          </cell>
          <cell r="L8779" t="str">
            <v>Conformant</v>
          </cell>
        </row>
        <row r="8780">
          <cell r="B8780" t="str">
            <v>WURTH ELEKTRONIK_2023</v>
          </cell>
          <cell r="C8780" t="str">
            <v>CID000264 - Chugai Mining</v>
          </cell>
          <cell r="D8780" t="str">
            <v>Gold</v>
          </cell>
          <cell r="E8780" t="str">
            <v>CID000264</v>
          </cell>
          <cell r="F8780" t="str">
            <v>RMI</v>
          </cell>
          <cell r="G8780" t="str">
            <v>Chugai Mining</v>
          </cell>
          <cell r="H8780" t="str">
            <v>JAPAN</v>
          </cell>
          <cell r="I8780"/>
          <cell r="J8780" t="str">
            <v>Chiyoda</v>
          </cell>
          <cell r="K8780" t="str">
            <v>Tokyo</v>
          </cell>
          <cell r="L8780" t="str">
            <v>Conformant</v>
          </cell>
        </row>
        <row r="8781">
          <cell r="B8781" t="str">
            <v>WURTH ELEKTRONIK_2023</v>
          </cell>
          <cell r="C8781" t="str">
            <v>CID000401 - Dowa</v>
          </cell>
          <cell r="D8781" t="str">
            <v>Gold</v>
          </cell>
          <cell r="E8781" t="str">
            <v>CID000401</v>
          </cell>
          <cell r="F8781" t="str">
            <v>RMI</v>
          </cell>
          <cell r="G8781" t="str">
            <v>Dowa</v>
          </cell>
          <cell r="H8781" t="str">
            <v>JAPAN</v>
          </cell>
          <cell r="I8781"/>
          <cell r="J8781" t="str">
            <v>Kosaka</v>
          </cell>
          <cell r="K8781" t="str">
            <v>Akita</v>
          </cell>
          <cell r="L8781" t="str">
            <v>Conformant</v>
          </cell>
        </row>
        <row r="8782">
          <cell r="B8782" t="str">
            <v>WURTH ELEKTRONIK_2023</v>
          </cell>
          <cell r="C8782" t="str">
            <v>CID000359 - DSC (Do Sung Corporation)38</v>
          </cell>
          <cell r="D8782" t="str">
            <v>Gold</v>
          </cell>
          <cell r="E8782" t="str">
            <v>CID000359</v>
          </cell>
          <cell r="F8782" t="str">
            <v>RMI</v>
          </cell>
          <cell r="G8782" t="str">
            <v>DSC (Do Sung Corporation)</v>
          </cell>
          <cell r="H8782" t="str">
            <v>KOREA, REPUBLIC OF</v>
          </cell>
          <cell r="I8782"/>
          <cell r="J8782" t="str">
            <v>Gimpo</v>
          </cell>
          <cell r="K8782" t="str">
            <v>Gyeonggi-do</v>
          </cell>
          <cell r="L8782" t="str">
            <v>Conformant</v>
          </cell>
        </row>
        <row r="8783">
          <cell r="B8783" t="str">
            <v>WURTH ELEKTRONIK_2023</v>
          </cell>
          <cell r="C8783" t="str">
            <v>CID000425 - Eco-System Recycling Co., Ltd. East Plant</v>
          </cell>
          <cell r="D8783" t="str">
            <v>Gold</v>
          </cell>
          <cell r="E8783" t="str">
            <v>CID000425</v>
          </cell>
          <cell r="F8783" t="str">
            <v>RMI</v>
          </cell>
          <cell r="G8783" t="str">
            <v>Eco-System Recycling Co., Ltd. East Plant</v>
          </cell>
          <cell r="H8783" t="str">
            <v>JAPAN</v>
          </cell>
          <cell r="I8783"/>
          <cell r="J8783" t="str">
            <v>Honjo</v>
          </cell>
          <cell r="K8783" t="str">
            <v>Saitama</v>
          </cell>
          <cell r="L8783" t="str">
            <v>Conformant</v>
          </cell>
        </row>
        <row r="8784">
          <cell r="B8784" t="str">
            <v>WURTH ELEKTRONIK_2023</v>
          </cell>
          <cell r="C8784" t="str">
            <v>CID002561 - Emirates Gold DMCC</v>
          </cell>
          <cell r="D8784" t="str">
            <v>Gold</v>
          </cell>
          <cell r="E8784" t="str">
            <v>CID002561</v>
          </cell>
          <cell r="F8784" t="str">
            <v>RMI</v>
          </cell>
          <cell r="G8784" t="str">
            <v>Emirates Gold DMCC</v>
          </cell>
          <cell r="H8784" t="str">
            <v>UNITED ARAB EMIRATES</v>
          </cell>
          <cell r="I8784"/>
          <cell r="J8784" t="str">
            <v>Dubai</v>
          </cell>
          <cell r="K8784" t="str">
            <v>Dubayy</v>
          </cell>
          <cell r="L8784" t="str">
            <v>Conformant</v>
          </cell>
        </row>
        <row r="8785">
          <cell r="B8785" t="str">
            <v>WURTH ELEKTRONIK_2023</v>
          </cell>
          <cell r="C8785" t="str">
            <v>CID002459 - Geib Refining Corporation</v>
          </cell>
          <cell r="D8785" t="str">
            <v>Gold</v>
          </cell>
          <cell r="E8785" t="str">
            <v>CID002459</v>
          </cell>
          <cell r="F8785" t="str">
            <v>RMI</v>
          </cell>
          <cell r="G8785" t="str">
            <v>Geib Refining Corporation</v>
          </cell>
          <cell r="H8785" t="str">
            <v>UNITED STATES OF AMERICA</v>
          </cell>
          <cell r="I8785"/>
          <cell r="J8785" t="str">
            <v>Warwick</v>
          </cell>
          <cell r="K8785" t="str">
            <v>Rhode Island</v>
          </cell>
          <cell r="L8785" t="str">
            <v>Conformant</v>
          </cell>
        </row>
        <row r="8786">
          <cell r="B8786" t="str">
            <v>WURTH ELEKTRONIK_2023</v>
          </cell>
          <cell r="C8786" t="str">
            <v>CID002243 - Gold Refinery of Zijin Mining Group Co., Ltd.42</v>
          </cell>
          <cell r="D8786" t="str">
            <v>Gold</v>
          </cell>
          <cell r="E8786" t="str">
            <v>CID002243</v>
          </cell>
          <cell r="F8786" t="str">
            <v>RMI</v>
          </cell>
          <cell r="G8786" t="str">
            <v>Gold Refinery of Zijin Mining Group Co., Ltd.</v>
          </cell>
          <cell r="H8786" t="str">
            <v>CHINA</v>
          </cell>
          <cell r="I8786"/>
          <cell r="J8786" t="str">
            <v>Shanghang</v>
          </cell>
          <cell r="K8786" t="str">
            <v>Fujian Sheng</v>
          </cell>
          <cell r="L8786" t="str">
            <v>Conformant</v>
          </cell>
        </row>
        <row r="8787">
          <cell r="B8787" t="str">
            <v>WURTH ELEKTRONIK_2023</v>
          </cell>
          <cell r="C8787" t="str">
            <v>CID000689 - LT Metal Ltd.</v>
          </cell>
          <cell r="D8787" t="str">
            <v>Gold</v>
          </cell>
          <cell r="E8787" t="str">
            <v>CID000689</v>
          </cell>
          <cell r="F8787" t="str">
            <v>RMI</v>
          </cell>
          <cell r="G8787" t="str">
            <v>LT Metal Ltd.</v>
          </cell>
          <cell r="H8787" t="str">
            <v>KOREA, REPUBLIC OF</v>
          </cell>
          <cell r="I8787"/>
          <cell r="J8787" t="str">
            <v>Seo-gu</v>
          </cell>
          <cell r="K8787" t="str">
            <v>Incheon-gwangyeoksi</v>
          </cell>
          <cell r="L8787" t="str">
            <v>Conformant</v>
          </cell>
        </row>
        <row r="8788">
          <cell r="B8788" t="str">
            <v>WURTH ELEKTRONIK_2023</v>
          </cell>
          <cell r="C8788" t="str">
            <v>CID000694 - Heimerle + Meule GmbH</v>
          </cell>
          <cell r="D8788" t="str">
            <v>Gold</v>
          </cell>
          <cell r="E8788" t="str">
            <v>CID000694</v>
          </cell>
          <cell r="F8788" t="str">
            <v>RMI</v>
          </cell>
          <cell r="G8788" t="str">
            <v>Heimerle + Meule GmbH</v>
          </cell>
          <cell r="H8788" t="str">
            <v>GERMANY</v>
          </cell>
          <cell r="I8788"/>
          <cell r="J8788" t="str">
            <v>Pforzheim</v>
          </cell>
          <cell r="K8788" t="str">
            <v>Baden-Württemberg</v>
          </cell>
          <cell r="L8788" t="str">
            <v>Conformant</v>
          </cell>
        </row>
        <row r="8789">
          <cell r="B8789" t="str">
            <v>WURTH ELEKTRONIK_2023</v>
          </cell>
          <cell r="C8789" t="str">
            <v>CID000707 - Heraeus Metals Hong Kong Ltd.</v>
          </cell>
          <cell r="D8789" t="str">
            <v>Gold</v>
          </cell>
          <cell r="E8789" t="str">
            <v>CID000707</v>
          </cell>
          <cell r="F8789" t="str">
            <v>RMI</v>
          </cell>
          <cell r="G8789" t="str">
            <v>Heraeus Metals Hong Kong Ltd.</v>
          </cell>
          <cell r="H8789" t="str">
            <v>CHINA</v>
          </cell>
          <cell r="I8789"/>
          <cell r="J8789" t="str">
            <v>Fanling</v>
          </cell>
          <cell r="K8789" t="str">
            <v>Hong Kong SAR</v>
          </cell>
          <cell r="L8789" t="str">
            <v>Conformant</v>
          </cell>
        </row>
        <row r="8790">
          <cell r="B8790" t="str">
            <v>WURTH ELEKTRONIK_2023</v>
          </cell>
          <cell r="C8790" t="str">
            <v>CID000711 - Heraeus Germany GmbH Co. KG</v>
          </cell>
          <cell r="D8790" t="str">
            <v>Gold</v>
          </cell>
          <cell r="E8790" t="str">
            <v>CID000711</v>
          </cell>
          <cell r="F8790" t="str">
            <v>RMI</v>
          </cell>
          <cell r="G8790" t="str">
            <v>Heraeus Germany GmbH Co. KG</v>
          </cell>
          <cell r="H8790" t="str">
            <v>GERMANY</v>
          </cell>
          <cell r="I8790"/>
          <cell r="J8790" t="str">
            <v>Hanau</v>
          </cell>
          <cell r="K8790" t="str">
            <v>Hessen</v>
          </cell>
          <cell r="L8790" t="str">
            <v>Conformant</v>
          </cell>
        </row>
        <row r="8791">
          <cell r="B8791" t="str">
            <v>WURTH ELEKTRONIK_2023</v>
          </cell>
          <cell r="C8791" t="str">
            <v>CID000766 - Hunan Chenzhou Mining Co., Ltd.</v>
          </cell>
          <cell r="D8791" t="str">
            <v>Tungsten</v>
          </cell>
          <cell r="E8791" t="str">
            <v>CID000766</v>
          </cell>
          <cell r="F8791" t="str">
            <v>RMI</v>
          </cell>
          <cell r="G8791" t="str">
            <v>Hunan Chenzhou Mining Co., Ltd.</v>
          </cell>
          <cell r="H8791" t="str">
            <v>CHINA</v>
          </cell>
          <cell r="I8791"/>
          <cell r="J8791" t="str">
            <v>Yuanling</v>
          </cell>
          <cell r="K8791" t="str">
            <v>Hunan Sheng</v>
          </cell>
          <cell r="L8791" t="str">
            <v>Conformant</v>
          </cell>
        </row>
        <row r="8792">
          <cell r="B8792" t="str">
            <v>WURTH ELEKTRONIK_2023</v>
          </cell>
          <cell r="C8792" t="str">
            <v>CID000801 - Inner Mongolia Qiankun Gold and Silver Refinery Share Co., Ltd.</v>
          </cell>
          <cell r="D8792" t="str">
            <v>Gold</v>
          </cell>
          <cell r="E8792" t="str">
            <v>CID000801</v>
          </cell>
          <cell r="F8792" t="str">
            <v>RMI</v>
          </cell>
          <cell r="G8792" t="str">
            <v>Inner Mongolia Qiankun Gold and Silver Refinery Share Co., Ltd.</v>
          </cell>
          <cell r="H8792" t="str">
            <v>CHINA</v>
          </cell>
          <cell r="I8792"/>
          <cell r="J8792" t="str">
            <v>Hohhot</v>
          </cell>
          <cell r="K8792" t="str">
            <v>Nei Mongol Zizhiqu</v>
          </cell>
          <cell r="L8792" t="str">
            <v>Conformant</v>
          </cell>
        </row>
        <row r="8793">
          <cell r="B8793" t="str">
            <v>WURTH ELEKTRONIK_2023</v>
          </cell>
          <cell r="C8793" t="str">
            <v>CID000807 - Ishifuku Metal Industry Co., Ltd.</v>
          </cell>
          <cell r="D8793" t="str">
            <v>Gold</v>
          </cell>
          <cell r="E8793" t="str">
            <v>CID000807</v>
          </cell>
          <cell r="F8793" t="str">
            <v>RMI</v>
          </cell>
          <cell r="G8793" t="str">
            <v>Ishifuku Metal Industry Co., Ltd.</v>
          </cell>
          <cell r="H8793" t="str">
            <v>JAPAN</v>
          </cell>
          <cell r="I8793"/>
          <cell r="J8793" t="str">
            <v>Soka</v>
          </cell>
          <cell r="K8793" t="str">
            <v>Saitama</v>
          </cell>
          <cell r="L8793" t="str">
            <v>Conformant</v>
          </cell>
        </row>
        <row r="8794">
          <cell r="B8794" t="str">
            <v>WURTH ELEKTRONIK_2023</v>
          </cell>
          <cell r="C8794" t="str">
            <v>CID000814 - Istanbul Gold Refinery</v>
          </cell>
          <cell r="D8794" t="str">
            <v>Gold</v>
          </cell>
          <cell r="E8794" t="str">
            <v>CID000814</v>
          </cell>
          <cell r="F8794" t="str">
            <v>RMI</v>
          </cell>
          <cell r="G8794" t="str">
            <v>Istanbul Gold Refinery</v>
          </cell>
          <cell r="H8794" t="str">
            <v>TURKEY</v>
          </cell>
          <cell r="I8794"/>
          <cell r="J8794" t="str">
            <v>Kuyumcukent</v>
          </cell>
          <cell r="K8794" t="str">
            <v>İstanbul</v>
          </cell>
          <cell r="L8794" t="str">
            <v>Conformant</v>
          </cell>
        </row>
        <row r="8795">
          <cell r="B8795" t="str">
            <v>WURTH ELEKTRONIK_2023</v>
          </cell>
          <cell r="C8795" t="str">
            <v>CID002765 - Italpreziosi</v>
          </cell>
          <cell r="D8795" t="str">
            <v>Gold</v>
          </cell>
          <cell r="E8795" t="str">
            <v>CID002765</v>
          </cell>
          <cell r="F8795" t="str">
            <v>RMI</v>
          </cell>
          <cell r="G8795" t="str">
            <v>Italpreziosi</v>
          </cell>
          <cell r="H8795" t="str">
            <v>ITALY</v>
          </cell>
          <cell r="I8795"/>
          <cell r="J8795" t="str">
            <v>Arezzo</v>
          </cell>
          <cell r="K8795" t="str">
            <v>Toscana</v>
          </cell>
          <cell r="L8795" t="str">
            <v>Conformant</v>
          </cell>
        </row>
        <row r="8796">
          <cell r="B8796" t="str">
            <v>WURTH ELEKTRONIK_2023</v>
          </cell>
          <cell r="C8796" t="str">
            <v>CID000823 - Japan Mint</v>
          </cell>
          <cell r="D8796" t="str">
            <v>Gold</v>
          </cell>
          <cell r="E8796" t="str">
            <v>CID000823</v>
          </cell>
          <cell r="F8796" t="str">
            <v>RMI</v>
          </cell>
          <cell r="G8796" t="str">
            <v>Japan Mint</v>
          </cell>
          <cell r="H8796" t="str">
            <v>JAPAN</v>
          </cell>
          <cell r="I8796"/>
          <cell r="J8796" t="str">
            <v>Osaka</v>
          </cell>
          <cell r="K8796" t="str">
            <v>Osaka</v>
          </cell>
          <cell r="L8796" t="str">
            <v>Conformant</v>
          </cell>
        </row>
        <row r="8797">
          <cell r="B8797" t="str">
            <v>WURTH ELEKTRONIK_2023</v>
          </cell>
          <cell r="C8797" t="str">
            <v>CID000855 - Jiangxi Copper Co., Ltd.51</v>
          </cell>
          <cell r="D8797" t="str">
            <v>Gold</v>
          </cell>
          <cell r="E8797" t="str">
            <v>CID000855</v>
          </cell>
          <cell r="F8797" t="str">
            <v>RMI</v>
          </cell>
          <cell r="G8797" t="str">
            <v>Jiangxi Copper Co., Ltd.</v>
          </cell>
          <cell r="H8797" t="str">
            <v>CHINA</v>
          </cell>
          <cell r="I8797"/>
          <cell r="J8797" t="str">
            <v>Guixi City</v>
          </cell>
          <cell r="K8797" t="str">
            <v>Jiangxi Sheng</v>
          </cell>
          <cell r="L8797" t="str">
            <v>Conformant</v>
          </cell>
        </row>
        <row r="8798">
          <cell r="B8798" t="str">
            <v>WURTH ELEKTRONIK_2023</v>
          </cell>
          <cell r="C8798" t="str">
            <v>CID000937 - JX Nippon Mining &amp; Metals Co., Ltd.</v>
          </cell>
          <cell r="D8798" t="str">
            <v>Gold</v>
          </cell>
          <cell r="E8798" t="str">
            <v>CID000937</v>
          </cell>
          <cell r="F8798" t="str">
            <v>RMI</v>
          </cell>
          <cell r="G8798" t="str">
            <v>JX Nippon Mining &amp; Metals Co., Ltd.</v>
          </cell>
          <cell r="H8798" t="str">
            <v>JAPAN</v>
          </cell>
          <cell r="I8798"/>
          <cell r="J8798" t="str">
            <v>Ōita</v>
          </cell>
          <cell r="K8798" t="str">
            <v>Ôita</v>
          </cell>
          <cell r="L8798" t="str">
            <v>Conformant</v>
          </cell>
        </row>
        <row r="8799">
          <cell r="B8799" t="str">
            <v>WURTH ELEKTRONIK_2023</v>
          </cell>
          <cell r="C8799" t="str">
            <v>CID000957 - Kazzinc</v>
          </cell>
          <cell r="D8799" t="str">
            <v>Gold</v>
          </cell>
          <cell r="E8799" t="str">
            <v>CID000957</v>
          </cell>
          <cell r="F8799" t="str">
            <v>RMI</v>
          </cell>
          <cell r="G8799" t="str">
            <v>Kazzinc</v>
          </cell>
          <cell r="H8799" t="str">
            <v>KAZAKHSTAN</v>
          </cell>
          <cell r="I8799"/>
          <cell r="J8799" t="str">
            <v>Ust-Kamenogorsk</v>
          </cell>
          <cell r="K8799" t="str">
            <v>Qaraghandy oblysy</v>
          </cell>
          <cell r="L8799" t="str">
            <v>Conformant</v>
          </cell>
        </row>
        <row r="8800">
          <cell r="B8800" t="str">
            <v>WURTH ELEKTRONIK_2023</v>
          </cell>
          <cell r="C8800" t="str">
            <v>CID000969 - Kennecott Utah Copper LLC</v>
          </cell>
          <cell r="D8800" t="str">
            <v>Gold</v>
          </cell>
          <cell r="E8800" t="str">
            <v>CID000969</v>
          </cell>
          <cell r="F8800" t="str">
            <v>RMI</v>
          </cell>
          <cell r="G8800" t="str">
            <v>Kennecott Utah Copper LLC</v>
          </cell>
          <cell r="H8800" t="str">
            <v>UNITED STATES OF AMERICA</v>
          </cell>
          <cell r="I8800"/>
          <cell r="J8800" t="str">
            <v>Magna</v>
          </cell>
          <cell r="K8800" t="str">
            <v>Utah</v>
          </cell>
          <cell r="L8800" t="str">
            <v>Conformant</v>
          </cell>
        </row>
        <row r="8801">
          <cell r="B8801" t="str">
            <v>WURTH ELEKTRONIK_2023</v>
          </cell>
          <cell r="C8801" t="str">
            <v>CID002511 - KGHM Polska Miedz Spolka Akcyjna</v>
          </cell>
          <cell r="D8801" t="str">
            <v>Gold</v>
          </cell>
          <cell r="E8801" t="str">
            <v>CID002511</v>
          </cell>
          <cell r="F8801" t="str">
            <v>RMI</v>
          </cell>
          <cell r="G8801" t="str">
            <v>KGHM Polska Miedz Spolka Akcyjna</v>
          </cell>
          <cell r="H8801" t="str">
            <v>POLAND</v>
          </cell>
          <cell r="I8801"/>
          <cell r="J8801" t="str">
            <v>Lubin</v>
          </cell>
          <cell r="K8801" t="str">
            <v>Dolnośląskie</v>
          </cell>
          <cell r="L8801" t="str">
            <v>Conformant</v>
          </cell>
        </row>
        <row r="8802">
          <cell r="B8802" t="str">
            <v>WURTH ELEKTRONIK_2023</v>
          </cell>
          <cell r="C8802" t="str">
            <v>CID000981 - Kojima Chemicals Co., Ltd.</v>
          </cell>
          <cell r="D8802" t="str">
            <v>Gold</v>
          </cell>
          <cell r="E8802" t="str">
            <v>CID000981</v>
          </cell>
          <cell r="F8802" t="str">
            <v>RMI</v>
          </cell>
          <cell r="G8802" t="str">
            <v>Kojima Chemicals Co., Ltd.</v>
          </cell>
          <cell r="H8802" t="str">
            <v>JAPAN</v>
          </cell>
          <cell r="I8802"/>
          <cell r="J8802" t="str">
            <v>Sayama</v>
          </cell>
          <cell r="K8802" t="str">
            <v>Saitama</v>
          </cell>
          <cell r="L8802" t="str">
            <v>Conformant</v>
          </cell>
        </row>
        <row r="8803">
          <cell r="B8803" t="str">
            <v>WURTH ELEKTRONIK_2023</v>
          </cell>
          <cell r="C8803" t="str">
            <v>CID002605 - Korea Zinc Co., Ltd.</v>
          </cell>
          <cell r="D8803" t="str">
            <v>Gold</v>
          </cell>
          <cell r="E8803" t="str">
            <v>CID002605</v>
          </cell>
          <cell r="F8803" t="str">
            <v>RMI</v>
          </cell>
          <cell r="G8803" t="str">
            <v>Korea Zinc Co., Ltd.</v>
          </cell>
          <cell r="H8803" t="str">
            <v>KOREA, REPUBLIC OF</v>
          </cell>
          <cell r="I8803"/>
          <cell r="J8803" t="str">
            <v>Gangnam</v>
          </cell>
          <cell r="K8803" t="str">
            <v>Seoul-teukbyeolsi</v>
          </cell>
          <cell r="L8803" t="str">
            <v>Conformant</v>
          </cell>
        </row>
        <row r="8804">
          <cell r="B8804" t="str">
            <v>WURTH ELEKTRONIK_2023</v>
          </cell>
          <cell r="C8804" t="str">
            <v>CID001029 - Kyrgyzaltyn JSC</v>
          </cell>
          <cell r="D8804" t="str">
            <v>Gold</v>
          </cell>
          <cell r="E8804" t="str">
            <v>CID001029</v>
          </cell>
          <cell r="F8804" t="str">
            <v>RMI</v>
          </cell>
          <cell r="G8804" t="str">
            <v>Kyrgyzaltyn JSC</v>
          </cell>
          <cell r="H8804" t="str">
            <v>KYRGYZSTAN</v>
          </cell>
          <cell r="I8804"/>
          <cell r="J8804" t="str">
            <v>Bishkek</v>
          </cell>
          <cell r="K8804" t="str">
            <v>Chüy</v>
          </cell>
          <cell r="L8804" t="str">
            <v>Listed by RMI</v>
          </cell>
        </row>
        <row r="8805">
          <cell r="B8805" t="str">
            <v>WURTH ELEKTRONIK_2023</v>
          </cell>
          <cell r="C8805" t="str">
            <v>CID002762 - L'Orfebre S.A.</v>
          </cell>
          <cell r="D8805" t="str">
            <v>Gold</v>
          </cell>
          <cell r="E8805" t="str">
            <v>CID002762</v>
          </cell>
          <cell r="F8805" t="str">
            <v>RMI</v>
          </cell>
          <cell r="G8805" t="str">
            <v>L'Orfebre S.A.</v>
          </cell>
          <cell r="H8805" t="str">
            <v>ANDORRA</v>
          </cell>
          <cell r="I8805"/>
          <cell r="J8805" t="str">
            <v>Andorra la Vella</v>
          </cell>
          <cell r="K8805" t="str">
            <v>Andorra la Vella</v>
          </cell>
          <cell r="L8805" t="str">
            <v>Conformant</v>
          </cell>
        </row>
        <row r="8806">
          <cell r="B8806" t="str">
            <v>WURTH ELEKTRONIK_2023</v>
          </cell>
          <cell r="C8806" t="str">
            <v>CID001078 - LS-NIKKO Copper Inc.</v>
          </cell>
          <cell r="D8806" t="str">
            <v>Gold</v>
          </cell>
          <cell r="E8806" t="str">
            <v>CID001078</v>
          </cell>
          <cell r="F8806" t="str">
            <v>RMI</v>
          </cell>
          <cell r="G8806" t="str">
            <v>LS-NIKKO Copper Inc.</v>
          </cell>
          <cell r="H8806" t="str">
            <v>KOREA, REPUBLIC OF</v>
          </cell>
          <cell r="I8806"/>
          <cell r="J8806" t="str">
            <v>Onsan-eup</v>
          </cell>
          <cell r="K8806" t="str">
            <v>Ulsan-gwangyeoksi</v>
          </cell>
          <cell r="L8806" t="str">
            <v>Conformant</v>
          </cell>
        </row>
        <row r="8807">
          <cell r="B8807" t="str">
            <v>WURTH ELEKTRONIK_2023</v>
          </cell>
          <cell r="C8807" t="str">
            <v>CID002606 - Marsam Metals</v>
          </cell>
          <cell r="D8807" t="str">
            <v>Gold</v>
          </cell>
          <cell r="E8807" t="str">
            <v>CID002606</v>
          </cell>
          <cell r="F8807" t="str">
            <v>RMI</v>
          </cell>
          <cell r="G8807" t="str">
            <v>Marsam Metals</v>
          </cell>
          <cell r="H8807" t="str">
            <v>BRAZIL</v>
          </cell>
          <cell r="I8807"/>
          <cell r="J8807" t="str">
            <v>Sao Paulo</v>
          </cell>
          <cell r="K8807" t="str">
            <v>São Paulo</v>
          </cell>
          <cell r="L8807" t="str">
            <v>Listed by RMI</v>
          </cell>
        </row>
        <row r="8808">
          <cell r="B8808" t="str">
            <v>WURTH ELEKTRONIK_2023</v>
          </cell>
          <cell r="C8808" t="str">
            <v>CID001113 - Materion</v>
          </cell>
          <cell r="D8808" t="str">
            <v>Gold</v>
          </cell>
          <cell r="E8808" t="str">
            <v>CID001113</v>
          </cell>
          <cell r="F8808" t="str">
            <v>RMI</v>
          </cell>
          <cell r="G8808" t="str">
            <v>Materion</v>
          </cell>
          <cell r="H8808" t="str">
            <v>UNITED STATES OF AMERICA</v>
          </cell>
          <cell r="I8808"/>
          <cell r="J8808" t="str">
            <v>Buffalo</v>
          </cell>
          <cell r="K8808" t="str">
            <v>New York</v>
          </cell>
          <cell r="L8808" t="str">
            <v>Conformant</v>
          </cell>
        </row>
        <row r="8809">
          <cell r="B8809" t="str">
            <v>WURTH ELEKTRONIK_2023</v>
          </cell>
          <cell r="C8809" t="str">
            <v>CID001119 - Matsuda Sangyo Co., Ltd.</v>
          </cell>
          <cell r="D8809" t="str">
            <v>Gold</v>
          </cell>
          <cell r="E8809" t="str">
            <v>CID001119</v>
          </cell>
          <cell r="F8809" t="str">
            <v>RMI</v>
          </cell>
          <cell r="G8809" t="str">
            <v>Matsuda Sangyo Co., Ltd.</v>
          </cell>
          <cell r="H8809" t="str">
            <v>JAPAN</v>
          </cell>
          <cell r="I8809"/>
          <cell r="J8809" t="str">
            <v>Iruma</v>
          </cell>
          <cell r="K8809" t="str">
            <v>Saitama</v>
          </cell>
          <cell r="L8809" t="str">
            <v>Conformant</v>
          </cell>
        </row>
        <row r="8810">
          <cell r="B8810" t="str">
            <v>WURTH ELEKTRONIK_2023</v>
          </cell>
          <cell r="C8810" t="str">
            <v>CID001149 - Metalor Technologies (Hong Kong) Ltd.</v>
          </cell>
          <cell r="D8810" t="str">
            <v>Gold</v>
          </cell>
          <cell r="E8810" t="str">
            <v>CID001149</v>
          </cell>
          <cell r="F8810" t="str">
            <v>RMI</v>
          </cell>
          <cell r="G8810" t="str">
            <v>Metalor Technologies (Hong Kong) Ltd.</v>
          </cell>
          <cell r="H8810" t="str">
            <v>CHINA</v>
          </cell>
          <cell r="I8810" t="str">
            <v>Unknown.</v>
          </cell>
          <cell r="J8810" t="str">
            <v>Kwai Chung</v>
          </cell>
          <cell r="K8810" t="str">
            <v>Hong Kong SAR</v>
          </cell>
          <cell r="L8810" t="str">
            <v>Conformant</v>
          </cell>
        </row>
        <row r="8811">
          <cell r="B8811" t="str">
            <v>WURTH ELEKTRONIK_2023</v>
          </cell>
          <cell r="C8811" t="str">
            <v>CID001152 - Metalor Technologies (Singapore) Pte., Ltd.</v>
          </cell>
          <cell r="D8811" t="str">
            <v>Gold</v>
          </cell>
          <cell r="E8811" t="str">
            <v>CID001152</v>
          </cell>
          <cell r="F8811" t="str">
            <v>RMI</v>
          </cell>
          <cell r="G8811" t="str">
            <v>Metalor Technologies (Singapore) Pte., Ltd.</v>
          </cell>
          <cell r="H8811" t="str">
            <v>SINGAPORE</v>
          </cell>
          <cell r="I8811"/>
          <cell r="J8811" t="str">
            <v>Singapore</v>
          </cell>
          <cell r="K8811" t="str">
            <v>South West</v>
          </cell>
          <cell r="L8811" t="str">
            <v>Conformant</v>
          </cell>
        </row>
        <row r="8812">
          <cell r="B8812" t="str">
            <v>WURTH ELEKTRONIK_2023</v>
          </cell>
          <cell r="C8812" t="str">
            <v>CID001147 - Metalor Technologies (Suzhou) Ltd.</v>
          </cell>
          <cell r="D8812" t="str">
            <v>Gold</v>
          </cell>
          <cell r="E8812" t="str">
            <v>CID001147</v>
          </cell>
          <cell r="F8812" t="str">
            <v>RMI</v>
          </cell>
          <cell r="G8812" t="str">
            <v>Metalor Technologies (Suzhou) Ltd.</v>
          </cell>
          <cell r="H8812" t="str">
            <v>CHINA</v>
          </cell>
          <cell r="I8812"/>
          <cell r="J8812" t="str">
            <v>Suzhou Industrial Park</v>
          </cell>
          <cell r="K8812" t="str">
            <v>Jiangsu Sheng</v>
          </cell>
          <cell r="L8812" t="str">
            <v>Conformant</v>
          </cell>
        </row>
        <row r="8813">
          <cell r="B8813" t="str">
            <v>WURTH ELEKTRONIK_2023</v>
          </cell>
          <cell r="C8813" t="str">
            <v>CID001153 - Metalor Technologies S.A.</v>
          </cell>
          <cell r="D8813" t="str">
            <v>Gold</v>
          </cell>
          <cell r="E8813" t="str">
            <v>CID001153</v>
          </cell>
          <cell r="F8813" t="str">
            <v>RMI</v>
          </cell>
          <cell r="G8813" t="str">
            <v>Metalor Technologies S.A.</v>
          </cell>
          <cell r="H8813" t="str">
            <v>SWITZERLAND</v>
          </cell>
          <cell r="I8813"/>
          <cell r="J8813" t="str">
            <v>Marin</v>
          </cell>
          <cell r="K8813" t="str">
            <v>Neuchâtel</v>
          </cell>
          <cell r="L8813" t="str">
            <v>Conformant</v>
          </cell>
        </row>
        <row r="8814">
          <cell r="B8814" t="str">
            <v>WURTH ELEKTRONIK_2023</v>
          </cell>
          <cell r="C8814" t="str">
            <v>CID001157 - Metalor USA Refining Corporation</v>
          </cell>
          <cell r="D8814" t="str">
            <v>Gold</v>
          </cell>
          <cell r="E8814" t="str">
            <v>CID001157</v>
          </cell>
          <cell r="F8814" t="str">
            <v>RMI</v>
          </cell>
          <cell r="G8814" t="str">
            <v>Metalor USA Refining Corporation</v>
          </cell>
          <cell r="H8814" t="str">
            <v>UNITED STATES OF AMERICA</v>
          </cell>
          <cell r="I8814"/>
          <cell r="J8814" t="str">
            <v>North Attleboro</v>
          </cell>
          <cell r="K8814" t="str">
            <v>Massachusetts</v>
          </cell>
          <cell r="L8814" t="str">
            <v>Conformant</v>
          </cell>
        </row>
        <row r="8815">
          <cell r="B8815" t="str">
            <v>WURTH ELEKTRONIK_2023</v>
          </cell>
          <cell r="C8815" t="str">
            <v>CID001161 - Metalurgica Met-Mex Penoles S.A. De C.V.65</v>
          </cell>
          <cell r="D8815" t="str">
            <v>Gold</v>
          </cell>
          <cell r="E8815" t="str">
            <v>CID001161</v>
          </cell>
          <cell r="F8815" t="str">
            <v>RMI</v>
          </cell>
          <cell r="G8815" t="str">
            <v>Metalurgica Met-Mex Penoles S.A. De C.V.</v>
          </cell>
          <cell r="H8815" t="str">
            <v>MEXICO</v>
          </cell>
          <cell r="I8815"/>
          <cell r="J8815" t="str">
            <v>Torreon</v>
          </cell>
          <cell r="K8815" t="str">
            <v>Coahuila de Zaragoza</v>
          </cell>
          <cell r="L8815" t="str">
            <v>Conformant</v>
          </cell>
        </row>
        <row r="8816">
          <cell r="B8816" t="str">
            <v>WURTH ELEKTRONIK_2023</v>
          </cell>
          <cell r="C8816" t="str">
            <v>CID001188 - Mitsubishi Materials Corporation</v>
          </cell>
          <cell r="D8816" t="str">
            <v>Gold</v>
          </cell>
          <cell r="E8816" t="str">
            <v>CID001188</v>
          </cell>
          <cell r="F8816" t="str">
            <v>RMI</v>
          </cell>
          <cell r="G8816" t="str">
            <v>Mitsubishi Materials Corporation</v>
          </cell>
          <cell r="H8816" t="str">
            <v>JAPAN</v>
          </cell>
          <cell r="I8816"/>
          <cell r="J8816" t="str">
            <v>Tokyo</v>
          </cell>
          <cell r="K8816" t="str">
            <v>Tokyo</v>
          </cell>
          <cell r="L8816" t="str">
            <v>Conformant</v>
          </cell>
        </row>
        <row r="8817">
          <cell r="B8817" t="str">
            <v>WURTH ELEKTRONIK_2023</v>
          </cell>
          <cell r="C8817" t="str">
            <v>CID001193 - Mitsui Mining and Smelting Co., Ltd.</v>
          </cell>
          <cell r="D8817" t="str">
            <v>Gold</v>
          </cell>
          <cell r="E8817" t="str">
            <v>CID001193</v>
          </cell>
          <cell r="F8817" t="str">
            <v>RMI</v>
          </cell>
          <cell r="G8817" t="str">
            <v>Mitsui Mining and Smelting Co., Ltd.</v>
          </cell>
          <cell r="H8817" t="str">
            <v>JAPAN</v>
          </cell>
          <cell r="I8817"/>
          <cell r="J8817" t="str">
            <v>Takehara</v>
          </cell>
          <cell r="K8817" t="str">
            <v>Hiroshima</v>
          </cell>
          <cell r="L8817" t="str">
            <v>Conformant</v>
          </cell>
        </row>
        <row r="8818">
          <cell r="B8818" t="str">
            <v>WURTH ELEKTRONIK_2023</v>
          </cell>
          <cell r="C8818" t="str">
            <v>CID002509 - MMTC-PAMP India Pvt., Ltd.</v>
          </cell>
          <cell r="D8818" t="str">
            <v>Gold</v>
          </cell>
          <cell r="E8818" t="str">
            <v>CID002509</v>
          </cell>
          <cell r="F8818" t="str">
            <v>RMI</v>
          </cell>
          <cell r="G8818" t="str">
            <v>MMTC-PAMP India Pvt., Ltd.</v>
          </cell>
          <cell r="H8818" t="str">
            <v>INDIA</v>
          </cell>
          <cell r="I8818"/>
          <cell r="J8818" t="str">
            <v>Mewat</v>
          </cell>
          <cell r="K8818" t="str">
            <v>Haryana</v>
          </cell>
          <cell r="L8818" t="str">
            <v>Conformant</v>
          </cell>
        </row>
        <row r="8819">
          <cell r="B8819" t="str">
            <v>WURTH ELEKTRONIK_2023</v>
          </cell>
          <cell r="C8819" t="str">
            <v>CID001204 - Moscow Special Alloys Processing Plant68</v>
          </cell>
          <cell r="D8819" t="str">
            <v>Gold</v>
          </cell>
          <cell r="E8819" t="str">
            <v>CID001204</v>
          </cell>
          <cell r="F8819" t="str">
            <v>RMI</v>
          </cell>
          <cell r="G8819" t="str">
            <v>Moscow Special Alloys Processing Plant</v>
          </cell>
          <cell r="H8819" t="str">
            <v>RUSSIAN FEDERATION</v>
          </cell>
          <cell r="I8819"/>
          <cell r="J8819" t="str">
            <v>Obrucheva</v>
          </cell>
          <cell r="K8819" t="str">
            <v>Moskva</v>
          </cell>
          <cell r="L8819" t="str">
            <v>Listed by RMI</v>
          </cell>
        </row>
        <row r="8820">
          <cell r="B8820" t="str">
            <v>WURTH ELEKTRONIK_2023</v>
          </cell>
          <cell r="C8820" t="str">
            <v>CID001220 - Nadir Metal Rafineri San. Ve Tic. A.S.</v>
          </cell>
          <cell r="D8820" t="str">
            <v>Gold</v>
          </cell>
          <cell r="E8820" t="str">
            <v>CID001220</v>
          </cell>
          <cell r="F8820" t="str">
            <v>RMI</v>
          </cell>
          <cell r="G8820" t="str">
            <v>Nadir Metal Rafineri San. Ve Tic. A.S.</v>
          </cell>
          <cell r="H8820" t="str">
            <v>TURKEY</v>
          </cell>
          <cell r="I8820"/>
          <cell r="J8820" t="str">
            <v>Bahçelievler</v>
          </cell>
          <cell r="K8820" t="str">
            <v>İstanbul</v>
          </cell>
          <cell r="L8820" t="str">
            <v>Conformant</v>
          </cell>
        </row>
        <row r="8821">
          <cell r="B8821" t="str">
            <v>WURTH ELEKTRONIK_2023</v>
          </cell>
          <cell r="C8821" t="str">
            <v>CID001236 - Navoi Mining and Metallurgical Combinat</v>
          </cell>
          <cell r="D8821" t="str">
            <v>Gold</v>
          </cell>
          <cell r="E8821" t="str">
            <v>CID001236</v>
          </cell>
          <cell r="F8821" t="str">
            <v>RMI</v>
          </cell>
          <cell r="G8821" t="str">
            <v>Navoi Mining and Metallurgical Combinat</v>
          </cell>
          <cell r="H8821" t="str">
            <v>UZBEKISTAN</v>
          </cell>
          <cell r="I8821"/>
          <cell r="J8821" t="str">
            <v>Navoi</v>
          </cell>
          <cell r="K8821" t="str">
            <v>Navoiy</v>
          </cell>
          <cell r="L8821" t="str">
            <v>Conformant</v>
          </cell>
        </row>
        <row r="8822">
          <cell r="B8822" t="str">
            <v>WURTH ELEKTRONIK_2023</v>
          </cell>
          <cell r="C8822" t="str">
            <v>CID001259 - Nihon Material Co., Ltd.</v>
          </cell>
          <cell r="D8822" t="str">
            <v>Gold</v>
          </cell>
          <cell r="E8822" t="str">
            <v>CID001259</v>
          </cell>
          <cell r="F8822" t="str">
            <v>RMI</v>
          </cell>
          <cell r="G8822" t="str">
            <v>Nihon Material Co., Ltd.</v>
          </cell>
          <cell r="H8822" t="str">
            <v>JAPAN</v>
          </cell>
          <cell r="I8822"/>
          <cell r="J8822" t="str">
            <v>Noda</v>
          </cell>
          <cell r="K8822" t="str">
            <v>Chiba</v>
          </cell>
          <cell r="L8822" t="str">
            <v>Conformant</v>
          </cell>
        </row>
        <row r="8823">
          <cell r="B8823" t="str">
            <v>WURTH ELEKTRONIK_2023</v>
          </cell>
          <cell r="C8823" t="str">
            <v>CID002779 - Ogussa Osterreichische Gold- und Silber-Scheideanstalt GmbH</v>
          </cell>
          <cell r="D8823" t="str">
            <v>Gold</v>
          </cell>
          <cell r="E8823" t="str">
            <v>CID002779</v>
          </cell>
          <cell r="F8823" t="str">
            <v>RMI</v>
          </cell>
          <cell r="G8823" t="str">
            <v>Ogussa Osterreichische Gold- und Silber-Scheideanstalt GmbH</v>
          </cell>
          <cell r="H8823" t="str">
            <v>AUSTRIA</v>
          </cell>
          <cell r="I8823"/>
          <cell r="J8823" t="str">
            <v>Vienna</v>
          </cell>
          <cell r="K8823" t="str">
            <v>Wien</v>
          </cell>
          <cell r="L8823" t="str">
            <v>Conformant</v>
          </cell>
        </row>
        <row r="8824">
          <cell r="B8824" t="str">
            <v>WURTH ELEKTRONIK_2023</v>
          </cell>
          <cell r="C8824" t="str">
            <v>CID001325 - Ohura Precious Metal Industry Co., Ltd.</v>
          </cell>
          <cell r="D8824" t="str">
            <v>Gold</v>
          </cell>
          <cell r="E8824" t="str">
            <v>CID001325</v>
          </cell>
          <cell r="F8824" t="str">
            <v>RMI</v>
          </cell>
          <cell r="G8824" t="str">
            <v>Ohura Precious Metal Industry Co., Ltd.</v>
          </cell>
          <cell r="H8824" t="str">
            <v>JAPAN</v>
          </cell>
          <cell r="I8824"/>
          <cell r="J8824" t="str">
            <v>Nara-shi</v>
          </cell>
          <cell r="K8824" t="str">
            <v>Nara</v>
          </cell>
          <cell r="L8824" t="str">
            <v>Conformant</v>
          </cell>
        </row>
        <row r="8825">
          <cell r="B8825" t="str">
            <v>WURTH ELEKTRONIK_2023</v>
          </cell>
          <cell r="C8825" t="str">
            <v>CID001352 - MKS PAMP SA97</v>
          </cell>
          <cell r="D8825" t="str">
            <v>Gold</v>
          </cell>
          <cell r="E8825" t="str">
            <v>CID001352</v>
          </cell>
          <cell r="F8825" t="str">
            <v>RMI</v>
          </cell>
          <cell r="G8825" t="str">
            <v>MKS PAMP SA</v>
          </cell>
          <cell r="H8825" t="str">
            <v>SWITZERLAND</v>
          </cell>
          <cell r="I8825"/>
          <cell r="J8825" t="str">
            <v>Geneva</v>
          </cell>
          <cell r="K8825" t="str">
            <v>Genève</v>
          </cell>
          <cell r="L8825" t="str">
            <v>Conformant</v>
          </cell>
        </row>
        <row r="8826">
          <cell r="B8826" t="str">
            <v>WURTH ELEKTRONIK_2023</v>
          </cell>
          <cell r="C8826" t="str">
            <v>CID002919 - Planta Recuperadora de Metales SpA</v>
          </cell>
          <cell r="D8826" t="str">
            <v>Gold</v>
          </cell>
          <cell r="E8826" t="str">
            <v>CID002919</v>
          </cell>
          <cell r="F8826" t="str">
            <v>RMI</v>
          </cell>
          <cell r="G8826" t="str">
            <v>Planta Recuperadora de Metales SpA</v>
          </cell>
          <cell r="H8826" t="str">
            <v>CHILE</v>
          </cell>
          <cell r="I8826"/>
          <cell r="J8826" t="str">
            <v>Mejillones</v>
          </cell>
          <cell r="K8826" t="str">
            <v>Antofagasta</v>
          </cell>
          <cell r="L8826" t="str">
            <v>Conformant</v>
          </cell>
        </row>
        <row r="8827">
          <cell r="B8827" t="str">
            <v>WURTH ELEKTRONIK_2023</v>
          </cell>
          <cell r="C8827" t="str">
            <v>CID001386 - Prioksky Plant of Non-Ferrous Metals</v>
          </cell>
          <cell r="D8827" t="str">
            <v>Gold</v>
          </cell>
          <cell r="E8827" t="str">
            <v>CID001386</v>
          </cell>
          <cell r="F8827" t="str">
            <v>RMI</v>
          </cell>
          <cell r="G8827" t="str">
            <v>Prioksky Plant of Non-Ferrous Metals</v>
          </cell>
          <cell r="H8827" t="str">
            <v>RUSSIAN FEDERATION</v>
          </cell>
          <cell r="I8827"/>
          <cell r="J8827" t="str">
            <v>Kasimov</v>
          </cell>
          <cell r="K8827" t="str">
            <v>Ryazanskaya oblast'</v>
          </cell>
          <cell r="L8827" t="str">
            <v>Listed by RMI</v>
          </cell>
        </row>
        <row r="8828">
          <cell r="B8828" t="str">
            <v>WURTH ELEKTRONIK_2023</v>
          </cell>
          <cell r="C8828" t="str">
            <v>CID001397 - PT Aneka Tambang (Persero) Tbk</v>
          </cell>
          <cell r="D8828" t="str">
            <v>Gold</v>
          </cell>
          <cell r="E8828" t="str">
            <v>CID001397</v>
          </cell>
          <cell r="F8828" t="str">
            <v>RMI</v>
          </cell>
          <cell r="G8828" t="str">
            <v>PT Aneka Tambang (Persero) Tbk</v>
          </cell>
          <cell r="H8828" t="str">
            <v>INDONESIA</v>
          </cell>
          <cell r="I8828"/>
          <cell r="J8828" t="str">
            <v>Jakarta</v>
          </cell>
          <cell r="K8828" t="str">
            <v>Jakarta Raya</v>
          </cell>
          <cell r="L8828" t="str">
            <v>Conformant</v>
          </cell>
        </row>
        <row r="8829">
          <cell r="B8829" t="str">
            <v>WURTH ELEKTRONIK_2023</v>
          </cell>
          <cell r="C8829" t="str">
            <v>CID001498 - PX Precinox S.A.</v>
          </cell>
          <cell r="D8829" t="str">
            <v>Gold</v>
          </cell>
          <cell r="E8829" t="str">
            <v>CID001498</v>
          </cell>
          <cell r="F8829" t="str">
            <v>RMI</v>
          </cell>
          <cell r="G8829" t="str">
            <v>PX Precinox S.A.</v>
          </cell>
          <cell r="H8829" t="str">
            <v>SWITZERLAND</v>
          </cell>
          <cell r="I8829"/>
          <cell r="J8829" t="str">
            <v>La Chaux-de-Fonds</v>
          </cell>
          <cell r="K8829" t="str">
            <v>Neuchâtel</v>
          </cell>
          <cell r="L8829" t="str">
            <v>Conformant</v>
          </cell>
        </row>
        <row r="8830">
          <cell r="B8830" t="str">
            <v>WURTH ELEKTRONIK_2023</v>
          </cell>
          <cell r="C8830" t="str">
            <v>CID001512 - Rand Refinery (Pty) Ltd.</v>
          </cell>
          <cell r="D8830" t="str">
            <v>Gold</v>
          </cell>
          <cell r="E8830" t="str">
            <v>CID001512</v>
          </cell>
          <cell r="F8830" t="str">
            <v>RMI</v>
          </cell>
          <cell r="G8830" t="str">
            <v>Rand Refinery (Pty) Ltd.</v>
          </cell>
          <cell r="H8830" t="str">
            <v>SOUTH AFRICA</v>
          </cell>
          <cell r="I8830"/>
          <cell r="J8830" t="str">
            <v>Germiston</v>
          </cell>
          <cell r="K8830" t="str">
            <v>Gauteng</v>
          </cell>
          <cell r="L8830" t="str">
            <v>Conformant</v>
          </cell>
        </row>
        <row r="8831">
          <cell r="B8831" t="str">
            <v>WURTH ELEKTRONIK_2023</v>
          </cell>
          <cell r="C8831" t="str">
            <v>CID002582 - REMONDIS PMR B.V.</v>
          </cell>
          <cell r="D8831" t="str">
            <v>Gold</v>
          </cell>
          <cell r="E8831" t="str">
            <v>CID002582</v>
          </cell>
          <cell r="F8831" t="str">
            <v>RMI</v>
          </cell>
          <cell r="G8831" t="str">
            <v>REMONDIS PMR B.V.</v>
          </cell>
          <cell r="H8831" t="str">
            <v>NETHERLANDS</v>
          </cell>
          <cell r="I8831"/>
          <cell r="J8831" t="str">
            <v>Moerdijk</v>
          </cell>
          <cell r="K8831" t="str">
            <v>Noord-Brabant</v>
          </cell>
          <cell r="L8831" t="str">
            <v>Conformant</v>
          </cell>
        </row>
        <row r="8832">
          <cell r="B8832" t="str">
            <v>WURTH ELEKTRONIK_2023</v>
          </cell>
          <cell r="C8832" t="str">
            <v>CID001534 - Royal Canadian Mint</v>
          </cell>
          <cell r="D8832" t="str">
            <v>Gold</v>
          </cell>
          <cell r="E8832" t="str">
            <v>CID001534</v>
          </cell>
          <cell r="F8832" t="str">
            <v>RMI</v>
          </cell>
          <cell r="G8832" t="str">
            <v>Royal Canadian Mint</v>
          </cell>
          <cell r="H8832" t="str">
            <v>CANADA</v>
          </cell>
          <cell r="I8832"/>
          <cell r="J8832" t="str">
            <v>Ottawa</v>
          </cell>
          <cell r="K8832" t="str">
            <v>Ontario</v>
          </cell>
          <cell r="L8832" t="str">
            <v>Conformant</v>
          </cell>
        </row>
        <row r="8833">
          <cell r="B8833" t="str">
            <v>WURTH ELEKTRONIK_2023</v>
          </cell>
          <cell r="C8833" t="str">
            <v>CID002761 - SAAMP</v>
          </cell>
          <cell r="D8833" t="str">
            <v>Gold</v>
          </cell>
          <cell r="E8833" t="str">
            <v>CID002761</v>
          </cell>
          <cell r="F8833" t="str">
            <v>RMI</v>
          </cell>
          <cell r="G8833" t="str">
            <v>SAAMP</v>
          </cell>
          <cell r="H8833" t="str">
            <v>FRANCE</v>
          </cell>
          <cell r="I8833"/>
          <cell r="J8833" t="str">
            <v>Paris</v>
          </cell>
          <cell r="K8833" t="str">
            <v>Île-de-France</v>
          </cell>
          <cell r="L8833" t="str">
            <v>Conformant</v>
          </cell>
        </row>
        <row r="8834">
          <cell r="B8834" t="str">
            <v>WURTH ELEKTRONIK_2023</v>
          </cell>
          <cell r="C8834" t="str">
            <v>CID002973 - Safimet S.p.A</v>
          </cell>
          <cell r="D8834" t="str">
            <v>Gold</v>
          </cell>
          <cell r="E8834" t="str">
            <v>CID002973</v>
          </cell>
          <cell r="F8834" t="str">
            <v>RMI</v>
          </cell>
          <cell r="G8834" t="str">
            <v>Safimet S.p.A</v>
          </cell>
          <cell r="H8834" t="str">
            <v>ITALY</v>
          </cell>
          <cell r="I8834"/>
          <cell r="J8834" t="str">
            <v>Arezzo</v>
          </cell>
          <cell r="K8834" t="str">
            <v>Toscana</v>
          </cell>
          <cell r="L8834" t="str">
            <v>Listed by RMI</v>
          </cell>
        </row>
        <row r="8835">
          <cell r="B8835" t="str">
            <v>WURTH ELEKTRONIK_2023</v>
          </cell>
          <cell r="C8835" t="str">
            <v>CID002290 - SAFINA A.S.</v>
          </cell>
          <cell r="D8835" t="str">
            <v>Gold</v>
          </cell>
          <cell r="E8835" t="str">
            <v>CID002290</v>
          </cell>
          <cell r="F8835" t="str">
            <v>RMI</v>
          </cell>
          <cell r="G8835" t="str">
            <v>SAFINA A.S.</v>
          </cell>
          <cell r="H8835" t="str">
            <v>CZECHIA</v>
          </cell>
          <cell r="I8835"/>
          <cell r="J8835" t="str">
            <v>Vestec</v>
          </cell>
          <cell r="K8835" t="str">
            <v>Praha-západ</v>
          </cell>
          <cell r="L8835" t="str">
            <v>Conformant</v>
          </cell>
        </row>
        <row r="8836">
          <cell r="B8836" t="str">
            <v>WURTH ELEKTRONIK_2023</v>
          </cell>
          <cell r="C8836" t="str">
            <v>CID001555 - Samduck Precious Metals71</v>
          </cell>
          <cell r="D8836" t="str">
            <v>Gold</v>
          </cell>
          <cell r="E8836" t="str">
            <v>CID001555</v>
          </cell>
          <cell r="F8836" t="str">
            <v>RMI</v>
          </cell>
          <cell r="G8836" t="str">
            <v>Samduck Precious Metals</v>
          </cell>
          <cell r="H8836" t="str">
            <v>KOREA, REPUBLIC OF</v>
          </cell>
          <cell r="I8836"/>
          <cell r="J8836" t="str">
            <v>Namdong</v>
          </cell>
          <cell r="K8836" t="str">
            <v>Incheon-gwangyeoksi</v>
          </cell>
          <cell r="L8836" t="str">
            <v>Listed by RMI</v>
          </cell>
        </row>
        <row r="8837">
          <cell r="B8837" t="str">
            <v>WURTH ELEKTRONIK_2023</v>
          </cell>
          <cell r="C8837" t="str">
            <v>CID001585 - SEMPSA Joyeria Plateria S.A.</v>
          </cell>
          <cell r="D8837" t="str">
            <v>Gold</v>
          </cell>
          <cell r="E8837" t="str">
            <v>CID001585</v>
          </cell>
          <cell r="F8837" t="str">
            <v>RMI</v>
          </cell>
          <cell r="G8837" t="str">
            <v>SEMPSA Joyeria Plateria S.A.</v>
          </cell>
          <cell r="H8837" t="str">
            <v>SPAIN</v>
          </cell>
          <cell r="I8837" t="str">
            <v>Avenida Democratia</v>
          </cell>
          <cell r="J8837" t="str">
            <v>Madrid</v>
          </cell>
          <cell r="K8837" t="str">
            <v>Comunidad de Madrid</v>
          </cell>
          <cell r="L8837" t="str">
            <v>Conformant</v>
          </cell>
        </row>
        <row r="8838">
          <cell r="B8838" t="str">
            <v>WURTH ELEKTRONIK_2023</v>
          </cell>
          <cell r="C8838" t="str">
            <v>CID001622 - Shandong Zhaojin Gold &amp; Silver Refinery Co., Ltd.</v>
          </cell>
          <cell r="D8838" t="str">
            <v>Gold</v>
          </cell>
          <cell r="E8838" t="str">
            <v>CID001622</v>
          </cell>
          <cell r="F8838" t="str">
            <v>RMI</v>
          </cell>
          <cell r="G8838" t="str">
            <v>Shandong Zhaojin Gold &amp; Silver Refinery Co., Ltd.</v>
          </cell>
          <cell r="H8838" t="str">
            <v>CHINA</v>
          </cell>
          <cell r="I8838"/>
          <cell r="J8838" t="str">
            <v>Zhaoyuan</v>
          </cell>
          <cell r="K8838" t="str">
            <v>Shandong Sheng</v>
          </cell>
          <cell r="L8838" t="str">
            <v>Conformant</v>
          </cell>
        </row>
        <row r="8839">
          <cell r="B8839" t="str">
            <v>WURTH ELEKTRONIK_2023</v>
          </cell>
          <cell r="C8839" t="str">
            <v>CID001736 - Sichuan Tianze Precious Metals Co., Ltd.</v>
          </cell>
          <cell r="D8839" t="str">
            <v>Gold</v>
          </cell>
          <cell r="E8839" t="str">
            <v>CID001736</v>
          </cell>
          <cell r="F8839" t="str">
            <v>RMI</v>
          </cell>
          <cell r="G8839" t="str">
            <v>Sichuan Tianze Precious Metals Co., Ltd.</v>
          </cell>
          <cell r="H8839" t="str">
            <v>CHINA</v>
          </cell>
          <cell r="I8839"/>
          <cell r="J8839" t="str">
            <v>Chengdu</v>
          </cell>
          <cell r="K8839" t="str">
            <v>Sichuan Sheng</v>
          </cell>
          <cell r="L8839" t="str">
            <v>Conformant</v>
          </cell>
        </row>
        <row r="8840">
          <cell r="B8840" t="str">
            <v>WURTH ELEKTRONIK_2023</v>
          </cell>
          <cell r="C8840" t="str">
            <v>CID002516 - Singway Technology Co., Ltd.</v>
          </cell>
          <cell r="D8840" t="str">
            <v>Gold</v>
          </cell>
          <cell r="E8840" t="str">
            <v>CID002516</v>
          </cell>
          <cell r="F8840" t="str">
            <v>RMI</v>
          </cell>
          <cell r="G8840" t="str">
            <v>Singway Technology Co., Ltd.</v>
          </cell>
          <cell r="H8840" t="str">
            <v>TAIWAN, PROVINCE OF CHINA</v>
          </cell>
          <cell r="I8840"/>
          <cell r="J8840" t="str">
            <v>Dayuan</v>
          </cell>
          <cell r="K8840" t="str">
            <v>Taoyuan</v>
          </cell>
          <cell r="L8840" t="str">
            <v>Listed by RMI</v>
          </cell>
        </row>
        <row r="8841">
          <cell r="B8841" t="str">
            <v>WURTH ELEKTRONIK_2023</v>
          </cell>
          <cell r="C8841" t="str">
            <v>CID001756 - SOE Shyolkovsky Factory of Secondary Precious Metals</v>
          </cell>
          <cell r="D8841" t="str">
            <v>Gold</v>
          </cell>
          <cell r="E8841" t="str">
            <v>CID001756</v>
          </cell>
          <cell r="F8841" t="str">
            <v>RMI</v>
          </cell>
          <cell r="G8841" t="str">
            <v>SOE Shyolkovsky Factory of Secondary Precious Metals</v>
          </cell>
          <cell r="H8841" t="str">
            <v>RUSSIAN FEDERATION</v>
          </cell>
          <cell r="I8841"/>
          <cell r="J8841" t="str">
            <v>Shyolkovo</v>
          </cell>
          <cell r="K8841" t="str">
            <v>Moskovskaja oblast'</v>
          </cell>
          <cell r="L8841" t="str">
            <v>Listed by RMI</v>
          </cell>
        </row>
        <row r="8842">
          <cell r="B8842" t="str">
            <v>WURTH ELEKTRONIK_2023</v>
          </cell>
          <cell r="C8842" t="str">
            <v>CID001761 - Solar Applied Materials Technology Corp.</v>
          </cell>
          <cell r="D8842" t="str">
            <v>Gold</v>
          </cell>
          <cell r="E8842" t="str">
            <v>CID001761</v>
          </cell>
          <cell r="F8842" t="str">
            <v>RMI</v>
          </cell>
          <cell r="G8842" t="str">
            <v>Solar Applied Materials Technology Corp.</v>
          </cell>
          <cell r="H8842" t="str">
            <v>TAIWAN, PROVINCE OF CHINA</v>
          </cell>
          <cell r="I8842"/>
          <cell r="J8842" t="str">
            <v>Tainan City</v>
          </cell>
          <cell r="K8842" t="str">
            <v>Tainan</v>
          </cell>
          <cell r="L8842" t="str">
            <v>Conformant</v>
          </cell>
        </row>
        <row r="8843">
          <cell r="B8843" t="str">
            <v>WURTH ELEKTRONIK_2023</v>
          </cell>
          <cell r="C8843" t="str">
            <v>CID001798 - Sumitomo Metal Mining Co., Ltd.88</v>
          </cell>
          <cell r="D8843" t="str">
            <v>Gold</v>
          </cell>
          <cell r="E8843" t="str">
            <v>CID001798</v>
          </cell>
          <cell r="F8843" t="str">
            <v>RMI</v>
          </cell>
          <cell r="G8843" t="str">
            <v>Sumitomo Metal Mining Co., Ltd.</v>
          </cell>
          <cell r="H8843" t="str">
            <v>JAPAN</v>
          </cell>
          <cell r="I8843"/>
          <cell r="J8843" t="str">
            <v>Saijo</v>
          </cell>
          <cell r="K8843" t="str">
            <v>Wehime</v>
          </cell>
          <cell r="L8843" t="str">
            <v>Conformant</v>
          </cell>
        </row>
        <row r="8844">
          <cell r="B8844" t="str">
            <v>WURTH ELEKTRONIK_2023</v>
          </cell>
          <cell r="C8844" t="str">
            <v>CID002580 - T.C.A S.p.A</v>
          </cell>
          <cell r="D8844" t="str">
            <v>Gold</v>
          </cell>
          <cell r="E8844" t="str">
            <v>CID002580</v>
          </cell>
          <cell r="F8844" t="str">
            <v>RMI</v>
          </cell>
          <cell r="G8844" t="str">
            <v>T.C.A S.p.A</v>
          </cell>
          <cell r="H8844" t="str">
            <v>ITALY</v>
          </cell>
          <cell r="I8844"/>
          <cell r="J8844" t="str">
            <v>Capolona</v>
          </cell>
          <cell r="K8844" t="str">
            <v>Toscana</v>
          </cell>
          <cell r="L8844" t="str">
            <v>Conformant</v>
          </cell>
        </row>
        <row r="8845">
          <cell r="B8845" t="str">
            <v>WURTH ELEKTRONIK_2023</v>
          </cell>
          <cell r="C8845" t="str">
            <v>CID001875 - Tanaka Kikinzoku Kogyo K.K.96</v>
          </cell>
          <cell r="D8845" t="str">
            <v>Gold</v>
          </cell>
          <cell r="E8845" t="str">
            <v>CID001875</v>
          </cell>
          <cell r="F8845" t="str">
            <v>RMI</v>
          </cell>
          <cell r="G8845" t="str">
            <v>Tanaka Kikinzoku Kogyo K.K.</v>
          </cell>
          <cell r="H8845" t="str">
            <v>JAPAN</v>
          </cell>
          <cell r="I8845" t="str">
            <v>nagatoro2-14</v>
          </cell>
          <cell r="J8845" t="str">
            <v>Hiratsuka</v>
          </cell>
          <cell r="K8845" t="str">
            <v>Kanagawa</v>
          </cell>
          <cell r="L8845" t="str">
            <v>Conformant</v>
          </cell>
        </row>
        <row r="8846">
          <cell r="B8846" t="str">
            <v>WURTH ELEKTRONIK_2023</v>
          </cell>
          <cell r="C8846" t="str">
            <v>CID001916 - Shandong Gold Smelting Co., Ltd.</v>
          </cell>
          <cell r="D8846" t="str">
            <v>Gold</v>
          </cell>
          <cell r="E8846" t="str">
            <v>CID001916</v>
          </cell>
          <cell r="F8846" t="str">
            <v>RMI</v>
          </cell>
          <cell r="G8846" t="str">
            <v>Shandong Gold Smelting Co., Ltd.</v>
          </cell>
          <cell r="H8846" t="str">
            <v>CHINA</v>
          </cell>
          <cell r="I8846"/>
          <cell r="J8846" t="str">
            <v>Laizhou</v>
          </cell>
          <cell r="K8846" t="str">
            <v>Shandong Sheng</v>
          </cell>
          <cell r="L8846" t="str">
            <v>Conformant</v>
          </cell>
        </row>
        <row r="8847">
          <cell r="B8847" t="str">
            <v>WURTH ELEKTRONIK_2023</v>
          </cell>
          <cell r="C8847" t="str">
            <v>CID001938 - Tokuriki Honten Co., Ltd.</v>
          </cell>
          <cell r="D8847" t="str">
            <v>Gold</v>
          </cell>
          <cell r="E8847" t="str">
            <v>CID001938</v>
          </cell>
          <cell r="F8847" t="str">
            <v>RMI</v>
          </cell>
          <cell r="G8847" t="str">
            <v>Tokuriki Honten Co., Ltd.</v>
          </cell>
          <cell r="H8847" t="str">
            <v>JAPAN</v>
          </cell>
          <cell r="I8847"/>
          <cell r="J8847" t="str">
            <v>Kuki</v>
          </cell>
          <cell r="K8847" t="str">
            <v>Saitama</v>
          </cell>
          <cell r="L8847" t="str">
            <v>Conformant</v>
          </cell>
        </row>
        <row r="8848">
          <cell r="B8848" t="str">
            <v>WURTH ELEKTRONIK_2023</v>
          </cell>
          <cell r="C8848" t="str">
            <v>CID002615 - TOO Tau-Ken-Altyn</v>
          </cell>
          <cell r="D8848" t="str">
            <v>Gold</v>
          </cell>
          <cell r="E8848" t="str">
            <v>CID002615</v>
          </cell>
          <cell r="F8848" t="str">
            <v>RMI</v>
          </cell>
          <cell r="G8848" t="str">
            <v>TOO Tau-Ken-Altyn</v>
          </cell>
          <cell r="H8848" t="str">
            <v>KAZAKHSTAN</v>
          </cell>
          <cell r="I8848"/>
          <cell r="J8848" t="str">
            <v>Astana</v>
          </cell>
          <cell r="K8848" t="str">
            <v>Almaty</v>
          </cell>
          <cell r="L8848" t="str">
            <v>Conformant</v>
          </cell>
        </row>
        <row r="8849">
          <cell r="B8849" t="str">
            <v>WURTH ELEKTRONIK_2023</v>
          </cell>
          <cell r="C8849" t="str">
            <v>CID001955 - Torecom</v>
          </cell>
          <cell r="D8849" t="str">
            <v>Gold</v>
          </cell>
          <cell r="E8849" t="str">
            <v>CID001955</v>
          </cell>
          <cell r="F8849" t="str">
            <v>RMI</v>
          </cell>
          <cell r="G8849" t="str">
            <v>Torecom</v>
          </cell>
          <cell r="H8849" t="str">
            <v>KOREA, REPUBLIC OF</v>
          </cell>
          <cell r="I8849"/>
          <cell r="J8849" t="str">
            <v>Asan</v>
          </cell>
          <cell r="K8849" t="str">
            <v>Chungcheongnam-do</v>
          </cell>
          <cell r="L8849" t="str">
            <v>Conformant</v>
          </cell>
        </row>
        <row r="8850">
          <cell r="B8850" t="str">
            <v>WURTH ELEKTRONIK_2023</v>
          </cell>
          <cell r="C8850" t="str">
            <v>CID002314 - Umicore Precious Metals Thailand</v>
          </cell>
          <cell r="D8850" t="str">
            <v>Gold</v>
          </cell>
          <cell r="E8850" t="str">
            <v>CID002314</v>
          </cell>
          <cell r="F8850" t="str">
            <v>RMI</v>
          </cell>
          <cell r="G8850" t="str">
            <v>Umicore Precious Metals Thailand</v>
          </cell>
          <cell r="H8850" t="str">
            <v>THAILAND</v>
          </cell>
          <cell r="I8850"/>
          <cell r="J8850" t="str">
            <v>Khwaeng Dok Mai</v>
          </cell>
          <cell r="K8850" t="str">
            <v>Krung Thep Maha Nakhon</v>
          </cell>
          <cell r="L8850" t="str">
            <v>Conformant</v>
          </cell>
        </row>
        <row r="8851">
          <cell r="B8851" t="str">
            <v>WURTH ELEKTRONIK_2023</v>
          </cell>
          <cell r="C8851" t="str">
            <v>CID001980 - Umicore S.A. Business Unit Precious Metals Refining104</v>
          </cell>
          <cell r="D8851" t="str">
            <v>Gold</v>
          </cell>
          <cell r="E8851" t="str">
            <v>CID001980</v>
          </cell>
          <cell r="F8851" t="str">
            <v>RMI</v>
          </cell>
          <cell r="G8851" t="str">
            <v>Umicore S.A. Business Unit Precious Metals Refining</v>
          </cell>
          <cell r="H8851" t="str">
            <v>BELGIUM</v>
          </cell>
          <cell r="I8851" t="str">
            <v>Adolf Greinerstraat 14</v>
          </cell>
          <cell r="J8851" t="str">
            <v>Hoboken</v>
          </cell>
          <cell r="K8851" t="str">
            <v>Antwerpen</v>
          </cell>
          <cell r="L8851" t="str">
            <v>Conformant</v>
          </cell>
        </row>
        <row r="8852">
          <cell r="B8852" t="str">
            <v>WURTH ELEKTRONIK_2023</v>
          </cell>
          <cell r="C8852" t="str">
            <v>CID001993 - United Precious Metal Refining, Inc.</v>
          </cell>
          <cell r="D8852" t="str">
            <v>Gold</v>
          </cell>
          <cell r="E8852" t="str">
            <v>CID001993</v>
          </cell>
          <cell r="F8852" t="str">
            <v>RMI</v>
          </cell>
          <cell r="G8852" t="str">
            <v>United Precious Metal Refining, Inc.</v>
          </cell>
          <cell r="H8852" t="str">
            <v>UNITED STATES OF AMERICA</v>
          </cell>
          <cell r="I8852"/>
          <cell r="J8852" t="str">
            <v>Alden</v>
          </cell>
          <cell r="K8852" t="str">
            <v>New York</v>
          </cell>
          <cell r="L8852" t="str">
            <v>Conformant</v>
          </cell>
        </row>
        <row r="8853">
          <cell r="B8853" t="str">
            <v>WURTH ELEKTRONIK_2023</v>
          </cell>
          <cell r="C8853" t="str">
            <v>CID002003 - Valcambi S.A.</v>
          </cell>
          <cell r="D8853" t="str">
            <v>Gold</v>
          </cell>
          <cell r="E8853" t="str">
            <v>CID002003</v>
          </cell>
          <cell r="F8853" t="str">
            <v>RMI</v>
          </cell>
          <cell r="G8853" t="str">
            <v>Valcambi S.A.</v>
          </cell>
          <cell r="H8853" t="str">
            <v>SWITZERLAND</v>
          </cell>
          <cell r="I8853"/>
          <cell r="J8853" t="str">
            <v>Balerna</v>
          </cell>
          <cell r="K8853" t="str">
            <v>Ticino</v>
          </cell>
          <cell r="L8853" t="str">
            <v>Conformant</v>
          </cell>
        </row>
        <row r="8854">
          <cell r="B8854" t="str">
            <v>WURTH ELEKTRONIK_2023</v>
          </cell>
          <cell r="C8854" t="str">
            <v>CID002030 - Western Australian Mint (T/a The Perth Mint)109</v>
          </cell>
          <cell r="D8854" t="str">
            <v>Gold</v>
          </cell>
          <cell r="E8854" t="str">
            <v>CID002030</v>
          </cell>
          <cell r="F8854" t="str">
            <v>RMI</v>
          </cell>
          <cell r="G8854" t="str">
            <v>Western Australian Mint (T/a The Perth Mint)</v>
          </cell>
          <cell r="H8854" t="str">
            <v>AUSTRALIA</v>
          </cell>
          <cell r="I8854" t="str">
            <v>Nondisclosure</v>
          </cell>
          <cell r="J8854" t="str">
            <v>Newburn</v>
          </cell>
          <cell r="K8854" t="str">
            <v>Western Australia</v>
          </cell>
          <cell r="L8854" t="str">
            <v>Conformant</v>
          </cell>
        </row>
        <row r="8855">
          <cell r="B8855" t="str">
            <v>WURTH ELEKTRONIK_2023</v>
          </cell>
          <cell r="C8855" t="str">
            <v>CID002778 - WIELAND Edelmetalle GmbH</v>
          </cell>
          <cell r="D8855" t="str">
            <v>Gold</v>
          </cell>
          <cell r="E8855" t="str">
            <v>CID002778</v>
          </cell>
          <cell r="F8855" t="str">
            <v>RMI</v>
          </cell>
          <cell r="G8855" t="str">
            <v>WIELAND Edelmetalle GmbH</v>
          </cell>
          <cell r="H8855" t="str">
            <v>GERMANY</v>
          </cell>
          <cell r="I8855"/>
          <cell r="J8855" t="str">
            <v>Pforzeim</v>
          </cell>
          <cell r="K8855" t="str">
            <v>Baden-Wurttemberg</v>
          </cell>
          <cell r="L8855" t="str">
            <v>Conformant</v>
          </cell>
        </row>
        <row r="8856">
          <cell r="B8856" t="str">
            <v>WURTH ELEKTRONIK_2023</v>
          </cell>
          <cell r="C8856" t="str">
            <v>CID002129 - Yokohama Metal Co., Ltd.</v>
          </cell>
          <cell r="D8856" t="str">
            <v>Gold</v>
          </cell>
          <cell r="E8856" t="str">
            <v>CID002129</v>
          </cell>
          <cell r="F8856" t="str">
            <v>RMI</v>
          </cell>
          <cell r="G8856" t="str">
            <v>Yokohama Metal Co., Ltd.</v>
          </cell>
          <cell r="H8856" t="str">
            <v>JAPAN</v>
          </cell>
          <cell r="I8856"/>
          <cell r="J8856" t="str">
            <v>Sagamihara</v>
          </cell>
          <cell r="K8856" t="str">
            <v>Kanagawa</v>
          </cell>
          <cell r="L8856" t="str">
            <v>Conformant</v>
          </cell>
        </row>
        <row r="8857">
          <cell r="B8857" t="str">
            <v>WURTH ELEKTRONIK_2023</v>
          </cell>
          <cell r="C8857" t="str">
            <v>CID002224 - Zhongyuan Gold Smelter of Zhongjin Gold Corporation116</v>
          </cell>
          <cell r="D8857" t="str">
            <v>Gold</v>
          </cell>
          <cell r="E8857" t="str">
            <v>CID002224</v>
          </cell>
          <cell r="F8857" t="str">
            <v>RMI</v>
          </cell>
          <cell r="G8857" t="str">
            <v>Zhongyuan Gold Smelter of Zhongjin Gold Corporation</v>
          </cell>
          <cell r="H8857" t="str">
            <v>CHINA</v>
          </cell>
          <cell r="I8857"/>
          <cell r="J8857" t="str">
            <v>Sanmenxia</v>
          </cell>
          <cell r="K8857" t="str">
            <v>Henan Sheng</v>
          </cell>
          <cell r="L8857" t="str">
            <v>Conformant</v>
          </cell>
        </row>
        <row r="8858">
          <cell r="B8858" t="str">
            <v>WURTH ELEKTRONIK_2023</v>
          </cell>
          <cell r="C8858" t="str">
            <v>CID000292 - Alpha117</v>
          </cell>
          <cell r="D8858" t="str">
            <v>Tin</v>
          </cell>
          <cell r="E8858" t="str">
            <v>CID000292</v>
          </cell>
          <cell r="F8858" t="str">
            <v>RMI</v>
          </cell>
          <cell r="G8858" t="str">
            <v>Alpha</v>
          </cell>
          <cell r="H8858" t="str">
            <v>UNITED STATES OF AMERICA</v>
          </cell>
          <cell r="I8858"/>
          <cell r="J8858" t="str">
            <v>Altoona</v>
          </cell>
          <cell r="K8858" t="str">
            <v>Pennsylvania</v>
          </cell>
          <cell r="L8858" t="str">
            <v>Conformant</v>
          </cell>
        </row>
        <row r="8859">
          <cell r="B8859" t="str">
            <v>WURTH ELEKTRONIK_2023</v>
          </cell>
          <cell r="C8859" t="str">
            <v>CID000228 - Chenzhou Yunxiang Mining and Metallurgy Co., Ltd.124</v>
          </cell>
          <cell r="D8859" t="str">
            <v>Tin</v>
          </cell>
          <cell r="E8859" t="str">
            <v>CID000228</v>
          </cell>
          <cell r="F8859" t="str">
            <v>RMI</v>
          </cell>
          <cell r="G8859" t="str">
            <v>Chenzhou Yunxiang Mining and Metallurgy Co., Ltd.</v>
          </cell>
          <cell r="H8859" t="str">
            <v>CHINA</v>
          </cell>
          <cell r="I8859"/>
          <cell r="J8859" t="str">
            <v>Chenzhou</v>
          </cell>
          <cell r="K8859" t="str">
            <v>Hunan Sheng</v>
          </cell>
          <cell r="L8859" t="str">
            <v>Conformant</v>
          </cell>
        </row>
        <row r="8860">
          <cell r="B8860" t="str">
            <v>WURTH ELEKTRONIK_2023</v>
          </cell>
          <cell r="C8860" t="str">
            <v>CID001070 - China Tin Group Co., Ltd.125</v>
          </cell>
          <cell r="D8860" t="str">
            <v>Tin</v>
          </cell>
          <cell r="E8860" t="str">
            <v>CID001070</v>
          </cell>
          <cell r="F8860" t="str">
            <v>RMI</v>
          </cell>
          <cell r="G8860" t="str">
            <v>China Tin Group Co., Ltd.</v>
          </cell>
          <cell r="H8860" t="str">
            <v>CHINA</v>
          </cell>
          <cell r="I8860"/>
          <cell r="J8860" t="str">
            <v>Laibin</v>
          </cell>
          <cell r="K8860" t="str">
            <v>Guangxi Zhuangzu Zizhiqu</v>
          </cell>
          <cell r="L8860" t="str">
            <v>Conformant</v>
          </cell>
        </row>
        <row r="8861">
          <cell r="B8861" t="str">
            <v>WURTH ELEKTRONIK_2023</v>
          </cell>
          <cell r="C8861" t="str">
            <v>CID002593 - PT Rajehan Ariq</v>
          </cell>
          <cell r="D8861" t="str">
            <v>Tin</v>
          </cell>
          <cell r="E8861" t="str">
            <v>CID002593</v>
          </cell>
          <cell r="F8861" t="str">
            <v>RMI</v>
          </cell>
          <cell r="G8861" t="str">
            <v>PT Rajehan Ariq</v>
          </cell>
          <cell r="H8861" t="str">
            <v>INDONESIA</v>
          </cell>
          <cell r="I8861"/>
          <cell r="J8861" t="str">
            <v>Pangkal Pinang</v>
          </cell>
          <cell r="K8861" t="str">
            <v>Kepulauan Bangka Belitung</v>
          </cell>
          <cell r="L8861" t="str">
            <v>Conformant</v>
          </cell>
        </row>
        <row r="8862">
          <cell r="B8862" t="str">
            <v>WURTH ELEKTRONIK_2023</v>
          </cell>
          <cell r="C8862" t="str">
            <v>CID002455 - CV Venus Inti Perkasa</v>
          </cell>
          <cell r="D8862" t="str">
            <v>Tin</v>
          </cell>
          <cell r="E8862" t="str">
            <v>CID002455</v>
          </cell>
          <cell r="F8862" t="str">
            <v>RMI</v>
          </cell>
          <cell r="G8862" t="str">
            <v>CV Venus Inti Perkasa</v>
          </cell>
          <cell r="H8862" t="str">
            <v>INDONESIA</v>
          </cell>
          <cell r="I8862"/>
          <cell r="J8862" t="str">
            <v>Pangkal Pinang</v>
          </cell>
          <cell r="K8862" t="str">
            <v>Kepulauan Bangka Belitung</v>
          </cell>
          <cell r="L8862" t="str">
            <v>Conformant</v>
          </cell>
        </row>
        <row r="8863">
          <cell r="B8863" t="str">
            <v>WURTH ELEKTRONIK_2023</v>
          </cell>
          <cell r="C8863" t="str">
            <v>CID000402 - Dowa</v>
          </cell>
          <cell r="D8863" t="str">
            <v>Tin</v>
          </cell>
          <cell r="E8863" t="str">
            <v>CID000402</v>
          </cell>
          <cell r="F8863" t="str">
            <v>RMI</v>
          </cell>
          <cell r="G8863" t="str">
            <v>Dowa</v>
          </cell>
          <cell r="H8863" t="str">
            <v>JAPAN</v>
          </cell>
          <cell r="I8863"/>
          <cell r="J8863" t="str">
            <v>Kosaka</v>
          </cell>
          <cell r="K8863" t="str">
            <v>Akita</v>
          </cell>
          <cell r="L8863" t="str">
            <v>Conformant</v>
          </cell>
        </row>
        <row r="8864">
          <cell r="B8864" t="str">
            <v>WURTH ELEKTRONIK_2023</v>
          </cell>
          <cell r="C8864" t="str">
            <v>CID000438 - EM Vinto</v>
          </cell>
          <cell r="D8864" t="str">
            <v>Tin</v>
          </cell>
          <cell r="E8864" t="str">
            <v>CID000438</v>
          </cell>
          <cell r="F8864" t="str">
            <v>RMI</v>
          </cell>
          <cell r="G8864" t="str">
            <v>EM Vinto</v>
          </cell>
          <cell r="H8864" t="str">
            <v>BOLIVIA (PLURINATIONAL STATE OF)</v>
          </cell>
          <cell r="I8864" t="str">
            <v>Unknown.</v>
          </cell>
          <cell r="J8864" t="str">
            <v>Oruro</v>
          </cell>
          <cell r="K8864" t="str">
            <v>Oruro</v>
          </cell>
          <cell r="L8864" t="str">
            <v>Conformant</v>
          </cell>
        </row>
        <row r="8865">
          <cell r="B8865" t="str">
            <v>WURTH ELEKTRONIK_2023</v>
          </cell>
          <cell r="C8865" t="str">
            <v>CID000448 - Estanho de Rondonia S.A.</v>
          </cell>
          <cell r="D8865" t="str">
            <v>Tin</v>
          </cell>
          <cell r="E8865" t="str">
            <v>CID000448</v>
          </cell>
          <cell r="F8865" t="str">
            <v>RMI</v>
          </cell>
          <cell r="G8865" t="str">
            <v>Estanho de Rondonia S.A.</v>
          </cell>
          <cell r="H8865" t="str">
            <v>BRAZIL</v>
          </cell>
          <cell r="I8865"/>
          <cell r="J8865" t="str">
            <v>Ariquemes</v>
          </cell>
          <cell r="K8865" t="str">
            <v>Rondônia</v>
          </cell>
          <cell r="L8865" t="str">
            <v>Conformant</v>
          </cell>
        </row>
        <row r="8866">
          <cell r="B8866" t="str">
            <v>WURTH ELEKTRONIK_2023</v>
          </cell>
          <cell r="C8866" t="str">
            <v>CID000468 - Fenix Metals</v>
          </cell>
          <cell r="D8866" t="str">
            <v>Tin</v>
          </cell>
          <cell r="E8866" t="str">
            <v>CID000468</v>
          </cell>
          <cell r="F8866" t="str">
            <v>RMI</v>
          </cell>
          <cell r="G8866" t="str">
            <v>Fenix Metals</v>
          </cell>
          <cell r="H8866" t="str">
            <v>POLAND</v>
          </cell>
          <cell r="I8866"/>
          <cell r="J8866" t="str">
            <v>Chmielów</v>
          </cell>
          <cell r="K8866" t="str">
            <v>Podkarpackie</v>
          </cell>
          <cell r="L8866" t="str">
            <v>Conformant</v>
          </cell>
        </row>
        <row r="8867">
          <cell r="B8867" t="str">
            <v>WURTH ELEKTRONIK_2023</v>
          </cell>
          <cell r="C8867" t="str">
            <v>CID000538 - Gejiu Non-Ferrous Metal Processing Co., Ltd.</v>
          </cell>
          <cell r="D8867" t="str">
            <v>Tin</v>
          </cell>
          <cell r="E8867" t="str">
            <v>CID000538</v>
          </cell>
          <cell r="F8867" t="str">
            <v>RMI</v>
          </cell>
          <cell r="G8867" t="str">
            <v>Gejiu Non-Ferrous Metal Processing Co., Ltd.</v>
          </cell>
          <cell r="H8867" t="str">
            <v>CHINA</v>
          </cell>
          <cell r="I8867" t="str">
            <v>Jijie</v>
          </cell>
          <cell r="J8867" t="str">
            <v>Gejiu</v>
          </cell>
          <cell r="K8867" t="str">
            <v>Yunnan Sheng</v>
          </cell>
          <cell r="L8867" t="str">
            <v>Conformant</v>
          </cell>
        </row>
        <row r="8868">
          <cell r="B8868" t="str">
            <v>WURTH ELEKTRONIK_2023</v>
          </cell>
          <cell r="C8868" t="str">
            <v>CID001908 - Gejiu Yunxin Nonferrous Electrolysis Co., Ltd.</v>
          </cell>
          <cell r="D8868" t="str">
            <v>Tin</v>
          </cell>
          <cell r="E8868" t="str">
            <v>CID001908</v>
          </cell>
          <cell r="F8868" t="str">
            <v>RMI</v>
          </cell>
          <cell r="G8868" t="str">
            <v>Gejiu Yunxin Nonferrous Electrolysis Co., Ltd.</v>
          </cell>
          <cell r="H8868" t="str">
            <v>CHINA</v>
          </cell>
          <cell r="I8868"/>
          <cell r="J8868" t="str">
            <v>Gejiu</v>
          </cell>
          <cell r="K8868" t="str">
            <v>Yunnan Sheng</v>
          </cell>
          <cell r="L8868" t="str">
            <v>Listed by RMI</v>
          </cell>
        </row>
        <row r="8869">
          <cell r="B8869" t="str">
            <v>WURTH ELEKTRONIK_2023</v>
          </cell>
          <cell r="C8869" t="str">
            <v>CID000555 - Gejiu Zili Mining And Metallurgy Co., Ltd.146</v>
          </cell>
          <cell r="D8869" t="str">
            <v>Tin</v>
          </cell>
          <cell r="E8869" t="str">
            <v>CID000555</v>
          </cell>
          <cell r="F8869" t="str">
            <v>RMI</v>
          </cell>
          <cell r="G8869" t="str">
            <v>Gejiu Zili Mining And Metallurgy Co., Ltd.</v>
          </cell>
          <cell r="H8869" t="str">
            <v>CHINA</v>
          </cell>
          <cell r="I8869"/>
          <cell r="J8869" t="str">
            <v>Gejiu</v>
          </cell>
          <cell r="K8869" t="str">
            <v>Yunnan Sheng</v>
          </cell>
          <cell r="L8869" t="str">
            <v>Listed by RMI</v>
          </cell>
        </row>
        <row r="8870">
          <cell r="B8870" t="str">
            <v>WURTH ELEKTRONIK_2023</v>
          </cell>
          <cell r="C8870" t="str">
            <v>CID003116 - Guangdong Hanhe Non-Ferrous Metal Co., Ltd.</v>
          </cell>
          <cell r="D8870" t="str">
            <v>Tin</v>
          </cell>
          <cell r="E8870" t="str">
            <v>CID003116</v>
          </cell>
          <cell r="F8870" t="str">
            <v>RMI</v>
          </cell>
          <cell r="G8870" t="str">
            <v>Guangdong Hanhe Non-Ferrous Metal Co., Ltd.</v>
          </cell>
          <cell r="H8870" t="str">
            <v>CHINA</v>
          </cell>
          <cell r="I8870"/>
          <cell r="J8870" t="str">
            <v>Chaozhou</v>
          </cell>
          <cell r="K8870" t="str">
            <v>Guangdong Sheng</v>
          </cell>
          <cell r="L8870" t="str">
            <v>Conformant</v>
          </cell>
        </row>
        <row r="8871">
          <cell r="B8871" t="str">
            <v>WURTH ELEKTRONIK_2023</v>
          </cell>
          <cell r="C8871" t="str">
            <v>CID002844 - HuiChang Hill Tin Industry Co., Ltd.</v>
          </cell>
          <cell r="D8871" t="str">
            <v>Tin</v>
          </cell>
          <cell r="E8871" t="str">
            <v>CID002844</v>
          </cell>
          <cell r="F8871" t="str">
            <v>RMI</v>
          </cell>
          <cell r="G8871" t="str">
            <v>HuiChang Hill Tin Industry Co., Ltd.</v>
          </cell>
          <cell r="H8871" t="str">
            <v>CHINA</v>
          </cell>
          <cell r="I8871"/>
          <cell r="J8871" t="str">
            <v>Ganzhou</v>
          </cell>
          <cell r="K8871" t="str">
            <v>Jiangxi Sheng</v>
          </cell>
          <cell r="L8871" t="str">
            <v>Removed</v>
          </cell>
        </row>
        <row r="8872">
          <cell r="B8872" t="str">
            <v>WURTH ELEKTRONIK_2023</v>
          </cell>
          <cell r="C8872" t="str">
            <v>CID002468 - Magnu's Minerais Metais e Ligas Ltda.</v>
          </cell>
          <cell r="D8872" t="str">
            <v>Tin</v>
          </cell>
          <cell r="E8872" t="str">
            <v>CID002468</v>
          </cell>
          <cell r="F8872" t="str">
            <v>RMI</v>
          </cell>
          <cell r="G8872" t="str">
            <v>Magnu's Minerais Metais e Ligas Ltda.</v>
          </cell>
          <cell r="H8872" t="str">
            <v>BRAZIL</v>
          </cell>
          <cell r="I8872"/>
          <cell r="J8872" t="str">
            <v>São João del Rei</v>
          </cell>
          <cell r="K8872" t="str">
            <v>Minas Gerais</v>
          </cell>
          <cell r="L8872" t="str">
            <v>Conformant</v>
          </cell>
        </row>
        <row r="8873">
          <cell r="B8873" t="str">
            <v>WURTH ELEKTRONIK_2023</v>
          </cell>
          <cell r="C8873" t="str">
            <v>CID001105 - Malaysia Smelting Corporation (MSC)</v>
          </cell>
          <cell r="D8873" t="str">
            <v>Tin</v>
          </cell>
          <cell r="E8873" t="str">
            <v>CID001105</v>
          </cell>
          <cell r="F8873" t="str">
            <v>RMI</v>
          </cell>
          <cell r="G8873" t="str">
            <v>Malaysia Smelting Corporation (MSC)</v>
          </cell>
          <cell r="H8873" t="str">
            <v>MALAYSIA</v>
          </cell>
          <cell r="I8873" t="str">
            <v>27, Jialan Pantai</v>
          </cell>
          <cell r="J8873" t="str">
            <v>Butterworth</v>
          </cell>
          <cell r="K8873" t="str">
            <v>Pulau Pinang</v>
          </cell>
          <cell r="L8873" t="str">
            <v>Conformant</v>
          </cell>
        </row>
        <row r="8874">
          <cell r="B8874" t="str">
            <v>WURTH ELEKTRONIK_2023</v>
          </cell>
          <cell r="C8874" t="str">
            <v>CID001142 - Metallic Resources, Inc.</v>
          </cell>
          <cell r="D8874" t="str">
            <v>Tin</v>
          </cell>
          <cell r="E8874" t="str">
            <v>CID001142</v>
          </cell>
          <cell r="F8874" t="str">
            <v>RMI</v>
          </cell>
          <cell r="G8874" t="str">
            <v>Metallic Resources, Inc.</v>
          </cell>
          <cell r="H8874" t="str">
            <v>UNITED STATES OF AMERICA</v>
          </cell>
          <cell r="I8874"/>
          <cell r="J8874" t="str">
            <v>Twinsburg</v>
          </cell>
          <cell r="K8874" t="str">
            <v>Ohio</v>
          </cell>
          <cell r="L8874" t="str">
            <v>Conformant</v>
          </cell>
        </row>
        <row r="8875">
          <cell r="B8875" t="str">
            <v>WURTH ELEKTRONIK_2023</v>
          </cell>
          <cell r="C8875" t="str">
            <v>CID001182 - Minsur</v>
          </cell>
          <cell r="D8875" t="str">
            <v>Tin</v>
          </cell>
          <cell r="E8875" t="str">
            <v>CID001182</v>
          </cell>
          <cell r="F8875" t="str">
            <v>RMI</v>
          </cell>
          <cell r="G8875" t="str">
            <v>Minsur</v>
          </cell>
          <cell r="H8875" t="str">
            <v>PERU</v>
          </cell>
          <cell r="I8875" t="str">
            <v>222 Bloomingdale Road, Suite 101</v>
          </cell>
          <cell r="J8875" t="str">
            <v>Paracas</v>
          </cell>
          <cell r="K8875" t="str">
            <v>Ika</v>
          </cell>
          <cell r="L8875" t="str">
            <v>Conformant</v>
          </cell>
        </row>
        <row r="8876">
          <cell r="B8876" t="str">
            <v>WURTH ELEKTRONIK_2023</v>
          </cell>
          <cell r="C8876" t="str">
            <v>CID001314 - O.M. Manufacturing (Thailand) Co., Ltd.</v>
          </cell>
          <cell r="D8876" t="str">
            <v>Tin</v>
          </cell>
          <cell r="E8876" t="str">
            <v>CID001314</v>
          </cell>
          <cell r="F8876" t="str">
            <v>RMI</v>
          </cell>
          <cell r="G8876" t="str">
            <v>O.M. Manufacturing (Thailand) Co., Ltd.</v>
          </cell>
          <cell r="H8876" t="str">
            <v>THAILAND</v>
          </cell>
          <cell r="I8876"/>
          <cell r="J8876" t="str">
            <v>Sriracha</v>
          </cell>
          <cell r="K8876" t="str">
            <v>Chon Buri</v>
          </cell>
          <cell r="L8876" t="str">
            <v>Conformant</v>
          </cell>
        </row>
        <row r="8877">
          <cell r="B8877" t="str">
            <v>WURTH ELEKTRONIK_2023</v>
          </cell>
          <cell r="C8877" t="str">
            <v>CID002517 - O.M. Manufacturing Philippines, Inc.</v>
          </cell>
          <cell r="D8877" t="str">
            <v>Tin</v>
          </cell>
          <cell r="E8877" t="str">
            <v>CID002517</v>
          </cell>
          <cell r="F8877" t="str">
            <v>RMI</v>
          </cell>
          <cell r="G8877" t="str">
            <v>O.M. Manufacturing Philippines, Inc.</v>
          </cell>
          <cell r="H8877" t="str">
            <v>PHILIPPINES</v>
          </cell>
          <cell r="I8877"/>
          <cell r="J8877" t="str">
            <v>Rosario</v>
          </cell>
          <cell r="K8877" t="str">
            <v>Cavite</v>
          </cell>
          <cell r="L8877" t="str">
            <v>Conformant</v>
          </cell>
        </row>
        <row r="8878">
          <cell r="B8878" t="str">
            <v>WURTH ELEKTRONIK_2023</v>
          </cell>
          <cell r="C8878" t="str">
            <v>CID001337 - Operaciones Metalurgicas S.A.</v>
          </cell>
          <cell r="D8878" t="str">
            <v>Tin</v>
          </cell>
          <cell r="E8878" t="str">
            <v>CID001337</v>
          </cell>
          <cell r="F8878" t="str">
            <v>RMI</v>
          </cell>
          <cell r="G8878" t="str">
            <v>Operaciones Metalurgicas S.A.</v>
          </cell>
          <cell r="H8878" t="str">
            <v>BOLIVIA (PLURINATIONAL STATE OF)</v>
          </cell>
          <cell r="I8878" t="str">
            <v>Nondisclosure</v>
          </cell>
          <cell r="J8878" t="str">
            <v>Oruro</v>
          </cell>
          <cell r="K8878" t="str">
            <v>Oruro</v>
          </cell>
          <cell r="L8878" t="str">
            <v>Conformant</v>
          </cell>
        </row>
        <row r="8879">
          <cell r="B8879" t="str">
            <v>WURTH ELEKTRONIK_2023</v>
          </cell>
          <cell r="C8879" t="str">
            <v>CID000309 - PT Aries Kencana Sejahtera155</v>
          </cell>
          <cell r="D8879" t="str">
            <v>Tin</v>
          </cell>
          <cell r="E8879" t="str">
            <v>CID000309</v>
          </cell>
          <cell r="F8879" t="str">
            <v>RMI</v>
          </cell>
          <cell r="G8879" t="str">
            <v>PT Aries Kencana Sejahtera</v>
          </cell>
          <cell r="H8879" t="str">
            <v>INDONESIA</v>
          </cell>
          <cell r="I8879"/>
          <cell r="J8879" t="str">
            <v>Pemali</v>
          </cell>
          <cell r="K8879" t="str">
            <v>Kepulauan Bangka Belitung</v>
          </cell>
          <cell r="L8879" t="str">
            <v>Conformant</v>
          </cell>
        </row>
        <row r="8880">
          <cell r="B8880" t="str">
            <v>WURTH ELEKTRONIK_2023</v>
          </cell>
          <cell r="C8880" t="str">
            <v>CID001399 - PT Artha Cipta Langgeng</v>
          </cell>
          <cell r="D8880" t="str">
            <v>Tin</v>
          </cell>
          <cell r="E8880" t="str">
            <v>CID001399</v>
          </cell>
          <cell r="F8880" t="str">
            <v>RMI</v>
          </cell>
          <cell r="G8880" t="str">
            <v>PT Artha Cipta Langgeng</v>
          </cell>
          <cell r="H8880" t="str">
            <v>INDONESIA</v>
          </cell>
          <cell r="I8880"/>
          <cell r="J8880" t="str">
            <v>Sungailiat</v>
          </cell>
          <cell r="K8880" t="str">
            <v>Kepulauan Bangka Belitung</v>
          </cell>
          <cell r="L8880" t="str">
            <v>Conformant</v>
          </cell>
        </row>
        <row r="8881">
          <cell r="B8881" t="str">
            <v>WURTH ELEKTRONIK_2023</v>
          </cell>
          <cell r="C8881" t="str">
            <v>CID002503 - PT ATD Makmur Mandiri Jaya</v>
          </cell>
          <cell r="D8881" t="str">
            <v>Tin</v>
          </cell>
          <cell r="E8881" t="str">
            <v>CID002503</v>
          </cell>
          <cell r="F8881" t="str">
            <v>RMI</v>
          </cell>
          <cell r="G8881" t="str">
            <v>PT ATD Makmur Mandiri Jaya</v>
          </cell>
          <cell r="H8881" t="str">
            <v>INDONESIA</v>
          </cell>
          <cell r="I8881"/>
          <cell r="J8881" t="str">
            <v>Sungailiat</v>
          </cell>
          <cell r="K8881" t="str">
            <v>Kepulauan Bangka Belitung</v>
          </cell>
          <cell r="L8881" t="str">
            <v>Conformant</v>
          </cell>
        </row>
        <row r="8882">
          <cell r="B8882" t="str">
            <v>WURTH ELEKTRONIK_2023</v>
          </cell>
          <cell r="C8882" t="str">
            <v>CID002835 - PT Menara Cipta Mulia</v>
          </cell>
          <cell r="D8882" t="str">
            <v>Tin</v>
          </cell>
          <cell r="E8882" t="str">
            <v>CID002835</v>
          </cell>
          <cell r="F8882" t="str">
            <v>RMI</v>
          </cell>
          <cell r="G8882" t="str">
            <v>PT Menara Cipta Mulia</v>
          </cell>
          <cell r="H8882" t="str">
            <v>INDONESIA</v>
          </cell>
          <cell r="I8882"/>
          <cell r="J8882" t="str">
            <v>Mentawak</v>
          </cell>
          <cell r="K8882" t="str">
            <v>Kepulauan Bangka Belitung</v>
          </cell>
          <cell r="L8882" t="str">
            <v>Conformant</v>
          </cell>
        </row>
        <row r="8883">
          <cell r="B8883" t="str">
            <v>WURTH ELEKTRONIK_2023</v>
          </cell>
          <cell r="C8883" t="str">
            <v>CID001453 - PT Mitra Stania Prima</v>
          </cell>
          <cell r="D8883" t="str">
            <v>Tin</v>
          </cell>
          <cell r="E8883" t="str">
            <v>CID001453</v>
          </cell>
          <cell r="F8883" t="str">
            <v>RMI</v>
          </cell>
          <cell r="G8883" t="str">
            <v>PT Mitra Stania Prima</v>
          </cell>
          <cell r="H8883" t="str">
            <v>INDONESIA</v>
          </cell>
          <cell r="I8883"/>
          <cell r="J8883" t="str">
            <v>Sungailiat</v>
          </cell>
          <cell r="K8883" t="str">
            <v>Kepulauan Bangka Belitung</v>
          </cell>
          <cell r="L8883" t="str">
            <v>Conformant</v>
          </cell>
        </row>
        <row r="8884">
          <cell r="B8884" t="str">
            <v>WURTH ELEKTRONIK_2023</v>
          </cell>
          <cell r="C8884" t="str">
            <v>CID001458 - PT Prima Timah Utama</v>
          </cell>
          <cell r="D8884" t="str">
            <v>Tin</v>
          </cell>
          <cell r="E8884" t="str">
            <v>CID001458</v>
          </cell>
          <cell r="F8884" t="str">
            <v>RMI</v>
          </cell>
          <cell r="G8884" t="str">
            <v>PT Prima Timah Utama</v>
          </cell>
          <cell r="H8884" t="str">
            <v>INDONESIA</v>
          </cell>
          <cell r="I8884"/>
          <cell r="J8884" t="str">
            <v>Pangkal Pinang</v>
          </cell>
          <cell r="K8884" t="str">
            <v>Kepulauan Bangka Belitung</v>
          </cell>
          <cell r="L8884" t="str">
            <v>Conformant</v>
          </cell>
        </row>
        <row r="8885">
          <cell r="B8885" t="str">
            <v>WURTH ELEKTRONIK_2023</v>
          </cell>
          <cell r="C8885" t="str">
            <v>CID001460 - PT Refined Bangka Tin</v>
          </cell>
          <cell r="D8885" t="str">
            <v>Tin</v>
          </cell>
          <cell r="E8885" t="str">
            <v>CID001460</v>
          </cell>
          <cell r="F8885" t="str">
            <v>RMI</v>
          </cell>
          <cell r="G8885" t="str">
            <v>PT Refined Bangka Tin</v>
          </cell>
          <cell r="H8885" t="str">
            <v>INDONESIA</v>
          </cell>
          <cell r="I8885"/>
          <cell r="J8885" t="str">
            <v>Sungailiat</v>
          </cell>
          <cell r="K8885" t="str">
            <v>Kepulauan Bangka Belitung</v>
          </cell>
          <cell r="L8885" t="str">
            <v>Conformant</v>
          </cell>
        </row>
        <row r="8886">
          <cell r="B8886" t="str">
            <v>WURTH ELEKTRONIK_2023</v>
          </cell>
          <cell r="C8886" t="str">
            <v>CID001468 - PT Stanindo Inti Perkasa</v>
          </cell>
          <cell r="D8886" t="str">
            <v>Tin</v>
          </cell>
          <cell r="E8886" t="str">
            <v>CID001468</v>
          </cell>
          <cell r="F8886" t="str">
            <v>RMI</v>
          </cell>
          <cell r="G8886" t="str">
            <v>PT Stanindo Inti Perkasa</v>
          </cell>
          <cell r="H8886" t="str">
            <v>INDONESIA</v>
          </cell>
          <cell r="I8886"/>
          <cell r="J8886" t="str">
            <v>Pangkal Pinang</v>
          </cell>
          <cell r="K8886" t="str">
            <v>Kepulauan Bangka Belitung</v>
          </cell>
          <cell r="L8886" t="str">
            <v>Conformant</v>
          </cell>
        </row>
        <row r="8887">
          <cell r="B8887" t="str">
            <v>WURTH ELEKTRONIK_2023</v>
          </cell>
          <cell r="C8887" t="str">
            <v>CID001477 - PT Timah Tbk Kundur</v>
          </cell>
          <cell r="D8887" t="str">
            <v>Tin</v>
          </cell>
          <cell r="E8887" t="str">
            <v>CID001477</v>
          </cell>
          <cell r="F8887" t="str">
            <v>RMI</v>
          </cell>
          <cell r="G8887" t="str">
            <v>PT Timah Tbk Kundur</v>
          </cell>
          <cell r="H8887" t="str">
            <v>INDONESIA</v>
          </cell>
          <cell r="I8887" t="str">
            <v>Unknown.</v>
          </cell>
          <cell r="J8887" t="str">
            <v>Kundur</v>
          </cell>
          <cell r="K8887" t="str">
            <v>Riau</v>
          </cell>
          <cell r="L8887" t="str">
            <v>Conformant</v>
          </cell>
        </row>
        <row r="8888">
          <cell r="B8888" t="str">
            <v>WURTH ELEKTRONIK_2023</v>
          </cell>
          <cell r="C8888" t="str">
            <v>CID001482 - PT Timah Tbk Mentok</v>
          </cell>
          <cell r="D8888" t="str">
            <v>Tin</v>
          </cell>
          <cell r="E8888" t="str">
            <v>CID001482</v>
          </cell>
          <cell r="F8888" t="str">
            <v>RMI</v>
          </cell>
          <cell r="G8888" t="str">
            <v>PT Timah Tbk Mentok</v>
          </cell>
          <cell r="H8888" t="str">
            <v>INDONESIA</v>
          </cell>
          <cell r="I8888" t="str">
            <v>Unknown.</v>
          </cell>
          <cell r="J8888" t="str">
            <v>Mentok</v>
          </cell>
          <cell r="K8888" t="str">
            <v>Kepulauan Bangka Belitung</v>
          </cell>
          <cell r="L8888" t="str">
            <v>Conformant</v>
          </cell>
        </row>
        <row r="8889">
          <cell r="B8889" t="str">
            <v>WURTH ELEKTRONIK_2023</v>
          </cell>
          <cell r="C8889" t="str">
            <v>CID001490 - PT Tinindo Inter Nusa</v>
          </cell>
          <cell r="D8889" t="str">
            <v>Tin</v>
          </cell>
          <cell r="E8889" t="str">
            <v>CID001490</v>
          </cell>
          <cell r="F8889" t="str">
            <v>RMI</v>
          </cell>
          <cell r="G8889" t="str">
            <v>PT Tinindo Inter Nusa</v>
          </cell>
          <cell r="H8889" t="str">
            <v>INDONESIA</v>
          </cell>
          <cell r="I8889"/>
          <cell r="J8889" t="str">
            <v>Pangkal Pinang</v>
          </cell>
          <cell r="K8889" t="str">
            <v>Kepulauan Bangka Belitung</v>
          </cell>
          <cell r="L8889" t="str">
            <v>Listed by RMI</v>
          </cell>
        </row>
        <row r="8890">
          <cell r="B8890" t="str">
            <v>WURTH ELEKTRONIK_2023</v>
          </cell>
          <cell r="C8890" t="str">
            <v>CID001539 - Rui Da Hung</v>
          </cell>
          <cell r="D8890" t="str">
            <v>Tin</v>
          </cell>
          <cell r="E8890" t="str">
            <v>CID001539</v>
          </cell>
          <cell r="F8890" t="str">
            <v>RMI</v>
          </cell>
          <cell r="G8890" t="str">
            <v>Rui Da Hung</v>
          </cell>
          <cell r="H8890" t="str">
            <v>TAIWAN, PROVINCE OF CHINA</v>
          </cell>
          <cell r="I8890"/>
          <cell r="J8890" t="str">
            <v>Taoyuan</v>
          </cell>
          <cell r="K8890" t="str">
            <v>Taoyuan</v>
          </cell>
          <cell r="L8890" t="str">
            <v>Conformant</v>
          </cell>
        </row>
        <row r="8891">
          <cell r="B8891" t="str">
            <v>WURTH ELEKTRONIK_2023</v>
          </cell>
          <cell r="C8891" t="str">
            <v>CID001758 - Soft Metais Ltda.</v>
          </cell>
          <cell r="D8891" t="str">
            <v>Tin</v>
          </cell>
          <cell r="E8891" t="str">
            <v>CID001758</v>
          </cell>
          <cell r="F8891" t="str">
            <v>RMI</v>
          </cell>
          <cell r="G8891" t="str">
            <v>Soft Metais Ltda.</v>
          </cell>
          <cell r="H8891" t="str">
            <v>BRAZIL</v>
          </cell>
          <cell r="I8891"/>
          <cell r="J8891" t="str">
            <v>Bebedouro</v>
          </cell>
          <cell r="K8891" t="str">
            <v>São Paulo</v>
          </cell>
          <cell r="L8891" t="str">
            <v>Removed</v>
          </cell>
        </row>
        <row r="8892">
          <cell r="B8892" t="str">
            <v>WURTH ELEKTRONIK_2023</v>
          </cell>
          <cell r="C8892" t="str">
            <v>CID001898 - Thaisarco</v>
          </cell>
          <cell r="D8892" t="str">
            <v>Tin</v>
          </cell>
          <cell r="E8892" t="str">
            <v>CID001898</v>
          </cell>
          <cell r="F8892" t="str">
            <v>RMI</v>
          </cell>
          <cell r="G8892" t="str">
            <v>Thaisarco</v>
          </cell>
          <cell r="H8892" t="str">
            <v>THAILAND</v>
          </cell>
          <cell r="I8892" t="str">
            <v>80 Moo 8, Sakdidej Road</v>
          </cell>
          <cell r="J8892" t="str">
            <v>Amphur Muang</v>
          </cell>
          <cell r="K8892" t="str">
            <v>Phuket</v>
          </cell>
          <cell r="L8892" t="str">
            <v>Conformant</v>
          </cell>
        </row>
        <row r="8893">
          <cell r="B8893" t="str">
            <v>WURTH ELEKTRONIK_2023</v>
          </cell>
          <cell r="C8893" t="str">
            <v>CID002036 - White Solder Metalurgia e Mineracao Ltda.</v>
          </cell>
          <cell r="D8893" t="str">
            <v>Tin</v>
          </cell>
          <cell r="E8893" t="str">
            <v>CID002036</v>
          </cell>
          <cell r="F8893" t="str">
            <v>RMI</v>
          </cell>
          <cell r="G8893" t="str">
            <v>White Solder Metalurgia e Mineracao Ltda.</v>
          </cell>
          <cell r="H8893" t="str">
            <v>BRAZIL</v>
          </cell>
          <cell r="I8893" t="str">
            <v>Rodovia 421, Km 1,1 no 917 CEP 76877-073/Cx Postal: 433</v>
          </cell>
          <cell r="J8893" t="str">
            <v>Ariquemes</v>
          </cell>
          <cell r="K8893" t="str">
            <v>Rondônia</v>
          </cell>
          <cell r="L8893" t="str">
            <v>Conformant</v>
          </cell>
        </row>
        <row r="8894">
          <cell r="B8894" t="str">
            <v>WURTH ELEKTRONIK_2023</v>
          </cell>
          <cell r="C8894" t="str">
            <v>CID002158 - Yunnan Chengfeng Non-ferrous Metals Co., Ltd.165</v>
          </cell>
          <cell r="D8894" t="str">
            <v>Tin</v>
          </cell>
          <cell r="E8894" t="str">
            <v>CID002158</v>
          </cell>
          <cell r="F8894" t="str">
            <v>RMI</v>
          </cell>
          <cell r="G8894" t="str">
            <v>Yunnan Chengfeng Non-ferrous Metals Co., Ltd.</v>
          </cell>
          <cell r="H8894" t="str">
            <v>CHINA</v>
          </cell>
          <cell r="I8894" t="str">
            <v>Unknown.</v>
          </cell>
          <cell r="J8894" t="str">
            <v>Gejiu</v>
          </cell>
          <cell r="K8894" t="str">
            <v>Yunnan Sheng</v>
          </cell>
          <cell r="L8894" t="str">
            <v>Conformant</v>
          </cell>
        </row>
        <row r="8895">
          <cell r="B8895" t="str">
            <v>WURTH ELEKTRONIK_2023</v>
          </cell>
          <cell r="C8895" t="str">
            <v>CID002180 - Tin Smelting Branch of Yunnan Tin Co., Ltd.</v>
          </cell>
          <cell r="D8895" t="str">
            <v>Tin</v>
          </cell>
          <cell r="E8895" t="str">
            <v>CID002180</v>
          </cell>
          <cell r="F8895" t="str">
            <v>RMI</v>
          </cell>
          <cell r="G8895" t="str">
            <v>Tin Smelting Branch of Yunnan Tin Co., Ltd.</v>
          </cell>
          <cell r="H8895" t="str">
            <v>CHINA</v>
          </cell>
          <cell r="I8895" t="str">
            <v>Unknown.</v>
          </cell>
          <cell r="J8895" t="str">
            <v>Gejiu</v>
          </cell>
          <cell r="K8895" t="str">
            <v>Yunnan Sheng</v>
          </cell>
          <cell r="L8895" t="str">
            <v>Conformant</v>
          </cell>
        </row>
        <row r="8896">
          <cell r="B8896" t="str">
            <v>WURTH ELEKTRONIK_2023</v>
          </cell>
          <cell r="C8896" t="str">
            <v>CID000004 - A.L.M.T. Corp.</v>
          </cell>
          <cell r="D8896" t="str">
            <v>Tungsten</v>
          </cell>
          <cell r="E8896" t="str">
            <v>CID000004</v>
          </cell>
          <cell r="F8896" t="str">
            <v>RMI</v>
          </cell>
          <cell r="G8896" t="str">
            <v>A.L.M.T. Corp.</v>
          </cell>
          <cell r="H8896" t="str">
            <v>JAPAN</v>
          </cell>
          <cell r="I8896"/>
          <cell r="J8896" t="str">
            <v>Toyama City</v>
          </cell>
          <cell r="K8896" t="str">
            <v>Toyama</v>
          </cell>
          <cell r="L8896" t="str">
            <v>Conformant</v>
          </cell>
        </row>
        <row r="8897">
          <cell r="B8897" t="str">
            <v>WURTH ELEKTRONIK_2023</v>
          </cell>
          <cell r="C8897" t="str">
            <v>CID002833 - ACL Metais Eireli</v>
          </cell>
          <cell r="D8897" t="str">
            <v>Tungsten</v>
          </cell>
          <cell r="E8897" t="str">
            <v>CID002833</v>
          </cell>
          <cell r="F8897" t="str">
            <v>RMI</v>
          </cell>
          <cell r="G8897" t="str">
            <v>ACL Metais Eireli</v>
          </cell>
          <cell r="H8897" t="str">
            <v>BRAZIL</v>
          </cell>
          <cell r="I8897"/>
          <cell r="J8897" t="str">
            <v>Araçariguama</v>
          </cell>
          <cell r="K8897" t="str">
            <v>São Paulo</v>
          </cell>
          <cell r="L8897" t="str">
            <v>Listed by RMI</v>
          </cell>
        </row>
        <row r="8898">
          <cell r="B8898" t="str">
            <v>WURTH ELEKTRONIK_2023</v>
          </cell>
          <cell r="C8898" t="str">
            <v>CID002502 - Asia Tungsten Products Vietnam Ltd.</v>
          </cell>
          <cell r="D8898" t="str">
            <v>Tungsten</v>
          </cell>
          <cell r="E8898" t="str">
            <v>CID002502</v>
          </cell>
          <cell r="F8898" t="str">
            <v>RMI</v>
          </cell>
          <cell r="G8898" t="str">
            <v>Asia Tungsten Products Vietnam Ltd.</v>
          </cell>
          <cell r="H8898" t="str">
            <v>VIET NAM</v>
          </cell>
          <cell r="I8898"/>
          <cell r="J8898" t="str">
            <v>Vinh Bao District</v>
          </cell>
          <cell r="K8898" t="str">
            <v>Hai Phong</v>
          </cell>
          <cell r="L8898" t="str">
            <v>Removed</v>
          </cell>
        </row>
        <row r="8899">
          <cell r="B8899" t="str">
            <v>WURTH ELEKTRONIK_2023</v>
          </cell>
          <cell r="C8899" t="str">
            <v>CID002513 - Hunan Shizhuyuan Nonferrous Metals Co., Ltd. Chenzhou Tungsten Products Branch</v>
          </cell>
          <cell r="D8899" t="str">
            <v>Tungsten</v>
          </cell>
          <cell r="E8899" t="str">
            <v>CID002513</v>
          </cell>
          <cell r="F8899" t="str">
            <v>RMI</v>
          </cell>
          <cell r="G8899" t="str">
            <v>Hunan Shizhuyuan Nonferrous Metals Co., Ltd. Chenzhou Tungsten Products Branch</v>
          </cell>
          <cell r="H8899" t="str">
            <v>CHINA</v>
          </cell>
          <cell r="I8899"/>
          <cell r="J8899" t="str">
            <v>Chenzhou</v>
          </cell>
          <cell r="K8899" t="str">
            <v>Hunan Sheng</v>
          </cell>
          <cell r="L8899" t="str">
            <v>Conformant</v>
          </cell>
        </row>
        <row r="8900">
          <cell r="B8900" t="str">
            <v>WURTH ELEKTRONIK_2023</v>
          </cell>
          <cell r="C8900" t="str">
            <v>CID000258 - Chongyi Zhangyuan Tungsten Co., Ltd.</v>
          </cell>
          <cell r="D8900" t="str">
            <v>Tungsten</v>
          </cell>
          <cell r="E8900" t="str">
            <v>CID000258</v>
          </cell>
          <cell r="F8900" t="str">
            <v>RMI</v>
          </cell>
          <cell r="G8900" t="str">
            <v>Chongyi Zhangyuan Tungsten Co., Ltd.</v>
          </cell>
          <cell r="H8900" t="str">
            <v>CHINA</v>
          </cell>
          <cell r="I8900"/>
          <cell r="J8900" t="str">
            <v>Ganzhou</v>
          </cell>
          <cell r="K8900" t="str">
            <v>Jiangxi Sheng</v>
          </cell>
          <cell r="L8900" t="str">
            <v>Conformant</v>
          </cell>
        </row>
        <row r="8901">
          <cell r="B8901" t="str">
            <v>WURTH ELEKTRONIK_2023</v>
          </cell>
          <cell r="C8901" t="str">
            <v>CID000875 - Ganzhou Huaxing Tungsten Products Co., Ltd.177</v>
          </cell>
          <cell r="D8901" t="str">
            <v>Tungsten</v>
          </cell>
          <cell r="E8901" t="str">
            <v>CID000875</v>
          </cell>
          <cell r="F8901" t="str">
            <v>RMI</v>
          </cell>
          <cell r="G8901" t="str">
            <v>Ganzhou Huaxing Tungsten Products Co., Ltd.</v>
          </cell>
          <cell r="H8901" t="str">
            <v>CHINA</v>
          </cell>
          <cell r="I8901"/>
          <cell r="J8901" t="str">
            <v>Ganzhou</v>
          </cell>
          <cell r="K8901" t="str">
            <v>Jiangxi Sheng</v>
          </cell>
          <cell r="L8901" t="str">
            <v>Conformant</v>
          </cell>
        </row>
        <row r="8902">
          <cell r="B8902" t="str">
            <v>WURTH ELEKTRONIK_2023</v>
          </cell>
          <cell r="C8902" t="str">
            <v>CID002315 - Ganzhou Jiangwu Ferrotungsten Co., Ltd.</v>
          </cell>
          <cell r="D8902" t="str">
            <v>Tungsten</v>
          </cell>
          <cell r="E8902" t="str">
            <v>CID002315</v>
          </cell>
          <cell r="F8902" t="str">
            <v>RMI</v>
          </cell>
          <cell r="G8902" t="str">
            <v>Ganzhou Jiangwu Ferrotungsten Co., Ltd.</v>
          </cell>
          <cell r="H8902" t="str">
            <v>CHINA</v>
          </cell>
          <cell r="I8902"/>
          <cell r="J8902" t="str">
            <v>Ganzhou</v>
          </cell>
          <cell r="K8902" t="str">
            <v>Jiangxi Sheng</v>
          </cell>
          <cell r="L8902" t="str">
            <v>Conformant</v>
          </cell>
        </row>
        <row r="8903">
          <cell r="B8903" t="str">
            <v>WURTH ELEKTRONIK_2023</v>
          </cell>
          <cell r="C8903" t="str">
            <v>CID002494 - Ganzhou Seadragon W &amp; Mo Co., Ltd.</v>
          </cell>
          <cell r="D8903" t="str">
            <v>Tungsten</v>
          </cell>
          <cell r="E8903" t="str">
            <v>CID002494</v>
          </cell>
          <cell r="F8903" t="str">
            <v>RMI</v>
          </cell>
          <cell r="G8903" t="str">
            <v>Ganzhou Seadragon W &amp; Mo Co., Ltd.</v>
          </cell>
          <cell r="H8903" t="str">
            <v>CHINA</v>
          </cell>
          <cell r="I8903"/>
          <cell r="J8903" t="str">
            <v>Ganzhou</v>
          </cell>
          <cell r="K8903" t="str">
            <v>Jiangxi Sheng</v>
          </cell>
          <cell r="L8903" t="str">
            <v>Conformant</v>
          </cell>
        </row>
        <row r="8904">
          <cell r="B8904" t="str">
            <v>WURTH ELEKTRONIK_2023</v>
          </cell>
          <cell r="C8904" t="str">
            <v>CID000568 - Global Tungsten &amp; Powders Corp.</v>
          </cell>
          <cell r="D8904" t="str">
            <v>Tungsten</v>
          </cell>
          <cell r="E8904" t="str">
            <v>CID000568</v>
          </cell>
          <cell r="F8904" t="str">
            <v>RMI</v>
          </cell>
          <cell r="G8904" t="str">
            <v>Global Tungsten &amp; Powders Corp.</v>
          </cell>
          <cell r="H8904" t="str">
            <v>UNITED STATES OF AMERICA</v>
          </cell>
          <cell r="I8904"/>
          <cell r="J8904" t="str">
            <v>Towanda</v>
          </cell>
          <cell r="K8904" t="str">
            <v>Pennsylvania</v>
          </cell>
          <cell r="L8904" t="str">
            <v>Conformant</v>
          </cell>
        </row>
        <row r="8905">
          <cell r="B8905" t="str">
            <v>WURTH ELEKTRONIK_2023</v>
          </cell>
          <cell r="C8905" t="str">
            <v>CID000218 - Guangdong Xianglu Tungsten Co., Ltd.181</v>
          </cell>
          <cell r="D8905" t="str">
            <v>Tungsten</v>
          </cell>
          <cell r="E8905" t="str">
            <v>CID000218</v>
          </cell>
          <cell r="F8905" t="str">
            <v>RMI</v>
          </cell>
          <cell r="G8905" t="str">
            <v>Guangdong Xianglu Tungsten Co., Ltd.</v>
          </cell>
          <cell r="H8905" t="str">
            <v>CHINA</v>
          </cell>
          <cell r="I8905"/>
          <cell r="J8905" t="str">
            <v>Chaozhou</v>
          </cell>
          <cell r="K8905" t="str">
            <v>Guangdong Sheng</v>
          </cell>
          <cell r="L8905" t="str">
            <v>Conformant</v>
          </cell>
        </row>
        <row r="8906">
          <cell r="B8906" t="str">
            <v>WURTH ELEKTRONIK_2023</v>
          </cell>
          <cell r="C8906" t="str">
            <v>CID002541 - H.C. Starck Tungsten GmbH</v>
          </cell>
          <cell r="D8906" t="str">
            <v>Tungsten</v>
          </cell>
          <cell r="E8906" t="str">
            <v>CID002541</v>
          </cell>
          <cell r="F8906" t="str">
            <v>RMI</v>
          </cell>
          <cell r="G8906" t="str">
            <v>H.C. Starck Tungsten GmbH</v>
          </cell>
          <cell r="H8906" t="str">
            <v>GERMANY</v>
          </cell>
          <cell r="I8906"/>
          <cell r="J8906" t="str">
            <v>Goslar</v>
          </cell>
          <cell r="K8906" t="str">
            <v>Niedersachsen</v>
          </cell>
          <cell r="L8906" t="str">
            <v>Conformant</v>
          </cell>
        </row>
        <row r="8907">
          <cell r="B8907" t="str">
            <v>WURTH ELEKTRONIK_2023</v>
          </cell>
          <cell r="C8907" t="str">
            <v>CID000769 - Hunan Jintai New Material Co., Ltd.96</v>
          </cell>
          <cell r="D8907" t="str">
            <v>Tungsten</v>
          </cell>
          <cell r="E8907" t="str">
            <v>CID000769</v>
          </cell>
          <cell r="F8907" t="str">
            <v>RMI</v>
          </cell>
          <cell r="G8907" t="str">
            <v>Hunan Jintai New Material Co., Ltd.</v>
          </cell>
          <cell r="H8907" t="str">
            <v>CHINA</v>
          </cell>
          <cell r="I8907"/>
          <cell r="J8907" t="str">
            <v>Hengyang</v>
          </cell>
          <cell r="K8907" t="str">
            <v>Hunan Sheng</v>
          </cell>
          <cell r="L8907" t="str">
            <v>Conformant</v>
          </cell>
        </row>
        <row r="8908">
          <cell r="B8908" t="str">
            <v>WURTH ELEKTRONIK_2023</v>
          </cell>
          <cell r="C8908" t="str">
            <v>CID002649 - Hydrometallurg, JSC</v>
          </cell>
          <cell r="D8908" t="str">
            <v>Tungsten</v>
          </cell>
          <cell r="E8908" t="str">
            <v>CID002649</v>
          </cell>
          <cell r="F8908" t="str">
            <v>RMI</v>
          </cell>
          <cell r="G8908" t="str">
            <v>Hydrometallurg, JSC</v>
          </cell>
          <cell r="H8908" t="str">
            <v>RUSSIAN FEDERATION</v>
          </cell>
          <cell r="I8908"/>
          <cell r="J8908" t="str">
            <v>Nalchik</v>
          </cell>
          <cell r="K8908" t="str">
            <v>Kabardino-Balkarskaya Respublika</v>
          </cell>
          <cell r="L8908" t="str">
            <v>Listed by RMI</v>
          </cell>
        </row>
        <row r="8909">
          <cell r="B8909" t="str">
            <v>WURTH ELEKTRONIK_2023</v>
          </cell>
          <cell r="C8909" t="str">
            <v>CID000825 - Japan New Metals Co., Ltd.</v>
          </cell>
          <cell r="D8909" t="str">
            <v>Tungsten</v>
          </cell>
          <cell r="E8909" t="str">
            <v>CID000825</v>
          </cell>
          <cell r="F8909" t="str">
            <v>RMI</v>
          </cell>
          <cell r="G8909" t="str">
            <v>Japan New Metals Co., Ltd.</v>
          </cell>
          <cell r="H8909" t="str">
            <v>JAPAN</v>
          </cell>
          <cell r="I8909"/>
          <cell r="J8909" t="str">
            <v>Akita City</v>
          </cell>
          <cell r="K8909" t="str">
            <v>Akita</v>
          </cell>
          <cell r="L8909" t="str">
            <v>Conformant</v>
          </cell>
        </row>
        <row r="8910">
          <cell r="B8910" t="str">
            <v>WURTH ELEKTRONIK_2023</v>
          </cell>
          <cell r="C8910" t="str">
            <v>CID002551 - Jiangwu H.C. Starck Tungsten Products Co., Ltd.</v>
          </cell>
          <cell r="D8910" t="str">
            <v>Tungsten</v>
          </cell>
          <cell r="E8910" t="str">
            <v>CID002551</v>
          </cell>
          <cell r="F8910" t="str">
            <v>RMI</v>
          </cell>
          <cell r="G8910" t="str">
            <v>Jiangwu H.C. Starck Tungsten Products Co., Ltd.</v>
          </cell>
          <cell r="H8910" t="str">
            <v>CHINA</v>
          </cell>
          <cell r="I8910"/>
          <cell r="J8910" t="str">
            <v>Ganzhou</v>
          </cell>
          <cell r="K8910" t="str">
            <v>Jiangxi Sheng</v>
          </cell>
          <cell r="L8910" t="str">
            <v>Conformant</v>
          </cell>
        </row>
        <row r="8911">
          <cell r="B8911" t="str">
            <v>WURTH ELEKTRONIK_2023</v>
          </cell>
          <cell r="C8911" t="str">
            <v>CID002321 - Jiangxi Gan Bei Tungsten Co., Ltd.</v>
          </cell>
          <cell r="D8911" t="str">
            <v>Tungsten</v>
          </cell>
          <cell r="E8911" t="str">
            <v>CID002321</v>
          </cell>
          <cell r="F8911" t="str">
            <v>RMI</v>
          </cell>
          <cell r="G8911" t="str">
            <v>Jiangxi Gan Bei Tungsten Co., Ltd.</v>
          </cell>
          <cell r="H8911" t="str">
            <v>CHINA</v>
          </cell>
          <cell r="I8911"/>
          <cell r="J8911" t="str">
            <v>Xiushui</v>
          </cell>
          <cell r="K8911" t="str">
            <v>Jiangxi Sheng</v>
          </cell>
          <cell r="L8911" t="str">
            <v>Conformant</v>
          </cell>
        </row>
        <row r="8912">
          <cell r="B8912" t="str">
            <v>WURTH ELEKTRONIK_2023</v>
          </cell>
          <cell r="C8912" t="str">
            <v>CID002318 - Jiangxi Tonggu Non-ferrous Metallurgical &amp; Chemical Co., Ltd.</v>
          </cell>
          <cell r="D8912" t="str">
            <v>Tungsten</v>
          </cell>
          <cell r="E8912" t="str">
            <v>CID002318</v>
          </cell>
          <cell r="F8912" t="str">
            <v>RMI</v>
          </cell>
          <cell r="G8912" t="str">
            <v>Jiangxi Tonggu Non-ferrous Metallurgical &amp; Chemical Co., Ltd.</v>
          </cell>
          <cell r="H8912" t="str">
            <v>CHINA</v>
          </cell>
          <cell r="I8912"/>
          <cell r="J8912" t="str">
            <v>Tonggu</v>
          </cell>
          <cell r="K8912" t="str">
            <v>Jiangxi Sheng</v>
          </cell>
          <cell r="L8912" t="str">
            <v>Conformant</v>
          </cell>
        </row>
        <row r="8913">
          <cell r="B8913" t="str">
            <v>WURTH ELEKTRONIK_2023</v>
          </cell>
          <cell r="C8913" t="str">
            <v>CID002317 - Jiangxi Xinsheng Tungsten Industry Co., Ltd.</v>
          </cell>
          <cell r="D8913" t="str">
            <v>Tungsten</v>
          </cell>
          <cell r="E8913" t="str">
            <v>CID002317</v>
          </cell>
          <cell r="F8913" t="str">
            <v>RMI</v>
          </cell>
          <cell r="G8913" t="str">
            <v>Jiangxi Xinsheng Tungsten Industry Co., Ltd.</v>
          </cell>
          <cell r="H8913" t="str">
            <v>CHINA</v>
          </cell>
          <cell r="I8913"/>
          <cell r="J8913" t="str">
            <v>Ganzhou</v>
          </cell>
          <cell r="K8913" t="str">
            <v>Jiangxi Sheng</v>
          </cell>
          <cell r="L8913" t="str">
            <v>Conformant</v>
          </cell>
        </row>
        <row r="8914">
          <cell r="B8914" t="str">
            <v>WURTH ELEKTRONIK_2023</v>
          </cell>
          <cell r="C8914" t="str">
            <v>CID002316 - Jiangxi Yaosheng Tungsten Co., Ltd.</v>
          </cell>
          <cell r="D8914" t="str">
            <v>Tungsten</v>
          </cell>
          <cell r="E8914" t="str">
            <v>CID002316</v>
          </cell>
          <cell r="F8914" t="str">
            <v>RMI</v>
          </cell>
          <cell r="G8914" t="str">
            <v>Jiangxi Yaosheng Tungsten Co., Ltd.</v>
          </cell>
          <cell r="H8914" t="str">
            <v>CHINA</v>
          </cell>
          <cell r="I8914"/>
          <cell r="J8914" t="str">
            <v>Ganzhou</v>
          </cell>
          <cell r="K8914" t="str">
            <v>Jiangxi Sheng</v>
          </cell>
          <cell r="L8914" t="str">
            <v>Conformant</v>
          </cell>
        </row>
        <row r="8915">
          <cell r="B8915" t="str">
            <v>WURTH ELEKTRONIK_2023</v>
          </cell>
          <cell r="C8915" t="str">
            <v>CID000966 - Kennametal Fallon</v>
          </cell>
          <cell r="D8915" t="str">
            <v>Tungsten</v>
          </cell>
          <cell r="E8915" t="str">
            <v>CID000966</v>
          </cell>
          <cell r="F8915" t="str">
            <v>RMI</v>
          </cell>
          <cell r="G8915" t="str">
            <v>Kennametal Fallon</v>
          </cell>
          <cell r="H8915" t="str">
            <v>UNITED STATES OF AMERICA</v>
          </cell>
          <cell r="I8915"/>
          <cell r="J8915" t="str">
            <v>Fallon</v>
          </cell>
          <cell r="K8915" t="str">
            <v>Nevada</v>
          </cell>
          <cell r="L8915" t="str">
            <v>Conformant</v>
          </cell>
        </row>
        <row r="8916">
          <cell r="B8916" t="str">
            <v>WURTH ELEKTRONIK_2023</v>
          </cell>
          <cell r="C8916" t="str">
            <v>CID000105 - Kennametal Huntsville184</v>
          </cell>
          <cell r="D8916" t="str">
            <v>Tungsten</v>
          </cell>
          <cell r="E8916" t="str">
            <v>CID000105</v>
          </cell>
          <cell r="F8916" t="str">
            <v>RMI</v>
          </cell>
          <cell r="G8916" t="str">
            <v>Kennametal Huntsville</v>
          </cell>
          <cell r="H8916" t="str">
            <v>UNITED STATES OF AMERICA</v>
          </cell>
          <cell r="I8916"/>
          <cell r="J8916" t="str">
            <v>Huntsville</v>
          </cell>
          <cell r="K8916" t="str">
            <v>Alabama</v>
          </cell>
          <cell r="L8916" t="str">
            <v>Conformant</v>
          </cell>
        </row>
        <row r="8917">
          <cell r="B8917" t="str">
            <v>WURTH ELEKTRONIK_2023</v>
          </cell>
          <cell r="C8917" t="str">
            <v>CID002319 - Malipo Haiyu Tungsten Co., Ltd.</v>
          </cell>
          <cell r="D8917" t="str">
            <v>Tungsten</v>
          </cell>
          <cell r="E8917" t="str">
            <v>CID002319</v>
          </cell>
          <cell r="F8917" t="str">
            <v>RMI</v>
          </cell>
          <cell r="G8917" t="str">
            <v>Malipo Haiyu Tungsten Co., Ltd.</v>
          </cell>
          <cell r="H8917" t="str">
            <v>CHINA</v>
          </cell>
          <cell r="I8917"/>
          <cell r="J8917" t="str">
            <v>Nanfeng Xiaozhai</v>
          </cell>
          <cell r="K8917" t="str">
            <v>Yunnan Sheng</v>
          </cell>
          <cell r="L8917" t="str">
            <v>Conformant</v>
          </cell>
        </row>
        <row r="8918">
          <cell r="B8918" t="str">
            <v>WURTH ELEKTRONIK_2023</v>
          </cell>
          <cell r="C8918" t="str">
            <v>CID002845 - Moliren Ltd.</v>
          </cell>
          <cell r="D8918" t="str">
            <v>Tungsten</v>
          </cell>
          <cell r="E8918" t="str">
            <v>CID002845</v>
          </cell>
          <cell r="F8918" t="str">
            <v>RMI</v>
          </cell>
          <cell r="G8918" t="str">
            <v>Moliren Ltd.</v>
          </cell>
          <cell r="H8918" t="str">
            <v>RUSSIAN FEDERATION</v>
          </cell>
          <cell r="I8918"/>
          <cell r="J8918" t="str">
            <v>Roshal</v>
          </cell>
          <cell r="K8918" t="str">
            <v>Moskovskaja oblast'</v>
          </cell>
          <cell r="L8918" t="str">
            <v>Listed by RMI</v>
          </cell>
        </row>
        <row r="8919">
          <cell r="B8919" t="str">
            <v>WURTH ELEKTRONIK_2023</v>
          </cell>
          <cell r="C8919" t="str">
            <v>CID002589 - Niagara Refining LLC</v>
          </cell>
          <cell r="D8919" t="str">
            <v>Tungsten</v>
          </cell>
          <cell r="E8919" t="str">
            <v>CID002589</v>
          </cell>
          <cell r="F8919" t="str">
            <v>RMI</v>
          </cell>
          <cell r="G8919" t="str">
            <v>Niagara Refining LLC</v>
          </cell>
          <cell r="H8919" t="str">
            <v>UNITED STATES OF AMERICA</v>
          </cell>
          <cell r="I8919"/>
          <cell r="J8919" t="str">
            <v>Depew</v>
          </cell>
          <cell r="K8919" t="str">
            <v>New York</v>
          </cell>
          <cell r="L8919" t="str">
            <v>Conformant</v>
          </cell>
        </row>
        <row r="8920">
          <cell r="B8920" t="str">
            <v>WURTH ELEKTRONIK_2023</v>
          </cell>
          <cell r="C8920" t="str">
            <v>CID002543 - Masan High-Tech Materials</v>
          </cell>
          <cell r="D8920" t="str">
            <v>Tungsten</v>
          </cell>
          <cell r="E8920" t="str">
            <v>CID002543</v>
          </cell>
          <cell r="F8920" t="str">
            <v>RMI</v>
          </cell>
          <cell r="G8920" t="str">
            <v>Masan High-Tech Materials</v>
          </cell>
          <cell r="H8920" t="str">
            <v>VIET NAM</v>
          </cell>
          <cell r="I8920"/>
          <cell r="J8920" t="str">
            <v>Dai Tu</v>
          </cell>
          <cell r="K8920" t="str">
            <v>Thái Nguyên</v>
          </cell>
          <cell r="L8920" t="str">
            <v>Conformant</v>
          </cell>
        </row>
        <row r="8921">
          <cell r="B8921" t="str">
            <v>WURTH ELEKTRONIK_2023</v>
          </cell>
          <cell r="C8921" t="str">
            <v>CID002827 - Philippine Chuangxin Industrial Co., Inc.</v>
          </cell>
          <cell r="D8921" t="str">
            <v>Tungsten</v>
          </cell>
          <cell r="E8921" t="str">
            <v>CID002827</v>
          </cell>
          <cell r="F8921" t="str">
            <v>RMI</v>
          </cell>
          <cell r="G8921" t="str">
            <v>Philippine Chuangxin Industrial Co., Inc.</v>
          </cell>
          <cell r="H8921" t="str">
            <v>PHILIPPINES</v>
          </cell>
          <cell r="I8921"/>
          <cell r="J8921" t="str">
            <v>Marilao</v>
          </cell>
          <cell r="K8921" t="str">
            <v>Bulacan</v>
          </cell>
          <cell r="L8921" t="str">
            <v>Conformant</v>
          </cell>
        </row>
        <row r="8922">
          <cell r="B8922" t="str">
            <v>WURTH ELEKTRONIK_2023</v>
          </cell>
          <cell r="C8922" t="str">
            <v>CID002724 - Unecha Refractory metals plant</v>
          </cell>
          <cell r="D8922" t="str">
            <v>Tungsten</v>
          </cell>
          <cell r="E8922" t="str">
            <v>CID002724</v>
          </cell>
          <cell r="F8922" t="str">
            <v>RMI</v>
          </cell>
          <cell r="G8922" t="str">
            <v>Unecha Refractory metals plant</v>
          </cell>
          <cell r="H8922" t="str">
            <v>RUSSIAN FEDERATION</v>
          </cell>
          <cell r="I8922"/>
          <cell r="J8922" t="str">
            <v>Unecha</v>
          </cell>
          <cell r="K8922" t="str">
            <v>Bryanskaya oblast'</v>
          </cell>
          <cell r="L8922" t="str">
            <v>Listed by RMI</v>
          </cell>
        </row>
        <row r="8923">
          <cell r="B8923" t="str">
            <v>WURTH ELEKTRONIK_2023</v>
          </cell>
          <cell r="C8923" t="str">
            <v>CID002044 - Wolfram Bergbau und Hutten AG187</v>
          </cell>
          <cell r="D8923" t="str">
            <v>Tungsten</v>
          </cell>
          <cell r="E8923" t="str">
            <v>CID002044</v>
          </cell>
          <cell r="F8923" t="str">
            <v>RMI</v>
          </cell>
          <cell r="G8923" t="str">
            <v>Wolfram Bergbau und Hutten AG</v>
          </cell>
          <cell r="H8923" t="str">
            <v>AUSTRIA</v>
          </cell>
          <cell r="I8923"/>
          <cell r="J8923"/>
          <cell r="K8923"/>
          <cell r="L8923" t="str">
            <v>Conformant</v>
          </cell>
        </row>
        <row r="8924">
          <cell r="B8924" t="str">
            <v>WURTH ELEKTRONIK_2023</v>
          </cell>
          <cell r="C8924" t="str">
            <v>CID002843 - Woltech Korea Co., Ltd.</v>
          </cell>
          <cell r="D8924" t="str">
            <v>Tungsten</v>
          </cell>
          <cell r="E8924" t="str">
            <v>CID002843</v>
          </cell>
          <cell r="F8924" t="str">
            <v>RMI</v>
          </cell>
          <cell r="G8924" t="str">
            <v>Woltech Korea Co., Ltd.</v>
          </cell>
          <cell r="H8924" t="str">
            <v>KOREA, REPUBLIC OF</v>
          </cell>
          <cell r="I8924"/>
          <cell r="J8924" t="str">
            <v>Gyeongju-si</v>
          </cell>
          <cell r="K8924" t="str">
            <v>Gyeongsangbuk-do</v>
          </cell>
          <cell r="L8924" t="str">
            <v>Removed</v>
          </cell>
        </row>
        <row r="8925">
          <cell r="B8925" t="str">
            <v>WURTH ELEKTRONIK_2023</v>
          </cell>
          <cell r="C8925" t="str">
            <v>CID002320 - Xiamen Tungsten (H.C.) Co., Ltd.188</v>
          </cell>
          <cell r="D8925" t="str">
            <v>Tungsten</v>
          </cell>
          <cell r="E8925" t="str">
            <v>CID002320</v>
          </cell>
          <cell r="F8925" t="str">
            <v>RMI</v>
          </cell>
          <cell r="G8925" t="str">
            <v>Xiamen Tungsten (H.C.) Co., Ltd.</v>
          </cell>
          <cell r="H8925" t="str">
            <v>CHINA</v>
          </cell>
          <cell r="I8925"/>
          <cell r="J8925"/>
          <cell r="K8925"/>
          <cell r="L8925" t="str">
            <v>Conformant</v>
          </cell>
        </row>
        <row r="8926">
          <cell r="B8926" t="str">
            <v>WURTH ELEKTRONIK_2023</v>
          </cell>
          <cell r="C8926" t="str">
            <v>CID002082 - Xiamen Tungsten Co., Ltd.</v>
          </cell>
          <cell r="D8926" t="str">
            <v>Tungsten</v>
          </cell>
          <cell r="E8926" t="str">
            <v>CID002082</v>
          </cell>
          <cell r="F8926" t="str">
            <v>RMI</v>
          </cell>
          <cell r="G8926" t="str">
            <v>Xiamen Tungsten Co., Ltd.</v>
          </cell>
          <cell r="H8926" t="str">
            <v>CHINA</v>
          </cell>
          <cell r="I8926"/>
          <cell r="J8926"/>
          <cell r="K8926"/>
          <cell r="L8926" t="str">
            <v>Conformant</v>
          </cell>
        </row>
        <row r="8927">
          <cell r="B8927" t="str">
            <v>WURTH ELEKTRONIK_2023</v>
          </cell>
          <cell r="C8927" t="str">
            <v>CID002830 - Xinfeng Huarui Tungsten &amp; Molybdenum New Material Co., Ltd.</v>
          </cell>
          <cell r="D8927" t="str">
            <v>Tungsten</v>
          </cell>
          <cell r="E8927" t="str">
            <v>CID002830</v>
          </cell>
          <cell r="F8927" t="str">
            <v>RMI</v>
          </cell>
          <cell r="G8927" t="str">
            <v>Xinfeng Huarui Tungsten &amp; Molybdenum New Material Co., Ltd.</v>
          </cell>
          <cell r="H8927" t="str">
            <v>CHINA</v>
          </cell>
          <cell r="I8927"/>
          <cell r="J8927"/>
          <cell r="K8927"/>
          <cell r="L8927" t="str">
            <v>Conformant</v>
          </cell>
        </row>
        <row r="8928">
          <cell r="B8928" t="str">
            <v>WURTH ELEKTRONIK_2023</v>
          </cell>
          <cell r="C8928" t="str">
            <v>CID000362 - DODUCO Contacts and Refining GmbH</v>
          </cell>
          <cell r="D8928" t="str">
            <v>Gold</v>
          </cell>
          <cell r="E8928" t="str">
            <v>CID000362</v>
          </cell>
          <cell r="F8928" t="str">
            <v>RMI</v>
          </cell>
          <cell r="G8928" t="str">
            <v>DODUCO Contacts and Refining GmbH</v>
          </cell>
          <cell r="H8928" t="str">
            <v>GERMANY</v>
          </cell>
          <cell r="I8928"/>
          <cell r="J8928" t="str">
            <v>Pforzheim</v>
          </cell>
          <cell r="K8928" t="str">
            <v>Baden-Württemberg</v>
          </cell>
          <cell r="L8928" t="str">
            <v>Removed</v>
          </cell>
        </row>
        <row r="8929">
          <cell r="B8929" t="str">
            <v>WURTH ELEKTRONIK_2023</v>
          </cell>
          <cell r="C8929" t="str">
            <v>CID001231 - Jiangxi New Nanshan Technology Ltd.</v>
          </cell>
          <cell r="D8929" t="str">
            <v>Tin</v>
          </cell>
          <cell r="E8929" t="str">
            <v>CID001231</v>
          </cell>
          <cell r="F8929" t="str">
            <v>RMI</v>
          </cell>
          <cell r="G8929" t="str">
            <v>Jiangxi New Nanshan Technology Ltd.</v>
          </cell>
          <cell r="H8929" t="str">
            <v>CHINA</v>
          </cell>
          <cell r="I8929" t="str">
            <v>Nan Kang Industrial Park, Ganzhou, Jiangxi Province, China, 341413</v>
          </cell>
          <cell r="J8929" t="str">
            <v>Ganzhou</v>
          </cell>
          <cell r="K8929" t="str">
            <v>Jiangxi Sheng</v>
          </cell>
          <cell r="L8929" t="str">
            <v>Conformant</v>
          </cell>
        </row>
        <row r="8930">
          <cell r="B8930" t="str">
            <v>WURTH ELEKTRONIK_2023</v>
          </cell>
          <cell r="C8930" t="str">
            <v>CID002100 - Yamakin Co., Ltd.</v>
          </cell>
          <cell r="D8930" t="str">
            <v>Gold</v>
          </cell>
          <cell r="E8930" t="str">
            <v>CID002100</v>
          </cell>
          <cell r="F8930" t="str">
            <v>RMI</v>
          </cell>
          <cell r="G8930" t="str">
            <v>Yamakin Co., Ltd.</v>
          </cell>
          <cell r="H8930" t="str">
            <v>JAPAN</v>
          </cell>
          <cell r="I8930"/>
          <cell r="J8930" t="str">
            <v>Konan</v>
          </cell>
          <cell r="K8930" t="str">
            <v>Kochi</v>
          </cell>
          <cell r="L8930" t="str">
            <v>Conformant</v>
          </cell>
        </row>
        <row r="8931">
          <cell r="B8931" t="str">
            <v>WURTH ELEKTRONIK_2023</v>
          </cell>
          <cell r="C8931" t="str">
            <v>CID002645 - Ganzhou Haichuang Tungsten Co., Ltd.</v>
          </cell>
          <cell r="D8931" t="str">
            <v>Tungsten</v>
          </cell>
          <cell r="E8931" t="str">
            <v>CID002645</v>
          </cell>
          <cell r="F8931" t="str">
            <v>RMI</v>
          </cell>
          <cell r="G8931" t="str">
            <v>Ganzhou Haichuang Tungsten Co., Ltd.</v>
          </cell>
          <cell r="H8931" t="str">
            <v>CHINA</v>
          </cell>
          <cell r="I8931"/>
          <cell r="J8931" t="str">
            <v>Ganzhou</v>
          </cell>
          <cell r="K8931" t="str">
            <v>Jiangxi Sheng</v>
          </cell>
          <cell r="L8931" t="str">
            <v>Conformant</v>
          </cell>
        </row>
        <row r="8932">
          <cell r="B8932" t="str">
            <v>WURTH ELEKTRONIK_2023</v>
          </cell>
          <cell r="C8932" t="str">
            <v>CID002773 - Aurubis Beerse99</v>
          </cell>
          <cell r="D8932" t="str">
            <v>Tin</v>
          </cell>
          <cell r="E8932" t="str">
            <v>CID002773</v>
          </cell>
          <cell r="F8932" t="str">
            <v>RMI</v>
          </cell>
          <cell r="G8932" t="str">
            <v>Aurubis Beerse</v>
          </cell>
          <cell r="H8932" t="str">
            <v>BELGIUM</v>
          </cell>
          <cell r="I8932"/>
          <cell r="J8932" t="str">
            <v>Beerse</v>
          </cell>
          <cell r="K8932" t="str">
            <v>Antwerpen</v>
          </cell>
          <cell r="L8932" t="str">
            <v>Conformant</v>
          </cell>
        </row>
        <row r="8933">
          <cell r="B8933" t="str">
            <v>WURTH ELEKTRONIK_2023</v>
          </cell>
          <cell r="C8933" t="str">
            <v>CID002774 - Aurubis Berango100</v>
          </cell>
          <cell r="D8933" t="str">
            <v>Tin</v>
          </cell>
          <cell r="E8933" t="str">
            <v>CID002774</v>
          </cell>
          <cell r="F8933" t="str">
            <v>RMI</v>
          </cell>
          <cell r="G8933" t="str">
            <v>Aurubis Berango</v>
          </cell>
          <cell r="H8933" t="str">
            <v>SPAIN</v>
          </cell>
          <cell r="I8933"/>
          <cell r="J8933" t="str">
            <v>Berango</v>
          </cell>
          <cell r="K8933" t="str">
            <v>Bizkaia</v>
          </cell>
          <cell r="L8933" t="str">
            <v>Conformant</v>
          </cell>
        </row>
        <row r="8934">
          <cell r="B8934" t="str">
            <v>WURTH ELEKTRONIK_2023</v>
          </cell>
          <cell r="C8934" t="str">
            <v>CID002918 - SungEel HiMetal Co., Ltd.</v>
          </cell>
          <cell r="D8934" t="str">
            <v>Gold</v>
          </cell>
          <cell r="E8934" t="str">
            <v>CID002918</v>
          </cell>
          <cell r="F8934" t="str">
            <v>RMI</v>
          </cell>
          <cell r="G8934" t="str">
            <v>SungEel HiMetal Co., Ltd.</v>
          </cell>
          <cell r="H8934" t="str">
            <v>KOREA, REPUBLIC OF</v>
          </cell>
          <cell r="I8934"/>
          <cell r="J8934" t="str">
            <v>Gunsan-si</v>
          </cell>
          <cell r="K8934" t="str">
            <v>Jeollabuk-do</v>
          </cell>
          <cell r="L8934" t="str">
            <v>Conformant</v>
          </cell>
        </row>
        <row r="8935">
          <cell r="B8935" t="str">
            <v>WURTH ELEKTRONIK_2023</v>
          </cell>
          <cell r="C8935" t="str">
            <v>CID003190 - Chifeng Dajingzi Tin Industry Co., Ltd.</v>
          </cell>
          <cell r="D8935" t="str">
            <v>Tin</v>
          </cell>
          <cell r="E8935" t="str">
            <v>CID003190</v>
          </cell>
          <cell r="F8935" t="str">
            <v>RMI</v>
          </cell>
          <cell r="G8935" t="str">
            <v>Chifeng Dajingzi Tin Industry Co., Ltd.</v>
          </cell>
          <cell r="H8935" t="str">
            <v>CHINA</v>
          </cell>
          <cell r="I8935"/>
          <cell r="J8935" t="str">
            <v>Chifeng</v>
          </cell>
          <cell r="K8935" t="str">
            <v>Nei Mongol Zizhiqu</v>
          </cell>
          <cell r="L8935" t="str">
            <v>Conformant</v>
          </cell>
        </row>
        <row r="8936">
          <cell r="B8936" t="str">
            <v>WURTH ELEKTRONIK_2023</v>
          </cell>
          <cell r="C8936" t="str">
            <v>CID003195 - TSK Pretech</v>
          </cell>
          <cell r="D8936" t="str">
            <v>Gold</v>
          </cell>
          <cell r="E8936" t="str">
            <v>CID003195</v>
          </cell>
          <cell r="F8936" t="str">
            <v>RMI</v>
          </cell>
          <cell r="G8936" t="str">
            <v>TSK Pretech</v>
          </cell>
          <cell r="H8936" t="str">
            <v>KOREA, REPUBLIC OF</v>
          </cell>
          <cell r="I8936"/>
          <cell r="J8936" t="str">
            <v>Chopyeong-myeon</v>
          </cell>
          <cell r="K8936" t="str">
            <v>Chungcheongbuk-do</v>
          </cell>
          <cell r="L8936" t="str">
            <v>Removed</v>
          </cell>
        </row>
        <row r="8937">
          <cell r="B8937" t="str">
            <v>WURTH ELEKTRONIK_2023</v>
          </cell>
          <cell r="C8937" t="str">
            <v>CID003205 - PT Bangka Serumpun</v>
          </cell>
          <cell r="D8937" t="str">
            <v>Tin</v>
          </cell>
          <cell r="E8937" t="str">
            <v>CID003205</v>
          </cell>
          <cell r="F8937" t="str">
            <v>RMI</v>
          </cell>
          <cell r="G8937" t="str">
            <v>PT Bangka Serumpun</v>
          </cell>
          <cell r="H8937" t="str">
            <v>INDONESIA</v>
          </cell>
          <cell r="I8937"/>
          <cell r="J8937" t="str">
            <v>Pangkalpinang</v>
          </cell>
          <cell r="K8937" t="str">
            <v>Kepulauan Bangka Belitung</v>
          </cell>
          <cell r="L8937" t="str">
            <v>Conformant</v>
          </cell>
        </row>
        <row r="8938">
          <cell r="B8938" t="str">
            <v>WURTH ELEKTRONIK_2023</v>
          </cell>
          <cell r="C8938" t="str">
            <v>CID003325 - Tin Technology &amp; Refining</v>
          </cell>
          <cell r="D8938" t="str">
            <v>Tin</v>
          </cell>
          <cell r="E8938" t="str">
            <v>CID003325</v>
          </cell>
          <cell r="F8938" t="str">
            <v>RMI</v>
          </cell>
          <cell r="G8938" t="str">
            <v>Tin Technology &amp; Refining</v>
          </cell>
          <cell r="H8938" t="str">
            <v>UNITED STATES OF AMERICA</v>
          </cell>
          <cell r="I8938"/>
          <cell r="J8938" t="str">
            <v>West Chester</v>
          </cell>
          <cell r="K8938" t="str">
            <v>Pennsylvania</v>
          </cell>
          <cell r="L8938" t="str">
            <v>Conformant</v>
          </cell>
        </row>
        <row r="8939">
          <cell r="B8939" t="str">
            <v>WURTH ELEKTRONIK_2023</v>
          </cell>
          <cell r="C8939" t="str">
            <v>CID001406 - PT Babel Surya Alam Lestari</v>
          </cell>
          <cell r="D8939" t="str">
            <v>Tin</v>
          </cell>
          <cell r="E8939" t="str">
            <v>CID001406</v>
          </cell>
          <cell r="F8939" t="str">
            <v>RMI</v>
          </cell>
          <cell r="G8939" t="str">
            <v>PT Babel Surya Alam Lestari</v>
          </cell>
          <cell r="H8939" t="str">
            <v>INDONESIA</v>
          </cell>
          <cell r="I8939"/>
          <cell r="J8939" t="str">
            <v>Badau</v>
          </cell>
          <cell r="K8939" t="str">
            <v>Kepulauan Bangka Belitung</v>
          </cell>
          <cell r="L8939" t="str">
            <v>Conformant</v>
          </cell>
        </row>
        <row r="8940">
          <cell r="B8940" t="str">
            <v>WURTH ELEKTRONIK_2023</v>
          </cell>
          <cell r="C8940" t="str">
            <v>CID002763 - 8853 S.p.A.</v>
          </cell>
          <cell r="D8940" t="str">
            <v>Gold</v>
          </cell>
          <cell r="E8940" t="str">
            <v>CID002763</v>
          </cell>
          <cell r="F8940" t="str">
            <v>RMI</v>
          </cell>
          <cell r="G8940" t="str">
            <v>8853 S.p.A.</v>
          </cell>
          <cell r="H8940" t="str">
            <v>ITALY</v>
          </cell>
          <cell r="I8940"/>
          <cell r="J8940" t="str">
            <v>Pero</v>
          </cell>
          <cell r="K8940" t="str">
            <v>Lombardia</v>
          </cell>
          <cell r="L8940" t="str">
            <v>Listed by RMI</v>
          </cell>
        </row>
        <row r="8941">
          <cell r="B8941" t="str">
            <v>WURTH ELEKTRONIK_2023</v>
          </cell>
          <cell r="C8941" t="str">
            <v>CID003381 - PT Rajawali Rimba Perkasa</v>
          </cell>
          <cell r="D8941" t="str">
            <v>Tin</v>
          </cell>
          <cell r="E8941" t="str">
            <v>CID003381</v>
          </cell>
          <cell r="F8941" t="str">
            <v>RMI</v>
          </cell>
          <cell r="G8941" t="str">
            <v>PT Rajawali Rimba Perkasa</v>
          </cell>
          <cell r="H8941" t="str">
            <v>INDONESIA</v>
          </cell>
          <cell r="I8941"/>
          <cell r="J8941" t="str">
            <v>Tukak Sadai</v>
          </cell>
          <cell r="K8941" t="str">
            <v>Bangka Belitung</v>
          </cell>
          <cell r="L8941" t="str">
            <v>Conformant</v>
          </cell>
        </row>
        <row r="8942">
          <cell r="B8942" t="str">
            <v>WURTH ELEKTRONIK_2023</v>
          </cell>
          <cell r="C8942" t="str">
            <v>CID002834 - Thai Nguyen Mining and Metallurgy Co., Ltd.</v>
          </cell>
          <cell r="D8942" t="str">
            <v>Tin</v>
          </cell>
          <cell r="E8942" t="str">
            <v>CID002834</v>
          </cell>
          <cell r="F8942" t="str">
            <v>RMI</v>
          </cell>
          <cell r="G8942" t="str">
            <v>Thai Nguyen Mining and Metallurgy Co., Ltd.</v>
          </cell>
          <cell r="H8942" t="str">
            <v>VIET NAM</v>
          </cell>
          <cell r="I8942"/>
          <cell r="J8942" t="str">
            <v>Thai Nguyen</v>
          </cell>
          <cell r="K8942" t="str">
            <v>Thái Nguyên</v>
          </cell>
          <cell r="L8942" t="str">
            <v>Removed</v>
          </cell>
        </row>
        <row r="8943">
          <cell r="B8943" t="str">
            <v>WURTH ELEKTRONIK_2023</v>
          </cell>
          <cell r="C8943" t="str">
            <v>CID003388 - KGETS Co., Ltd.</v>
          </cell>
          <cell r="D8943" t="str">
            <v>Tungsten</v>
          </cell>
          <cell r="E8943" t="str">
            <v>CID003388</v>
          </cell>
          <cell r="F8943" t="str">
            <v>RMI</v>
          </cell>
          <cell r="G8943" t="str">
            <v>KGETS Co., Ltd.</v>
          </cell>
          <cell r="H8943" t="str">
            <v>KOREA, REPUBLIC OF</v>
          </cell>
          <cell r="I8943"/>
          <cell r="J8943" t="str">
            <v>Siheung-si</v>
          </cell>
          <cell r="K8943" t="str">
            <v>Gyeonggi-do</v>
          </cell>
          <cell r="L8943" t="str">
            <v>Removed</v>
          </cell>
        </row>
        <row r="8944">
          <cell r="B8944" t="str">
            <v>WURTH ELEKTRONIK_2023</v>
          </cell>
          <cell r="C8944" t="str">
            <v>CID003379 - Ma'anshan Weitai Tin Co., Ltd.</v>
          </cell>
          <cell r="D8944" t="str">
            <v>Tin</v>
          </cell>
          <cell r="E8944" t="str">
            <v>CID003379</v>
          </cell>
          <cell r="F8944" t="str">
            <v>RMI</v>
          </cell>
          <cell r="G8944" t="str">
            <v>Ma'anshan Weitai Tin Co., Ltd.</v>
          </cell>
          <cell r="H8944" t="str">
            <v>CHINA</v>
          </cell>
          <cell r="I8944"/>
          <cell r="J8944" t="str">
            <v>Maanshan</v>
          </cell>
          <cell r="K8944" t="str">
            <v>Anhui Sheng</v>
          </cell>
          <cell r="L8944" t="str">
            <v>Removed</v>
          </cell>
        </row>
        <row r="8945">
          <cell r="B8945" t="str">
            <v>WURTH ELEKTRONIK_2023</v>
          </cell>
          <cell r="C8945" t="str">
            <v>CID003397 - Yunnan Yunfan Non-ferrous Metals Co., Ltd.</v>
          </cell>
          <cell r="D8945" t="str">
            <v>Tin</v>
          </cell>
          <cell r="E8945" t="str">
            <v>CID003397</v>
          </cell>
          <cell r="F8945" t="str">
            <v>RMI</v>
          </cell>
          <cell r="G8945" t="str">
            <v>Yunnan Yunfan Non-ferrous Metals Co., Ltd.</v>
          </cell>
          <cell r="H8945" t="str">
            <v>CHINA</v>
          </cell>
          <cell r="I8945"/>
          <cell r="J8945" t="str">
            <v>Gejiu</v>
          </cell>
          <cell r="K8945" t="str">
            <v>Yunnan Sheng</v>
          </cell>
          <cell r="L8945" t="str">
            <v>Listed by RMI</v>
          </cell>
        </row>
        <row r="8946">
          <cell r="B8946" t="str">
            <v>WURTH ELEKTRONIK_2023</v>
          </cell>
          <cell r="C8946" t="str">
            <v>CID003401 - Fujian Ganmin RareMetal Co., Ltd.</v>
          </cell>
          <cell r="D8946" t="str">
            <v>Tungsten</v>
          </cell>
          <cell r="E8946" t="str">
            <v>CID003401</v>
          </cell>
          <cell r="F8946" t="str">
            <v>RMI</v>
          </cell>
          <cell r="G8946" t="str">
            <v>Fujian Ganmin RareMetal Co., Ltd.</v>
          </cell>
          <cell r="H8946" t="str">
            <v>CHINA</v>
          </cell>
          <cell r="I8946"/>
          <cell r="J8946" t="str">
            <v>Longyan</v>
          </cell>
          <cell r="K8946" t="str">
            <v>Fujian Sheng</v>
          </cell>
          <cell r="L8946" t="str">
            <v>Removed</v>
          </cell>
        </row>
        <row r="8947">
          <cell r="B8947" t="str">
            <v>WURTH ELEKTRONIK_2023</v>
          </cell>
          <cell r="C8947" t="str">
            <v>CID003407 - Lianyou Metals Co., Ltd.</v>
          </cell>
          <cell r="D8947" t="str">
            <v>Tungsten</v>
          </cell>
          <cell r="E8947" t="str">
            <v>CID003407</v>
          </cell>
          <cell r="F8947" t="str">
            <v>RMI</v>
          </cell>
          <cell r="G8947" t="str">
            <v>Lianyou Metals Co., Ltd.</v>
          </cell>
          <cell r="H8947" t="str">
            <v>TAIWAN, PROVINCE OF CHINA</v>
          </cell>
          <cell r="I8947"/>
          <cell r="J8947" t="str">
            <v>Fangliao</v>
          </cell>
          <cell r="K8947" t="str">
            <v>Pingtung</v>
          </cell>
          <cell r="L8947" t="str">
            <v>Conformant</v>
          </cell>
        </row>
        <row r="8948">
          <cell r="B8948" t="str">
            <v>WURTH ELEKTRONIK_2023</v>
          </cell>
          <cell r="C8948" t="str">
            <v>CID000090 - Asaka Riken Co., Ltd.</v>
          </cell>
          <cell r="D8948" t="str">
            <v>Gold</v>
          </cell>
          <cell r="E8948" t="str">
            <v>CID000090</v>
          </cell>
          <cell r="F8948" t="str">
            <v>RMI</v>
          </cell>
          <cell r="G8948" t="str">
            <v>Asaka Riken Co., Ltd.</v>
          </cell>
          <cell r="H8948" t="str">
            <v>JAPAN</v>
          </cell>
          <cell r="I8948"/>
          <cell r="J8948" t="str">
            <v>Tamura</v>
          </cell>
          <cell r="K8948" t="str">
            <v>Fukushima</v>
          </cell>
          <cell r="L8948" t="str">
            <v>Conformant</v>
          </cell>
        </row>
        <row r="8949">
          <cell r="B8949" t="str">
            <v>WURTH ELEKTRONIK_2023</v>
          </cell>
          <cell r="C8949" t="str">
            <v>CID003424 - Eco-System Recycling Co., Ltd. North Plant</v>
          </cell>
          <cell r="D8949" t="str">
            <v>Gold</v>
          </cell>
          <cell r="E8949" t="str">
            <v>CID003424</v>
          </cell>
          <cell r="F8949" t="str">
            <v>RMI</v>
          </cell>
          <cell r="G8949" t="str">
            <v>Eco-System Recycling Co., Ltd. North Plant</v>
          </cell>
          <cell r="H8949" t="str">
            <v>JAPAN</v>
          </cell>
          <cell r="I8949"/>
          <cell r="J8949" t="str">
            <v>Kazuno</v>
          </cell>
          <cell r="K8949" t="str">
            <v>Akita</v>
          </cell>
          <cell r="L8949" t="str">
            <v>Conformant</v>
          </cell>
        </row>
        <row r="8950">
          <cell r="B8950" t="str">
            <v>WURTH ELEKTRONIK_2023</v>
          </cell>
          <cell r="C8950" t="str">
            <v>CID003425 - Eco-System Recycling Co., Ltd. West Plant</v>
          </cell>
          <cell r="D8950" t="str">
            <v>Gold</v>
          </cell>
          <cell r="E8950" t="str">
            <v>CID003425</v>
          </cell>
          <cell r="F8950" t="str">
            <v>RMI</v>
          </cell>
          <cell r="G8950" t="str">
            <v>Eco-System Recycling Co., Ltd. West Plant</v>
          </cell>
          <cell r="H8950" t="str">
            <v>JAPAN</v>
          </cell>
          <cell r="I8950"/>
          <cell r="J8950" t="str">
            <v>Okayama</v>
          </cell>
          <cell r="K8950" t="str">
            <v>Okayama</v>
          </cell>
          <cell r="L8950" t="str">
            <v>Conformant</v>
          </cell>
        </row>
        <row r="8951">
          <cell r="B8951" t="str">
            <v>WURTH ELEKTRONIK_2023</v>
          </cell>
          <cell r="C8951" t="str">
            <v>CID002542 - TANIOBIS Smelting GmbH &amp; Co. KG</v>
          </cell>
          <cell r="D8951" t="str">
            <v>Tungsten</v>
          </cell>
          <cell r="E8951" t="str">
            <v>CID002542</v>
          </cell>
          <cell r="F8951" t="str">
            <v>RMI</v>
          </cell>
          <cell r="G8951" t="str">
            <v>TANIOBIS Smelting GmbH &amp; Co. KG</v>
          </cell>
          <cell r="H8951" t="str">
            <v>GERMANY</v>
          </cell>
          <cell r="I8951"/>
          <cell r="J8951" t="str">
            <v>Laufenburg</v>
          </cell>
          <cell r="K8951" t="str">
            <v>Baden-Württemberg</v>
          </cell>
          <cell r="L8951" t="str">
            <v>Conformant</v>
          </cell>
        </row>
        <row r="8952">
          <cell r="B8952" t="str">
            <v>WURTH ELEKTRONIK_2023</v>
          </cell>
          <cell r="C8952" t="str">
            <v>CID003387 - Luna Smelter, Ltd.</v>
          </cell>
          <cell r="D8952" t="str">
            <v>Tin</v>
          </cell>
          <cell r="E8952" t="str">
            <v>CID003387</v>
          </cell>
          <cell r="F8952" t="str">
            <v>RMI</v>
          </cell>
          <cell r="G8952" t="str">
            <v>Luna Smelter, Ltd.</v>
          </cell>
          <cell r="H8952" t="str">
            <v>RWANDA</v>
          </cell>
          <cell r="I8952"/>
          <cell r="J8952" t="str">
            <v>Kigali</v>
          </cell>
          <cell r="K8952" t="str">
            <v>City of Kigali</v>
          </cell>
          <cell r="L8952" t="str">
            <v>Conformant</v>
          </cell>
        </row>
        <row r="8953">
          <cell r="B8953" t="str">
            <v>WURTH ELEKTRONIK_2023</v>
          </cell>
          <cell r="C8953" t="str">
            <v>CID001191 - Mitsubishi Materials Corporation</v>
          </cell>
          <cell r="D8953" t="str">
            <v>Tin</v>
          </cell>
          <cell r="E8953" t="str">
            <v>CID001191</v>
          </cell>
          <cell r="F8953" t="str">
            <v>RMI</v>
          </cell>
          <cell r="G8953" t="str">
            <v>Mitsubishi Materials Corporation</v>
          </cell>
          <cell r="H8953" t="str">
            <v>JAPAN</v>
          </cell>
          <cell r="I8953"/>
          <cell r="J8953" t="str">
            <v>Tokyo</v>
          </cell>
          <cell r="K8953" t="str">
            <v>Tokyo</v>
          </cell>
          <cell r="L8953" t="str">
            <v>Conformant</v>
          </cell>
        </row>
        <row r="8954">
          <cell r="B8954" t="str">
            <v>ZINDEL_2023</v>
          </cell>
          <cell r="C8954" t="str">
            <v>CID001173 - Mineracao Taboca S.A.</v>
          </cell>
          <cell r="D8954" t="str">
            <v>Tin</v>
          </cell>
          <cell r="E8954" t="str">
            <v>CID001173</v>
          </cell>
          <cell r="F8954" t="str">
            <v>RMI</v>
          </cell>
          <cell r="G8954" t="str">
            <v>Mineracao Taboca S.A.</v>
          </cell>
          <cell r="H8954" t="str">
            <v>BRAZIL</v>
          </cell>
          <cell r="I8954" t="str">
            <v>Nondisclosure</v>
          </cell>
          <cell r="J8954" t="str">
            <v>Bairro Guarapiranga</v>
          </cell>
          <cell r="K8954" t="str">
            <v>Pirapora do Bom Jesus City</v>
          </cell>
          <cell r="L8954" t="str">
            <v>Conformant</v>
          </cell>
        </row>
        <row r="8955">
          <cell r="B8955" t="str">
            <v>ZINDEL_2023</v>
          </cell>
          <cell r="C8955" t="str">
            <v>CID001157 - Metalor USA Refining Corporation</v>
          </cell>
          <cell r="D8955" t="str">
            <v>Gold</v>
          </cell>
          <cell r="E8955" t="str">
            <v>CID001157</v>
          </cell>
          <cell r="F8955" t="str">
            <v>RMI</v>
          </cell>
          <cell r="G8955" t="str">
            <v>Metalor USA Refining Corporation</v>
          </cell>
          <cell r="H8955" t="str">
            <v>UNITED STATES OF AMERICA</v>
          </cell>
          <cell r="I8955"/>
          <cell r="J8955" t="str">
            <v>North Attleboro</v>
          </cell>
          <cell r="K8955" t="str">
            <v>Massachusetts</v>
          </cell>
          <cell r="L8955" t="str">
            <v>Conformant</v>
          </cell>
        </row>
        <row r="8956">
          <cell r="B8956" t="str">
            <v>ZINDEL_2023</v>
          </cell>
          <cell r="C8956" t="str">
            <v>CID001161 - Metalurgica Met-Mex Penoles S.A. De C.V.65</v>
          </cell>
          <cell r="D8956" t="str">
            <v>Gold</v>
          </cell>
          <cell r="E8956" t="str">
            <v>CID001161</v>
          </cell>
          <cell r="F8956" t="str">
            <v>RMI</v>
          </cell>
          <cell r="G8956" t="str">
            <v>Metalurgica Met-Mex Penoles S.A. De C.V.</v>
          </cell>
          <cell r="H8956" t="str">
            <v>MEXICO</v>
          </cell>
          <cell r="I8956"/>
          <cell r="J8956" t="str">
            <v>Torreon</v>
          </cell>
          <cell r="K8956" t="str">
            <v>Coahuila de Zaragoza</v>
          </cell>
          <cell r="L8956" t="str">
            <v>Conformant</v>
          </cell>
        </row>
        <row r="8957">
          <cell r="B8957" t="str">
            <v>ZINDEL_2023</v>
          </cell>
          <cell r="C8957" t="str">
            <v>CID001875 - Tanaka Kikinzoku Kogyo K.K.96</v>
          </cell>
          <cell r="D8957" t="str">
            <v>Gold</v>
          </cell>
          <cell r="E8957" t="str">
            <v>CID001875</v>
          </cell>
          <cell r="F8957" t="str">
            <v>RMI</v>
          </cell>
          <cell r="G8957" t="str">
            <v>Tanaka Kikinzoku Kogyo K.K.</v>
          </cell>
          <cell r="H8957" t="str">
            <v>JAPAN</v>
          </cell>
          <cell r="I8957" t="str">
            <v>nagatoro2-14</v>
          </cell>
          <cell r="J8957" t="str">
            <v>Hiratsuka</v>
          </cell>
          <cell r="K8957" t="str">
            <v>Kanagawa</v>
          </cell>
          <cell r="L8957" t="str">
            <v>Conformant</v>
          </cell>
        </row>
        <row r="8958">
          <cell r="B8958" t="str">
            <v>ZINDEL_2023</v>
          </cell>
          <cell r="C8958" t="str">
            <v>CID001980 - Umicore S.A. Business Unit Precious Metals Refining104</v>
          </cell>
          <cell r="D8958" t="str">
            <v>Gold</v>
          </cell>
          <cell r="E8958" t="str">
            <v>CID001980</v>
          </cell>
          <cell r="F8958" t="str">
            <v>RMI</v>
          </cell>
          <cell r="G8958" t="str">
            <v>Umicore S.A. Business Unit Precious Metals Refining</v>
          </cell>
          <cell r="H8958" t="str">
            <v>BELGIUM</v>
          </cell>
          <cell r="I8958" t="str">
            <v>Adolf Greinerstraat 14</v>
          </cell>
          <cell r="J8958" t="str">
            <v>Hoboken</v>
          </cell>
          <cell r="K8958" t="str">
            <v>Antwerpen</v>
          </cell>
          <cell r="L8958" t="str">
            <v>Conformant</v>
          </cell>
        </row>
        <row r="8959">
          <cell r="B8959" t="str">
            <v>ZINDEL_2023</v>
          </cell>
          <cell r="C8959" t="str">
            <v>CID002030 - Western Australian Mint (T/a The Perth Mint)109</v>
          </cell>
          <cell r="D8959" t="str">
            <v>Gold</v>
          </cell>
          <cell r="E8959" t="str">
            <v>CID002030</v>
          </cell>
          <cell r="F8959" t="str">
            <v>RMI</v>
          </cell>
          <cell r="G8959" t="str">
            <v>Western Australian Mint (T/a The Perth Mint)</v>
          </cell>
          <cell r="H8959" t="str">
            <v>AUSTRALIA</v>
          </cell>
          <cell r="I8959" t="str">
            <v>Nondisclosure</v>
          </cell>
          <cell r="J8959" t="str">
            <v>Newburn</v>
          </cell>
          <cell r="K8959" t="str">
            <v>Western Australia</v>
          </cell>
          <cell r="L8959" t="str">
            <v>Conformant</v>
          </cell>
        </row>
        <row r="8960">
          <cell r="B8960" t="str">
            <v>ZINDEL_2023</v>
          </cell>
          <cell r="C8960" t="str">
            <v>CID002778 - WIELAND Edelmetalle GmbH</v>
          </cell>
          <cell r="D8960" t="str">
            <v>Gold</v>
          </cell>
          <cell r="E8960" t="str">
            <v>CID002778</v>
          </cell>
          <cell r="F8960" t="str">
            <v>RMI</v>
          </cell>
          <cell r="G8960" t="str">
            <v>WIELAND Edelmetalle GmbH</v>
          </cell>
          <cell r="H8960" t="str">
            <v>GERMANY</v>
          </cell>
          <cell r="I8960"/>
          <cell r="J8960" t="str">
            <v>Pforzeim</v>
          </cell>
          <cell r="K8960" t="str">
            <v>Baden-Wurttemberg</v>
          </cell>
          <cell r="L8960" t="str">
            <v>Conformant</v>
          </cell>
        </row>
        <row r="8961">
          <cell r="B8961" t="str">
            <v>ZINDEL_2023</v>
          </cell>
          <cell r="C8961" t="str">
            <v>CID000292 - Alpha117</v>
          </cell>
          <cell r="D8961" t="str">
            <v>Tin</v>
          </cell>
          <cell r="E8961" t="str">
            <v>CID000292</v>
          </cell>
          <cell r="F8961" t="str">
            <v>RMI</v>
          </cell>
          <cell r="G8961" t="str">
            <v>Alpha</v>
          </cell>
          <cell r="H8961" t="str">
            <v>UNITED STATES OF AMERICA</v>
          </cell>
          <cell r="I8961"/>
          <cell r="J8961" t="str">
            <v>Altoona</v>
          </cell>
          <cell r="K8961" t="str">
            <v>Pennsylvania</v>
          </cell>
          <cell r="L8961" t="str">
            <v>Conformant</v>
          </cell>
        </row>
        <row r="8962">
          <cell r="B8962" t="str">
            <v>ZINDEL_2023</v>
          </cell>
          <cell r="C8962" t="str">
            <v>CID000228 - Chenzhou Yunxiang Mining and Metallurgy Co., Ltd.124</v>
          </cell>
          <cell r="D8962" t="str">
            <v>Tin</v>
          </cell>
          <cell r="E8962" t="str">
            <v>CID000228</v>
          </cell>
          <cell r="F8962" t="str">
            <v>RMI</v>
          </cell>
          <cell r="G8962" t="str">
            <v>Chenzhou Yunxiang Mining and Metallurgy Co., Ltd.</v>
          </cell>
          <cell r="H8962" t="str">
            <v>CHINA</v>
          </cell>
          <cell r="I8962"/>
          <cell r="J8962" t="str">
            <v>Chenzhou</v>
          </cell>
          <cell r="K8962" t="str">
            <v>Hunan Sheng</v>
          </cell>
          <cell r="L8962" t="str">
            <v>Conformant</v>
          </cell>
        </row>
        <row r="8963">
          <cell r="B8963" t="str">
            <v>ZINDEL_2023</v>
          </cell>
          <cell r="C8963" t="str">
            <v>CID001070 - China Tin Group Co., Ltd.125</v>
          </cell>
          <cell r="D8963" t="str">
            <v>Tin</v>
          </cell>
          <cell r="E8963" t="str">
            <v>CID001070</v>
          </cell>
          <cell r="F8963" t="str">
            <v>RMI</v>
          </cell>
          <cell r="G8963" t="str">
            <v>China Tin Group Co., Ltd.</v>
          </cell>
          <cell r="H8963" t="str">
            <v>CHINA</v>
          </cell>
          <cell r="I8963"/>
          <cell r="J8963" t="str">
            <v>Laibin</v>
          </cell>
          <cell r="K8963" t="str">
            <v>Guangxi Zhuangzu Zizhiqu</v>
          </cell>
          <cell r="L8963" t="str">
            <v>Conformant</v>
          </cell>
        </row>
        <row r="8964">
          <cell r="B8964" t="str">
            <v>ZINDEL_2023</v>
          </cell>
          <cell r="C8964" t="str">
            <v>CID000402 - Dowa</v>
          </cell>
          <cell r="D8964" t="str">
            <v>Tin</v>
          </cell>
          <cell r="E8964" t="str">
            <v>CID000402</v>
          </cell>
          <cell r="F8964" t="str">
            <v>RMI</v>
          </cell>
          <cell r="G8964" t="str">
            <v>Dowa</v>
          </cell>
          <cell r="H8964" t="str">
            <v>JAPAN</v>
          </cell>
          <cell r="I8964"/>
          <cell r="J8964" t="str">
            <v>Kosaka</v>
          </cell>
          <cell r="K8964" t="str">
            <v>Akita</v>
          </cell>
          <cell r="L8964" t="str">
            <v>Conformant</v>
          </cell>
        </row>
        <row r="8965">
          <cell r="B8965" t="str">
            <v>ZINDEL_2023</v>
          </cell>
          <cell r="C8965" t="str">
            <v>CID000438 - EM Vinto</v>
          </cell>
          <cell r="D8965" t="str">
            <v>Tin</v>
          </cell>
          <cell r="E8965" t="str">
            <v>CID000438</v>
          </cell>
          <cell r="F8965" t="str">
            <v>RMI</v>
          </cell>
          <cell r="G8965" t="str">
            <v>EM Vinto</v>
          </cell>
          <cell r="H8965" t="str">
            <v>BOLIVIA (PLURINATIONAL STATE OF)</v>
          </cell>
          <cell r="I8965" t="str">
            <v>Unknown.</v>
          </cell>
          <cell r="J8965" t="str">
            <v>Oruro</v>
          </cell>
          <cell r="K8965" t="str">
            <v>Oruro</v>
          </cell>
          <cell r="L8965" t="str">
            <v>Conformant</v>
          </cell>
        </row>
        <row r="8966">
          <cell r="B8966" t="str">
            <v>ZINDEL_2023</v>
          </cell>
          <cell r="C8966" t="str">
            <v>CID000468 - Fenix Metals</v>
          </cell>
          <cell r="D8966" t="str">
            <v>Tin</v>
          </cell>
          <cell r="E8966" t="str">
            <v>CID000468</v>
          </cell>
          <cell r="F8966" t="str">
            <v>RMI</v>
          </cell>
          <cell r="G8966" t="str">
            <v>Fenix Metals</v>
          </cell>
          <cell r="H8966" t="str">
            <v>POLAND</v>
          </cell>
          <cell r="I8966"/>
          <cell r="J8966" t="str">
            <v>Chmielów</v>
          </cell>
          <cell r="K8966" t="str">
            <v>Podkarpackie</v>
          </cell>
          <cell r="L8966" t="str">
            <v>Conformant</v>
          </cell>
        </row>
        <row r="8967">
          <cell r="B8967" t="str">
            <v>ZINDEL_2023</v>
          </cell>
          <cell r="C8967" t="str">
            <v>CID000555 - Gejiu Zili Mining And Metallurgy Co., Ltd.146</v>
          </cell>
          <cell r="D8967" t="str">
            <v>Tin</v>
          </cell>
          <cell r="E8967" t="str">
            <v>CID000555</v>
          </cell>
          <cell r="F8967" t="str">
            <v>RMI</v>
          </cell>
          <cell r="G8967" t="str">
            <v>Gejiu Zili Mining And Metallurgy Co., Ltd.</v>
          </cell>
          <cell r="H8967" t="str">
            <v>CHINA</v>
          </cell>
          <cell r="I8967"/>
          <cell r="J8967" t="str">
            <v>Gejiu</v>
          </cell>
          <cell r="K8967" t="str">
            <v>Yunnan Sheng</v>
          </cell>
          <cell r="L8967" t="str">
            <v>Listed by RMI</v>
          </cell>
        </row>
        <row r="8968">
          <cell r="B8968" t="str">
            <v>ZINDEL_2023</v>
          </cell>
          <cell r="C8968" t="str">
            <v>CID003116 - Guangdong Hanhe Non-Ferrous Metal Co., Ltd.</v>
          </cell>
          <cell r="D8968" t="str">
            <v>Tin</v>
          </cell>
          <cell r="E8968" t="str">
            <v>CID003116</v>
          </cell>
          <cell r="F8968" t="str">
            <v>RMI</v>
          </cell>
          <cell r="G8968" t="str">
            <v>Guangdong Hanhe Non-Ferrous Metal Co., Ltd.</v>
          </cell>
          <cell r="H8968" t="str">
            <v>CHINA</v>
          </cell>
          <cell r="I8968"/>
          <cell r="J8968" t="str">
            <v>Chaozhou</v>
          </cell>
          <cell r="K8968" t="str">
            <v>Guangdong Sheng</v>
          </cell>
          <cell r="L8968" t="str">
            <v>Conformant</v>
          </cell>
        </row>
        <row r="8969">
          <cell r="B8969" t="str">
            <v>ZINDEL_2023</v>
          </cell>
          <cell r="C8969" t="str">
            <v>CID001105 - Malaysia Smelting Corporation (MSC)</v>
          </cell>
          <cell r="D8969" t="str">
            <v>Tin</v>
          </cell>
          <cell r="E8969" t="str">
            <v>CID001105</v>
          </cell>
          <cell r="F8969" t="str">
            <v>RMI</v>
          </cell>
          <cell r="G8969" t="str">
            <v>Malaysia Smelting Corporation (MSC)</v>
          </cell>
          <cell r="H8969" t="str">
            <v>MALAYSIA</v>
          </cell>
          <cell r="I8969" t="str">
            <v>27, Jialan Pantai</v>
          </cell>
          <cell r="J8969" t="str">
            <v>Butterworth</v>
          </cell>
          <cell r="K8969" t="str">
            <v>Pulau Pinang</v>
          </cell>
          <cell r="L8969" t="str">
            <v>Conformant</v>
          </cell>
        </row>
        <row r="8970">
          <cell r="B8970" t="str">
            <v>ZINDEL_2023</v>
          </cell>
          <cell r="C8970" t="str">
            <v>CID001142 - Metallic Resources, Inc.</v>
          </cell>
          <cell r="D8970" t="str">
            <v>Tin</v>
          </cell>
          <cell r="E8970" t="str">
            <v>CID001142</v>
          </cell>
          <cell r="F8970" t="str">
            <v>RMI</v>
          </cell>
          <cell r="G8970" t="str">
            <v>Metallic Resources, Inc.</v>
          </cell>
          <cell r="H8970" t="str">
            <v>UNITED STATES OF AMERICA</v>
          </cell>
          <cell r="I8970"/>
          <cell r="J8970" t="str">
            <v>Twinsburg</v>
          </cell>
          <cell r="K8970" t="str">
            <v>Ohio</v>
          </cell>
          <cell r="L8970" t="str">
            <v>Conformant</v>
          </cell>
        </row>
        <row r="8971">
          <cell r="B8971" t="str">
            <v>ZINDEL_2023</v>
          </cell>
          <cell r="C8971" t="str">
            <v>CID001182 - Minsur</v>
          </cell>
          <cell r="D8971" t="str">
            <v>Tin</v>
          </cell>
          <cell r="E8971" t="str">
            <v>CID001182</v>
          </cell>
          <cell r="F8971" t="str">
            <v>RMI</v>
          </cell>
          <cell r="G8971" t="str">
            <v>Minsur</v>
          </cell>
          <cell r="H8971" t="str">
            <v>PERU</v>
          </cell>
          <cell r="I8971" t="str">
            <v>222 Bloomingdale Road, Suite 101</v>
          </cell>
          <cell r="J8971" t="str">
            <v>Paracas</v>
          </cell>
          <cell r="K8971" t="str">
            <v>Ika</v>
          </cell>
          <cell r="L8971" t="str">
            <v>Conformant</v>
          </cell>
        </row>
        <row r="8972">
          <cell r="B8972" t="str">
            <v>ZINDEL_2023</v>
          </cell>
          <cell r="C8972" t="str">
            <v>CID001337 - Operaciones Metalurgicas S.A.</v>
          </cell>
          <cell r="D8972" t="str">
            <v>Tin</v>
          </cell>
          <cell r="E8972" t="str">
            <v>CID001337</v>
          </cell>
          <cell r="F8972" t="str">
            <v>RMI</v>
          </cell>
          <cell r="G8972" t="str">
            <v>Operaciones Metalurgicas S.A.</v>
          </cell>
          <cell r="H8972" t="str">
            <v>BOLIVIA (PLURINATIONAL STATE OF)</v>
          </cell>
          <cell r="I8972" t="str">
            <v>Nondisclosure</v>
          </cell>
          <cell r="J8972" t="str">
            <v>Oruro</v>
          </cell>
          <cell r="K8972" t="str">
            <v>Oruro</v>
          </cell>
          <cell r="L8972" t="str">
            <v>Conformant</v>
          </cell>
        </row>
        <row r="8973">
          <cell r="B8973" t="str">
            <v>ZINDEL_2023</v>
          </cell>
          <cell r="C8973" t="str">
            <v>CID001399 - PT Artha Cipta Langgeng</v>
          </cell>
          <cell r="D8973" t="str">
            <v>Tin</v>
          </cell>
          <cell r="E8973" t="str">
            <v>CID001399</v>
          </cell>
          <cell r="F8973" t="str">
            <v>RMI</v>
          </cell>
          <cell r="G8973" t="str">
            <v>PT Artha Cipta Langgeng</v>
          </cell>
          <cell r="H8973" t="str">
            <v>INDONESIA</v>
          </cell>
          <cell r="I8973"/>
          <cell r="J8973" t="str">
            <v>Sungailiat</v>
          </cell>
          <cell r="K8973" t="str">
            <v>Kepulauan Bangka Belitung</v>
          </cell>
          <cell r="L8973" t="str">
            <v>Conformant</v>
          </cell>
        </row>
        <row r="8974">
          <cell r="B8974" t="str">
            <v>ZINDEL_2023</v>
          </cell>
          <cell r="C8974" t="str">
            <v>CID002503 - PT ATD Makmur Mandiri Jaya</v>
          </cell>
          <cell r="D8974" t="str">
            <v>Tin</v>
          </cell>
          <cell r="E8974" t="str">
            <v>CID002503</v>
          </cell>
          <cell r="F8974" t="str">
            <v>RMI</v>
          </cell>
          <cell r="G8974" t="str">
            <v>PT ATD Makmur Mandiri Jaya</v>
          </cell>
          <cell r="H8974" t="str">
            <v>INDONESIA</v>
          </cell>
          <cell r="I8974"/>
          <cell r="J8974" t="str">
            <v>Sungailiat</v>
          </cell>
          <cell r="K8974" t="str">
            <v>Kepulauan Bangka Belitung</v>
          </cell>
          <cell r="L8974" t="str">
            <v>Conformant</v>
          </cell>
        </row>
        <row r="8975">
          <cell r="B8975" t="str">
            <v>ZINDEL_2023</v>
          </cell>
          <cell r="C8975" t="str">
            <v>CID001402 - PT Babel Inti Perkasa</v>
          </cell>
          <cell r="D8975" t="str">
            <v>Tin</v>
          </cell>
          <cell r="E8975" t="str">
            <v>CID001402</v>
          </cell>
          <cell r="F8975" t="str">
            <v>RMI</v>
          </cell>
          <cell r="G8975" t="str">
            <v>PT Babel Inti Perkasa</v>
          </cell>
          <cell r="H8975" t="str">
            <v>INDONESIA</v>
          </cell>
          <cell r="I8975"/>
          <cell r="J8975" t="str">
            <v>Lintang</v>
          </cell>
          <cell r="K8975" t="str">
            <v>Kepulauan Bangka Belitung</v>
          </cell>
          <cell r="L8975" t="str">
            <v>Conformant</v>
          </cell>
        </row>
        <row r="8976">
          <cell r="B8976" t="str">
            <v>ZINDEL_2023</v>
          </cell>
          <cell r="C8976" t="str">
            <v>CID001428 - PT Bukit Timah156</v>
          </cell>
          <cell r="D8976" t="str">
            <v>Tin</v>
          </cell>
          <cell r="E8976" t="str">
            <v>CID001428</v>
          </cell>
          <cell r="F8976" t="str">
            <v>RMI</v>
          </cell>
          <cell r="G8976" t="str">
            <v>PT Bukit Timah</v>
          </cell>
          <cell r="H8976" t="str">
            <v>INDONESIA</v>
          </cell>
          <cell r="I8976" t="str">
            <v>Nondisclosure</v>
          </cell>
          <cell r="J8976" t="str">
            <v>Pangkal Pinang</v>
          </cell>
          <cell r="K8976" t="str">
            <v>Kepulauan Bangka Belitung</v>
          </cell>
          <cell r="L8976" t="str">
            <v>Conformant</v>
          </cell>
        </row>
        <row r="8977">
          <cell r="B8977" t="str">
            <v>ZINDEL_2023</v>
          </cell>
          <cell r="C8977" t="str">
            <v>CID002696 - PT Cipta Persada Mulia</v>
          </cell>
          <cell r="D8977" t="str">
            <v>Tin</v>
          </cell>
          <cell r="E8977" t="str">
            <v>CID002696</v>
          </cell>
          <cell r="F8977" t="str">
            <v>RMI</v>
          </cell>
          <cell r="G8977" t="str">
            <v>PT Cipta Persada Mulia</v>
          </cell>
          <cell r="H8977" t="str">
            <v>INDONESIA</v>
          </cell>
          <cell r="I8977"/>
          <cell r="J8977" t="str">
            <v>Batam</v>
          </cell>
          <cell r="K8977" t="str">
            <v>Kepulauan Riau</v>
          </cell>
          <cell r="L8977" t="str">
            <v>Conformant</v>
          </cell>
        </row>
        <row r="8978">
          <cell r="B8978" t="str">
            <v>ZINDEL_2023</v>
          </cell>
          <cell r="C8978" t="str">
            <v>CID002835 - PT Menara Cipta Mulia</v>
          </cell>
          <cell r="D8978" t="str">
            <v>Tin</v>
          </cell>
          <cell r="E8978" t="str">
            <v>CID002835</v>
          </cell>
          <cell r="F8978" t="str">
            <v>RMI</v>
          </cell>
          <cell r="G8978" t="str">
            <v>PT Menara Cipta Mulia</v>
          </cell>
          <cell r="H8978" t="str">
            <v>INDONESIA</v>
          </cell>
          <cell r="I8978"/>
          <cell r="J8978" t="str">
            <v>Mentawak</v>
          </cell>
          <cell r="K8978" t="str">
            <v>Kepulauan Bangka Belitung</v>
          </cell>
          <cell r="L8978" t="str">
            <v>Conformant</v>
          </cell>
        </row>
        <row r="8979">
          <cell r="B8979" t="str">
            <v>ZINDEL_2023</v>
          </cell>
          <cell r="C8979" t="str">
            <v>CID001453 - PT Mitra Stania Prima</v>
          </cell>
          <cell r="D8979" t="str">
            <v>Tin</v>
          </cell>
          <cell r="E8979" t="str">
            <v>CID001453</v>
          </cell>
          <cell r="F8979" t="str">
            <v>RMI</v>
          </cell>
          <cell r="G8979" t="str">
            <v>PT Mitra Stania Prima</v>
          </cell>
          <cell r="H8979" t="str">
            <v>INDONESIA</v>
          </cell>
          <cell r="I8979"/>
          <cell r="J8979" t="str">
            <v>Sungailiat</v>
          </cell>
          <cell r="K8979" t="str">
            <v>Kepulauan Bangka Belitung</v>
          </cell>
          <cell r="L8979" t="str">
            <v>Conformant</v>
          </cell>
        </row>
        <row r="8980">
          <cell r="B8980" t="str">
            <v>ZINDEL_2023</v>
          </cell>
          <cell r="C8980" t="str">
            <v>CID001458 - PT Prima Timah Utama</v>
          </cell>
          <cell r="D8980" t="str">
            <v>Tin</v>
          </cell>
          <cell r="E8980" t="str">
            <v>CID001458</v>
          </cell>
          <cell r="F8980" t="str">
            <v>RMI</v>
          </cell>
          <cell r="G8980" t="str">
            <v>PT Prima Timah Utama</v>
          </cell>
          <cell r="H8980" t="str">
            <v>INDONESIA</v>
          </cell>
          <cell r="I8980"/>
          <cell r="J8980" t="str">
            <v>Pangkal Pinang</v>
          </cell>
          <cell r="K8980" t="str">
            <v>Kepulauan Bangka Belitung</v>
          </cell>
          <cell r="L8980" t="str">
            <v>Conformant</v>
          </cell>
        </row>
        <row r="8981">
          <cell r="B8981" t="str">
            <v>ZINDEL_2023</v>
          </cell>
          <cell r="C8981" t="str">
            <v>CID001460 - PT Refined Bangka Tin</v>
          </cell>
          <cell r="D8981" t="str">
            <v>Tin</v>
          </cell>
          <cell r="E8981" t="str">
            <v>CID001460</v>
          </cell>
          <cell r="F8981" t="str">
            <v>RMI</v>
          </cell>
          <cell r="G8981" t="str">
            <v>PT Refined Bangka Tin</v>
          </cell>
          <cell r="H8981" t="str">
            <v>INDONESIA</v>
          </cell>
          <cell r="I8981"/>
          <cell r="J8981" t="str">
            <v>Sungailiat</v>
          </cell>
          <cell r="K8981" t="str">
            <v>Kepulauan Bangka Belitung</v>
          </cell>
          <cell r="L8981" t="str">
            <v>Conformant</v>
          </cell>
        </row>
        <row r="8982">
          <cell r="B8982" t="str">
            <v>ZINDEL_2023</v>
          </cell>
          <cell r="C8982" t="str">
            <v>CID001463 - PT Sariwiguna Binasentosa</v>
          </cell>
          <cell r="D8982" t="str">
            <v>Tin</v>
          </cell>
          <cell r="E8982" t="str">
            <v>CID001463</v>
          </cell>
          <cell r="F8982" t="str">
            <v>RMI</v>
          </cell>
          <cell r="G8982" t="str">
            <v>PT Sariwiguna Binasentosa</v>
          </cell>
          <cell r="H8982" t="str">
            <v>INDONESIA</v>
          </cell>
          <cell r="I8982"/>
          <cell r="J8982" t="str">
            <v>Pangkal Pinang</v>
          </cell>
          <cell r="K8982" t="str">
            <v>Kepulauan Bangka Belitung</v>
          </cell>
          <cell r="L8982" t="str">
            <v>Conformant</v>
          </cell>
        </row>
        <row r="8983">
          <cell r="B8983" t="str">
            <v>ZINDEL_2023</v>
          </cell>
          <cell r="C8983" t="str">
            <v>CID001468 - PT Stanindo Inti Perkasa</v>
          </cell>
          <cell r="D8983" t="str">
            <v>Tin</v>
          </cell>
          <cell r="E8983" t="str">
            <v>CID001468</v>
          </cell>
          <cell r="F8983" t="str">
            <v>RMI</v>
          </cell>
          <cell r="G8983" t="str">
            <v>PT Stanindo Inti Perkasa</v>
          </cell>
          <cell r="H8983" t="str">
            <v>INDONESIA</v>
          </cell>
          <cell r="I8983"/>
          <cell r="J8983" t="str">
            <v>Pangkal Pinang</v>
          </cell>
          <cell r="K8983" t="str">
            <v>Kepulauan Bangka Belitung</v>
          </cell>
          <cell r="L8983" t="str">
            <v>Conformant</v>
          </cell>
        </row>
        <row r="8984">
          <cell r="B8984" t="str">
            <v>ZINDEL_2023</v>
          </cell>
          <cell r="C8984" t="str">
            <v>CID001477 - PT Timah Tbk Kundur</v>
          </cell>
          <cell r="D8984" t="str">
            <v>Tin</v>
          </cell>
          <cell r="E8984" t="str">
            <v>CID001477</v>
          </cell>
          <cell r="F8984" t="str">
            <v>RMI</v>
          </cell>
          <cell r="G8984" t="str">
            <v>PT Timah Tbk Kundur</v>
          </cell>
          <cell r="H8984" t="str">
            <v>INDONESIA</v>
          </cell>
          <cell r="I8984" t="str">
            <v>Unknown.</v>
          </cell>
          <cell r="J8984" t="str">
            <v>Kundur</v>
          </cell>
          <cell r="K8984" t="str">
            <v>Riau</v>
          </cell>
          <cell r="L8984" t="str">
            <v>Conformant</v>
          </cell>
        </row>
        <row r="8985">
          <cell r="B8985" t="str">
            <v>ZINDEL_2023</v>
          </cell>
          <cell r="C8985" t="str">
            <v>CID001482 - PT Timah Tbk Mentok</v>
          </cell>
          <cell r="D8985" t="str">
            <v>Tin</v>
          </cell>
          <cell r="E8985" t="str">
            <v>CID001482</v>
          </cell>
          <cell r="F8985" t="str">
            <v>RMI</v>
          </cell>
          <cell r="G8985" t="str">
            <v>PT Timah Tbk Mentok</v>
          </cell>
          <cell r="H8985" t="str">
            <v>INDONESIA</v>
          </cell>
          <cell r="I8985" t="str">
            <v>Unknown.</v>
          </cell>
          <cell r="J8985" t="str">
            <v>Mentok</v>
          </cell>
          <cell r="K8985" t="str">
            <v>Kepulauan Bangka Belitung</v>
          </cell>
          <cell r="L8985" t="str">
            <v>Conformant</v>
          </cell>
        </row>
        <row r="8986">
          <cell r="B8986" t="str">
            <v>ZINDEL_2023</v>
          </cell>
          <cell r="C8986" t="str">
            <v>CID001490 - PT Tinindo Inter Nusa</v>
          </cell>
          <cell r="D8986" t="str">
            <v>Tin</v>
          </cell>
          <cell r="E8986" t="str">
            <v>CID001490</v>
          </cell>
          <cell r="F8986" t="str">
            <v>RMI</v>
          </cell>
          <cell r="G8986" t="str">
            <v>PT Tinindo Inter Nusa</v>
          </cell>
          <cell r="H8986" t="str">
            <v>INDONESIA</v>
          </cell>
          <cell r="I8986"/>
          <cell r="J8986" t="str">
            <v>Pangkal Pinang</v>
          </cell>
          <cell r="K8986" t="str">
            <v>Kepulauan Bangka Belitung</v>
          </cell>
          <cell r="L8986" t="str">
            <v>Listed by RMI</v>
          </cell>
        </row>
        <row r="8987">
          <cell r="B8987" t="str">
            <v>ZINDEL_2023</v>
          </cell>
          <cell r="C8987" t="str">
            <v>CID001539 - Rui Da Hung</v>
          </cell>
          <cell r="D8987" t="str">
            <v>Tin</v>
          </cell>
          <cell r="E8987" t="str">
            <v>CID001539</v>
          </cell>
          <cell r="F8987" t="str">
            <v>RMI</v>
          </cell>
          <cell r="G8987" t="str">
            <v>Rui Da Hung</v>
          </cell>
          <cell r="H8987" t="str">
            <v>TAIWAN, PROVINCE OF CHINA</v>
          </cell>
          <cell r="I8987"/>
          <cell r="J8987" t="str">
            <v>Taoyuan</v>
          </cell>
          <cell r="K8987" t="str">
            <v>Taoyuan</v>
          </cell>
          <cell r="L8987" t="str">
            <v>Conformant</v>
          </cell>
        </row>
        <row r="8988">
          <cell r="B8988" t="str">
            <v>ZINDEL_2023</v>
          </cell>
          <cell r="C8988" t="str">
            <v>CID001898 - Thaisarco</v>
          </cell>
          <cell r="D8988" t="str">
            <v>Tin</v>
          </cell>
          <cell r="E8988" t="str">
            <v>CID001898</v>
          </cell>
          <cell r="F8988" t="str">
            <v>RMI</v>
          </cell>
          <cell r="G8988" t="str">
            <v>Thaisarco</v>
          </cell>
          <cell r="H8988" t="str">
            <v>THAILAND</v>
          </cell>
          <cell r="I8988" t="str">
            <v>80 Moo 8, Sakdidej Road</v>
          </cell>
          <cell r="J8988" t="str">
            <v>Amphur Muang</v>
          </cell>
          <cell r="K8988" t="str">
            <v>Phuket</v>
          </cell>
          <cell r="L8988" t="str">
            <v>Conformant</v>
          </cell>
        </row>
        <row r="8989">
          <cell r="B8989" t="str">
            <v>ZINDEL_2023</v>
          </cell>
          <cell r="C8989" t="str">
            <v>CID002036 - White Solder Metalurgia e Mineracao Ltda.</v>
          </cell>
          <cell r="D8989" t="str">
            <v>Tin</v>
          </cell>
          <cell r="E8989" t="str">
            <v>CID002036</v>
          </cell>
          <cell r="F8989" t="str">
            <v>RMI</v>
          </cell>
          <cell r="G8989" t="str">
            <v>White Solder Metalurgia e Mineracao Ltda.</v>
          </cell>
          <cell r="H8989" t="str">
            <v>BRAZIL</v>
          </cell>
          <cell r="I8989" t="str">
            <v>Rodovia 421, Km 1,1 no 917 CEP 76877-073/Cx Postal: 433</v>
          </cell>
          <cell r="J8989" t="str">
            <v>Ariquemes</v>
          </cell>
          <cell r="K8989" t="str">
            <v>Rondônia</v>
          </cell>
          <cell r="L8989" t="str">
            <v>Conformant</v>
          </cell>
        </row>
        <row r="8990">
          <cell r="B8990" t="str">
            <v>ZINDEL_2023</v>
          </cell>
          <cell r="C8990" t="str">
            <v>CID002158 - Yunnan Chengfeng Non-ferrous Metals Co., Ltd.165</v>
          </cell>
          <cell r="D8990" t="str">
            <v>Tin</v>
          </cell>
          <cell r="E8990" t="str">
            <v>CID002158</v>
          </cell>
          <cell r="F8990" t="str">
            <v>RMI</v>
          </cell>
          <cell r="G8990" t="str">
            <v>Yunnan Chengfeng Non-ferrous Metals Co., Ltd.</v>
          </cell>
          <cell r="H8990" t="str">
            <v>CHINA</v>
          </cell>
          <cell r="I8990" t="str">
            <v>Unknown.</v>
          </cell>
          <cell r="J8990" t="str">
            <v>Gejiu</v>
          </cell>
          <cell r="K8990" t="str">
            <v>Yunnan Sheng</v>
          </cell>
          <cell r="L8990" t="str">
            <v>Conformant</v>
          </cell>
        </row>
        <row r="8991">
          <cell r="B8991" t="str">
            <v>ZINDEL_2023</v>
          </cell>
          <cell r="C8991" t="str">
            <v>CID002180 - Tin Smelting Branch of Yunnan Tin Co., Ltd.</v>
          </cell>
          <cell r="D8991" t="str">
            <v>Tin</v>
          </cell>
          <cell r="E8991" t="str">
            <v>CID002180</v>
          </cell>
          <cell r="F8991" t="str">
            <v>RMI</v>
          </cell>
          <cell r="G8991" t="str">
            <v>Tin Smelting Branch of Yunnan Tin Co., Ltd.</v>
          </cell>
          <cell r="H8991" t="str">
            <v>CHINA</v>
          </cell>
          <cell r="I8991" t="str">
            <v>Unknown.</v>
          </cell>
          <cell r="J8991" t="str">
            <v>Gejiu</v>
          </cell>
          <cell r="K8991" t="str">
            <v>Yunnan Sheng</v>
          </cell>
          <cell r="L8991" t="str">
            <v>Conformant</v>
          </cell>
        </row>
        <row r="8992">
          <cell r="B8992" t="str">
            <v>ZINDEL_2023</v>
          </cell>
          <cell r="C8992" t="str">
            <v>CID002494 - Ganzhou Seadragon W &amp; Mo Co., Ltd.</v>
          </cell>
          <cell r="D8992" t="str">
            <v>Tungsten</v>
          </cell>
          <cell r="E8992" t="str">
            <v>CID002494</v>
          </cell>
          <cell r="F8992" t="str">
            <v>RMI</v>
          </cell>
          <cell r="G8992" t="str">
            <v>Ganzhou Seadragon W &amp; Mo Co., Ltd.</v>
          </cell>
          <cell r="H8992" t="str">
            <v>CHINA</v>
          </cell>
          <cell r="I8992"/>
          <cell r="J8992" t="str">
            <v>Ganzhou</v>
          </cell>
          <cell r="K8992" t="str">
            <v>Jiangxi Sheng</v>
          </cell>
          <cell r="L8992" t="str">
            <v>Conformant</v>
          </cell>
        </row>
        <row r="8993">
          <cell r="B8993" t="str">
            <v>ZINDEL_2023</v>
          </cell>
          <cell r="C8993" t="str">
            <v>CID002541 - H.C. Starck Tungsten GmbH</v>
          </cell>
          <cell r="D8993" t="str">
            <v>Tungsten</v>
          </cell>
          <cell r="E8993" t="str">
            <v>CID002541</v>
          </cell>
          <cell r="F8993" t="str">
            <v>RMI</v>
          </cell>
          <cell r="G8993" t="str">
            <v>H.C. Starck Tungsten GmbH</v>
          </cell>
          <cell r="H8993" t="str">
            <v>GERMANY</v>
          </cell>
          <cell r="I8993"/>
          <cell r="J8993" t="str">
            <v>Goslar</v>
          </cell>
          <cell r="K8993" t="str">
            <v>Niedersachsen</v>
          </cell>
          <cell r="L8993" t="str">
            <v>Conformant</v>
          </cell>
        </row>
        <row r="8994">
          <cell r="B8994" t="str">
            <v>ZINDEL_2023</v>
          </cell>
          <cell r="C8994" t="str">
            <v>CID002543 - Masan High-Tech Materials</v>
          </cell>
          <cell r="D8994" t="str">
            <v>Tungsten</v>
          </cell>
          <cell r="E8994" t="str">
            <v>CID002543</v>
          </cell>
          <cell r="F8994" t="str">
            <v>RMI</v>
          </cell>
          <cell r="G8994" t="str">
            <v>Masan High-Tech Materials</v>
          </cell>
          <cell r="H8994" t="str">
            <v>VIET NAM</v>
          </cell>
          <cell r="I8994"/>
          <cell r="J8994" t="str">
            <v>Dai Tu</v>
          </cell>
          <cell r="K8994" t="str">
            <v>Thái Nguyên</v>
          </cell>
          <cell r="L8994" t="str">
            <v>Conformant</v>
          </cell>
        </row>
        <row r="8995">
          <cell r="B8995" t="str">
            <v>ZINDEL_2023</v>
          </cell>
          <cell r="C8995" t="str">
            <v>CID001231 - Jiangxi New Nanshan Technology Ltd.</v>
          </cell>
          <cell r="D8995" t="str">
            <v>Tin</v>
          </cell>
          <cell r="E8995" t="str">
            <v>CID001231</v>
          </cell>
          <cell r="F8995" t="str">
            <v>RMI</v>
          </cell>
          <cell r="G8995" t="str">
            <v>Jiangxi New Nanshan Technology Ltd.</v>
          </cell>
          <cell r="H8995" t="str">
            <v>CHINA</v>
          </cell>
          <cell r="I8995" t="str">
            <v>Nan Kang Industrial Park, Ganzhou, Jiangxi Province, China, 341413</v>
          </cell>
          <cell r="J8995" t="str">
            <v>Ganzhou</v>
          </cell>
          <cell r="K8995" t="str">
            <v>Jiangxi Sheng</v>
          </cell>
          <cell r="L8995" t="str">
            <v>Conformant</v>
          </cell>
        </row>
        <row r="8996">
          <cell r="B8996" t="str">
            <v>ZINDEL_2023</v>
          </cell>
          <cell r="C8996" t="str">
            <v>CID002773 - Aurubis Beerse99</v>
          </cell>
          <cell r="D8996" t="str">
            <v>Tin</v>
          </cell>
          <cell r="E8996" t="str">
            <v>CID002773</v>
          </cell>
          <cell r="F8996" t="str">
            <v>RMI</v>
          </cell>
          <cell r="G8996" t="str">
            <v>Aurubis Beerse</v>
          </cell>
          <cell r="H8996" t="str">
            <v>BELGIUM</v>
          </cell>
          <cell r="I8996"/>
          <cell r="J8996" t="str">
            <v>Beerse</v>
          </cell>
          <cell r="K8996" t="str">
            <v>Antwerpen</v>
          </cell>
          <cell r="L8996" t="str">
            <v>Conformant</v>
          </cell>
        </row>
        <row r="8997">
          <cell r="B8997" t="str">
            <v>ZINDEL_2023</v>
          </cell>
          <cell r="C8997" t="str">
            <v>CID003205 - PT Bangka Serumpun</v>
          </cell>
          <cell r="D8997" t="str">
            <v>Tin</v>
          </cell>
          <cell r="E8997" t="str">
            <v>CID003205</v>
          </cell>
          <cell r="F8997" t="str">
            <v>RMI</v>
          </cell>
          <cell r="G8997" t="str">
            <v>PT Bangka Serumpun</v>
          </cell>
          <cell r="H8997" t="str">
            <v>INDONESIA</v>
          </cell>
          <cell r="I8997"/>
          <cell r="J8997" t="str">
            <v>Pangkalpinang</v>
          </cell>
          <cell r="K8997" t="str">
            <v>Kepulauan Bangka Belitung</v>
          </cell>
          <cell r="L8997" t="str">
            <v>Conformant</v>
          </cell>
        </row>
        <row r="8998">
          <cell r="B8998" t="str">
            <v>ZINDEL_2023</v>
          </cell>
          <cell r="C8998" t="str">
            <v>CID003325 - Tin Technology &amp; Refining</v>
          </cell>
          <cell r="D8998" t="str">
            <v>Tin</v>
          </cell>
          <cell r="E8998" t="str">
            <v>CID003325</v>
          </cell>
          <cell r="F8998" t="str">
            <v>RMI</v>
          </cell>
          <cell r="G8998" t="str">
            <v>Tin Technology &amp; Refining</v>
          </cell>
          <cell r="H8998" t="str">
            <v>UNITED STATES OF AMERICA</v>
          </cell>
          <cell r="I8998"/>
          <cell r="J8998" t="str">
            <v>West Chester</v>
          </cell>
          <cell r="K8998" t="str">
            <v>Pennsylvania</v>
          </cell>
          <cell r="L8998" t="str">
            <v>Conformant</v>
          </cell>
        </row>
        <row r="8999">
          <cell r="B8999" t="str">
            <v>ZINDEL_2023</v>
          </cell>
          <cell r="C8999" t="str">
            <v>CID001406 - PT Babel Surya Alam Lestari</v>
          </cell>
          <cell r="D8999" t="str">
            <v>Tin</v>
          </cell>
          <cell r="E8999" t="str">
            <v>CID001406</v>
          </cell>
          <cell r="F8999" t="str">
            <v>RMI</v>
          </cell>
          <cell r="G8999" t="str">
            <v>PT Babel Surya Alam Lestari</v>
          </cell>
          <cell r="H8999" t="str">
            <v>INDONESIA</v>
          </cell>
          <cell r="I8999"/>
          <cell r="J8999" t="str">
            <v>Badau</v>
          </cell>
          <cell r="K8999" t="str">
            <v>Kepulauan Bangka Belitung</v>
          </cell>
          <cell r="L8999" t="str">
            <v>Conformant</v>
          </cell>
        </row>
        <row r="9000">
          <cell r="B9000" t="str">
            <v>ZINDEL_2023</v>
          </cell>
          <cell r="C9000" t="str">
            <v>CID003381 - PT Rajawali Rimba Perkasa</v>
          </cell>
          <cell r="D9000" t="str">
            <v>Tin</v>
          </cell>
          <cell r="E9000" t="str">
            <v>CID003381</v>
          </cell>
          <cell r="F9000" t="str">
            <v>RMI</v>
          </cell>
          <cell r="G9000" t="str">
            <v>PT Rajawali Rimba Perkasa</v>
          </cell>
          <cell r="H9000" t="str">
            <v>INDONESIA</v>
          </cell>
          <cell r="I9000"/>
          <cell r="J9000" t="str">
            <v>Tukak Sadai</v>
          </cell>
          <cell r="K9000" t="str">
            <v>Bangka Belitung</v>
          </cell>
          <cell r="L9000" t="str">
            <v>Conformant</v>
          </cell>
        </row>
        <row r="9001">
          <cell r="B9001" t="str">
            <v>ZINDEL_2023</v>
          </cell>
          <cell r="C9001" t="str">
            <v>CID002834 - Thai Nguyen Mining and Metallurgy Co., Ltd.</v>
          </cell>
          <cell r="D9001" t="str">
            <v>Tin</v>
          </cell>
          <cell r="E9001" t="str">
            <v>CID002834</v>
          </cell>
          <cell r="F9001" t="str">
            <v>RMI</v>
          </cell>
          <cell r="G9001" t="str">
            <v>Thai Nguyen Mining and Metallurgy Co., Ltd.</v>
          </cell>
          <cell r="H9001" t="str">
            <v>VIET NAM</v>
          </cell>
          <cell r="I9001"/>
          <cell r="J9001" t="str">
            <v>Thai Nguyen</v>
          </cell>
          <cell r="K9001" t="str">
            <v>Thái Nguyên</v>
          </cell>
          <cell r="L9001" t="str">
            <v>Removed</v>
          </cell>
        </row>
        <row r="9002">
          <cell r="B9002" t="str">
            <v>ZINDEL_2023</v>
          </cell>
          <cell r="C9002" t="str">
            <v>CID003379 - Ma'anshan Weitai Tin Co., Ltd.</v>
          </cell>
          <cell r="D9002" t="str">
            <v>Tin</v>
          </cell>
          <cell r="E9002" t="str">
            <v>CID003379</v>
          </cell>
          <cell r="F9002" t="str">
            <v>RMI</v>
          </cell>
          <cell r="G9002" t="str">
            <v>Ma'anshan Weitai Tin Co., Ltd.</v>
          </cell>
          <cell r="H9002" t="str">
            <v>CHINA</v>
          </cell>
          <cell r="I9002"/>
          <cell r="J9002" t="str">
            <v>Maanshan</v>
          </cell>
          <cell r="K9002" t="str">
            <v>Anhui Sheng</v>
          </cell>
          <cell r="L9002" t="str">
            <v>Removed</v>
          </cell>
        </row>
        <row r="9003">
          <cell r="B9003" t="str">
            <v>ZINDEL_2023</v>
          </cell>
          <cell r="C9003" t="str">
            <v>CID003387 - Luna Smelter, Ltd.</v>
          </cell>
          <cell r="D9003" t="str">
            <v>Tin</v>
          </cell>
          <cell r="E9003" t="str">
            <v>CID003387</v>
          </cell>
          <cell r="F9003" t="str">
            <v>RMI</v>
          </cell>
          <cell r="G9003" t="str">
            <v>Luna Smelter, Ltd.</v>
          </cell>
          <cell r="H9003" t="str">
            <v>RWANDA</v>
          </cell>
          <cell r="I9003"/>
          <cell r="J9003" t="str">
            <v>Kigali</v>
          </cell>
          <cell r="K9003" t="str">
            <v>City of Kigali</v>
          </cell>
          <cell r="L9003" t="str">
            <v>Conformant</v>
          </cell>
        </row>
        <row r="9004">
          <cell r="B9004" t="str">
            <v>ZINDEL_2023</v>
          </cell>
          <cell r="C9004" t="str">
            <v>CID001191 - Mitsubishi Materials Corporation</v>
          </cell>
          <cell r="D9004" t="str">
            <v>Tin</v>
          </cell>
          <cell r="E9004" t="str">
            <v>CID001191</v>
          </cell>
          <cell r="F9004" t="str">
            <v>RMI</v>
          </cell>
          <cell r="G9004" t="str">
            <v>Mitsubishi Materials Corporation</v>
          </cell>
          <cell r="H9004" t="str">
            <v>JAPAN</v>
          </cell>
          <cell r="I9004"/>
          <cell r="J9004" t="str">
            <v>Tokyo</v>
          </cell>
          <cell r="K9004" t="str">
            <v>Tokyo</v>
          </cell>
          <cell r="L9004" t="str">
            <v>Conformant</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
      <sheetName val="CMRT Declarations"/>
      <sheetName val="Sheet1"/>
      <sheetName val="Sheet2"/>
    </sheetNames>
    <sheetDataSet>
      <sheetData sheetId="0"/>
      <sheetData sheetId="1">
        <row r="1">
          <cell r="B1" t="str">
            <v>Smelter Identification</v>
          </cell>
          <cell r="C1" t="str">
            <v>Metal</v>
          </cell>
          <cell r="E1" t="str">
            <v>Smelter Names (Look-up)</v>
          </cell>
          <cell r="F1" t="str">
            <v>Smelter Facility Location: Country</v>
          </cell>
          <cell r="G1" t="str">
            <v>Smelter Identification</v>
          </cell>
          <cell r="H1" t="str">
            <v>Smelters Status</v>
          </cell>
          <cell r="I1" t="str">
            <v>Smelter Street</v>
          </cell>
          <cell r="J1" t="str">
            <v>Smelter City</v>
          </cell>
          <cell r="K1" t="str">
            <v>Smelter Facility Location: State / Province</v>
          </cell>
        </row>
        <row r="2">
          <cell r="B2" t="str">
            <v>CID000211</v>
          </cell>
          <cell r="C2" t="str">
            <v>Tantalum</v>
          </cell>
          <cell r="E2" t="str">
            <v>Changsha South Tantalum Niobium Co., Ltd.</v>
          </cell>
          <cell r="F2" t="str">
            <v>CHINA</v>
          </cell>
          <cell r="G2" t="str">
            <v>CID000211</v>
          </cell>
          <cell r="H2" t="str">
            <v>RMI</v>
          </cell>
          <cell r="J2" t="str">
            <v>Changsha</v>
          </cell>
          <cell r="K2" t="str">
            <v>Hunan Sheng</v>
          </cell>
        </row>
        <row r="3">
          <cell r="B3" t="str">
            <v>CID002504</v>
          </cell>
          <cell r="C3" t="str">
            <v>Tantalum</v>
          </cell>
          <cell r="E3" t="str">
            <v>D Block Metals, LLC</v>
          </cell>
          <cell r="F3" t="str">
            <v>UNITED STATES OF AMERICA</v>
          </cell>
          <cell r="G3" t="str">
            <v>CID002504</v>
          </cell>
          <cell r="H3" t="str">
            <v>RMI</v>
          </cell>
          <cell r="J3" t="str">
            <v>Gastonia</v>
          </cell>
          <cell r="K3" t="str">
            <v>North Carolina</v>
          </cell>
        </row>
        <row r="4">
          <cell r="B4" t="str">
            <v>CID000460</v>
          </cell>
          <cell r="C4" t="str">
            <v>Tantalum</v>
          </cell>
          <cell r="E4" t="str">
            <v>F&amp;X Electro-Materials Ltd.</v>
          </cell>
          <cell r="F4" t="str">
            <v>CHINA</v>
          </cell>
          <cell r="G4" t="str">
            <v>CID000460</v>
          </cell>
          <cell r="H4" t="str">
            <v>RMI</v>
          </cell>
          <cell r="J4" t="str">
            <v>Jiangmen</v>
          </cell>
          <cell r="K4" t="str">
            <v>Guangdong Sheng</v>
          </cell>
        </row>
        <row r="5">
          <cell r="B5" t="str">
            <v>CID002505</v>
          </cell>
          <cell r="C5" t="str">
            <v>Tantalum</v>
          </cell>
          <cell r="E5" t="str">
            <v>FIR Metals &amp; Resource Ltd.</v>
          </cell>
          <cell r="F5" t="str">
            <v>CHINA</v>
          </cell>
          <cell r="G5" t="str">
            <v>CID002505</v>
          </cell>
          <cell r="H5" t="str">
            <v>RMI</v>
          </cell>
          <cell r="J5" t="str">
            <v>Zhuzhou</v>
          </cell>
          <cell r="K5" t="str">
            <v>Hunan Sheng</v>
          </cell>
        </row>
        <row r="6">
          <cell r="B6" t="str">
            <v>CID002558</v>
          </cell>
          <cell r="C6" t="str">
            <v>Tantalum</v>
          </cell>
          <cell r="E6" t="str">
            <v>Global Advanced Metals Aizu</v>
          </cell>
          <cell r="F6" t="str">
            <v>JAPAN</v>
          </cell>
          <cell r="G6" t="str">
            <v>CID002558</v>
          </cell>
          <cell r="H6" t="str">
            <v>RMI</v>
          </cell>
          <cell r="J6" t="str">
            <v>Aizuwakamatsu</v>
          </cell>
          <cell r="K6" t="str">
            <v>Fukushima</v>
          </cell>
        </row>
        <row r="7">
          <cell r="B7" t="str">
            <v>CID002557</v>
          </cell>
          <cell r="C7" t="str">
            <v>Tantalum</v>
          </cell>
          <cell r="E7" t="str">
            <v>Global Advanced Metals Boyertown</v>
          </cell>
          <cell r="F7" t="str">
            <v>UNITED STATES OF AMERICA</v>
          </cell>
          <cell r="G7" t="str">
            <v>CID002557</v>
          </cell>
          <cell r="H7" t="str">
            <v>RMI</v>
          </cell>
          <cell r="J7" t="str">
            <v>Boyertown</v>
          </cell>
          <cell r="K7" t="str">
            <v>Pennsylvania</v>
          </cell>
        </row>
        <row r="8">
          <cell r="B8" t="str">
            <v>CID000616</v>
          </cell>
          <cell r="C8" t="str">
            <v>Tantalum</v>
          </cell>
          <cell r="E8" t="str">
            <v>XIMEI RESOURCES (GUANGDONG) LIMITED</v>
          </cell>
          <cell r="F8" t="str">
            <v>CHINA</v>
          </cell>
          <cell r="G8" t="str">
            <v>CID000616</v>
          </cell>
          <cell r="H8" t="str">
            <v>RMI</v>
          </cell>
          <cell r="J8" t="str">
            <v>Yingde</v>
          </cell>
          <cell r="K8" t="str">
            <v>Guangdong Sheng</v>
          </cell>
        </row>
        <row r="9">
          <cell r="B9" t="str">
            <v>CID002544</v>
          </cell>
          <cell r="C9" t="str">
            <v>Tantalum</v>
          </cell>
          <cell r="E9" t="str">
            <v>TANIOBIS Co., Ltd.</v>
          </cell>
          <cell r="F9" t="str">
            <v>THAILAND</v>
          </cell>
          <cell r="G9" t="str">
            <v>CID002544</v>
          </cell>
          <cell r="H9" t="str">
            <v>RMI</v>
          </cell>
          <cell r="J9" t="str">
            <v>Map Ta Phut</v>
          </cell>
          <cell r="K9" t="str">
            <v>Rayong</v>
          </cell>
        </row>
        <row r="10">
          <cell r="B10" t="str">
            <v>CID002547</v>
          </cell>
          <cell r="C10" t="str">
            <v>Tantalum</v>
          </cell>
          <cell r="E10" t="str">
            <v>QSIL Metals Hermsdorf GmbH</v>
          </cell>
          <cell r="F10" t="str">
            <v>GERMANY</v>
          </cell>
          <cell r="G10" t="str">
            <v>CID002547</v>
          </cell>
          <cell r="H10" t="str">
            <v>RMI</v>
          </cell>
          <cell r="J10" t="str">
            <v>Hermsdorf</v>
          </cell>
          <cell r="K10" t="str">
            <v>Thüringen</v>
          </cell>
        </row>
        <row r="11">
          <cell r="B11" t="str">
            <v>CID002548</v>
          </cell>
          <cell r="C11" t="str">
            <v>Tantalum</v>
          </cell>
          <cell r="E11" t="str">
            <v>Materion Newton Inc.</v>
          </cell>
          <cell r="F11" t="str">
            <v>UNITED STATES OF AMERICA</v>
          </cell>
          <cell r="G11" t="str">
            <v>CID002548</v>
          </cell>
          <cell r="H11" t="str">
            <v>RMI</v>
          </cell>
          <cell r="J11" t="str">
            <v>Newton</v>
          </cell>
          <cell r="K11" t="str">
            <v>Massachusetts</v>
          </cell>
        </row>
        <row r="12">
          <cell r="B12" t="str">
            <v>CID002549</v>
          </cell>
          <cell r="C12" t="str">
            <v>Tantalum</v>
          </cell>
          <cell r="E12" t="str">
            <v>TANIOBIS Japan Co., Ltd.</v>
          </cell>
          <cell r="F12" t="str">
            <v>JAPAN</v>
          </cell>
          <cell r="G12" t="str">
            <v>CID002549</v>
          </cell>
          <cell r="H12" t="str">
            <v>RMI</v>
          </cell>
          <cell r="J12" t="str">
            <v>Mito</v>
          </cell>
          <cell r="K12" t="str">
            <v>Ibaraki</v>
          </cell>
        </row>
        <row r="13">
          <cell r="B13" t="str">
            <v>CID002550</v>
          </cell>
          <cell r="C13" t="str">
            <v>Tantalum</v>
          </cell>
          <cell r="E13" t="str">
            <v>TANIOBIS Smelting GmbH &amp; Co. KG</v>
          </cell>
          <cell r="F13" t="str">
            <v>GERMANY</v>
          </cell>
          <cell r="G13" t="str">
            <v>CID002550</v>
          </cell>
          <cell r="H13" t="str">
            <v>RMI</v>
          </cell>
          <cell r="J13" t="str">
            <v>Laufenburg</v>
          </cell>
          <cell r="K13" t="str">
            <v>Baden-Württemberg</v>
          </cell>
        </row>
        <row r="14">
          <cell r="B14" t="str">
            <v>CID002545</v>
          </cell>
          <cell r="C14" t="str">
            <v>Tantalum</v>
          </cell>
          <cell r="E14" t="str">
            <v>TANIOBIS GmbH</v>
          </cell>
          <cell r="F14" t="str">
            <v>GERMANY</v>
          </cell>
          <cell r="G14" t="str">
            <v>CID002545</v>
          </cell>
          <cell r="H14" t="str">
            <v>RMI</v>
          </cell>
          <cell r="J14" t="str">
            <v>Goslar</v>
          </cell>
          <cell r="K14" t="str">
            <v>Niedersachsen</v>
          </cell>
        </row>
        <row r="15">
          <cell r="B15" t="str">
            <v>CID002492</v>
          </cell>
          <cell r="C15" t="str">
            <v>Tantalum</v>
          </cell>
          <cell r="E15" t="str">
            <v>Hengyang King Xing Lifeng New Materials Co., Ltd.</v>
          </cell>
          <cell r="F15" t="str">
            <v>CHINA</v>
          </cell>
          <cell r="G15" t="str">
            <v>CID002492</v>
          </cell>
          <cell r="H15" t="str">
            <v>RMI</v>
          </cell>
          <cell r="J15" t="str">
            <v>Hengyang</v>
          </cell>
          <cell r="K15" t="str">
            <v>Hunan Sheng</v>
          </cell>
        </row>
        <row r="16">
          <cell r="B16" t="str">
            <v>CID002512</v>
          </cell>
          <cell r="C16" t="str">
            <v>Tantalum</v>
          </cell>
          <cell r="E16" t="str">
            <v>Jiangxi Dinghai Tantalum &amp; Niobium Co., Ltd.</v>
          </cell>
          <cell r="F16" t="str">
            <v>CHINA</v>
          </cell>
          <cell r="G16" t="str">
            <v>CID002512</v>
          </cell>
          <cell r="H16" t="str">
            <v>RMI</v>
          </cell>
          <cell r="J16" t="str">
            <v>Fengxin</v>
          </cell>
          <cell r="K16" t="str">
            <v>Jiangxi Sheng</v>
          </cell>
        </row>
        <row r="17">
          <cell r="B17" t="str">
            <v>CID002842</v>
          </cell>
          <cell r="C17" t="str">
            <v>Tantalum</v>
          </cell>
          <cell r="E17" t="str">
            <v>Jiangxi Tuohong New Raw Material</v>
          </cell>
          <cell r="F17" t="str">
            <v>CHINA</v>
          </cell>
          <cell r="G17" t="str">
            <v>CID002842</v>
          </cell>
          <cell r="H17" t="str">
            <v>RMI</v>
          </cell>
          <cell r="J17" t="str">
            <v>Yi Chun City</v>
          </cell>
          <cell r="K17" t="str">
            <v>Jiangxi Sheng</v>
          </cell>
        </row>
        <row r="18">
          <cell r="B18" t="str">
            <v>CID000914</v>
          </cell>
          <cell r="C18" t="str">
            <v>Tantalum</v>
          </cell>
          <cell r="E18" t="str">
            <v>JiuJiang JinXin Nonferrous Metals Co., Ltd.</v>
          </cell>
          <cell r="F18" t="str">
            <v>CHINA</v>
          </cell>
          <cell r="G18" t="str">
            <v>CID000914</v>
          </cell>
          <cell r="H18" t="str">
            <v>RMI</v>
          </cell>
          <cell r="J18" t="str">
            <v>Jiujiang</v>
          </cell>
          <cell r="K18" t="str">
            <v>Jiangxi Sheng</v>
          </cell>
        </row>
        <row r="19">
          <cell r="B19" t="str">
            <v>CID000917</v>
          </cell>
          <cell r="C19" t="str">
            <v>Tantalum</v>
          </cell>
          <cell r="E19" t="str">
            <v>Jiujiang Tanbre Co., Ltd.</v>
          </cell>
          <cell r="F19" t="str">
            <v>CHINA</v>
          </cell>
          <cell r="G19" t="str">
            <v>CID000917</v>
          </cell>
          <cell r="H19" t="str">
            <v>RMI</v>
          </cell>
          <cell r="I19" t="str">
            <v>No. 62, Jiuhu Road, Jiujiang City, Jiangxi 
Province, China, P.C: 332014</v>
          </cell>
          <cell r="J19" t="str">
            <v>Jiujiang</v>
          </cell>
          <cell r="K19" t="str">
            <v>Jiangxi Sheng</v>
          </cell>
        </row>
        <row r="20">
          <cell r="B20" t="str">
            <v>CID002506</v>
          </cell>
          <cell r="C20" t="str">
            <v>Tantalum</v>
          </cell>
          <cell r="E20" t="str">
            <v>Jiujiang Zhongao Tantalum &amp; Niobium Co., Ltd.</v>
          </cell>
          <cell r="F20" t="str">
            <v>CHINA</v>
          </cell>
          <cell r="G20" t="str">
            <v>CID002506</v>
          </cell>
          <cell r="H20" t="str">
            <v>RMI</v>
          </cell>
          <cell r="J20" t="str">
            <v>Jiujiang</v>
          </cell>
          <cell r="K20" t="str">
            <v>Jiangxi Sheng</v>
          </cell>
        </row>
        <row r="21">
          <cell r="B21" t="str">
            <v>CID002539</v>
          </cell>
          <cell r="C21" t="str">
            <v>Tantalum</v>
          </cell>
          <cell r="E21" t="str">
            <v>KEMET de Mexico</v>
          </cell>
          <cell r="F21" t="str">
            <v>MEXICO</v>
          </cell>
          <cell r="G21" t="str">
            <v>CID002539</v>
          </cell>
          <cell r="H21" t="str">
            <v>RMI</v>
          </cell>
          <cell r="J21" t="str">
            <v>Matamoros</v>
          </cell>
          <cell r="K21" t="str">
            <v>Tamaulipas</v>
          </cell>
        </row>
        <row r="22">
          <cell r="B22" t="str">
            <v>CID001076</v>
          </cell>
          <cell r="C22" t="str">
            <v>Tantalum</v>
          </cell>
          <cell r="E22" t="str">
            <v>AMG Brasil</v>
          </cell>
          <cell r="F22" t="str">
            <v>BRAZIL</v>
          </cell>
          <cell r="G22" t="str">
            <v>CID001076</v>
          </cell>
          <cell r="H22" t="str">
            <v>RMI</v>
          </cell>
          <cell r="J22" t="str">
            <v>São João del Rei</v>
          </cell>
          <cell r="K22" t="str">
            <v>Minas Gerais</v>
          </cell>
        </row>
        <row r="23">
          <cell r="B23" t="str">
            <v>CID001163</v>
          </cell>
          <cell r="C23" t="str">
            <v>Tantalum</v>
          </cell>
          <cell r="E23" t="str">
            <v>Metallurgical Products India Pvt., Ltd.</v>
          </cell>
          <cell r="F23" t="str">
            <v>INDIA</v>
          </cell>
          <cell r="G23" t="str">
            <v>CID001163</v>
          </cell>
          <cell r="H23" t="str">
            <v>RMI</v>
          </cell>
          <cell r="J23" t="str">
            <v>District Raigad</v>
          </cell>
          <cell r="K23" t="str">
            <v>Maharashtra</v>
          </cell>
        </row>
        <row r="24">
          <cell r="B24" t="str">
            <v>CID001173</v>
          </cell>
          <cell r="C24" t="str">
            <v>Tin</v>
          </cell>
          <cell r="E24" t="str">
            <v>Mineracao Taboca S.A.</v>
          </cell>
          <cell r="F24" t="str">
            <v>BRAZIL</v>
          </cell>
          <cell r="G24" t="str">
            <v>CID001173</v>
          </cell>
          <cell r="H24" t="str">
            <v>RMI</v>
          </cell>
          <cell r="I24" t="str">
            <v>Nondisclosure</v>
          </cell>
          <cell r="J24" t="str">
            <v>Bairro Guarapiranga</v>
          </cell>
          <cell r="K24" t="str">
            <v>Pirapora do Bom Jesus City</v>
          </cell>
        </row>
        <row r="25">
          <cell r="B25" t="str">
            <v>CID001192</v>
          </cell>
          <cell r="C25" t="str">
            <v>Tantalum</v>
          </cell>
          <cell r="E25" t="str">
            <v>Mitsui Mining and Smelting Co., Ltd.</v>
          </cell>
          <cell r="F25" t="str">
            <v>JAPAN</v>
          </cell>
          <cell r="G25" t="str">
            <v>CID001192</v>
          </cell>
          <cell r="H25" t="str">
            <v>RMI</v>
          </cell>
          <cell r="J25" t="str">
            <v>Omuta</v>
          </cell>
          <cell r="K25" t="str">
            <v>Fukuoka</v>
          </cell>
        </row>
        <row r="26">
          <cell r="B26" t="str">
            <v>CID001277</v>
          </cell>
          <cell r="C26" t="str">
            <v>Tantalum</v>
          </cell>
          <cell r="E26" t="str">
            <v>Ningxia Orient Tantalum Industry Co., Ltd.</v>
          </cell>
          <cell r="F26" t="str">
            <v>CHINA</v>
          </cell>
          <cell r="G26" t="str">
            <v>CID001277</v>
          </cell>
          <cell r="H26" t="str">
            <v>RMI</v>
          </cell>
          <cell r="J26" t="str">
            <v>Shizuishan City</v>
          </cell>
          <cell r="K26" t="str">
            <v>Ningxia Huizi Zizhiqu</v>
          </cell>
        </row>
        <row r="27">
          <cell r="B27" t="str">
            <v>CID001200</v>
          </cell>
          <cell r="C27" t="str">
            <v>Tantalum</v>
          </cell>
          <cell r="E27" t="str">
            <v>NPM Silmet AS</v>
          </cell>
          <cell r="F27" t="str">
            <v>ESTONIA</v>
          </cell>
          <cell r="G27" t="str">
            <v>CID001200</v>
          </cell>
          <cell r="H27" t="str">
            <v>RMI</v>
          </cell>
          <cell r="J27" t="str">
            <v>Sillamäe</v>
          </cell>
          <cell r="K27" t="str">
            <v>Ida-Virumaa</v>
          </cell>
        </row>
        <row r="28">
          <cell r="B28" t="str">
            <v>CID001508</v>
          </cell>
          <cell r="C28" t="str">
            <v>Tantalum</v>
          </cell>
          <cell r="E28" t="str">
            <v>QuantumClean</v>
          </cell>
          <cell r="F28" t="str">
            <v>UNITED STATES OF AMERICA</v>
          </cell>
          <cell r="G28" t="str">
            <v>CID001508</v>
          </cell>
          <cell r="H28" t="str">
            <v>RMI</v>
          </cell>
          <cell r="J28" t="str">
            <v>Carrollton</v>
          </cell>
          <cell r="K28" t="str">
            <v>Texas</v>
          </cell>
        </row>
        <row r="29">
          <cell r="B29" t="str">
            <v>CID002706</v>
          </cell>
          <cell r="C29" t="str">
            <v>Tin</v>
          </cell>
          <cell r="E29" t="str">
            <v>Resind Industria e Comercio Ltda.</v>
          </cell>
          <cell r="F29" t="str">
            <v>BRAZIL</v>
          </cell>
          <cell r="G29" t="str">
            <v>CID002706</v>
          </cell>
          <cell r="H29" t="str">
            <v>RMI</v>
          </cell>
          <cell r="J29" t="str">
            <v>São João del Rei</v>
          </cell>
          <cell r="K29" t="str">
            <v>Minas gerais</v>
          </cell>
        </row>
        <row r="30">
          <cell r="B30" t="str">
            <v>CID001769</v>
          </cell>
          <cell r="C30" t="str">
            <v>Tantalum</v>
          </cell>
          <cell r="E30" t="str">
            <v>Solikamsk Magnesium Works OAO</v>
          </cell>
          <cell r="F30" t="str">
            <v>RUSSIAN FEDERATION</v>
          </cell>
          <cell r="G30" t="str">
            <v>CID001769</v>
          </cell>
          <cell r="H30" t="str">
            <v>RMI</v>
          </cell>
          <cell r="J30" t="str">
            <v>Solikamsk</v>
          </cell>
          <cell r="K30" t="str">
            <v>Permskiy kray</v>
          </cell>
        </row>
        <row r="31">
          <cell r="B31" t="str">
            <v>CID001869</v>
          </cell>
          <cell r="C31" t="str">
            <v>Tantalum</v>
          </cell>
          <cell r="E31" t="str">
            <v>Taki Chemical Co., Ltd.</v>
          </cell>
          <cell r="F31" t="str">
            <v>JAPAN</v>
          </cell>
          <cell r="G31" t="str">
            <v>CID001869</v>
          </cell>
          <cell r="H31" t="str">
            <v>RMI</v>
          </cell>
          <cell r="J31" t="str">
            <v>Harima</v>
          </cell>
          <cell r="K31" t="str">
            <v>Hyogo</v>
          </cell>
        </row>
        <row r="32">
          <cell r="B32" t="str">
            <v>CID001891</v>
          </cell>
          <cell r="C32" t="str">
            <v>Tantalum</v>
          </cell>
          <cell r="E32" t="str">
            <v>Telex Metals</v>
          </cell>
          <cell r="F32" t="str">
            <v>UNITED STATES OF AMERICA</v>
          </cell>
          <cell r="G32" t="str">
            <v>CID001891</v>
          </cell>
          <cell r="H32" t="str">
            <v>RMI</v>
          </cell>
          <cell r="J32" t="str">
            <v>Croydon</v>
          </cell>
          <cell r="K32" t="str">
            <v>Pennsylvania</v>
          </cell>
        </row>
        <row r="33">
          <cell r="B33" t="str">
            <v>CID001969</v>
          </cell>
          <cell r="C33" t="str">
            <v>Tantalum</v>
          </cell>
          <cell r="E33" t="str">
            <v>Ulba Metallurgical Plant JSC</v>
          </cell>
          <cell r="F33" t="str">
            <v>KAZAKHSTAN</v>
          </cell>
          <cell r="G33" t="str">
            <v>CID001969</v>
          </cell>
          <cell r="H33" t="str">
            <v>RMI</v>
          </cell>
          <cell r="J33" t="str">
            <v>Ust-Kamenogorsk</v>
          </cell>
          <cell r="K33" t="str">
            <v>Qaraghandy oblysy</v>
          </cell>
        </row>
        <row r="34">
          <cell r="B34" t="str">
            <v>CID002508</v>
          </cell>
          <cell r="C34" t="str">
            <v>Tantalum</v>
          </cell>
          <cell r="E34" t="str">
            <v>XinXing HaoRong Electronic Material Co., Ltd.</v>
          </cell>
          <cell r="F34" t="str">
            <v>CHINA</v>
          </cell>
          <cell r="G34" t="str">
            <v>CID002508</v>
          </cell>
          <cell r="H34" t="str">
            <v>RMI</v>
          </cell>
          <cell r="J34" t="str">
            <v>YunFu City</v>
          </cell>
          <cell r="K34" t="str">
            <v>Guangdong Sheng</v>
          </cell>
        </row>
        <row r="35">
          <cell r="B35" t="str">
            <v>CID002708</v>
          </cell>
          <cell r="C35" t="str">
            <v>Gold</v>
          </cell>
          <cell r="E35" t="str">
            <v>Abington Reldan Metals, LLC</v>
          </cell>
          <cell r="F35" t="str">
            <v>UNITED STATES OF AMERICA</v>
          </cell>
          <cell r="G35" t="str">
            <v>CID002708</v>
          </cell>
          <cell r="H35" t="str">
            <v>RMI</v>
          </cell>
          <cell r="J35" t="str">
            <v>Fairless Hills</v>
          </cell>
          <cell r="K35" t="str">
            <v>Pennsylvania</v>
          </cell>
        </row>
        <row r="36">
          <cell r="B36" t="str">
            <v>CID000015</v>
          </cell>
          <cell r="C36" t="str">
            <v>Gold</v>
          </cell>
          <cell r="E36" t="str">
            <v>Advanced Chemical Company</v>
          </cell>
          <cell r="F36" t="str">
            <v>UNITED STATES OF AMERICA</v>
          </cell>
          <cell r="G36" t="str">
            <v>CID000015</v>
          </cell>
          <cell r="H36" t="str">
            <v>RMI</v>
          </cell>
          <cell r="J36" t="str">
            <v>Warwick</v>
          </cell>
          <cell r="K36" t="str">
            <v>Rhode Island</v>
          </cell>
        </row>
        <row r="37">
          <cell r="B37" t="str">
            <v>CID000019</v>
          </cell>
          <cell r="C37" t="str">
            <v>Gold</v>
          </cell>
          <cell r="E37" t="str">
            <v>Aida Chemical Industries Co., Ltd.</v>
          </cell>
          <cell r="F37" t="str">
            <v>JAPAN</v>
          </cell>
          <cell r="G37" t="str">
            <v>CID000019</v>
          </cell>
          <cell r="H37" t="str">
            <v>RMI</v>
          </cell>
          <cell r="I37" t="str">
            <v>6-15-13 Minami-cho</v>
          </cell>
          <cell r="J37" t="str">
            <v>Fuchu</v>
          </cell>
          <cell r="K37" t="str">
            <v>Tokyo</v>
          </cell>
        </row>
        <row r="38">
          <cell r="B38" t="str">
            <v>CID002560</v>
          </cell>
          <cell r="C38" t="str">
            <v>Gold</v>
          </cell>
          <cell r="E38" t="str">
            <v>Al Etihad Gold Refinery DMCC</v>
          </cell>
          <cell r="F38" t="str">
            <v>UNITED ARAB EMIRATES</v>
          </cell>
          <cell r="G38" t="str">
            <v>CID002560</v>
          </cell>
          <cell r="H38" t="str">
            <v>RMI</v>
          </cell>
          <cell r="J38" t="str">
            <v>Dubai</v>
          </cell>
          <cell r="K38" t="str">
            <v>Dubayy</v>
          </cell>
        </row>
        <row r="39">
          <cell r="B39" t="str">
            <v>CID000035</v>
          </cell>
          <cell r="C39" t="str">
            <v>Gold</v>
          </cell>
          <cell r="E39" t="str">
            <v>Agosi AG</v>
          </cell>
          <cell r="F39" t="str">
            <v>GERMANY</v>
          </cell>
          <cell r="G39" t="str">
            <v>CID000035</v>
          </cell>
          <cell r="H39" t="str">
            <v>RMI</v>
          </cell>
          <cell r="J39" t="str">
            <v>Pforzheim</v>
          </cell>
          <cell r="K39" t="str">
            <v>Baden-Württemberg</v>
          </cell>
        </row>
        <row r="40">
          <cell r="B40" t="str">
            <v>CID000041</v>
          </cell>
          <cell r="C40" t="str">
            <v>Gold</v>
          </cell>
          <cell r="E40" t="str">
            <v>Almalyk Mining and Metallurgical Complex (AMMC)</v>
          </cell>
          <cell r="F40" t="str">
            <v>UZBEKISTAN</v>
          </cell>
          <cell r="G40" t="str">
            <v>CID000041</v>
          </cell>
          <cell r="H40" t="str">
            <v>RMI</v>
          </cell>
          <cell r="J40" t="str">
            <v>Almalyk</v>
          </cell>
          <cell r="K40" t="str">
            <v>Toshkent</v>
          </cell>
        </row>
        <row r="41">
          <cell r="B41" t="str">
            <v>CID000058</v>
          </cell>
          <cell r="C41" t="str">
            <v>Gold</v>
          </cell>
          <cell r="E41" t="str">
            <v>AngloGold Ashanti Corrego do Sitio Mineracao</v>
          </cell>
          <cell r="F41" t="str">
            <v>BRAZIL</v>
          </cell>
          <cell r="G41" t="str">
            <v>CID000058</v>
          </cell>
          <cell r="H41" t="str">
            <v>RMI</v>
          </cell>
          <cell r="J41" t="str">
            <v>Nova Lima</v>
          </cell>
          <cell r="K41" t="str">
            <v>Minas Gerais</v>
          </cell>
        </row>
        <row r="42">
          <cell r="B42" t="str">
            <v>CID000077</v>
          </cell>
          <cell r="C42" t="str">
            <v>Gold</v>
          </cell>
          <cell r="E42" t="str">
            <v>Argor-Heraeus S.A.</v>
          </cell>
          <cell r="F42" t="str">
            <v>SWITZERLAND</v>
          </cell>
          <cell r="G42" t="str">
            <v>CID000077</v>
          </cell>
          <cell r="H42" t="str">
            <v>RMI</v>
          </cell>
          <cell r="I42" t="str">
            <v>CH-6850 Mendrisio , Switzerland</v>
          </cell>
          <cell r="J42" t="str">
            <v>Mendrisio</v>
          </cell>
          <cell r="K42" t="str">
            <v>Ticino</v>
          </cell>
        </row>
        <row r="43">
          <cell r="B43" t="str">
            <v>CID000082</v>
          </cell>
          <cell r="C43" t="str">
            <v>Gold</v>
          </cell>
          <cell r="E43" t="str">
            <v>Asahi Pretec Corp.</v>
          </cell>
          <cell r="F43" t="str">
            <v>JAPAN</v>
          </cell>
          <cell r="G43" t="str">
            <v>CID000082</v>
          </cell>
          <cell r="H43" t="str">
            <v>RMI</v>
          </cell>
          <cell r="J43" t="str">
            <v>Kobe</v>
          </cell>
          <cell r="K43" t="str">
            <v>Hyogo</v>
          </cell>
        </row>
        <row r="44">
          <cell r="B44" t="str">
            <v>CID000924</v>
          </cell>
          <cell r="C44" t="str">
            <v>Gold</v>
          </cell>
          <cell r="E44" t="str">
            <v>Asahi Refining Canada Ltd.</v>
          </cell>
          <cell r="F44" t="str">
            <v>CANADA</v>
          </cell>
          <cell r="G44" t="str">
            <v>CID000924</v>
          </cell>
          <cell r="H44" t="str">
            <v>RMI</v>
          </cell>
          <cell r="J44" t="str">
            <v>Brampton</v>
          </cell>
          <cell r="K44" t="str">
            <v>Ontario</v>
          </cell>
        </row>
        <row r="45">
          <cell r="B45" t="str">
            <v>CID000920</v>
          </cell>
          <cell r="C45" t="str">
            <v>Gold</v>
          </cell>
          <cell r="E45" t="str">
            <v>Asahi Refining USA Inc.</v>
          </cell>
          <cell r="F45" t="str">
            <v>UNITED STATES OF AMERICA</v>
          </cell>
          <cell r="G45" t="str">
            <v>CID000920</v>
          </cell>
          <cell r="H45" t="str">
            <v>RMI</v>
          </cell>
          <cell r="J45" t="str">
            <v>Salt Lake City</v>
          </cell>
          <cell r="K45" t="str">
            <v>Utah</v>
          </cell>
        </row>
        <row r="46">
          <cell r="B46" t="str">
            <v>CID000103</v>
          </cell>
          <cell r="C46" t="str">
            <v>Gold</v>
          </cell>
          <cell r="E46" t="str">
            <v>Atasay Kuyumculuk Sanayi Ve Ticaret A.S.</v>
          </cell>
          <cell r="F46" t="str">
            <v>TURKEY</v>
          </cell>
          <cell r="G46" t="str">
            <v>CID000103</v>
          </cell>
          <cell r="H46" t="str">
            <v>RMI</v>
          </cell>
          <cell r="J46" t="str">
            <v>Istanbul</v>
          </cell>
          <cell r="K46" t="str">
            <v>İstanbul</v>
          </cell>
        </row>
        <row r="47">
          <cell r="B47" t="str">
            <v>CID002850</v>
          </cell>
          <cell r="C47" t="str">
            <v>Gold</v>
          </cell>
          <cell r="E47" t="str">
            <v>AU Traders and Refiners</v>
          </cell>
          <cell r="F47" t="str">
            <v>SOUTH AFRICA</v>
          </cell>
          <cell r="G47" t="str">
            <v>CID002850</v>
          </cell>
          <cell r="H47" t="str">
            <v>RMI</v>
          </cell>
          <cell r="J47" t="str">
            <v>Johannesburg</v>
          </cell>
          <cell r="K47" t="str">
            <v>Gauteng</v>
          </cell>
        </row>
        <row r="48">
          <cell r="B48" t="str">
            <v>CID000113</v>
          </cell>
          <cell r="C48" t="str">
            <v>Gold</v>
          </cell>
          <cell r="E48" t="str">
            <v>Aurubis AG</v>
          </cell>
          <cell r="F48" t="str">
            <v>GERMANY</v>
          </cell>
          <cell r="G48" t="str">
            <v>CID000113</v>
          </cell>
          <cell r="H48" t="str">
            <v>RMI</v>
          </cell>
          <cell r="J48" t="str">
            <v>Hamburg</v>
          </cell>
          <cell r="K48" t="str">
            <v>Hamburg</v>
          </cell>
        </row>
        <row r="49">
          <cell r="B49" t="str">
            <v>CID002863</v>
          </cell>
          <cell r="C49" t="str">
            <v>Gold</v>
          </cell>
          <cell r="E49" t="str">
            <v>Bangalore Refinery</v>
          </cell>
          <cell r="F49" t="str">
            <v>INDIA</v>
          </cell>
          <cell r="G49" t="str">
            <v>CID002863</v>
          </cell>
          <cell r="H49" t="str">
            <v>RMI</v>
          </cell>
          <cell r="J49" t="str">
            <v>Bangalore</v>
          </cell>
          <cell r="K49" t="str">
            <v>Karnataka</v>
          </cell>
        </row>
        <row r="50">
          <cell r="B50" t="str">
            <v>CID000128</v>
          </cell>
          <cell r="C50" t="str">
            <v>Gold</v>
          </cell>
          <cell r="E50" t="str">
            <v>Bangko Sentral ng Pilipinas (Central Bank of the Philippines)</v>
          </cell>
          <cell r="F50" t="str">
            <v>PHILIPPINES</v>
          </cell>
          <cell r="G50" t="str">
            <v>CID000128</v>
          </cell>
          <cell r="H50" t="str">
            <v>RMI</v>
          </cell>
          <cell r="J50" t="str">
            <v>Quezon City</v>
          </cell>
          <cell r="K50" t="str">
            <v>Rizal</v>
          </cell>
        </row>
        <row r="51">
          <cell r="B51" t="str">
            <v>CID000157</v>
          </cell>
          <cell r="C51" t="str">
            <v>Gold</v>
          </cell>
          <cell r="E51" t="str">
            <v>Boliden AB</v>
          </cell>
          <cell r="F51" t="str">
            <v>SWEDEN</v>
          </cell>
          <cell r="G51" t="str">
            <v>CID000157</v>
          </cell>
          <cell r="H51" t="str">
            <v>RMI</v>
          </cell>
          <cell r="J51" t="str">
            <v>Skelleftehamn</v>
          </cell>
          <cell r="K51" t="str">
            <v>Västerbottens län [SE-24]</v>
          </cell>
        </row>
        <row r="52">
          <cell r="B52" t="str">
            <v>CID000176</v>
          </cell>
          <cell r="C52" t="str">
            <v>Gold</v>
          </cell>
          <cell r="E52" t="str">
            <v>C. Hafner GmbH + Co. KG</v>
          </cell>
          <cell r="F52" t="str">
            <v>GERMANY</v>
          </cell>
          <cell r="G52" t="str">
            <v>CID000176</v>
          </cell>
          <cell r="H52" t="str">
            <v>RMI</v>
          </cell>
          <cell r="J52" t="str">
            <v>Pforzheim</v>
          </cell>
          <cell r="K52" t="str">
            <v>Baden-Württemberg</v>
          </cell>
        </row>
        <row r="53">
          <cell r="B53" t="str">
            <v>CID000180</v>
          </cell>
          <cell r="C53" t="str">
            <v>Gold</v>
          </cell>
          <cell r="E53" t="str">
            <v>Caridad</v>
          </cell>
          <cell r="F53" t="str">
            <v>MEXICO</v>
          </cell>
          <cell r="G53" t="str">
            <v>CID000180</v>
          </cell>
          <cell r="H53" t="str">
            <v>RMI</v>
          </cell>
          <cell r="J53" t="str">
            <v>Nacozari</v>
          </cell>
          <cell r="K53" t="str">
            <v>Sonora</v>
          </cell>
        </row>
        <row r="54">
          <cell r="B54" t="str">
            <v>CID000185</v>
          </cell>
          <cell r="C54" t="str">
            <v>Gold</v>
          </cell>
          <cell r="E54" t="str">
            <v>CCR Refinery - Glencore Canada Corporation</v>
          </cell>
          <cell r="F54" t="str">
            <v>CANADA</v>
          </cell>
          <cell r="G54" t="str">
            <v>CID000185</v>
          </cell>
          <cell r="H54" t="str">
            <v>RMI</v>
          </cell>
          <cell r="J54" t="str">
            <v>Montréal</v>
          </cell>
          <cell r="K54" t="str">
            <v>Quebec</v>
          </cell>
        </row>
        <row r="55">
          <cell r="B55" t="str">
            <v>CID000189</v>
          </cell>
          <cell r="C55" t="str">
            <v>Gold</v>
          </cell>
          <cell r="E55" t="str">
            <v>Cendres + Metaux S.A.</v>
          </cell>
          <cell r="F55" t="str">
            <v>SWITZERLAND</v>
          </cell>
          <cell r="G55" t="str">
            <v>CID000189</v>
          </cell>
          <cell r="H55" t="str">
            <v>RMI</v>
          </cell>
          <cell r="J55" t="str">
            <v>Biel-Bienne</v>
          </cell>
          <cell r="K55" t="str">
            <v>Bern</v>
          </cell>
        </row>
        <row r="56">
          <cell r="B56" t="str">
            <v>CID000233</v>
          </cell>
          <cell r="C56" t="str">
            <v>Gold</v>
          </cell>
          <cell r="E56" t="str">
            <v>Chimet S.p.A.</v>
          </cell>
          <cell r="F56" t="str">
            <v>ITALY</v>
          </cell>
          <cell r="G56" t="str">
            <v>CID000233</v>
          </cell>
          <cell r="H56" t="str">
            <v>RMI</v>
          </cell>
          <cell r="J56" t="str">
            <v>Arezzo</v>
          </cell>
          <cell r="K56" t="str">
            <v>Toscana</v>
          </cell>
        </row>
        <row r="57">
          <cell r="B57" t="str">
            <v>CID000264</v>
          </cell>
          <cell r="C57" t="str">
            <v>Gold</v>
          </cell>
          <cell r="E57" t="str">
            <v>Chugai Mining</v>
          </cell>
          <cell r="F57" t="str">
            <v>JAPAN</v>
          </cell>
          <cell r="G57" t="str">
            <v>CID000264</v>
          </cell>
          <cell r="H57" t="str">
            <v>RMI</v>
          </cell>
          <cell r="J57" t="str">
            <v>Chiyoda</v>
          </cell>
          <cell r="K57" t="str">
            <v>Tokyo</v>
          </cell>
        </row>
        <row r="58">
          <cell r="B58" t="str">
            <v>CID000343</v>
          </cell>
          <cell r="C58" t="str">
            <v>Gold</v>
          </cell>
          <cell r="E58" t="str">
            <v>Daye Non-Ferrous Metals Mining Ltd.</v>
          </cell>
          <cell r="F58" t="str">
            <v>CHINA</v>
          </cell>
          <cell r="G58" t="str">
            <v>CID000343</v>
          </cell>
          <cell r="H58" t="str">
            <v>RMI</v>
          </cell>
          <cell r="J58" t="str">
            <v>Huangshi</v>
          </cell>
          <cell r="K58" t="str">
            <v>Hubei Sheng</v>
          </cell>
        </row>
        <row r="59">
          <cell r="B59" t="str">
            <v>CID002867</v>
          </cell>
          <cell r="C59" t="str">
            <v>Gold</v>
          </cell>
          <cell r="E59" t="str">
            <v>Degussa Sonne / Mond Goldhandel GmbH</v>
          </cell>
          <cell r="F59" t="str">
            <v>GERMANY</v>
          </cell>
          <cell r="G59" t="str">
            <v>CID002867</v>
          </cell>
          <cell r="H59" t="str">
            <v>RMI</v>
          </cell>
          <cell r="J59" t="str">
            <v>Pforzheim</v>
          </cell>
          <cell r="K59" t="str">
            <v>Baden-Württemberg</v>
          </cell>
        </row>
        <row r="60">
          <cell r="B60" t="str">
            <v>CID000401</v>
          </cell>
          <cell r="C60" t="str">
            <v>Gold</v>
          </cell>
          <cell r="E60" t="str">
            <v>Dowa</v>
          </cell>
          <cell r="F60" t="str">
            <v>JAPAN</v>
          </cell>
          <cell r="G60" t="str">
            <v>CID000401</v>
          </cell>
          <cell r="H60" t="str">
            <v>RMI</v>
          </cell>
          <cell r="J60" t="str">
            <v>Kosaka</v>
          </cell>
          <cell r="K60" t="str">
            <v>Akita</v>
          </cell>
        </row>
        <row r="61">
          <cell r="B61" t="str">
            <v>CID000359</v>
          </cell>
          <cell r="C61" t="str">
            <v>Gold</v>
          </cell>
          <cell r="E61" t="str">
            <v>DSC (Do Sung Corporation)</v>
          </cell>
          <cell r="F61" t="str">
            <v>KOREA, REPUBLIC OF</v>
          </cell>
          <cell r="G61" t="str">
            <v>CID000359</v>
          </cell>
          <cell r="H61" t="str">
            <v>RMI</v>
          </cell>
          <cell r="J61" t="str">
            <v>Gimpo</v>
          </cell>
          <cell r="K61" t="str">
            <v>Gyeonggi-do</v>
          </cell>
        </row>
        <row r="62">
          <cell r="B62" t="str">
            <v>CID000425</v>
          </cell>
          <cell r="C62" t="str">
            <v>Gold</v>
          </cell>
          <cell r="E62" t="str">
            <v>Eco-System Recycling Co., Ltd. East Plant</v>
          </cell>
          <cell r="F62" t="str">
            <v>JAPAN</v>
          </cell>
          <cell r="G62" t="str">
            <v>CID000425</v>
          </cell>
          <cell r="H62" t="str">
            <v>RMI</v>
          </cell>
          <cell r="J62" t="str">
            <v>Honjo</v>
          </cell>
          <cell r="K62" t="str">
            <v>Saitama</v>
          </cell>
        </row>
        <row r="63">
          <cell r="B63" t="str">
            <v>CID002561</v>
          </cell>
          <cell r="C63" t="str">
            <v>Gold</v>
          </cell>
          <cell r="E63" t="str">
            <v>Emirates Gold DMCC</v>
          </cell>
          <cell r="F63" t="str">
            <v>UNITED ARAB EMIRATES</v>
          </cell>
          <cell r="G63" t="str">
            <v>CID002561</v>
          </cell>
          <cell r="H63" t="str">
            <v>RMI</v>
          </cell>
          <cell r="J63" t="str">
            <v>Dubai</v>
          </cell>
          <cell r="K63" t="str">
            <v>Dubayy</v>
          </cell>
        </row>
        <row r="64">
          <cell r="B64" t="str">
            <v>CID002515</v>
          </cell>
          <cell r="C64" t="str">
            <v>Gold</v>
          </cell>
          <cell r="E64" t="str">
            <v>Fidelity Printers and Refiners Ltd.</v>
          </cell>
          <cell r="F64" t="str">
            <v>ZIMBABWE</v>
          </cell>
          <cell r="G64" t="str">
            <v>CID002515</v>
          </cell>
          <cell r="H64" t="str">
            <v>RMI</v>
          </cell>
          <cell r="J64" t="str">
            <v>Msasa</v>
          </cell>
          <cell r="K64" t="str">
            <v>Harare</v>
          </cell>
        </row>
        <row r="65">
          <cell r="B65" t="str">
            <v>CID002852</v>
          </cell>
          <cell r="C65" t="str">
            <v>Gold</v>
          </cell>
          <cell r="E65" t="str">
            <v>GGC Gujrat Gold Centre Pvt. Ltd.</v>
          </cell>
          <cell r="F65" t="str">
            <v>INDIA</v>
          </cell>
          <cell r="G65" t="str">
            <v>CID002852</v>
          </cell>
          <cell r="H65" t="str">
            <v>RMI</v>
          </cell>
          <cell r="J65" t="str">
            <v>Ahmedabad</v>
          </cell>
          <cell r="K65" t="str">
            <v>Gujarat</v>
          </cell>
        </row>
        <row r="66">
          <cell r="B66" t="str">
            <v>CID002459</v>
          </cell>
          <cell r="C66" t="str">
            <v>Gold</v>
          </cell>
          <cell r="E66" t="str">
            <v>Geib Refining Corporation</v>
          </cell>
          <cell r="F66" t="str">
            <v>UNITED STATES OF AMERICA</v>
          </cell>
          <cell r="G66" t="str">
            <v>CID002459</v>
          </cell>
          <cell r="H66" t="str">
            <v>RMI</v>
          </cell>
          <cell r="J66" t="str">
            <v>Warwick</v>
          </cell>
          <cell r="K66" t="str">
            <v>Rhode Island</v>
          </cell>
        </row>
        <row r="67">
          <cell r="B67" t="str">
            <v>CID002243</v>
          </cell>
          <cell r="C67" t="str">
            <v>Gold</v>
          </cell>
          <cell r="E67" t="str">
            <v>Gold Refinery of Zijin Mining Group Co., Ltd.</v>
          </cell>
          <cell r="F67" t="str">
            <v>CHINA</v>
          </cell>
          <cell r="G67" t="str">
            <v>CID002243</v>
          </cell>
          <cell r="H67" t="str">
            <v>RMI</v>
          </cell>
          <cell r="J67" t="str">
            <v>Shanghang</v>
          </cell>
          <cell r="K67" t="str">
            <v>Fujian Sheng</v>
          </cell>
        </row>
        <row r="68">
          <cell r="B68" t="str">
            <v>CID001909</v>
          </cell>
          <cell r="C68" t="str">
            <v>Gold</v>
          </cell>
          <cell r="E68" t="str">
            <v>Great Wall Precious Metals Co., Ltd. of CBPM</v>
          </cell>
          <cell r="F68" t="str">
            <v>CHINA</v>
          </cell>
          <cell r="G68" t="str">
            <v>CID001909</v>
          </cell>
          <cell r="H68" t="str">
            <v>RMI</v>
          </cell>
          <cell r="J68" t="str">
            <v>Chengdu</v>
          </cell>
          <cell r="K68" t="str">
            <v>Sichuan Sheng</v>
          </cell>
        </row>
        <row r="69">
          <cell r="B69" t="str">
            <v>CID002312</v>
          </cell>
          <cell r="C69" t="str">
            <v>Gold</v>
          </cell>
          <cell r="E69" t="str">
            <v>Guangdong Jinding Gold Limited</v>
          </cell>
          <cell r="F69" t="str">
            <v>CHINA</v>
          </cell>
          <cell r="G69" t="str">
            <v>CID002312</v>
          </cell>
          <cell r="H69" t="str">
            <v>RMI</v>
          </cell>
          <cell r="J69" t="str">
            <v>Guangzhou</v>
          </cell>
          <cell r="K69" t="str">
            <v>Guangdong Sheng</v>
          </cell>
        </row>
        <row r="70">
          <cell r="B70" t="str">
            <v>CID000651</v>
          </cell>
          <cell r="C70" t="str">
            <v>Gold</v>
          </cell>
          <cell r="E70" t="str">
            <v>Guoda Safina High-Tech Environmental Refinery Co., Ltd.</v>
          </cell>
          <cell r="F70" t="str">
            <v>CHINA</v>
          </cell>
          <cell r="G70" t="str">
            <v>CID000651</v>
          </cell>
          <cell r="H70" t="str">
            <v>RMI</v>
          </cell>
          <cell r="J70" t="str">
            <v>Zhaoyuan</v>
          </cell>
          <cell r="K70" t="str">
            <v>Shandong Sheng</v>
          </cell>
        </row>
        <row r="71">
          <cell r="B71" t="str">
            <v>CID000671</v>
          </cell>
          <cell r="C71" t="str">
            <v>Gold</v>
          </cell>
          <cell r="E71" t="str">
            <v>Hangzhou Fuchunjiang Smelting Co., Ltd.</v>
          </cell>
          <cell r="F71" t="str">
            <v>CHINA</v>
          </cell>
          <cell r="G71" t="str">
            <v>CID000671</v>
          </cell>
          <cell r="H71" t="str">
            <v>RMI</v>
          </cell>
          <cell r="J71" t="str">
            <v>Fuyang</v>
          </cell>
          <cell r="K71" t="str">
            <v>Zhejiang Sheng</v>
          </cell>
        </row>
        <row r="72">
          <cell r="B72" t="str">
            <v>CID000689</v>
          </cell>
          <cell r="C72" t="str">
            <v>Gold</v>
          </cell>
          <cell r="E72" t="str">
            <v>LT Metal Ltd.</v>
          </cell>
          <cell r="F72" t="str">
            <v>KOREA, REPUBLIC OF</v>
          </cell>
          <cell r="G72" t="str">
            <v>CID000689</v>
          </cell>
          <cell r="H72" t="str">
            <v>RMI</v>
          </cell>
          <cell r="J72" t="str">
            <v>Seo-gu</v>
          </cell>
          <cell r="K72" t="str">
            <v>Incheon-gwangyeoksi</v>
          </cell>
        </row>
        <row r="73">
          <cell r="B73" t="str">
            <v>CID000694</v>
          </cell>
          <cell r="C73" t="str">
            <v>Gold</v>
          </cell>
          <cell r="E73" t="str">
            <v>Heimerle + Meule GmbH</v>
          </cell>
          <cell r="F73" t="str">
            <v>GERMANY</v>
          </cell>
          <cell r="G73" t="str">
            <v>CID000694</v>
          </cell>
          <cell r="H73" t="str">
            <v>RMI</v>
          </cell>
          <cell r="J73" t="str">
            <v>Pforzheim</v>
          </cell>
          <cell r="K73" t="str">
            <v>Baden-Württemberg</v>
          </cell>
        </row>
        <row r="74">
          <cell r="B74" t="str">
            <v>CID000707</v>
          </cell>
          <cell r="C74" t="str">
            <v>Gold</v>
          </cell>
          <cell r="E74" t="str">
            <v>Heraeus Metals Hong Kong Ltd.</v>
          </cell>
          <cell r="F74" t="str">
            <v>CHINA</v>
          </cell>
          <cell r="G74" t="str">
            <v>CID000707</v>
          </cell>
          <cell r="H74" t="str">
            <v>RMI</v>
          </cell>
          <cell r="J74" t="str">
            <v>Fanling</v>
          </cell>
          <cell r="K74" t="str">
            <v>Hong Kong SAR</v>
          </cell>
        </row>
        <row r="75">
          <cell r="B75" t="str">
            <v>CID000711</v>
          </cell>
          <cell r="C75" t="str">
            <v>Gold</v>
          </cell>
          <cell r="E75" t="str">
            <v>Heraeus Germany GmbH Co. KG</v>
          </cell>
          <cell r="F75" t="str">
            <v>GERMANY</v>
          </cell>
          <cell r="G75" t="str">
            <v>CID000711</v>
          </cell>
          <cell r="H75" t="str">
            <v>RMI</v>
          </cell>
          <cell r="J75" t="str">
            <v>Hanau</v>
          </cell>
          <cell r="K75" t="str">
            <v>Hessen</v>
          </cell>
        </row>
        <row r="76">
          <cell r="B76" t="str">
            <v>CID000767</v>
          </cell>
          <cell r="C76" t="str">
            <v>Gold</v>
          </cell>
          <cell r="E76" t="str">
            <v>Hunan Chenzhou Mining Co., Ltd.</v>
          </cell>
          <cell r="F76" t="str">
            <v>CHINA</v>
          </cell>
          <cell r="G76" t="str">
            <v>CID000767</v>
          </cell>
          <cell r="H76" t="str">
            <v>RMI</v>
          </cell>
          <cell r="J76" t="str">
            <v>Yuanling</v>
          </cell>
          <cell r="K76" t="str">
            <v>Hunan Sheng</v>
          </cell>
        </row>
        <row r="77">
          <cell r="B77" t="str">
            <v>CID000766</v>
          </cell>
          <cell r="C77" t="str">
            <v>Tungsten</v>
          </cell>
          <cell r="E77" t="str">
            <v>Hunan Chenzhou Mining Co., Ltd.</v>
          </cell>
          <cell r="F77" t="str">
            <v>CHINA</v>
          </cell>
          <cell r="G77" t="str">
            <v>CID000766</v>
          </cell>
          <cell r="H77" t="str">
            <v>RMI</v>
          </cell>
          <cell r="J77" t="str">
            <v>Yuanling</v>
          </cell>
          <cell r="K77" t="str">
            <v>Hunan Sheng</v>
          </cell>
        </row>
        <row r="78">
          <cell r="B78" t="str">
            <v>CID000778</v>
          </cell>
          <cell r="C78" t="str">
            <v>Gold</v>
          </cell>
          <cell r="E78" t="str">
            <v>HwaSeong CJ CO., LTD.</v>
          </cell>
          <cell r="F78" t="str">
            <v>KOREA, REPUBLIC OF</v>
          </cell>
          <cell r="G78" t="str">
            <v>CID000778</v>
          </cell>
          <cell r="H78" t="str">
            <v>RMI</v>
          </cell>
          <cell r="J78" t="str">
            <v>Danwon</v>
          </cell>
          <cell r="K78" t="str">
            <v>Gyeonggi-do</v>
          </cell>
        </row>
        <row r="79">
          <cell r="B79" t="str">
            <v>CID000801</v>
          </cell>
          <cell r="C79" t="str">
            <v>Gold</v>
          </cell>
          <cell r="E79" t="str">
            <v>Inner Mongolia Qiankun Gold and Silver Refinery Share Co., Ltd.</v>
          </cell>
          <cell r="F79" t="str">
            <v>CHINA</v>
          </cell>
          <cell r="G79" t="str">
            <v>CID000801</v>
          </cell>
          <cell r="H79" t="str">
            <v>RMI</v>
          </cell>
          <cell r="J79" t="str">
            <v>Hohhot</v>
          </cell>
          <cell r="K79" t="str">
            <v>Nei Mongol Zizhiqu</v>
          </cell>
        </row>
        <row r="80">
          <cell r="B80" t="str">
            <v>CID000807</v>
          </cell>
          <cell r="C80" t="str">
            <v>Gold</v>
          </cell>
          <cell r="E80" t="str">
            <v>Ishifuku Metal Industry Co., Ltd.</v>
          </cell>
          <cell r="F80" t="str">
            <v>JAPAN</v>
          </cell>
          <cell r="G80" t="str">
            <v>CID000807</v>
          </cell>
          <cell r="H80" t="str">
            <v>RMI</v>
          </cell>
          <cell r="J80" t="str">
            <v>Soka</v>
          </cell>
          <cell r="K80" t="str">
            <v>Saitama</v>
          </cell>
        </row>
        <row r="81">
          <cell r="B81" t="str">
            <v>CID000814</v>
          </cell>
          <cell r="C81" t="str">
            <v>Gold</v>
          </cell>
          <cell r="E81" t="str">
            <v>Istanbul Gold Refinery</v>
          </cell>
          <cell r="F81" t="str">
            <v>TURKEY</v>
          </cell>
          <cell r="G81" t="str">
            <v>CID000814</v>
          </cell>
          <cell r="H81" t="str">
            <v>RMI</v>
          </cell>
          <cell r="J81" t="str">
            <v>Kuyumcukent</v>
          </cell>
          <cell r="K81" t="str">
            <v>İstanbul</v>
          </cell>
        </row>
        <row r="82">
          <cell r="B82" t="str">
            <v>CID002765</v>
          </cell>
          <cell r="C82" t="str">
            <v>Gold</v>
          </cell>
          <cell r="E82" t="str">
            <v>Italpreziosi</v>
          </cell>
          <cell r="F82" t="str">
            <v>ITALY</v>
          </cell>
          <cell r="G82" t="str">
            <v>CID002765</v>
          </cell>
          <cell r="H82" t="str">
            <v>RMI</v>
          </cell>
          <cell r="J82" t="str">
            <v>Arezzo</v>
          </cell>
          <cell r="K82" t="str">
            <v>Toscana</v>
          </cell>
        </row>
        <row r="83">
          <cell r="B83" t="str">
            <v>CID000823</v>
          </cell>
          <cell r="C83" t="str">
            <v>Gold</v>
          </cell>
          <cell r="E83" t="str">
            <v>Japan Mint</v>
          </cell>
          <cell r="F83" t="str">
            <v>JAPAN</v>
          </cell>
          <cell r="G83" t="str">
            <v>CID000823</v>
          </cell>
          <cell r="H83" t="str">
            <v>RMI</v>
          </cell>
          <cell r="J83" t="str">
            <v>Osaka</v>
          </cell>
          <cell r="K83" t="str">
            <v>Osaka</v>
          </cell>
        </row>
        <row r="84">
          <cell r="B84" t="str">
            <v>CID000855</v>
          </cell>
          <cell r="C84" t="str">
            <v>Gold</v>
          </cell>
          <cell r="E84" t="str">
            <v>Jiangxi Copper Co., Ltd.</v>
          </cell>
          <cell r="F84" t="str">
            <v>CHINA</v>
          </cell>
          <cell r="G84" t="str">
            <v>CID000855</v>
          </cell>
          <cell r="H84" t="str">
            <v>RMI</v>
          </cell>
          <cell r="J84" t="str">
            <v>Guixi City</v>
          </cell>
          <cell r="K84" t="str">
            <v>Jiangxi Sheng</v>
          </cell>
        </row>
        <row r="85">
          <cell r="B85" t="str">
            <v>CID000927</v>
          </cell>
          <cell r="C85" t="str">
            <v>Gold</v>
          </cell>
          <cell r="E85" t="str">
            <v>JSC Ekaterinburg Non-Ferrous Metal Processing Plant</v>
          </cell>
          <cell r="F85" t="str">
            <v>RUSSIAN FEDERATION</v>
          </cell>
          <cell r="G85" t="str">
            <v>CID000927</v>
          </cell>
          <cell r="H85" t="str">
            <v>RMI</v>
          </cell>
          <cell r="J85" t="str">
            <v>Verkhnyaya Pyshma</v>
          </cell>
          <cell r="K85" t="str">
            <v>Sverdlovskaya oblast'</v>
          </cell>
        </row>
        <row r="86">
          <cell r="B86" t="str">
            <v>CID000929</v>
          </cell>
          <cell r="C86" t="str">
            <v>Gold</v>
          </cell>
          <cell r="E86" t="str">
            <v>JSC Uralelectromed</v>
          </cell>
          <cell r="F86" t="str">
            <v>RUSSIAN FEDERATION</v>
          </cell>
          <cell r="G86" t="str">
            <v>CID000929</v>
          </cell>
          <cell r="H86" t="str">
            <v>RMI</v>
          </cell>
          <cell r="J86" t="str">
            <v>Verkhnyaya Pyshma</v>
          </cell>
          <cell r="K86" t="str">
            <v>Sverdlovskaya oblast'</v>
          </cell>
        </row>
        <row r="87">
          <cell r="B87" t="str">
            <v>CID000937</v>
          </cell>
          <cell r="C87" t="str">
            <v>Gold</v>
          </cell>
          <cell r="E87" t="str">
            <v>JX Nippon Mining &amp; Metals Co., Ltd.</v>
          </cell>
          <cell r="F87" t="str">
            <v>JAPAN</v>
          </cell>
          <cell r="G87" t="str">
            <v>CID000937</v>
          </cell>
          <cell r="H87" t="str">
            <v>RMI</v>
          </cell>
          <cell r="J87" t="str">
            <v>Ōita</v>
          </cell>
          <cell r="K87" t="str">
            <v>Ôita</v>
          </cell>
        </row>
        <row r="88">
          <cell r="B88" t="str">
            <v>CID002563</v>
          </cell>
          <cell r="C88" t="str">
            <v>Gold</v>
          </cell>
          <cell r="E88" t="str">
            <v>Kaloti Precious Metals</v>
          </cell>
          <cell r="F88" t="str">
            <v>UNITED ARAB EMIRATES</v>
          </cell>
          <cell r="G88" t="str">
            <v>CID002563</v>
          </cell>
          <cell r="H88" t="str">
            <v>RMI</v>
          </cell>
          <cell r="J88" t="str">
            <v>Dubai</v>
          </cell>
          <cell r="K88" t="str">
            <v>Dubayy</v>
          </cell>
        </row>
        <row r="89">
          <cell r="B89" t="str">
            <v>CID000956</v>
          </cell>
          <cell r="C89" t="str">
            <v>Gold</v>
          </cell>
          <cell r="E89" t="str">
            <v>Kazakhmys Smelting LLC</v>
          </cell>
          <cell r="F89" t="str">
            <v>KAZAKHSTAN</v>
          </cell>
          <cell r="G89" t="str">
            <v>CID000956</v>
          </cell>
          <cell r="H89" t="str">
            <v>RMI</v>
          </cell>
          <cell r="J89" t="str">
            <v>Balkhash</v>
          </cell>
          <cell r="K89" t="str">
            <v>Qaraghandy oblysy</v>
          </cell>
        </row>
        <row r="90">
          <cell r="B90" t="str">
            <v>CID000957</v>
          </cell>
          <cell r="C90" t="str">
            <v>Gold</v>
          </cell>
          <cell r="E90" t="str">
            <v>Kazzinc</v>
          </cell>
          <cell r="F90" t="str">
            <v>KAZAKHSTAN</v>
          </cell>
          <cell r="G90" t="str">
            <v>CID000957</v>
          </cell>
          <cell r="H90" t="str">
            <v>RMI</v>
          </cell>
          <cell r="J90" t="str">
            <v>Ust-Kamenogorsk</v>
          </cell>
          <cell r="K90" t="str">
            <v>Qaraghandy oblysy</v>
          </cell>
        </row>
        <row r="91">
          <cell r="B91" t="str">
            <v>CID000969</v>
          </cell>
          <cell r="C91" t="str">
            <v>Gold</v>
          </cell>
          <cell r="E91" t="str">
            <v>Kennecott Utah Copper LLC</v>
          </cell>
          <cell r="F91" t="str">
            <v>UNITED STATES OF AMERICA</v>
          </cell>
          <cell r="G91" t="str">
            <v>CID000969</v>
          </cell>
          <cell r="H91" t="str">
            <v>RMI</v>
          </cell>
          <cell r="J91" t="str">
            <v>Magna</v>
          </cell>
          <cell r="K91" t="str">
            <v>Utah</v>
          </cell>
        </row>
        <row r="92">
          <cell r="B92" t="str">
            <v>CID002511</v>
          </cell>
          <cell r="C92" t="str">
            <v>Gold</v>
          </cell>
          <cell r="E92" t="str">
            <v>KGHM Polska Miedz Spolka Akcyjna</v>
          </cell>
          <cell r="F92" t="str">
            <v>POLAND</v>
          </cell>
          <cell r="G92" t="str">
            <v>CID002511</v>
          </cell>
          <cell r="H92" t="str">
            <v>RMI</v>
          </cell>
          <cell r="J92" t="str">
            <v>Lubin</v>
          </cell>
          <cell r="K92" t="str">
            <v>Dolnośląskie</v>
          </cell>
        </row>
        <row r="93">
          <cell r="B93" t="str">
            <v>CID000981</v>
          </cell>
          <cell r="C93" t="str">
            <v>Gold</v>
          </cell>
          <cell r="E93" t="str">
            <v>Kojima Chemicals Co., Ltd.</v>
          </cell>
          <cell r="F93" t="str">
            <v>JAPAN</v>
          </cell>
          <cell r="G93" t="str">
            <v>CID000981</v>
          </cell>
          <cell r="H93" t="str">
            <v>RMI</v>
          </cell>
          <cell r="J93" t="str">
            <v>Sayama</v>
          </cell>
          <cell r="K93" t="str">
            <v>Saitama</v>
          </cell>
        </row>
        <row r="94">
          <cell r="B94" t="str">
            <v>CID002605</v>
          </cell>
          <cell r="C94" t="str">
            <v>Gold</v>
          </cell>
          <cell r="E94" t="str">
            <v>Korea Zinc Co., Ltd.</v>
          </cell>
          <cell r="F94" t="str">
            <v>KOREA, REPUBLIC OF</v>
          </cell>
          <cell r="G94" t="str">
            <v>CID002605</v>
          </cell>
          <cell r="H94" t="str">
            <v>RMI</v>
          </cell>
          <cell r="J94" t="str">
            <v>Gangnam</v>
          </cell>
          <cell r="K94" t="str">
            <v>Seoul-teukbyeolsi</v>
          </cell>
        </row>
        <row r="95">
          <cell r="B95" t="str">
            <v>CID001029</v>
          </cell>
          <cell r="C95" t="str">
            <v>Gold</v>
          </cell>
          <cell r="E95" t="str">
            <v>Kyrgyzaltyn JSC</v>
          </cell>
          <cell r="F95" t="str">
            <v>KYRGYZSTAN</v>
          </cell>
          <cell r="G95" t="str">
            <v>CID001029</v>
          </cell>
          <cell r="H95" t="str">
            <v>RMI</v>
          </cell>
          <cell r="J95" t="str">
            <v>Bishkek</v>
          </cell>
          <cell r="K95" t="str">
            <v>Chüy</v>
          </cell>
        </row>
        <row r="96">
          <cell r="B96" t="str">
            <v>CID002865</v>
          </cell>
          <cell r="C96" t="str">
            <v>Gold</v>
          </cell>
          <cell r="E96" t="str">
            <v>Kyshtym Copper-Electrolytic Plant ZAO</v>
          </cell>
          <cell r="F96" t="str">
            <v>RUSSIAN FEDERATION</v>
          </cell>
          <cell r="G96" t="str">
            <v>CID002865</v>
          </cell>
          <cell r="H96" t="str">
            <v>RMI</v>
          </cell>
          <cell r="J96" t="str">
            <v>Kyshtym</v>
          </cell>
          <cell r="K96" t="str">
            <v>Chelyabinskaya oblast'</v>
          </cell>
        </row>
        <row r="97">
          <cell r="B97" t="str">
            <v>CID001032</v>
          </cell>
          <cell r="C97" t="str">
            <v>Gold</v>
          </cell>
          <cell r="E97" t="str">
            <v>L'azurde Company For Jewelry</v>
          </cell>
          <cell r="F97" t="str">
            <v>SAUDI ARABIA</v>
          </cell>
          <cell r="G97" t="str">
            <v>CID001032</v>
          </cell>
          <cell r="H97" t="str">
            <v>RMI</v>
          </cell>
          <cell r="J97" t="str">
            <v>Riyadh</v>
          </cell>
          <cell r="K97" t="str">
            <v>Ar Riyāḑ</v>
          </cell>
        </row>
        <row r="98">
          <cell r="B98" t="str">
            <v>CID001056</v>
          </cell>
          <cell r="C98" t="str">
            <v>Gold</v>
          </cell>
          <cell r="E98" t="str">
            <v>Lingbao Gold Co., Ltd.</v>
          </cell>
          <cell r="F98" t="str">
            <v>CHINA</v>
          </cell>
          <cell r="G98" t="str">
            <v>CID001056</v>
          </cell>
          <cell r="H98" t="str">
            <v>RMI</v>
          </cell>
          <cell r="J98" t="str">
            <v>Lingbao</v>
          </cell>
          <cell r="K98" t="str">
            <v>Henan Sheng</v>
          </cell>
        </row>
        <row r="99">
          <cell r="B99" t="str">
            <v>CID001058</v>
          </cell>
          <cell r="C99" t="str">
            <v>Gold</v>
          </cell>
          <cell r="E99" t="str">
            <v>Lingbao Jinyuan Tonghui Refinery Co., Ltd.</v>
          </cell>
          <cell r="F99" t="str">
            <v>CHINA</v>
          </cell>
          <cell r="G99" t="str">
            <v>CID001058</v>
          </cell>
          <cell r="H99" t="str">
            <v>RMI</v>
          </cell>
          <cell r="J99" t="str">
            <v>Lingbao</v>
          </cell>
          <cell r="K99" t="str">
            <v>Henan Sheng</v>
          </cell>
        </row>
        <row r="100">
          <cell r="B100" t="str">
            <v>CID002762</v>
          </cell>
          <cell r="C100" t="str">
            <v>Gold</v>
          </cell>
          <cell r="E100" t="str">
            <v>L'Orfebre S.A.</v>
          </cell>
          <cell r="F100" t="str">
            <v>ANDORRA</v>
          </cell>
          <cell r="G100" t="str">
            <v>CID002762</v>
          </cell>
          <cell r="H100" t="str">
            <v>RMI</v>
          </cell>
          <cell r="J100" t="str">
            <v>Andorra la Vella</v>
          </cell>
          <cell r="K100" t="str">
            <v>Andorra la Vella</v>
          </cell>
        </row>
        <row r="101">
          <cell r="B101" t="str">
            <v>CID001078</v>
          </cell>
          <cell r="C101" t="str">
            <v>Gold</v>
          </cell>
          <cell r="E101" t="str">
            <v>LS-NIKKO Copper Inc.</v>
          </cell>
          <cell r="F101" t="str">
            <v>KOREA, REPUBLIC OF</v>
          </cell>
          <cell r="G101" t="str">
            <v>CID001078</v>
          </cell>
          <cell r="H101" t="str">
            <v>RMI</v>
          </cell>
          <cell r="J101" t="str">
            <v>Onsan-eup</v>
          </cell>
          <cell r="K101" t="str">
            <v>Ulsan-gwangyeoksi</v>
          </cell>
        </row>
        <row r="102">
          <cell r="B102" t="str">
            <v>CID001093</v>
          </cell>
          <cell r="C102" t="str">
            <v>Gold</v>
          </cell>
          <cell r="E102" t="str">
            <v>Luoyang Zijin Yinhui Gold Refinery Co., Ltd.</v>
          </cell>
          <cell r="F102" t="str">
            <v>CHINA</v>
          </cell>
          <cell r="G102" t="str">
            <v>CID001093</v>
          </cell>
          <cell r="H102" t="str">
            <v>RMI</v>
          </cell>
          <cell r="J102" t="str">
            <v>Luoyang</v>
          </cell>
          <cell r="K102" t="str">
            <v>Henan Sheng</v>
          </cell>
        </row>
        <row r="103">
          <cell r="B103" t="str">
            <v>CID002606</v>
          </cell>
          <cell r="C103" t="str">
            <v>Gold</v>
          </cell>
          <cell r="E103" t="str">
            <v>Marsam Metals</v>
          </cell>
          <cell r="F103" t="str">
            <v>BRAZIL</v>
          </cell>
          <cell r="G103" t="str">
            <v>CID002606</v>
          </cell>
          <cell r="H103" t="str">
            <v>RMI</v>
          </cell>
          <cell r="J103" t="str">
            <v>Sao Paulo</v>
          </cell>
          <cell r="K103" t="str">
            <v>São Paulo</v>
          </cell>
        </row>
        <row r="104">
          <cell r="B104" t="str">
            <v>CID001113</v>
          </cell>
          <cell r="C104" t="str">
            <v>Gold</v>
          </cell>
          <cell r="E104" t="str">
            <v>Materion</v>
          </cell>
          <cell r="F104" t="str">
            <v>UNITED STATES OF AMERICA</v>
          </cell>
          <cell r="G104" t="str">
            <v>CID001113</v>
          </cell>
          <cell r="H104" t="str">
            <v>RMI</v>
          </cell>
          <cell r="J104" t="str">
            <v>Buffalo</v>
          </cell>
          <cell r="K104" t="str">
            <v>New York</v>
          </cell>
        </row>
        <row r="105">
          <cell r="B105" t="str">
            <v>CID001119</v>
          </cell>
          <cell r="C105" t="str">
            <v>Gold</v>
          </cell>
          <cell r="E105" t="str">
            <v>Matsuda Sangyo Co., Ltd.</v>
          </cell>
          <cell r="F105" t="str">
            <v>JAPAN</v>
          </cell>
          <cell r="G105" t="str">
            <v>CID001119</v>
          </cell>
          <cell r="H105" t="str">
            <v>RMI</v>
          </cell>
          <cell r="J105" t="str">
            <v>Iruma</v>
          </cell>
          <cell r="K105" t="str">
            <v>Saitama</v>
          </cell>
        </row>
        <row r="106">
          <cell r="B106" t="str">
            <v>CID001149</v>
          </cell>
          <cell r="C106" t="str">
            <v>Gold</v>
          </cell>
          <cell r="E106" t="str">
            <v>Metalor Technologies (Hong Kong) Ltd.</v>
          </cell>
          <cell r="F106" t="str">
            <v>CHINA</v>
          </cell>
          <cell r="G106" t="str">
            <v>CID001149</v>
          </cell>
          <cell r="H106" t="str">
            <v>RMI</v>
          </cell>
          <cell r="I106" t="str">
            <v>Unknown.</v>
          </cell>
          <cell r="J106" t="str">
            <v>Kwai Chung</v>
          </cell>
          <cell r="K106" t="str">
            <v>Hong Kong SAR</v>
          </cell>
        </row>
        <row r="107">
          <cell r="B107" t="str">
            <v>CID001152</v>
          </cell>
          <cell r="C107" t="str">
            <v>Gold</v>
          </cell>
          <cell r="E107" t="str">
            <v>Metalor Technologies (Singapore) Pte., Ltd.</v>
          </cell>
          <cell r="F107" t="str">
            <v>SINGAPORE</v>
          </cell>
          <cell r="G107" t="str">
            <v>CID001152</v>
          </cell>
          <cell r="H107" t="str">
            <v>RMI</v>
          </cell>
          <cell r="J107" t="str">
            <v>Singapore</v>
          </cell>
          <cell r="K107" t="str">
            <v>South West</v>
          </cell>
        </row>
        <row r="108">
          <cell r="B108" t="str">
            <v>CID001147</v>
          </cell>
          <cell r="C108" t="str">
            <v>Gold</v>
          </cell>
          <cell r="E108" t="str">
            <v>Metalor Technologies (Suzhou) Ltd.</v>
          </cell>
          <cell r="F108" t="str">
            <v>CHINA</v>
          </cell>
          <cell r="G108" t="str">
            <v>CID001147</v>
          </cell>
          <cell r="H108" t="str">
            <v>RMI</v>
          </cell>
          <cell r="J108" t="str">
            <v>Suzhou Industrial Park</v>
          </cell>
          <cell r="K108" t="str">
            <v>Jiangsu Sheng</v>
          </cell>
        </row>
        <row r="109">
          <cell r="B109" t="str">
            <v>CID001153</v>
          </cell>
          <cell r="C109" t="str">
            <v>Gold</v>
          </cell>
          <cell r="E109" t="str">
            <v>Metalor Technologies S.A.</v>
          </cell>
          <cell r="F109" t="str">
            <v>SWITZERLAND</v>
          </cell>
          <cell r="G109" t="str">
            <v>CID001153</v>
          </cell>
          <cell r="H109" t="str">
            <v>RMI</v>
          </cell>
          <cell r="J109" t="str">
            <v>Marin</v>
          </cell>
          <cell r="K109" t="str">
            <v>Neuchâtel</v>
          </cell>
        </row>
        <row r="110">
          <cell r="B110" t="str">
            <v>CID001157</v>
          </cell>
          <cell r="C110" t="str">
            <v>Gold</v>
          </cell>
          <cell r="E110" t="str">
            <v>Metalor USA Refining Corporation</v>
          </cell>
          <cell r="F110" t="str">
            <v>UNITED STATES OF AMERICA</v>
          </cell>
          <cell r="G110" t="str">
            <v>CID001157</v>
          </cell>
          <cell r="H110" t="str">
            <v>RMI</v>
          </cell>
          <cell r="J110" t="str">
            <v>North Attleboro</v>
          </cell>
          <cell r="K110" t="str">
            <v>Massachusetts</v>
          </cell>
        </row>
        <row r="111">
          <cell r="B111" t="str">
            <v>CID001161</v>
          </cell>
          <cell r="C111" t="str">
            <v>Gold</v>
          </cell>
          <cell r="E111" t="str">
            <v>Metalurgica Met-Mex Penoles S.A. De C.V.</v>
          </cell>
          <cell r="F111" t="str">
            <v>MEXICO</v>
          </cell>
          <cell r="G111" t="str">
            <v>CID001161</v>
          </cell>
          <cell r="H111" t="str">
            <v>RMI</v>
          </cell>
          <cell r="J111" t="str">
            <v>Torreon</v>
          </cell>
          <cell r="K111" t="str">
            <v>Coahuila de Zaragoza</v>
          </cell>
        </row>
        <row r="112">
          <cell r="B112" t="str">
            <v>CID001188</v>
          </cell>
          <cell r="C112" t="str">
            <v>Gold</v>
          </cell>
          <cell r="E112" t="str">
            <v>Mitsubishi Materials Corporation</v>
          </cell>
          <cell r="F112" t="str">
            <v>JAPAN</v>
          </cell>
          <cell r="G112" t="str">
            <v>CID001188</v>
          </cell>
          <cell r="H112" t="str">
            <v>RMI</v>
          </cell>
          <cell r="J112" t="str">
            <v>Tokyo</v>
          </cell>
          <cell r="K112" t="str">
            <v>Tokyo</v>
          </cell>
        </row>
        <row r="113">
          <cell r="B113" t="str">
            <v>CID001193</v>
          </cell>
          <cell r="C113" t="str">
            <v>Gold</v>
          </cell>
          <cell r="E113" t="str">
            <v>Mitsui Mining and Smelting Co., Ltd.</v>
          </cell>
          <cell r="F113" t="str">
            <v>JAPAN</v>
          </cell>
          <cell r="G113" t="str">
            <v>CID001193</v>
          </cell>
          <cell r="H113" t="str">
            <v>RMI</v>
          </cell>
          <cell r="J113" t="str">
            <v>Takehara</v>
          </cell>
          <cell r="K113" t="str">
            <v>Hiroshima</v>
          </cell>
        </row>
        <row r="114">
          <cell r="B114" t="str">
            <v>CID002509</v>
          </cell>
          <cell r="C114" t="str">
            <v>Gold</v>
          </cell>
          <cell r="E114" t="str">
            <v>MMTC-PAMP India Pvt., Ltd.</v>
          </cell>
          <cell r="F114" t="str">
            <v>INDIA</v>
          </cell>
          <cell r="G114" t="str">
            <v>CID002509</v>
          </cell>
          <cell r="H114" t="str">
            <v>RMI</v>
          </cell>
          <cell r="J114" t="str">
            <v>Mewat</v>
          </cell>
          <cell r="K114" t="str">
            <v>Haryana</v>
          </cell>
        </row>
        <row r="115">
          <cell r="B115" t="str">
            <v>CID002857</v>
          </cell>
          <cell r="C115" t="str">
            <v>Gold</v>
          </cell>
          <cell r="E115" t="str">
            <v>Modeltech Sdn Bhd</v>
          </cell>
          <cell r="F115" t="str">
            <v>MALAYSIA</v>
          </cell>
          <cell r="G115" t="str">
            <v>CID002857</v>
          </cell>
          <cell r="H115" t="str">
            <v>RMI</v>
          </cell>
          <cell r="J115" t="str">
            <v>Kawasan Perindustrian Bukit Rambai</v>
          </cell>
          <cell r="K115" t="str">
            <v>Melaka</v>
          </cell>
        </row>
        <row r="116">
          <cell r="B116" t="str">
            <v>CID002282</v>
          </cell>
          <cell r="C116" t="str">
            <v>Gold</v>
          </cell>
          <cell r="E116" t="str">
            <v>Morris and Watson</v>
          </cell>
          <cell r="F116" t="str">
            <v>NEW ZEALAND</v>
          </cell>
          <cell r="G116" t="str">
            <v>CID002282</v>
          </cell>
          <cell r="H116" t="str">
            <v>RMI</v>
          </cell>
          <cell r="J116" t="str">
            <v>Onehunga</v>
          </cell>
          <cell r="K116" t="str">
            <v>Auckland</v>
          </cell>
        </row>
        <row r="117">
          <cell r="B117" t="str">
            <v>CID001204</v>
          </cell>
          <cell r="C117" t="str">
            <v>Gold</v>
          </cell>
          <cell r="E117" t="str">
            <v>Moscow Special Alloys Processing Plant</v>
          </cell>
          <cell r="F117" t="str">
            <v>RUSSIAN FEDERATION</v>
          </cell>
          <cell r="G117" t="str">
            <v>CID001204</v>
          </cell>
          <cell r="H117" t="str">
            <v>RMI</v>
          </cell>
          <cell r="J117" t="str">
            <v>Obrucheva</v>
          </cell>
          <cell r="K117" t="str">
            <v>Moskva</v>
          </cell>
        </row>
        <row r="118">
          <cell r="B118" t="str">
            <v>CID001220</v>
          </cell>
          <cell r="C118" t="str">
            <v>Gold</v>
          </cell>
          <cell r="E118" t="str">
            <v>Nadir Metal Rafineri San. Ve Tic. A.S.</v>
          </cell>
          <cell r="F118" t="str">
            <v>TURKEY</v>
          </cell>
          <cell r="G118" t="str">
            <v>CID001220</v>
          </cell>
          <cell r="H118" t="str">
            <v>RMI</v>
          </cell>
          <cell r="J118" t="str">
            <v>Bahçelievler</v>
          </cell>
          <cell r="K118" t="str">
            <v>İstanbul</v>
          </cell>
        </row>
        <row r="119">
          <cell r="B119" t="str">
            <v>CID001236</v>
          </cell>
          <cell r="C119" t="str">
            <v>Gold</v>
          </cell>
          <cell r="E119" t="str">
            <v>Navoi Mining and Metallurgical Combinat</v>
          </cell>
          <cell r="F119" t="str">
            <v>UZBEKISTAN</v>
          </cell>
          <cell r="G119" t="str">
            <v>CID001236</v>
          </cell>
          <cell r="H119" t="str">
            <v>RMI</v>
          </cell>
          <cell r="J119" t="str">
            <v>Navoi</v>
          </cell>
          <cell r="K119" t="str">
            <v>Navoiy</v>
          </cell>
        </row>
        <row r="120">
          <cell r="B120" t="str">
            <v>CID001259</v>
          </cell>
          <cell r="C120" t="str">
            <v>Gold</v>
          </cell>
          <cell r="E120" t="str">
            <v>Nihon Material Co., Ltd.</v>
          </cell>
          <cell r="F120" t="str">
            <v>JAPAN</v>
          </cell>
          <cell r="G120" t="str">
            <v>CID001259</v>
          </cell>
          <cell r="H120" t="str">
            <v>RMI</v>
          </cell>
          <cell r="J120" t="str">
            <v>Noda</v>
          </cell>
          <cell r="K120" t="str">
            <v>Chiba</v>
          </cell>
        </row>
        <row r="121">
          <cell r="B121" t="str">
            <v>CID002779</v>
          </cell>
          <cell r="C121" t="str">
            <v>Gold</v>
          </cell>
          <cell r="E121" t="str">
            <v>Ogussa Osterreichische Gold- und Silber-Scheideanstalt GmbH</v>
          </cell>
          <cell r="F121" t="str">
            <v>AUSTRIA</v>
          </cell>
          <cell r="G121" t="str">
            <v>CID002779</v>
          </cell>
          <cell r="H121" t="str">
            <v>RMI</v>
          </cell>
          <cell r="J121" t="str">
            <v>Vienna</v>
          </cell>
          <cell r="K121" t="str">
            <v>Wien</v>
          </cell>
        </row>
        <row r="122">
          <cell r="B122" t="str">
            <v>CID001325</v>
          </cell>
          <cell r="C122" t="str">
            <v>Gold</v>
          </cell>
          <cell r="E122" t="str">
            <v>Ohura Precious Metal Industry Co., Ltd.</v>
          </cell>
          <cell r="F122" t="str">
            <v>JAPAN</v>
          </cell>
          <cell r="G122" t="str">
            <v>CID001325</v>
          </cell>
          <cell r="H122" t="str">
            <v>RMI</v>
          </cell>
          <cell r="J122" t="str">
            <v>Nara-shi</v>
          </cell>
          <cell r="K122" t="str">
            <v>Nara</v>
          </cell>
        </row>
        <row r="123">
          <cell r="B123" t="str">
            <v>CID001326</v>
          </cell>
          <cell r="C123" t="str">
            <v>Gold</v>
          </cell>
          <cell r="E123" t="str">
            <v>OJSC "The Gulidov Krasnoyarsk Non-Ferrous Metals Plant" (OJSC Krastsvetmet)</v>
          </cell>
          <cell r="F123" t="str">
            <v>RUSSIAN FEDERATION</v>
          </cell>
          <cell r="G123" t="str">
            <v>CID001326</v>
          </cell>
          <cell r="H123" t="str">
            <v>RMI</v>
          </cell>
          <cell r="J123" t="str">
            <v>Krasnoyarsk</v>
          </cell>
          <cell r="K123" t="str">
            <v>Krasnoyarskiy kray</v>
          </cell>
        </row>
        <row r="124">
          <cell r="B124" t="str">
            <v>CID000493</v>
          </cell>
          <cell r="C124" t="str">
            <v>Gold</v>
          </cell>
          <cell r="E124" t="str">
            <v>JSC Novosibirsk Refinery</v>
          </cell>
          <cell r="F124" t="str">
            <v>RUSSIAN FEDERATION</v>
          </cell>
          <cell r="G124" t="str">
            <v>CID000493</v>
          </cell>
          <cell r="H124" t="str">
            <v>RMI</v>
          </cell>
          <cell r="J124" t="str">
            <v>Novosibirsk</v>
          </cell>
          <cell r="K124" t="str">
            <v>Novosibirskaya oblast'</v>
          </cell>
        </row>
        <row r="125">
          <cell r="B125" t="str">
            <v>CID001352</v>
          </cell>
          <cell r="C125" t="str">
            <v>Gold</v>
          </cell>
          <cell r="E125" t="str">
            <v>MKS PAMP SA</v>
          </cell>
          <cell r="F125" t="str">
            <v>SWITZERLAND</v>
          </cell>
          <cell r="G125" t="str">
            <v>CID001352</v>
          </cell>
          <cell r="H125" t="str">
            <v>RMI</v>
          </cell>
          <cell r="J125" t="str">
            <v>Geneva</v>
          </cell>
          <cell r="K125" t="str">
            <v>Genève</v>
          </cell>
        </row>
        <row r="126">
          <cell r="B126" t="str">
            <v>CID002872</v>
          </cell>
          <cell r="C126" t="str">
            <v>Gold</v>
          </cell>
          <cell r="E126" t="str">
            <v>Pease &amp; Curren</v>
          </cell>
          <cell r="F126" t="str">
            <v>UNITED STATES OF AMERICA</v>
          </cell>
          <cell r="G126" t="str">
            <v>CID002872</v>
          </cell>
          <cell r="H126" t="str">
            <v>RMI</v>
          </cell>
          <cell r="J126" t="str">
            <v>Warwick</v>
          </cell>
          <cell r="K126" t="str">
            <v>Rhode Island</v>
          </cell>
        </row>
        <row r="127">
          <cell r="B127" t="str">
            <v>CID001362</v>
          </cell>
          <cell r="C127" t="str">
            <v>Gold</v>
          </cell>
          <cell r="E127" t="str">
            <v>Penglai Penggang Gold Industry Co., Ltd.</v>
          </cell>
          <cell r="F127" t="str">
            <v>CHINA</v>
          </cell>
          <cell r="G127" t="str">
            <v>CID001362</v>
          </cell>
          <cell r="H127" t="str">
            <v>RMI</v>
          </cell>
          <cell r="J127" t="str">
            <v>Penglai</v>
          </cell>
          <cell r="K127" t="str">
            <v>Shandong Sheng</v>
          </cell>
        </row>
        <row r="128">
          <cell r="B128" t="str">
            <v>CID002919</v>
          </cell>
          <cell r="C128" t="str">
            <v>Gold</v>
          </cell>
          <cell r="E128" t="str">
            <v>Planta Recuperadora de Metales SpA</v>
          </cell>
          <cell r="F128" t="str">
            <v>CHILE</v>
          </cell>
          <cell r="G128" t="str">
            <v>CID002919</v>
          </cell>
          <cell r="H128" t="str">
            <v>RMI</v>
          </cell>
          <cell r="J128" t="str">
            <v>Mejillones</v>
          </cell>
          <cell r="K128" t="str">
            <v>Antofagasta</v>
          </cell>
        </row>
        <row r="129">
          <cell r="B129" t="str">
            <v>CID001386</v>
          </cell>
          <cell r="C129" t="str">
            <v>Gold</v>
          </cell>
          <cell r="E129" t="str">
            <v>Prioksky Plant of Non-Ferrous Metals</v>
          </cell>
          <cell r="F129" t="str">
            <v>RUSSIAN FEDERATION</v>
          </cell>
          <cell r="G129" t="str">
            <v>CID001386</v>
          </cell>
          <cell r="H129" t="str">
            <v>RMI</v>
          </cell>
          <cell r="J129" t="str">
            <v>Kasimov</v>
          </cell>
          <cell r="K129" t="str">
            <v>Ryazanskaya oblast'</v>
          </cell>
        </row>
        <row r="130">
          <cell r="B130" t="str">
            <v>CID001397</v>
          </cell>
          <cell r="C130" t="str">
            <v>Gold</v>
          </cell>
          <cell r="E130" t="str">
            <v>PT Aneka Tambang (Persero) Tbk</v>
          </cell>
          <cell r="F130" t="str">
            <v>INDONESIA</v>
          </cell>
          <cell r="G130" t="str">
            <v>CID001397</v>
          </cell>
          <cell r="H130" t="str">
            <v>RMI</v>
          </cell>
          <cell r="J130" t="str">
            <v>Jakarta</v>
          </cell>
          <cell r="K130" t="str">
            <v>Jakarta Raya</v>
          </cell>
        </row>
        <row r="131">
          <cell r="B131" t="str">
            <v>CID001498</v>
          </cell>
          <cell r="C131" t="str">
            <v>Gold</v>
          </cell>
          <cell r="E131" t="str">
            <v>PX Precinox S.A.</v>
          </cell>
          <cell r="F131" t="str">
            <v>SWITZERLAND</v>
          </cell>
          <cell r="G131" t="str">
            <v>CID001498</v>
          </cell>
          <cell r="H131" t="str">
            <v>RMI</v>
          </cell>
          <cell r="J131" t="str">
            <v>La Chaux-de-Fonds</v>
          </cell>
          <cell r="K131" t="str">
            <v>Neuchâtel</v>
          </cell>
        </row>
        <row r="132">
          <cell r="B132" t="str">
            <v>CID001512</v>
          </cell>
          <cell r="C132" t="str">
            <v>Gold</v>
          </cell>
          <cell r="E132" t="str">
            <v>Rand Refinery (Pty) Ltd.</v>
          </cell>
          <cell r="F132" t="str">
            <v>SOUTH AFRICA</v>
          </cell>
          <cell r="G132" t="str">
            <v>CID001512</v>
          </cell>
          <cell r="H132" t="str">
            <v>RMI</v>
          </cell>
          <cell r="J132" t="str">
            <v>Germiston</v>
          </cell>
          <cell r="K132" t="str">
            <v>Gauteng</v>
          </cell>
        </row>
        <row r="133">
          <cell r="B133" t="str">
            <v>CID002582</v>
          </cell>
          <cell r="C133" t="str">
            <v>Gold</v>
          </cell>
          <cell r="E133" t="str">
            <v>REMONDIS PMR B.V.</v>
          </cell>
          <cell r="F133" t="str">
            <v>NETHERLANDS</v>
          </cell>
          <cell r="G133" t="str">
            <v>CID002582</v>
          </cell>
          <cell r="H133" t="str">
            <v>RMI</v>
          </cell>
          <cell r="J133" t="str">
            <v>Moerdijk</v>
          </cell>
          <cell r="K133" t="str">
            <v>Noord-Brabant</v>
          </cell>
        </row>
        <row r="134">
          <cell r="B134" t="str">
            <v>CID001534</v>
          </cell>
          <cell r="C134" t="str">
            <v>Gold</v>
          </cell>
          <cell r="E134" t="str">
            <v>Royal Canadian Mint</v>
          </cell>
          <cell r="F134" t="str">
            <v>CANADA</v>
          </cell>
          <cell r="G134" t="str">
            <v>CID001534</v>
          </cell>
          <cell r="H134" t="str">
            <v>RMI</v>
          </cell>
          <cell r="J134" t="str">
            <v>Ottawa</v>
          </cell>
          <cell r="K134" t="str">
            <v>Ontario</v>
          </cell>
        </row>
        <row r="135">
          <cell r="B135" t="str">
            <v>CID002761</v>
          </cell>
          <cell r="C135" t="str">
            <v>Gold</v>
          </cell>
          <cell r="E135" t="str">
            <v>SAAMP</v>
          </cell>
          <cell r="F135" t="str">
            <v>FRANCE</v>
          </cell>
          <cell r="G135" t="str">
            <v>CID002761</v>
          </cell>
          <cell r="H135" t="str">
            <v>RMI</v>
          </cell>
          <cell r="J135" t="str">
            <v>Paris</v>
          </cell>
          <cell r="K135" t="str">
            <v>Île-de-France</v>
          </cell>
        </row>
        <row r="136">
          <cell r="B136" t="str">
            <v>CID001546</v>
          </cell>
          <cell r="C136" t="str">
            <v>Gold</v>
          </cell>
          <cell r="E136" t="str">
            <v>Sabin Metal Corp.</v>
          </cell>
          <cell r="F136" t="str">
            <v>UNITED STATES OF AMERICA</v>
          </cell>
          <cell r="G136" t="str">
            <v>CID001546</v>
          </cell>
          <cell r="H136" t="str">
            <v>RMI</v>
          </cell>
          <cell r="J136" t="str">
            <v>Williston</v>
          </cell>
          <cell r="K136" t="str">
            <v>North Dakota</v>
          </cell>
        </row>
        <row r="137">
          <cell r="B137" t="str">
            <v>CID002973</v>
          </cell>
          <cell r="C137" t="str">
            <v>Gold</v>
          </cell>
          <cell r="E137" t="str">
            <v>Safimet S.p.A</v>
          </cell>
          <cell r="F137" t="str">
            <v>ITALY</v>
          </cell>
          <cell r="G137" t="str">
            <v>CID002973</v>
          </cell>
          <cell r="H137" t="str">
            <v>RMI</v>
          </cell>
          <cell r="J137" t="str">
            <v>Arezzo</v>
          </cell>
          <cell r="K137" t="str">
            <v>Toscana</v>
          </cell>
        </row>
        <row r="138">
          <cell r="B138" t="str">
            <v>CID002290</v>
          </cell>
          <cell r="C138" t="str">
            <v>Gold</v>
          </cell>
          <cell r="E138" t="str">
            <v>SAFINA A.S.</v>
          </cell>
          <cell r="F138" t="str">
            <v>CZECHIA</v>
          </cell>
          <cell r="G138" t="str">
            <v>CID002290</v>
          </cell>
          <cell r="H138" t="str">
            <v>RMI</v>
          </cell>
          <cell r="J138" t="str">
            <v>Vestec</v>
          </cell>
          <cell r="K138" t="str">
            <v>Praha-západ</v>
          </cell>
        </row>
        <row r="139">
          <cell r="B139" t="str">
            <v>CID002853</v>
          </cell>
          <cell r="C139" t="str">
            <v>Gold</v>
          </cell>
          <cell r="E139" t="str">
            <v>Sai Refinery</v>
          </cell>
          <cell r="F139" t="str">
            <v>INDIA</v>
          </cell>
          <cell r="G139" t="str">
            <v>CID002853</v>
          </cell>
          <cell r="H139" t="str">
            <v>RMI</v>
          </cell>
          <cell r="J139" t="str">
            <v>Parwanoo</v>
          </cell>
          <cell r="K139" t="str">
            <v>Himachal Pradesh</v>
          </cell>
        </row>
        <row r="140">
          <cell r="B140" t="str">
            <v>CID001555</v>
          </cell>
          <cell r="C140" t="str">
            <v>Gold</v>
          </cell>
          <cell r="E140" t="str">
            <v>Samduck Precious Metals</v>
          </cell>
          <cell r="F140" t="str">
            <v>KOREA, REPUBLIC OF</v>
          </cell>
          <cell r="G140" t="str">
            <v>CID001555</v>
          </cell>
          <cell r="H140" t="str">
            <v>RMI</v>
          </cell>
          <cell r="J140" t="str">
            <v>Namdong</v>
          </cell>
          <cell r="K140" t="str">
            <v>Incheon-gwangyeoksi</v>
          </cell>
        </row>
        <row r="141">
          <cell r="B141" t="str">
            <v>CID001562</v>
          </cell>
          <cell r="C141" t="str">
            <v>Gold</v>
          </cell>
          <cell r="E141" t="str">
            <v>Samwon Metals Corp.</v>
          </cell>
          <cell r="F141" t="str">
            <v>KOREA, REPUBLIC OF</v>
          </cell>
          <cell r="G141" t="str">
            <v>CID001562</v>
          </cell>
          <cell r="H141" t="str">
            <v>RMI</v>
          </cell>
          <cell r="J141" t="str">
            <v>Changwon</v>
          </cell>
          <cell r="K141" t="str">
            <v>Gyeongsangnam-do</v>
          </cell>
        </row>
        <row r="142">
          <cell r="B142" t="str">
            <v>CID001585</v>
          </cell>
          <cell r="C142" t="str">
            <v>Gold</v>
          </cell>
          <cell r="E142" t="str">
            <v>SEMPSA Joyeria Plateria S.A.</v>
          </cell>
          <cell r="F142" t="str">
            <v>SPAIN</v>
          </cell>
          <cell r="G142" t="str">
            <v>CID001585</v>
          </cell>
          <cell r="H142" t="str">
            <v>RMI</v>
          </cell>
          <cell r="I142" t="str">
            <v>Avenida Democratia</v>
          </cell>
          <cell r="J142" t="str">
            <v>Madrid</v>
          </cell>
          <cell r="K142" t="str">
            <v>Comunidad de Madrid</v>
          </cell>
        </row>
        <row r="143">
          <cell r="B143" t="str">
            <v>CID001619</v>
          </cell>
          <cell r="C143" t="str">
            <v>Gold</v>
          </cell>
          <cell r="E143" t="str">
            <v>Shandong Tiancheng Biological Gold Industrial Co., Ltd.</v>
          </cell>
          <cell r="F143" t="str">
            <v>CHINA</v>
          </cell>
          <cell r="G143" t="str">
            <v>CID001619</v>
          </cell>
          <cell r="H143" t="str">
            <v>RMI</v>
          </cell>
          <cell r="J143" t="str">
            <v>Laizhou</v>
          </cell>
          <cell r="K143" t="str">
            <v>Shandong Sheng</v>
          </cell>
        </row>
        <row r="144">
          <cell r="B144" t="str">
            <v>CID001622</v>
          </cell>
          <cell r="C144" t="str">
            <v>Gold</v>
          </cell>
          <cell r="E144" t="str">
            <v>Shandong Zhaojin Gold &amp; Silver Refinery Co., Ltd.</v>
          </cell>
          <cell r="F144" t="str">
            <v>CHINA</v>
          </cell>
          <cell r="G144" t="str">
            <v>CID001622</v>
          </cell>
          <cell r="H144" t="str">
            <v>RMI</v>
          </cell>
          <cell r="J144" t="str">
            <v>Zhaoyuan</v>
          </cell>
          <cell r="K144" t="str">
            <v>Shandong Sheng</v>
          </cell>
        </row>
        <row r="145">
          <cell r="B145" t="str">
            <v>CID001736</v>
          </cell>
          <cell r="C145" t="str">
            <v>Gold</v>
          </cell>
          <cell r="E145" t="str">
            <v>Sichuan Tianze Precious Metals Co., Ltd.</v>
          </cell>
          <cell r="F145" t="str">
            <v>CHINA</v>
          </cell>
          <cell r="G145" t="str">
            <v>CID001736</v>
          </cell>
          <cell r="H145" t="str">
            <v>RMI</v>
          </cell>
          <cell r="J145" t="str">
            <v>Chengdu</v>
          </cell>
          <cell r="K145" t="str">
            <v>Sichuan Sheng</v>
          </cell>
        </row>
        <row r="146">
          <cell r="B146" t="str">
            <v>CID002516</v>
          </cell>
          <cell r="C146" t="str">
            <v>Gold</v>
          </cell>
          <cell r="E146" t="str">
            <v>Singway Technology Co., Ltd.</v>
          </cell>
          <cell r="F146" t="str">
            <v>TAIWAN, PROVINCE OF CHINA</v>
          </cell>
          <cell r="G146" t="str">
            <v>CID002516</v>
          </cell>
          <cell r="H146" t="str">
            <v>RMI</v>
          </cell>
          <cell r="J146" t="str">
            <v>Dayuan</v>
          </cell>
          <cell r="K146" t="str">
            <v>Taoyuan</v>
          </cell>
        </row>
        <row r="147">
          <cell r="B147" t="str">
            <v>CID001756</v>
          </cell>
          <cell r="C147" t="str">
            <v>Gold</v>
          </cell>
          <cell r="E147" t="str">
            <v>SOE Shyolkovsky Factory of Secondary Precious Metals</v>
          </cell>
          <cell r="F147" t="str">
            <v>RUSSIAN FEDERATION</v>
          </cell>
          <cell r="G147" t="str">
            <v>CID001756</v>
          </cell>
          <cell r="H147" t="str">
            <v>RMI</v>
          </cell>
          <cell r="J147" t="str">
            <v>Shyolkovo</v>
          </cell>
          <cell r="K147" t="str">
            <v>Moskovskaja oblast'</v>
          </cell>
        </row>
        <row r="148">
          <cell r="B148" t="str">
            <v>CID001761</v>
          </cell>
          <cell r="C148" t="str">
            <v>Gold</v>
          </cell>
          <cell r="E148" t="str">
            <v>Solar Applied Materials Technology Corp.</v>
          </cell>
          <cell r="F148" t="str">
            <v>TAIWAN, PROVINCE OF CHINA</v>
          </cell>
          <cell r="G148" t="str">
            <v>CID001761</v>
          </cell>
          <cell r="H148" t="str">
            <v>RMI</v>
          </cell>
          <cell r="J148" t="str">
            <v>Tainan City</v>
          </cell>
          <cell r="K148" t="str">
            <v>Tainan</v>
          </cell>
        </row>
        <row r="149">
          <cell r="B149" t="str">
            <v>CID003153</v>
          </cell>
          <cell r="C149" t="str">
            <v>Gold</v>
          </cell>
          <cell r="E149" t="str">
            <v>State Research Institute Center for Physical Sciences and Technology</v>
          </cell>
          <cell r="F149" t="str">
            <v>LITHUANIA</v>
          </cell>
          <cell r="G149" t="str">
            <v>CID003153</v>
          </cell>
          <cell r="H149" t="str">
            <v>RMI</v>
          </cell>
          <cell r="J149" t="str">
            <v>Vilnius</v>
          </cell>
          <cell r="K149" t="str">
            <v>Vilnius</v>
          </cell>
        </row>
        <row r="150">
          <cell r="B150" t="str">
            <v>CID002567</v>
          </cell>
          <cell r="C150" t="str">
            <v>Gold</v>
          </cell>
          <cell r="E150" t="str">
            <v>Sudan Gold Refinery</v>
          </cell>
          <cell r="F150" t="str">
            <v>SUDAN</v>
          </cell>
          <cell r="G150" t="str">
            <v>CID002567</v>
          </cell>
          <cell r="H150" t="str">
            <v>RMI</v>
          </cell>
          <cell r="J150" t="str">
            <v>Khartoum</v>
          </cell>
          <cell r="K150" t="str">
            <v>Khartoum</v>
          </cell>
        </row>
        <row r="151">
          <cell r="B151" t="str">
            <v>CID001798</v>
          </cell>
          <cell r="C151" t="str">
            <v>Gold</v>
          </cell>
          <cell r="E151" t="str">
            <v>Sumitomo Metal Mining Co., Ltd.</v>
          </cell>
          <cell r="F151" t="str">
            <v>JAPAN</v>
          </cell>
          <cell r="G151" t="str">
            <v>CID001798</v>
          </cell>
          <cell r="H151" t="str">
            <v>RMI</v>
          </cell>
          <cell r="J151" t="str">
            <v>Saijo</v>
          </cell>
          <cell r="K151" t="str">
            <v>Wehime</v>
          </cell>
        </row>
        <row r="152">
          <cell r="B152" t="str">
            <v>CID002580</v>
          </cell>
          <cell r="C152" t="str">
            <v>Gold</v>
          </cell>
          <cell r="E152" t="str">
            <v>T.C.A S.p.A</v>
          </cell>
          <cell r="F152" t="str">
            <v>ITALY</v>
          </cell>
          <cell r="G152" t="str">
            <v>CID002580</v>
          </cell>
          <cell r="H152" t="str">
            <v>RMI</v>
          </cell>
          <cell r="J152" t="str">
            <v>Capolona</v>
          </cell>
          <cell r="K152" t="str">
            <v>Toscana</v>
          </cell>
        </row>
        <row r="153">
          <cell r="B153" t="str">
            <v>CID001875</v>
          </cell>
          <cell r="C153" t="str">
            <v>Gold</v>
          </cell>
          <cell r="E153" t="str">
            <v>Tanaka Kikinzoku Kogyo K.K.</v>
          </cell>
          <cell r="F153" t="str">
            <v>JAPAN</v>
          </cell>
          <cell r="G153" t="str">
            <v>CID001875</v>
          </cell>
          <cell r="H153" t="str">
            <v>RMI</v>
          </cell>
          <cell r="I153" t="str">
            <v>nagatoro2-14</v>
          </cell>
          <cell r="J153" t="str">
            <v>Hiratsuka</v>
          </cell>
          <cell r="K153" t="str">
            <v>Kanagawa</v>
          </cell>
        </row>
        <row r="154">
          <cell r="B154" t="str">
            <v>CID001916</v>
          </cell>
          <cell r="C154" t="str">
            <v>Gold</v>
          </cell>
          <cell r="E154" t="str">
            <v>Shandong Gold Smelting Co., Ltd.</v>
          </cell>
          <cell r="F154" t="str">
            <v>CHINA</v>
          </cell>
          <cell r="G154" t="str">
            <v>CID001916</v>
          </cell>
          <cell r="H154" t="str">
            <v>RMI</v>
          </cell>
          <cell r="J154" t="str">
            <v>Laizhou</v>
          </cell>
          <cell r="K154" t="str">
            <v>Shandong Sheng</v>
          </cell>
        </row>
        <row r="155">
          <cell r="B155" t="str">
            <v>CID001938</v>
          </cell>
          <cell r="C155" t="str">
            <v>Gold</v>
          </cell>
          <cell r="E155" t="str">
            <v>Tokuriki Honten Co., Ltd.</v>
          </cell>
          <cell r="F155" t="str">
            <v>JAPAN</v>
          </cell>
          <cell r="G155" t="str">
            <v>CID001938</v>
          </cell>
          <cell r="H155" t="str">
            <v>RMI</v>
          </cell>
          <cell r="J155" t="str">
            <v>Kuki</v>
          </cell>
          <cell r="K155" t="str">
            <v>Saitama</v>
          </cell>
        </row>
        <row r="156">
          <cell r="B156" t="str">
            <v>CID001947</v>
          </cell>
          <cell r="C156" t="str">
            <v>Gold</v>
          </cell>
          <cell r="E156" t="str">
            <v>Tongling Nonferrous Metals Group Co., Ltd.</v>
          </cell>
          <cell r="F156" t="str">
            <v>CHINA</v>
          </cell>
          <cell r="G156" t="str">
            <v>CID001947</v>
          </cell>
          <cell r="H156" t="str">
            <v>RMI</v>
          </cell>
          <cell r="J156" t="str">
            <v>Tongling</v>
          </cell>
          <cell r="K156" t="str">
            <v>Anhui Sheng</v>
          </cell>
        </row>
        <row r="157">
          <cell r="B157" t="str">
            <v>CID002587</v>
          </cell>
          <cell r="C157" t="str">
            <v>Gold</v>
          </cell>
          <cell r="E157" t="str">
            <v>Industrial Refining Company</v>
          </cell>
          <cell r="F157" t="str">
            <v>BELGIUM</v>
          </cell>
          <cell r="G157" t="str">
            <v>CID002587</v>
          </cell>
          <cell r="H157" t="str">
            <v>RMI</v>
          </cell>
          <cell r="J157" t="str">
            <v>Antwerp</v>
          </cell>
          <cell r="K157" t="str">
            <v>Antwerpen</v>
          </cell>
        </row>
        <row r="158">
          <cell r="B158" t="str">
            <v>CID002615</v>
          </cell>
          <cell r="C158" t="str">
            <v>Gold</v>
          </cell>
          <cell r="E158" t="str">
            <v>TOO Tau-Ken-Altyn</v>
          </cell>
          <cell r="F158" t="str">
            <v>KAZAKHSTAN</v>
          </cell>
          <cell r="G158" t="str">
            <v>CID002615</v>
          </cell>
          <cell r="H158" t="str">
            <v>RMI</v>
          </cell>
          <cell r="J158" t="str">
            <v>Astana</v>
          </cell>
          <cell r="K158" t="str">
            <v>Almaty</v>
          </cell>
        </row>
        <row r="159">
          <cell r="B159" t="str">
            <v>CID001955</v>
          </cell>
          <cell r="C159" t="str">
            <v>Gold</v>
          </cell>
          <cell r="E159" t="str">
            <v>Torecom</v>
          </cell>
          <cell r="F159" t="str">
            <v>KOREA, REPUBLIC OF</v>
          </cell>
          <cell r="G159" t="str">
            <v>CID001955</v>
          </cell>
          <cell r="H159" t="str">
            <v>RMI</v>
          </cell>
          <cell r="J159" t="str">
            <v>Asan</v>
          </cell>
          <cell r="K159" t="str">
            <v>Chungcheongnam-do</v>
          </cell>
        </row>
        <row r="160">
          <cell r="B160" t="str">
            <v>CID002314</v>
          </cell>
          <cell r="C160" t="str">
            <v>Gold</v>
          </cell>
          <cell r="E160" t="str">
            <v>Umicore Precious Metals Thailand</v>
          </cell>
          <cell r="F160" t="str">
            <v>THAILAND</v>
          </cell>
          <cell r="G160" t="str">
            <v>CID002314</v>
          </cell>
          <cell r="H160" t="str">
            <v>RMI</v>
          </cell>
          <cell r="J160" t="str">
            <v>Khwaeng Dok Mai</v>
          </cell>
          <cell r="K160" t="str">
            <v>Krung Thep Maha Nakhon</v>
          </cell>
        </row>
        <row r="161">
          <cell r="B161" t="str">
            <v>CID001980</v>
          </cell>
          <cell r="C161" t="str">
            <v>Gold</v>
          </cell>
          <cell r="E161" t="str">
            <v>Umicore S.A. Business Unit Precious Metals Refining</v>
          </cell>
          <cell r="F161" t="str">
            <v>BELGIUM</v>
          </cell>
          <cell r="G161" t="str">
            <v>CID001980</v>
          </cell>
          <cell r="H161" t="str">
            <v>RMI</v>
          </cell>
          <cell r="I161" t="str">
            <v>Adolf Greinerstraat 14</v>
          </cell>
          <cell r="J161" t="str">
            <v>Hoboken</v>
          </cell>
          <cell r="K161" t="str">
            <v>Antwerpen</v>
          </cell>
        </row>
        <row r="162">
          <cell r="B162" t="str">
            <v>CID001993</v>
          </cell>
          <cell r="C162" t="str">
            <v>Gold</v>
          </cell>
          <cell r="E162" t="str">
            <v>United Precious Metal Refining, Inc.</v>
          </cell>
          <cell r="F162" t="str">
            <v>UNITED STATES OF AMERICA</v>
          </cell>
          <cell r="G162" t="str">
            <v>CID001993</v>
          </cell>
          <cell r="H162" t="str">
            <v>RMI</v>
          </cell>
          <cell r="J162" t="str">
            <v>Alden</v>
          </cell>
          <cell r="K162" t="str">
            <v>New York</v>
          </cell>
        </row>
        <row r="163">
          <cell r="B163" t="str">
            <v>CID002003</v>
          </cell>
          <cell r="C163" t="str">
            <v>Gold</v>
          </cell>
          <cell r="E163" t="str">
            <v>Valcambi S.A.</v>
          </cell>
          <cell r="F163" t="str">
            <v>SWITZERLAND</v>
          </cell>
          <cell r="G163" t="str">
            <v>CID002003</v>
          </cell>
          <cell r="H163" t="str">
            <v>RMI</v>
          </cell>
          <cell r="J163" t="str">
            <v>Balerna</v>
          </cell>
          <cell r="K163" t="str">
            <v>Ticino</v>
          </cell>
        </row>
        <row r="164">
          <cell r="B164" t="str">
            <v>CID002030</v>
          </cell>
          <cell r="C164" t="str">
            <v>Gold</v>
          </cell>
          <cell r="E164" t="str">
            <v>Western Australian Mint (T/a The Perth Mint)</v>
          </cell>
          <cell r="F164" t="str">
            <v>AUSTRALIA</v>
          </cell>
          <cell r="G164" t="str">
            <v>CID002030</v>
          </cell>
          <cell r="H164" t="str">
            <v>RMI</v>
          </cell>
          <cell r="I164" t="str">
            <v>Nondisclosure</v>
          </cell>
          <cell r="J164" t="str">
            <v>Newburn</v>
          </cell>
          <cell r="K164" t="str">
            <v>Western Australia</v>
          </cell>
        </row>
        <row r="165">
          <cell r="B165" t="str">
            <v>CID002778</v>
          </cell>
          <cell r="C165" t="str">
            <v>Gold</v>
          </cell>
          <cell r="E165" t="str">
            <v>WIELAND Edelmetalle GmbH</v>
          </cell>
          <cell r="F165" t="str">
            <v>GERMANY</v>
          </cell>
          <cell r="G165" t="str">
            <v>CID002778</v>
          </cell>
          <cell r="H165" t="str">
            <v>RMI</v>
          </cell>
          <cell r="J165" t="str">
            <v>Pforzeim</v>
          </cell>
          <cell r="K165" t="str">
            <v>Baden-Wurttemberg</v>
          </cell>
        </row>
        <row r="166">
          <cell r="B166" t="str">
            <v>CID002129</v>
          </cell>
          <cell r="C166" t="str">
            <v>Gold</v>
          </cell>
          <cell r="E166" t="str">
            <v>Yokohama Metal Co., Ltd.</v>
          </cell>
          <cell r="F166" t="str">
            <v>JAPAN</v>
          </cell>
          <cell r="G166" t="str">
            <v>CID002129</v>
          </cell>
          <cell r="H166" t="str">
            <v>RMI</v>
          </cell>
          <cell r="J166" t="str">
            <v>Sagamihara</v>
          </cell>
          <cell r="K166" t="str">
            <v>Kanagawa</v>
          </cell>
        </row>
        <row r="167">
          <cell r="B167" t="str">
            <v>CID000197</v>
          </cell>
          <cell r="C167" t="str">
            <v>Gold</v>
          </cell>
          <cell r="E167" t="str">
            <v>Yunnan Copper Industry Co., Ltd.</v>
          </cell>
          <cell r="F167" t="str">
            <v>CHINA</v>
          </cell>
          <cell r="G167" t="str">
            <v>CID000197</v>
          </cell>
          <cell r="H167" t="str">
            <v>RMI</v>
          </cell>
          <cell r="J167" t="str">
            <v>Kunming</v>
          </cell>
          <cell r="K167" t="str">
            <v>Yunnan Sheng</v>
          </cell>
        </row>
        <row r="168">
          <cell r="B168" t="str">
            <v>CID002224</v>
          </cell>
          <cell r="C168" t="str">
            <v>Gold</v>
          </cell>
          <cell r="E168" t="str">
            <v>Zhongyuan Gold Smelter of Zhongjin Gold Corporation</v>
          </cell>
          <cell r="F168" t="str">
            <v>CHINA</v>
          </cell>
          <cell r="G168" t="str">
            <v>CID002224</v>
          </cell>
          <cell r="H168" t="str">
            <v>RMI</v>
          </cell>
          <cell r="J168" t="str">
            <v>Sanmenxia</v>
          </cell>
          <cell r="K168" t="str">
            <v>Henan Sheng</v>
          </cell>
        </row>
        <row r="169">
          <cell r="B169" t="str">
            <v>CID000292</v>
          </cell>
          <cell r="C169" t="str">
            <v>Tin</v>
          </cell>
          <cell r="E169" t="str">
            <v>Alpha</v>
          </cell>
          <cell r="F169" t="str">
            <v>UNITED STATES OF AMERICA</v>
          </cell>
          <cell r="G169" t="str">
            <v>CID000292</v>
          </cell>
          <cell r="H169" t="str">
            <v>RMI</v>
          </cell>
          <cell r="J169" t="str">
            <v>Altoona</v>
          </cell>
          <cell r="K169" t="str">
            <v>Pennsylvania</v>
          </cell>
        </row>
        <row r="170">
          <cell r="B170" t="str">
            <v>CID002703</v>
          </cell>
          <cell r="C170" t="str">
            <v>Tin</v>
          </cell>
          <cell r="E170" t="str">
            <v>An Vinh Joint Stock Mineral Processing Company</v>
          </cell>
          <cell r="F170" t="str">
            <v>VIET NAM</v>
          </cell>
          <cell r="G170" t="str">
            <v>CID002703</v>
          </cell>
          <cell r="H170" t="str">
            <v>RMI</v>
          </cell>
          <cell r="J170" t="str">
            <v>Quy Hop</v>
          </cell>
          <cell r="K170" t="str">
            <v>Nghệ An</v>
          </cell>
        </row>
        <row r="171">
          <cell r="B171" t="str">
            <v>CID000228</v>
          </cell>
          <cell r="C171" t="str">
            <v>Tin</v>
          </cell>
          <cell r="E171" t="str">
            <v>Chenzhou Yunxiang Mining and Metallurgy Co., Ltd.</v>
          </cell>
          <cell r="F171" t="str">
            <v>CHINA</v>
          </cell>
          <cell r="G171" t="str">
            <v>CID000228</v>
          </cell>
          <cell r="H171" t="str">
            <v>RMI</v>
          </cell>
          <cell r="J171" t="str">
            <v>Chenzhou</v>
          </cell>
          <cell r="K171" t="str">
            <v>Hunan Sheng</v>
          </cell>
        </row>
        <row r="172">
          <cell r="B172" t="str">
            <v>CID001070</v>
          </cell>
          <cell r="C172" t="str">
            <v>Tin</v>
          </cell>
          <cell r="E172" t="str">
            <v>China Tin Group Co., Ltd.</v>
          </cell>
          <cell r="F172" t="str">
            <v>CHINA</v>
          </cell>
          <cell r="G172" t="str">
            <v>CID001070</v>
          </cell>
          <cell r="H172" t="str">
            <v>RMI</v>
          </cell>
          <cell r="J172" t="str">
            <v>Laibin</v>
          </cell>
          <cell r="K172" t="str">
            <v>Guangxi Zhuangzu Zizhiqu</v>
          </cell>
        </row>
        <row r="173">
          <cell r="B173" t="str">
            <v>CID002455</v>
          </cell>
          <cell r="C173" t="str">
            <v>Tin</v>
          </cell>
          <cell r="E173" t="str">
            <v>CV Venus Inti Perkasa</v>
          </cell>
          <cell r="F173" t="str">
            <v>INDONESIA</v>
          </cell>
          <cell r="G173" t="str">
            <v>CID002455</v>
          </cell>
          <cell r="H173" t="str">
            <v>RMI</v>
          </cell>
          <cell r="J173" t="str">
            <v>Pangkal Pinang</v>
          </cell>
          <cell r="K173" t="str">
            <v>Kepulauan Bangka Belitung</v>
          </cell>
        </row>
        <row r="174">
          <cell r="B174" t="str">
            <v>CID000402</v>
          </cell>
          <cell r="C174" t="str">
            <v>Tin</v>
          </cell>
          <cell r="E174" t="str">
            <v>Dowa</v>
          </cell>
          <cell r="F174" t="str">
            <v>JAPAN</v>
          </cell>
          <cell r="G174" t="str">
            <v>CID000402</v>
          </cell>
          <cell r="H174" t="str">
            <v>RMI</v>
          </cell>
          <cell r="J174" t="str">
            <v>Kosaka</v>
          </cell>
          <cell r="K174" t="str">
            <v>Akita</v>
          </cell>
        </row>
        <row r="175">
          <cell r="B175" t="str">
            <v>CID002572</v>
          </cell>
          <cell r="C175" t="str">
            <v>Tin</v>
          </cell>
          <cell r="E175" t="str">
            <v>Electro-Mechanical Facility of the Cao Bang Minerals &amp; Metallurgy Joint Stock Company</v>
          </cell>
          <cell r="F175" t="str">
            <v>VIET NAM</v>
          </cell>
          <cell r="G175" t="str">
            <v>CID002572</v>
          </cell>
          <cell r="H175" t="str">
            <v>RMI</v>
          </cell>
          <cell r="J175" t="str">
            <v>Tinh Tuc</v>
          </cell>
          <cell r="K175" t="str">
            <v>Cao Bằng</v>
          </cell>
        </row>
        <row r="176">
          <cell r="B176" t="str">
            <v>CID000438</v>
          </cell>
          <cell r="C176" t="str">
            <v>Tin</v>
          </cell>
          <cell r="E176" t="str">
            <v>EM Vinto</v>
          </cell>
          <cell r="F176" t="str">
            <v>BOLIVIA (PLURINATIONAL STATE OF)</v>
          </cell>
          <cell r="G176" t="str">
            <v>CID000438</v>
          </cell>
          <cell r="H176" t="str">
            <v>RMI</v>
          </cell>
          <cell r="I176" t="str">
            <v>Unknown.</v>
          </cell>
          <cell r="J176" t="str">
            <v>Oruro</v>
          </cell>
          <cell r="K176" t="str">
            <v>Oruro</v>
          </cell>
        </row>
        <row r="177">
          <cell r="B177" t="str">
            <v>CID000448</v>
          </cell>
          <cell r="C177" t="str">
            <v>Tin</v>
          </cell>
          <cell r="E177" t="str">
            <v>Estanho de Rondonia S.A.</v>
          </cell>
          <cell r="F177" t="str">
            <v>BRAZIL</v>
          </cell>
          <cell r="G177" t="str">
            <v>CID000448</v>
          </cell>
          <cell r="H177" t="str">
            <v>RMI</v>
          </cell>
          <cell r="J177" t="str">
            <v>Ariquemes</v>
          </cell>
          <cell r="K177" t="str">
            <v>Rondônia</v>
          </cell>
        </row>
        <row r="178">
          <cell r="B178" t="str">
            <v>CID000468</v>
          </cell>
          <cell r="C178" t="str">
            <v>Tin</v>
          </cell>
          <cell r="E178" t="str">
            <v>Fenix Metals</v>
          </cell>
          <cell r="F178" t="str">
            <v>POLAND</v>
          </cell>
          <cell r="G178" t="str">
            <v>CID000468</v>
          </cell>
          <cell r="H178" t="str">
            <v>RMI</v>
          </cell>
          <cell r="J178" t="str">
            <v>Chmielów</v>
          </cell>
          <cell r="K178" t="str">
            <v>Podkarpackie</v>
          </cell>
        </row>
        <row r="179">
          <cell r="B179" t="str">
            <v>CID000942</v>
          </cell>
          <cell r="C179" t="str">
            <v>Tin</v>
          </cell>
          <cell r="E179" t="str">
            <v>Gejiu Kai Meng Industry and Trade LLC</v>
          </cell>
          <cell r="F179" t="str">
            <v>CHINA</v>
          </cell>
          <cell r="G179" t="str">
            <v>CID000942</v>
          </cell>
          <cell r="H179" t="str">
            <v>RMI</v>
          </cell>
          <cell r="J179" t="str">
            <v>Gejiu</v>
          </cell>
          <cell r="K179" t="str">
            <v>Yunnan Sheng</v>
          </cell>
        </row>
        <row r="180">
          <cell r="B180" t="str">
            <v>CID000538</v>
          </cell>
          <cell r="C180" t="str">
            <v>Tin</v>
          </cell>
          <cell r="E180" t="str">
            <v>Gejiu Non-Ferrous Metal Processing Co., Ltd.</v>
          </cell>
          <cell r="F180" t="str">
            <v>CHINA</v>
          </cell>
          <cell r="G180" t="str">
            <v>CID000538</v>
          </cell>
          <cell r="H180" t="str">
            <v>RMI</v>
          </cell>
          <cell r="I180" t="str">
            <v>Jijie</v>
          </cell>
          <cell r="J180" t="str">
            <v>Gejiu</v>
          </cell>
          <cell r="K180" t="str">
            <v>Yunnan Sheng</v>
          </cell>
        </row>
        <row r="181">
          <cell r="B181" t="str">
            <v>CID001908</v>
          </cell>
          <cell r="C181" t="str">
            <v>Tin</v>
          </cell>
          <cell r="E181" t="str">
            <v>Gejiu Yunxin Nonferrous Electrolysis Co., Ltd.</v>
          </cell>
          <cell r="F181" t="str">
            <v>CHINA</v>
          </cell>
          <cell r="G181" t="str">
            <v>CID001908</v>
          </cell>
          <cell r="H181" t="str">
            <v>RMI</v>
          </cell>
          <cell r="J181" t="str">
            <v>Gejiu</v>
          </cell>
          <cell r="K181" t="str">
            <v>Yunnan Sheng</v>
          </cell>
        </row>
        <row r="182">
          <cell r="B182" t="str">
            <v>CID000555</v>
          </cell>
          <cell r="C182" t="str">
            <v>Tin</v>
          </cell>
          <cell r="E182" t="str">
            <v>Gejiu Zili Mining And Metallurgy Co., Ltd.</v>
          </cell>
          <cell r="F182" t="str">
            <v>CHINA</v>
          </cell>
          <cell r="G182" t="str">
            <v>CID000555</v>
          </cell>
          <cell r="H182" t="str">
            <v>RMI</v>
          </cell>
          <cell r="J182" t="str">
            <v>Gejiu</v>
          </cell>
          <cell r="K182" t="str">
            <v>Yunnan Sheng</v>
          </cell>
        </row>
        <row r="183">
          <cell r="B183" t="str">
            <v>CID003116</v>
          </cell>
          <cell r="C183" t="str">
            <v>Tin</v>
          </cell>
          <cell r="E183" t="str">
            <v>Guangdong Hanhe Non-Ferrous Metal Co., Ltd.</v>
          </cell>
          <cell r="F183" t="str">
            <v>CHINA</v>
          </cell>
          <cell r="G183" t="str">
            <v>CID003116</v>
          </cell>
          <cell r="H183" t="str">
            <v>RMI</v>
          </cell>
          <cell r="J183" t="str">
            <v>Chaozhou</v>
          </cell>
          <cell r="K183" t="str">
            <v>Guangdong Sheng</v>
          </cell>
        </row>
        <row r="184">
          <cell r="B184" t="str">
            <v>CID002468</v>
          </cell>
          <cell r="C184" t="str">
            <v>Tin</v>
          </cell>
          <cell r="E184" t="str">
            <v>Magnu's Minerais Metais e Ligas Ltda.</v>
          </cell>
          <cell r="F184" t="str">
            <v>BRAZIL</v>
          </cell>
          <cell r="G184" t="str">
            <v>CID002468</v>
          </cell>
          <cell r="H184" t="str">
            <v>RMI</v>
          </cell>
          <cell r="J184" t="str">
            <v>São João del Rei</v>
          </cell>
          <cell r="K184" t="str">
            <v>Minas Gerais</v>
          </cell>
        </row>
        <row r="185">
          <cell r="B185" t="str">
            <v>CID001105</v>
          </cell>
          <cell r="C185" t="str">
            <v>Tin</v>
          </cell>
          <cell r="E185" t="str">
            <v>Malaysia Smelting Corporation (MSC)</v>
          </cell>
          <cell r="F185" t="str">
            <v>MALAYSIA</v>
          </cell>
          <cell r="G185" t="str">
            <v>CID001105</v>
          </cell>
          <cell r="H185" t="str">
            <v>RMI</v>
          </cell>
          <cell r="I185" t="str">
            <v>27, Jialan Pantai</v>
          </cell>
          <cell r="J185" t="str">
            <v>Butterworth</v>
          </cell>
          <cell r="K185" t="str">
            <v>Pulau Pinang</v>
          </cell>
        </row>
        <row r="186">
          <cell r="B186" t="str">
            <v>CID002500</v>
          </cell>
          <cell r="C186" t="str">
            <v>Tin</v>
          </cell>
          <cell r="E186" t="str">
            <v>Melt Metais e Ligas S.A.</v>
          </cell>
          <cell r="F186" t="str">
            <v>BRAZIL</v>
          </cell>
          <cell r="G186" t="str">
            <v>CID002500</v>
          </cell>
          <cell r="H186" t="str">
            <v>RMI</v>
          </cell>
          <cell r="J186" t="str">
            <v>Ariquemes</v>
          </cell>
          <cell r="K186" t="str">
            <v>Rondônia</v>
          </cell>
        </row>
        <row r="187">
          <cell r="B187" t="str">
            <v>CID001142</v>
          </cell>
          <cell r="C187" t="str">
            <v>Tin</v>
          </cell>
          <cell r="E187" t="str">
            <v>Metallic Resources, Inc.</v>
          </cell>
          <cell r="F187" t="str">
            <v>UNITED STATES OF AMERICA</v>
          </cell>
          <cell r="G187" t="str">
            <v>CID001142</v>
          </cell>
          <cell r="H187" t="str">
            <v>RMI</v>
          </cell>
          <cell r="J187" t="str">
            <v>Twinsburg</v>
          </cell>
          <cell r="K187" t="str">
            <v>Ohio</v>
          </cell>
        </row>
        <row r="188">
          <cell r="B188" t="str">
            <v>CID001182</v>
          </cell>
          <cell r="C188" t="str">
            <v>Tin</v>
          </cell>
          <cell r="E188" t="str">
            <v>Minsur</v>
          </cell>
          <cell r="F188" t="str">
            <v>PERU</v>
          </cell>
          <cell r="G188" t="str">
            <v>CID001182</v>
          </cell>
          <cell r="H188" t="str">
            <v>RMI</v>
          </cell>
          <cell r="I188" t="str">
            <v>222 Bloomingdale Road, Suite 101</v>
          </cell>
          <cell r="J188" t="str">
            <v>Paracas</v>
          </cell>
          <cell r="K188" t="str">
            <v>Ika</v>
          </cell>
        </row>
        <row r="189">
          <cell r="B189" t="str">
            <v>CID002573</v>
          </cell>
          <cell r="C189" t="str">
            <v>Tin</v>
          </cell>
          <cell r="E189" t="str">
            <v>Nghe Tinh Non-Ferrous Metals Joint Stock Company</v>
          </cell>
          <cell r="F189" t="str">
            <v>VIET NAM</v>
          </cell>
          <cell r="G189" t="str">
            <v>CID002573</v>
          </cell>
          <cell r="H189" t="str">
            <v>RMI</v>
          </cell>
          <cell r="J189" t="str">
            <v>Quy Hop</v>
          </cell>
          <cell r="K189" t="str">
            <v>Nghệ An</v>
          </cell>
        </row>
        <row r="190">
          <cell r="B190" t="str">
            <v>CID001314</v>
          </cell>
          <cell r="C190" t="str">
            <v>Tin</v>
          </cell>
          <cell r="E190" t="str">
            <v>O.M. Manufacturing (Thailand) Co., Ltd.</v>
          </cell>
          <cell r="F190" t="str">
            <v>THAILAND</v>
          </cell>
          <cell r="G190" t="str">
            <v>CID001314</v>
          </cell>
          <cell r="H190" t="str">
            <v>RMI</v>
          </cell>
          <cell r="J190" t="str">
            <v>Sriracha</v>
          </cell>
          <cell r="K190" t="str">
            <v>Chon Buri</v>
          </cell>
        </row>
        <row r="191">
          <cell r="B191" t="str">
            <v>CID002517</v>
          </cell>
          <cell r="C191" t="str">
            <v>Tin</v>
          </cell>
          <cell r="E191" t="str">
            <v>O.M. Manufacturing Philippines, Inc.</v>
          </cell>
          <cell r="F191" t="str">
            <v>PHILIPPINES</v>
          </cell>
          <cell r="G191" t="str">
            <v>CID002517</v>
          </cell>
          <cell r="H191" t="str">
            <v>RMI</v>
          </cell>
          <cell r="J191" t="str">
            <v>Rosario</v>
          </cell>
          <cell r="K191" t="str">
            <v>Cavite</v>
          </cell>
        </row>
        <row r="192">
          <cell r="B192" t="str">
            <v>CID001337</v>
          </cell>
          <cell r="C192" t="str">
            <v>Tin</v>
          </cell>
          <cell r="E192" t="str">
            <v>Operaciones Metalurgicas S.A.</v>
          </cell>
          <cell r="F192" t="str">
            <v>BOLIVIA (PLURINATIONAL STATE OF)</v>
          </cell>
          <cell r="G192" t="str">
            <v>CID001337</v>
          </cell>
          <cell r="H192" t="str">
            <v>RMI</v>
          </cell>
          <cell r="I192" t="str">
            <v>Nondisclosure</v>
          </cell>
          <cell r="J192" t="str">
            <v>Oruro</v>
          </cell>
          <cell r="K192" t="str">
            <v>Oruro</v>
          </cell>
        </row>
        <row r="193">
          <cell r="B193" t="str">
            <v>CID000309</v>
          </cell>
          <cell r="C193" t="str">
            <v>Tin</v>
          </cell>
          <cell r="E193" t="str">
            <v>PT Aries Kencana Sejahtera</v>
          </cell>
          <cell r="F193" t="str">
            <v>INDONESIA</v>
          </cell>
          <cell r="G193" t="str">
            <v>CID000309</v>
          </cell>
          <cell r="H193" t="str">
            <v>RMI</v>
          </cell>
          <cell r="J193" t="str">
            <v>Pemali</v>
          </cell>
          <cell r="K193" t="str">
            <v>Kepulauan Bangka Belitung</v>
          </cell>
        </row>
        <row r="194">
          <cell r="B194" t="str">
            <v>CID001399</v>
          </cell>
          <cell r="C194" t="str">
            <v>Tin</v>
          </cell>
          <cell r="E194" t="str">
            <v>PT Artha Cipta Langgeng</v>
          </cell>
          <cell r="F194" t="str">
            <v>INDONESIA</v>
          </cell>
          <cell r="G194" t="str">
            <v>CID001399</v>
          </cell>
          <cell r="H194" t="str">
            <v>RMI</v>
          </cell>
          <cell r="J194" t="str">
            <v>Sungailiat</v>
          </cell>
          <cell r="K194" t="str">
            <v>Kepulauan Bangka Belitung</v>
          </cell>
        </row>
        <row r="195">
          <cell r="B195" t="str">
            <v>CID002503</v>
          </cell>
          <cell r="C195" t="str">
            <v>Tin</v>
          </cell>
          <cell r="E195" t="str">
            <v>PT ATD Makmur Mandiri Jaya</v>
          </cell>
          <cell r="F195" t="str">
            <v>INDONESIA</v>
          </cell>
          <cell r="G195" t="str">
            <v>CID002503</v>
          </cell>
          <cell r="H195" t="str">
            <v>RMI</v>
          </cell>
          <cell r="J195" t="str">
            <v>Sungailiat</v>
          </cell>
          <cell r="K195" t="str">
            <v>Kepulauan Bangka Belitung</v>
          </cell>
        </row>
        <row r="196">
          <cell r="B196" t="str">
            <v>CID001402</v>
          </cell>
          <cell r="C196" t="str">
            <v>Tin</v>
          </cell>
          <cell r="E196" t="str">
            <v>PT Babel Inti Perkasa</v>
          </cell>
          <cell r="F196" t="str">
            <v>INDONESIA</v>
          </cell>
          <cell r="G196" t="str">
            <v>CID001402</v>
          </cell>
          <cell r="H196" t="str">
            <v>RMI</v>
          </cell>
          <cell r="J196" t="str">
            <v>Lintang</v>
          </cell>
          <cell r="K196" t="str">
            <v>Kepulauan Bangka Belitung</v>
          </cell>
        </row>
        <row r="197">
          <cell r="B197" t="str">
            <v>CID001421</v>
          </cell>
          <cell r="C197" t="str">
            <v>Tin</v>
          </cell>
          <cell r="E197" t="str">
            <v>PT Belitung Industri Sejahtera</v>
          </cell>
          <cell r="F197" t="str">
            <v>INDONESIA</v>
          </cell>
          <cell r="G197" t="str">
            <v>CID001421</v>
          </cell>
          <cell r="H197" t="str">
            <v>RMI</v>
          </cell>
          <cell r="J197" t="str">
            <v>Belitung</v>
          </cell>
          <cell r="K197" t="str">
            <v>Kepulauan Bangka Belitung</v>
          </cell>
        </row>
        <row r="198">
          <cell r="B198" t="str">
            <v>CID001428</v>
          </cell>
          <cell r="C198" t="str">
            <v>Tin</v>
          </cell>
          <cell r="E198" t="str">
            <v>PT Bukit Timah</v>
          </cell>
          <cell r="F198" t="str">
            <v>INDONESIA</v>
          </cell>
          <cell r="G198" t="str">
            <v>CID001428</v>
          </cell>
          <cell r="H198" t="str">
            <v>RMI</v>
          </cell>
          <cell r="I198" t="str">
            <v>Nondisclosure</v>
          </cell>
          <cell r="J198" t="str">
            <v>Pangkal Pinang</v>
          </cell>
          <cell r="K198" t="str">
            <v>Kepulauan Bangka Belitung</v>
          </cell>
        </row>
        <row r="199">
          <cell r="B199" t="str">
            <v>CID002696</v>
          </cell>
          <cell r="C199" t="str">
            <v>Tin</v>
          </cell>
          <cell r="E199" t="str">
            <v>PT Cipta Persada Mulia</v>
          </cell>
          <cell r="F199" t="str">
            <v>INDONESIA</v>
          </cell>
          <cell r="G199" t="str">
            <v>CID002696</v>
          </cell>
          <cell r="H199" t="str">
            <v>RMI</v>
          </cell>
          <cell r="J199" t="str">
            <v>Batam</v>
          </cell>
          <cell r="K199" t="str">
            <v>Kepulauan Riau</v>
          </cell>
        </row>
        <row r="200">
          <cell r="B200" t="str">
            <v>CID002835</v>
          </cell>
          <cell r="C200" t="str">
            <v>Tin</v>
          </cell>
          <cell r="E200" t="str">
            <v>PT Menara Cipta Mulia</v>
          </cell>
          <cell r="F200" t="str">
            <v>INDONESIA</v>
          </cell>
          <cell r="G200" t="str">
            <v>CID002835</v>
          </cell>
          <cell r="H200" t="str">
            <v>RMI</v>
          </cell>
          <cell r="J200" t="str">
            <v>Mentawak</v>
          </cell>
          <cell r="K200" t="str">
            <v>Kepulauan Bangka Belitung</v>
          </cell>
        </row>
        <row r="201">
          <cell r="B201" t="str">
            <v>CID001453</v>
          </cell>
          <cell r="C201" t="str">
            <v>Tin</v>
          </cell>
          <cell r="E201" t="str">
            <v>PT Mitra Stania Prima</v>
          </cell>
          <cell r="F201" t="str">
            <v>INDONESIA</v>
          </cell>
          <cell r="G201" t="str">
            <v>CID001453</v>
          </cell>
          <cell r="H201" t="str">
            <v>RMI</v>
          </cell>
          <cell r="J201" t="str">
            <v>Sungailiat</v>
          </cell>
          <cell r="K201" t="str">
            <v>Kepulauan Bangka Belitung</v>
          </cell>
        </row>
        <row r="202">
          <cell r="B202" t="str">
            <v>CID001457</v>
          </cell>
          <cell r="C202" t="str">
            <v>Tin</v>
          </cell>
          <cell r="E202" t="str">
            <v>PT Panca Mega Persada</v>
          </cell>
          <cell r="F202" t="str">
            <v>INDONESIA</v>
          </cell>
          <cell r="G202" t="str">
            <v>CID001457</v>
          </cell>
          <cell r="H202" t="str">
            <v>RMI</v>
          </cell>
          <cell r="J202" t="str">
            <v>Sungailiat</v>
          </cell>
          <cell r="K202" t="str">
            <v>Kepulauan Bangka Belitung</v>
          </cell>
        </row>
        <row r="203">
          <cell r="B203" t="str">
            <v>CID001458</v>
          </cell>
          <cell r="C203" t="str">
            <v>Tin</v>
          </cell>
          <cell r="E203" t="str">
            <v>PT Prima Timah Utama</v>
          </cell>
          <cell r="F203" t="str">
            <v>INDONESIA</v>
          </cell>
          <cell r="G203" t="str">
            <v>CID001458</v>
          </cell>
          <cell r="H203" t="str">
            <v>RMI</v>
          </cell>
          <cell r="J203" t="str">
            <v>Pangkal Pinang</v>
          </cell>
          <cell r="K203" t="str">
            <v>Kepulauan Bangka Belitung</v>
          </cell>
        </row>
        <row r="204">
          <cell r="B204" t="str">
            <v>CID001460</v>
          </cell>
          <cell r="C204" t="str">
            <v>Tin</v>
          </cell>
          <cell r="E204" t="str">
            <v>PT Refined Bangka Tin</v>
          </cell>
          <cell r="F204" t="str">
            <v>INDONESIA</v>
          </cell>
          <cell r="G204" t="str">
            <v>CID001460</v>
          </cell>
          <cell r="H204" t="str">
            <v>RMI</v>
          </cell>
          <cell r="J204" t="str">
            <v>Sungailiat</v>
          </cell>
          <cell r="K204" t="str">
            <v>Kepulauan Bangka Belitung</v>
          </cell>
        </row>
        <row r="205">
          <cell r="B205" t="str">
            <v>CID001463</v>
          </cell>
          <cell r="C205" t="str">
            <v>Tin</v>
          </cell>
          <cell r="E205" t="str">
            <v>PT Sariwiguna Binasentosa</v>
          </cell>
          <cell r="F205" t="str">
            <v>INDONESIA</v>
          </cell>
          <cell r="G205" t="str">
            <v>CID001463</v>
          </cell>
          <cell r="H205" t="str">
            <v>RMI</v>
          </cell>
          <cell r="J205" t="str">
            <v>Pangkal Pinang</v>
          </cell>
          <cell r="K205" t="str">
            <v>Kepulauan Bangka Belitung</v>
          </cell>
        </row>
        <row r="206">
          <cell r="B206" t="str">
            <v>CID001468</v>
          </cell>
          <cell r="C206" t="str">
            <v>Tin</v>
          </cell>
          <cell r="E206" t="str">
            <v>PT Stanindo Inti Perkasa</v>
          </cell>
          <cell r="F206" t="str">
            <v>INDONESIA</v>
          </cell>
          <cell r="G206" t="str">
            <v>CID001468</v>
          </cell>
          <cell r="H206" t="str">
            <v>RMI</v>
          </cell>
          <cell r="J206" t="str">
            <v>Pangkal Pinang</v>
          </cell>
          <cell r="K206" t="str">
            <v>Kepulauan Bangka Belitung</v>
          </cell>
        </row>
        <row r="207">
          <cell r="B207" t="str">
            <v>CID002816</v>
          </cell>
          <cell r="C207" t="str">
            <v>Tin</v>
          </cell>
          <cell r="E207" t="str">
            <v>PT Sukses Inti Makmur</v>
          </cell>
          <cell r="F207" t="str">
            <v>INDONESIA</v>
          </cell>
          <cell r="G207" t="str">
            <v>CID002816</v>
          </cell>
          <cell r="H207" t="str">
            <v>RMI</v>
          </cell>
          <cell r="J207" t="str">
            <v>Belitung</v>
          </cell>
          <cell r="K207" t="str">
            <v>Kepulauan Bangka Belitung</v>
          </cell>
        </row>
        <row r="208">
          <cell r="B208" t="str">
            <v>CID001477</v>
          </cell>
          <cell r="C208" t="str">
            <v>Tin</v>
          </cell>
          <cell r="E208" t="str">
            <v>PT Timah Tbk Kundur</v>
          </cell>
          <cell r="F208" t="str">
            <v>INDONESIA</v>
          </cell>
          <cell r="G208" t="str">
            <v>CID001477</v>
          </cell>
          <cell r="H208" t="str">
            <v>RMI</v>
          </cell>
          <cell r="I208" t="str">
            <v>Unknown.</v>
          </cell>
          <cell r="J208" t="str">
            <v>Kundur</v>
          </cell>
          <cell r="K208" t="str">
            <v>Riau</v>
          </cell>
        </row>
        <row r="209">
          <cell r="B209" t="str">
            <v>CID001482</v>
          </cell>
          <cell r="C209" t="str">
            <v>Tin</v>
          </cell>
          <cell r="E209" t="str">
            <v>PT Timah Tbk Mentok</v>
          </cell>
          <cell r="F209" t="str">
            <v>INDONESIA</v>
          </cell>
          <cell r="G209" t="str">
            <v>CID001482</v>
          </cell>
          <cell r="H209" t="str">
            <v>RMI</v>
          </cell>
          <cell r="I209" t="str">
            <v>Unknown.</v>
          </cell>
          <cell r="J209" t="str">
            <v>Mentok</v>
          </cell>
          <cell r="K209" t="str">
            <v>Kepulauan Bangka Belitung</v>
          </cell>
        </row>
        <row r="210">
          <cell r="B210" t="str">
            <v>CID001490</v>
          </cell>
          <cell r="C210" t="str">
            <v>Tin</v>
          </cell>
          <cell r="E210" t="str">
            <v>PT Tinindo Inter Nusa</v>
          </cell>
          <cell r="F210" t="str">
            <v>INDONESIA</v>
          </cell>
          <cell r="G210" t="str">
            <v>CID001490</v>
          </cell>
          <cell r="H210" t="str">
            <v>RMI</v>
          </cell>
          <cell r="J210" t="str">
            <v>Pangkal Pinang</v>
          </cell>
          <cell r="K210" t="str">
            <v>Kepulauan Bangka Belitung</v>
          </cell>
        </row>
        <row r="211">
          <cell r="B211" t="str">
            <v>CID001493</v>
          </cell>
          <cell r="C211" t="str">
            <v>Tin</v>
          </cell>
          <cell r="E211" t="str">
            <v>PT Tommy Utama</v>
          </cell>
          <cell r="F211" t="str">
            <v>INDONESIA</v>
          </cell>
          <cell r="G211" t="str">
            <v>CID001493</v>
          </cell>
          <cell r="H211" t="str">
            <v>RMI</v>
          </cell>
          <cell r="J211" t="str">
            <v>Gantung</v>
          </cell>
          <cell r="K211" t="str">
            <v>Kepulauan Bangka Belitung</v>
          </cell>
        </row>
        <row r="212">
          <cell r="B212" t="str">
            <v>CID001539</v>
          </cell>
          <cell r="C212" t="str">
            <v>Tin</v>
          </cell>
          <cell r="E212" t="str">
            <v>Rui Da Hung</v>
          </cell>
          <cell r="F212" t="str">
            <v>TAIWAN, PROVINCE OF CHINA</v>
          </cell>
          <cell r="G212" t="str">
            <v>CID001539</v>
          </cell>
          <cell r="H212" t="str">
            <v>RMI</v>
          </cell>
          <cell r="J212" t="str">
            <v>Taoyuan</v>
          </cell>
          <cell r="K212" t="str">
            <v>Taoyuan</v>
          </cell>
        </row>
        <row r="213">
          <cell r="B213" t="str">
            <v>CID001758</v>
          </cell>
          <cell r="C213" t="str">
            <v>Tin</v>
          </cell>
          <cell r="E213" t="str">
            <v>Soft Metais Ltda.</v>
          </cell>
          <cell r="F213" t="str">
            <v>BRAZIL</v>
          </cell>
          <cell r="G213" t="str">
            <v>CID001758</v>
          </cell>
          <cell r="H213" t="str">
            <v>RMI</v>
          </cell>
          <cell r="J213" t="str">
            <v>Bebedouro</v>
          </cell>
          <cell r="K213" t="str">
            <v>São Paulo</v>
          </cell>
        </row>
        <row r="214">
          <cell r="B214" t="str">
            <v>CID002756</v>
          </cell>
          <cell r="C214" t="str">
            <v>Tin</v>
          </cell>
          <cell r="E214" t="str">
            <v>Super Ligas</v>
          </cell>
          <cell r="F214" t="str">
            <v>BRAZIL</v>
          </cell>
          <cell r="G214" t="str">
            <v>CID002756</v>
          </cell>
          <cell r="H214" t="str">
            <v>RMI</v>
          </cell>
          <cell r="J214" t="str">
            <v>Piracicaba</v>
          </cell>
          <cell r="K214" t="str">
            <v>São Paulo</v>
          </cell>
        </row>
        <row r="215">
          <cell r="B215" t="str">
            <v>CID001898</v>
          </cell>
          <cell r="C215" t="str">
            <v>Tin</v>
          </cell>
          <cell r="E215" t="str">
            <v>Thaisarco</v>
          </cell>
          <cell r="F215" t="str">
            <v>THAILAND</v>
          </cell>
          <cell r="G215" t="str">
            <v>CID001898</v>
          </cell>
          <cell r="H215" t="str">
            <v>RMI</v>
          </cell>
          <cell r="I215" t="str">
            <v>80 Moo 8, Sakdidej Road</v>
          </cell>
          <cell r="J215" t="str">
            <v>Amphur Muang</v>
          </cell>
          <cell r="K215" t="str">
            <v>Phuket</v>
          </cell>
        </row>
        <row r="216">
          <cell r="B216" t="str">
            <v>CID002574</v>
          </cell>
          <cell r="C216" t="str">
            <v>Tin</v>
          </cell>
          <cell r="E216" t="str">
            <v>Tuyen Quang Non-Ferrous Metals Joint Stock Company</v>
          </cell>
          <cell r="F216" t="str">
            <v>VIET NAM</v>
          </cell>
          <cell r="G216" t="str">
            <v>CID002574</v>
          </cell>
          <cell r="H216" t="str">
            <v>RMI</v>
          </cell>
          <cell r="J216" t="str">
            <v>Tan Quang</v>
          </cell>
          <cell r="K216" t="str">
            <v>Tuyên Quang</v>
          </cell>
        </row>
        <row r="217">
          <cell r="B217" t="str">
            <v>CID002015</v>
          </cell>
          <cell r="C217" t="str">
            <v>Tin</v>
          </cell>
          <cell r="E217" t="str">
            <v>VQB Mineral and Trading Group JSC</v>
          </cell>
          <cell r="F217" t="str">
            <v>VIET NAM</v>
          </cell>
          <cell r="G217" t="str">
            <v>CID002015</v>
          </cell>
          <cell r="H217" t="str">
            <v>RMI</v>
          </cell>
          <cell r="J217" t="str">
            <v>Hanoi</v>
          </cell>
          <cell r="K217" t="str">
            <v>Ha Noi</v>
          </cell>
        </row>
        <row r="218">
          <cell r="B218" t="str">
            <v>CID002036</v>
          </cell>
          <cell r="C218" t="str">
            <v>Tin</v>
          </cell>
          <cell r="E218" t="str">
            <v>White Solder Metalurgia e Mineracao Ltda.</v>
          </cell>
          <cell r="F218" t="str">
            <v>BRAZIL</v>
          </cell>
          <cell r="G218" t="str">
            <v>CID002036</v>
          </cell>
          <cell r="H218" t="str">
            <v>RMI</v>
          </cell>
          <cell r="I218" t="str">
            <v>Rodovia 421, Km 1,1 no 917 CEP 76877-073/Cx Postal: 433</v>
          </cell>
          <cell r="J218" t="str">
            <v>Ariquemes</v>
          </cell>
          <cell r="K218" t="str">
            <v>Rondônia</v>
          </cell>
        </row>
        <row r="219">
          <cell r="B219" t="str">
            <v>CID002158</v>
          </cell>
          <cell r="C219" t="str">
            <v>Tin</v>
          </cell>
          <cell r="E219" t="str">
            <v>Yunnan Chengfeng Non-ferrous Metals Co., Ltd.</v>
          </cell>
          <cell r="F219" t="str">
            <v>CHINA</v>
          </cell>
          <cell r="G219" t="str">
            <v>CID002158</v>
          </cell>
          <cell r="H219" t="str">
            <v>RMI</v>
          </cell>
          <cell r="I219" t="str">
            <v>Unknown.</v>
          </cell>
          <cell r="J219" t="str">
            <v>Gejiu</v>
          </cell>
          <cell r="K219" t="str">
            <v>Yunnan Sheng</v>
          </cell>
        </row>
        <row r="220">
          <cell r="B220" t="str">
            <v>CID002180</v>
          </cell>
          <cell r="C220" t="str">
            <v>Tin</v>
          </cell>
          <cell r="E220" t="str">
            <v>Tin Smelting Branch of Yunnan Tin Co., Ltd.</v>
          </cell>
          <cell r="F220" t="str">
            <v>CHINA</v>
          </cell>
          <cell r="G220" t="str">
            <v>CID002180</v>
          </cell>
          <cell r="H220" t="str">
            <v>RMI</v>
          </cell>
          <cell r="I220" t="str">
            <v>Unknown.</v>
          </cell>
          <cell r="J220" t="str">
            <v>Gejiu</v>
          </cell>
          <cell r="K220" t="str">
            <v>Yunnan Sheng</v>
          </cell>
        </row>
        <row r="221">
          <cell r="B221" t="str">
            <v>CID000004</v>
          </cell>
          <cell r="C221" t="str">
            <v>Tungsten</v>
          </cell>
          <cell r="E221" t="str">
            <v>A.L.M.T. Corp.</v>
          </cell>
          <cell r="F221" t="str">
            <v>JAPAN</v>
          </cell>
          <cell r="G221" t="str">
            <v>CID000004</v>
          </cell>
          <cell r="H221" t="str">
            <v>RMI</v>
          </cell>
          <cell r="J221" t="str">
            <v>Toyama City</v>
          </cell>
          <cell r="K221" t="str">
            <v>Toyama</v>
          </cell>
        </row>
        <row r="222">
          <cell r="B222" t="str">
            <v>CID002833</v>
          </cell>
          <cell r="C222" t="str">
            <v>Tungsten</v>
          </cell>
          <cell r="E222" t="str">
            <v>ACL Metais Eireli</v>
          </cell>
          <cell r="F222" t="str">
            <v>BRAZIL</v>
          </cell>
          <cell r="G222" t="str">
            <v>CID002833</v>
          </cell>
          <cell r="H222" t="str">
            <v>RMI</v>
          </cell>
          <cell r="J222" t="str">
            <v>Araçariguama</v>
          </cell>
          <cell r="K222" t="str">
            <v>São Paulo</v>
          </cell>
        </row>
        <row r="223">
          <cell r="B223" t="str">
            <v>CID002502</v>
          </cell>
          <cell r="C223" t="str">
            <v>Tungsten</v>
          </cell>
          <cell r="E223" t="str">
            <v>Asia Tungsten Products Vietnam Ltd.</v>
          </cell>
          <cell r="F223" t="str">
            <v>VIET NAM</v>
          </cell>
          <cell r="G223" t="str">
            <v>CID002502</v>
          </cell>
          <cell r="H223" t="str">
            <v>RMI</v>
          </cell>
          <cell r="J223" t="str">
            <v>Vinh Bao District</v>
          </cell>
          <cell r="K223" t="str">
            <v>Hai Phong</v>
          </cell>
        </row>
        <row r="224">
          <cell r="B224" t="str">
            <v>CID002513</v>
          </cell>
          <cell r="C224" t="str">
            <v>Tungsten</v>
          </cell>
          <cell r="E224" t="str">
            <v>Hunan Shizhuyuan Nonferrous Metals Co., Ltd. Chenzhou Tungsten Products Branch</v>
          </cell>
          <cell r="F224" t="str">
            <v>CHINA</v>
          </cell>
          <cell r="G224" t="str">
            <v>CID002513</v>
          </cell>
          <cell r="H224" t="str">
            <v>RMI</v>
          </cell>
          <cell r="J224" t="str">
            <v>Chenzhou</v>
          </cell>
          <cell r="K224" t="str">
            <v>Hunan Sheng</v>
          </cell>
        </row>
        <row r="225">
          <cell r="B225" t="str">
            <v>CID000258</v>
          </cell>
          <cell r="C225" t="str">
            <v>Tungsten</v>
          </cell>
          <cell r="E225" t="str">
            <v>Chongyi Zhangyuan Tungsten Co., Ltd.</v>
          </cell>
          <cell r="F225" t="str">
            <v>CHINA</v>
          </cell>
          <cell r="G225" t="str">
            <v>CID000258</v>
          </cell>
          <cell r="H225" t="str">
            <v>RMI</v>
          </cell>
          <cell r="J225" t="str">
            <v>Ganzhou</v>
          </cell>
          <cell r="K225" t="str">
            <v>Jiangxi Sheng</v>
          </cell>
        </row>
        <row r="226">
          <cell r="B226" t="str">
            <v>CID000875</v>
          </cell>
          <cell r="C226" t="str">
            <v>Tungsten</v>
          </cell>
          <cell r="E226" t="str">
            <v>Ganzhou Huaxing Tungsten Products Co., Ltd.</v>
          </cell>
          <cell r="F226" t="str">
            <v>CHINA</v>
          </cell>
          <cell r="G226" t="str">
            <v>CID000875</v>
          </cell>
          <cell r="H226" t="str">
            <v>RMI</v>
          </cell>
          <cell r="J226" t="str">
            <v>Ganzhou</v>
          </cell>
          <cell r="K226" t="str">
            <v>Jiangxi Sheng</v>
          </cell>
        </row>
        <row r="227">
          <cell r="B227" t="str">
            <v>CID002315</v>
          </cell>
          <cell r="C227" t="str">
            <v>Tungsten</v>
          </cell>
          <cell r="E227" t="str">
            <v>Ganzhou Jiangwu Ferrotungsten Co., Ltd.</v>
          </cell>
          <cell r="F227" t="str">
            <v>CHINA</v>
          </cell>
          <cell r="G227" t="str">
            <v>CID002315</v>
          </cell>
          <cell r="H227" t="str">
            <v>RMI</v>
          </cell>
          <cell r="J227" t="str">
            <v>Ganzhou</v>
          </cell>
          <cell r="K227" t="str">
            <v>Jiangxi Sheng</v>
          </cell>
        </row>
        <row r="228">
          <cell r="B228" t="str">
            <v>CID002494</v>
          </cell>
          <cell r="C228" t="str">
            <v>Tungsten</v>
          </cell>
          <cell r="E228" t="str">
            <v>Ganzhou Seadragon W &amp; Mo Co., Ltd.</v>
          </cell>
          <cell r="F228" t="str">
            <v>CHINA</v>
          </cell>
          <cell r="G228" t="str">
            <v>CID002494</v>
          </cell>
          <cell r="H228" t="str">
            <v>RMI</v>
          </cell>
          <cell r="J228" t="str">
            <v>Ganzhou</v>
          </cell>
          <cell r="K228" t="str">
            <v>Jiangxi Sheng</v>
          </cell>
        </row>
        <row r="229">
          <cell r="B229" t="str">
            <v>CID000568</v>
          </cell>
          <cell r="C229" t="str">
            <v>Tungsten</v>
          </cell>
          <cell r="E229" t="str">
            <v>Global Tungsten &amp; Powders Corp.</v>
          </cell>
          <cell r="F229" t="str">
            <v>UNITED STATES OF AMERICA</v>
          </cell>
          <cell r="G229" t="str">
            <v>CID000568</v>
          </cell>
          <cell r="H229" t="str">
            <v>RMI</v>
          </cell>
          <cell r="J229" t="str">
            <v>Towanda</v>
          </cell>
          <cell r="K229" t="str">
            <v>Pennsylvania</v>
          </cell>
        </row>
        <row r="230">
          <cell r="B230" t="str">
            <v>CID000218</v>
          </cell>
          <cell r="C230" t="str">
            <v>Tungsten</v>
          </cell>
          <cell r="E230" t="str">
            <v>Guangdong Xianglu Tungsten Co., Ltd.</v>
          </cell>
          <cell r="F230" t="str">
            <v>CHINA</v>
          </cell>
          <cell r="G230" t="str">
            <v>CID000218</v>
          </cell>
          <cell r="H230" t="str">
            <v>RMI</v>
          </cell>
          <cell r="J230" t="str">
            <v>Chaozhou</v>
          </cell>
          <cell r="K230" t="str">
            <v>Guangdong Sheng</v>
          </cell>
        </row>
        <row r="231">
          <cell r="B231" t="str">
            <v>CID002541</v>
          </cell>
          <cell r="C231" t="str">
            <v>Tungsten</v>
          </cell>
          <cell r="E231" t="str">
            <v>H.C. Starck Tungsten GmbH</v>
          </cell>
          <cell r="F231" t="str">
            <v>GERMANY</v>
          </cell>
          <cell r="G231" t="str">
            <v>CID002541</v>
          </cell>
          <cell r="H231" t="str">
            <v>RMI</v>
          </cell>
          <cell r="J231" t="str">
            <v>Goslar</v>
          </cell>
          <cell r="K231" t="str">
            <v>Niedersachsen</v>
          </cell>
        </row>
        <row r="232">
          <cell r="B232" t="str">
            <v>CID000769</v>
          </cell>
          <cell r="C232" t="str">
            <v>Tungsten</v>
          </cell>
          <cell r="E232" t="str">
            <v>Hunan Jintai New Material Co., Ltd.</v>
          </cell>
          <cell r="F232" t="str">
            <v>CHINA</v>
          </cell>
          <cell r="G232" t="str">
            <v>CID000769</v>
          </cell>
          <cell r="H232" t="str">
            <v>RMI</v>
          </cell>
          <cell r="J232" t="str">
            <v>Hengyang</v>
          </cell>
          <cell r="K232" t="str">
            <v>Hunan Sheng</v>
          </cell>
        </row>
        <row r="233">
          <cell r="B233" t="str">
            <v>CID002649</v>
          </cell>
          <cell r="C233" t="str">
            <v>Tungsten</v>
          </cell>
          <cell r="E233" t="str">
            <v>Hydrometallurg, JSC</v>
          </cell>
          <cell r="F233" t="str">
            <v>RUSSIAN FEDERATION</v>
          </cell>
          <cell r="G233" t="str">
            <v>CID002649</v>
          </cell>
          <cell r="H233" t="str">
            <v>RMI</v>
          </cell>
          <cell r="J233" t="str">
            <v>Nalchik</v>
          </cell>
          <cell r="K233" t="str">
            <v>Kabardino-Balkarskaya Respublika</v>
          </cell>
        </row>
        <row r="234">
          <cell r="B234" t="str">
            <v>CID000825</v>
          </cell>
          <cell r="C234" t="str">
            <v>Tungsten</v>
          </cell>
          <cell r="E234" t="str">
            <v>Japan New Metals Co., Ltd.</v>
          </cell>
          <cell r="F234" t="str">
            <v>JAPAN</v>
          </cell>
          <cell r="G234" t="str">
            <v>CID000825</v>
          </cell>
          <cell r="H234" t="str">
            <v>RMI</v>
          </cell>
          <cell r="J234" t="str">
            <v>Akita City</v>
          </cell>
          <cell r="K234" t="str">
            <v>Akita</v>
          </cell>
        </row>
        <row r="235">
          <cell r="B235" t="str">
            <v>CID002551</v>
          </cell>
          <cell r="C235" t="str">
            <v>Tungsten</v>
          </cell>
          <cell r="E235" t="str">
            <v>Jiangwu H.C. Starck Tungsten Products Co., Ltd.</v>
          </cell>
          <cell r="F235" t="str">
            <v>CHINA</v>
          </cell>
          <cell r="G235" t="str">
            <v>CID002551</v>
          </cell>
          <cell r="H235" t="str">
            <v>RMI</v>
          </cell>
          <cell r="J235" t="str">
            <v>Ganzhou</v>
          </cell>
          <cell r="K235" t="str">
            <v>Jiangxi Sheng</v>
          </cell>
        </row>
        <row r="236">
          <cell r="B236" t="str">
            <v>CID002321</v>
          </cell>
          <cell r="C236" t="str">
            <v>Tungsten</v>
          </cell>
          <cell r="E236" t="str">
            <v>Jiangxi Gan Bei Tungsten Co., Ltd.</v>
          </cell>
          <cell r="F236" t="str">
            <v>CHINA</v>
          </cell>
          <cell r="G236" t="str">
            <v>CID002321</v>
          </cell>
          <cell r="H236" t="str">
            <v>RMI</v>
          </cell>
          <cell r="J236" t="str">
            <v>Xiushui</v>
          </cell>
          <cell r="K236" t="str">
            <v>Jiangxi Sheng</v>
          </cell>
        </row>
        <row r="237">
          <cell r="B237" t="str">
            <v>CID002313</v>
          </cell>
          <cell r="C237" t="str">
            <v>Tungsten</v>
          </cell>
          <cell r="E237" t="str">
            <v>Jiangxi Minmetals Gao'an Non-ferrous Metals Co., Ltd.</v>
          </cell>
          <cell r="F237" t="str">
            <v>CHINA</v>
          </cell>
          <cell r="G237" t="str">
            <v>CID002313</v>
          </cell>
          <cell r="H237" t="str">
            <v>RMI</v>
          </cell>
          <cell r="J237" t="str">
            <v>Gao'an</v>
          </cell>
          <cell r="K237" t="str">
            <v>Jiangxi Sheng</v>
          </cell>
        </row>
        <row r="238">
          <cell r="B238" t="str">
            <v>CID002318</v>
          </cell>
          <cell r="C238" t="str">
            <v>Tungsten</v>
          </cell>
          <cell r="E238" t="str">
            <v>Jiangxi Tonggu Non-ferrous Metallurgical &amp; Chemical Co., Ltd.</v>
          </cell>
          <cell r="F238" t="str">
            <v>CHINA</v>
          </cell>
          <cell r="G238" t="str">
            <v>CID002318</v>
          </cell>
          <cell r="H238" t="str">
            <v>RMI</v>
          </cell>
          <cell r="J238" t="str">
            <v>Tonggu</v>
          </cell>
          <cell r="K238" t="str">
            <v>Jiangxi Sheng</v>
          </cell>
        </row>
        <row r="239">
          <cell r="B239" t="str">
            <v>CID002317</v>
          </cell>
          <cell r="C239" t="str">
            <v>Tungsten</v>
          </cell>
          <cell r="E239" t="str">
            <v>Jiangxi Xinsheng Tungsten Industry Co., Ltd.</v>
          </cell>
          <cell r="F239" t="str">
            <v>CHINA</v>
          </cell>
          <cell r="G239" t="str">
            <v>CID002317</v>
          </cell>
          <cell r="H239" t="str">
            <v>RMI</v>
          </cell>
          <cell r="J239" t="str">
            <v>Ganzhou</v>
          </cell>
          <cell r="K239" t="str">
            <v>Jiangxi Sheng</v>
          </cell>
        </row>
        <row r="240">
          <cell r="B240" t="str">
            <v>CID002316</v>
          </cell>
          <cell r="C240" t="str">
            <v>Tungsten</v>
          </cell>
          <cell r="E240" t="str">
            <v>Jiangxi Yaosheng Tungsten Co., Ltd.</v>
          </cell>
          <cell r="F240" t="str">
            <v>CHINA</v>
          </cell>
          <cell r="G240" t="str">
            <v>CID002316</v>
          </cell>
          <cell r="H240" t="str">
            <v>RMI</v>
          </cell>
          <cell r="J240" t="str">
            <v>Ganzhou</v>
          </cell>
          <cell r="K240" t="str">
            <v>Jiangxi Sheng</v>
          </cell>
        </row>
        <row r="241">
          <cell r="B241" t="str">
            <v>CID000966</v>
          </cell>
          <cell r="C241" t="str">
            <v>Tungsten</v>
          </cell>
          <cell r="E241" t="str">
            <v>Kennametal Fallon</v>
          </cell>
          <cell r="F241" t="str">
            <v>UNITED STATES OF AMERICA</v>
          </cell>
          <cell r="G241" t="str">
            <v>CID000966</v>
          </cell>
          <cell r="H241" t="str">
            <v>RMI</v>
          </cell>
          <cell r="J241" t="str">
            <v>Fallon</v>
          </cell>
          <cell r="K241" t="str">
            <v>Nevada</v>
          </cell>
        </row>
        <row r="242">
          <cell r="B242" t="str">
            <v>CID000105</v>
          </cell>
          <cell r="C242" t="str">
            <v>Tungsten</v>
          </cell>
          <cell r="E242" t="str">
            <v>Kennametal Huntsville</v>
          </cell>
          <cell r="F242" t="str">
            <v>UNITED STATES OF AMERICA</v>
          </cell>
          <cell r="G242" t="str">
            <v>CID000105</v>
          </cell>
          <cell r="H242" t="str">
            <v>RMI</v>
          </cell>
          <cell r="J242" t="str">
            <v>Huntsville</v>
          </cell>
          <cell r="K242" t="str">
            <v>Alabama</v>
          </cell>
        </row>
        <row r="243">
          <cell r="B243" t="str">
            <v>CID002319</v>
          </cell>
          <cell r="C243" t="str">
            <v>Tungsten</v>
          </cell>
          <cell r="E243" t="str">
            <v>Malipo Haiyu Tungsten Co., Ltd.</v>
          </cell>
          <cell r="F243" t="str">
            <v>CHINA</v>
          </cell>
          <cell r="G243" t="str">
            <v>CID002319</v>
          </cell>
          <cell r="H243" t="str">
            <v>RMI</v>
          </cell>
          <cell r="J243" t="str">
            <v>Nanfeng Xiaozhai</v>
          </cell>
          <cell r="K243" t="str">
            <v>Yunnan Sheng</v>
          </cell>
        </row>
        <row r="244">
          <cell r="B244" t="str">
            <v>CID002845</v>
          </cell>
          <cell r="C244" t="str">
            <v>Tungsten</v>
          </cell>
          <cell r="E244" t="str">
            <v>Moliren Ltd.</v>
          </cell>
          <cell r="F244" t="str">
            <v>RUSSIAN FEDERATION</v>
          </cell>
          <cell r="G244" t="str">
            <v>CID002845</v>
          </cell>
          <cell r="H244" t="str">
            <v>RMI</v>
          </cell>
          <cell r="J244" t="str">
            <v>Roshal</v>
          </cell>
          <cell r="K244" t="str">
            <v>Moskovskaja oblast'</v>
          </cell>
        </row>
        <row r="245">
          <cell r="B245" t="str">
            <v>CID002589</v>
          </cell>
          <cell r="C245" t="str">
            <v>Tungsten</v>
          </cell>
          <cell r="E245" t="str">
            <v>Niagara Refining LLC</v>
          </cell>
          <cell r="F245" t="str">
            <v>UNITED STATES OF AMERICA</v>
          </cell>
          <cell r="G245" t="str">
            <v>CID002589</v>
          </cell>
          <cell r="H245" t="str">
            <v>RMI</v>
          </cell>
          <cell r="J245" t="str">
            <v>Depew</v>
          </cell>
          <cell r="K245" t="str">
            <v>New York</v>
          </cell>
        </row>
        <row r="246">
          <cell r="B246" t="str">
            <v>CID002543</v>
          </cell>
          <cell r="C246" t="str">
            <v>Tungsten</v>
          </cell>
          <cell r="E246" t="str">
            <v>Masan High-Tech Materials</v>
          </cell>
          <cell r="F246" t="str">
            <v>VIET NAM</v>
          </cell>
          <cell r="G246" t="str">
            <v>CID002543</v>
          </cell>
          <cell r="H246" t="str">
            <v>RMI</v>
          </cell>
          <cell r="J246" t="str">
            <v>Dai Tu</v>
          </cell>
          <cell r="K246" t="str">
            <v>Thái Nguyên</v>
          </cell>
        </row>
        <row r="247">
          <cell r="B247" t="str">
            <v>CID002827</v>
          </cell>
          <cell r="C247" t="str">
            <v>Tungsten</v>
          </cell>
          <cell r="E247" t="str">
            <v>Philippine Chuangxin Industrial Co., Inc.</v>
          </cell>
          <cell r="F247" t="str">
            <v>PHILIPPINES</v>
          </cell>
          <cell r="G247" t="str">
            <v>CID002827</v>
          </cell>
          <cell r="H247" t="str">
            <v>RMI</v>
          </cell>
          <cell r="J247" t="str">
            <v>Marilao</v>
          </cell>
          <cell r="K247" t="str">
            <v>Bulacan</v>
          </cell>
        </row>
        <row r="248">
          <cell r="B248" t="str">
            <v>CID002724</v>
          </cell>
          <cell r="C248" t="str">
            <v>Tungsten</v>
          </cell>
          <cell r="E248" t="str">
            <v>Unecha Refractory metals plant</v>
          </cell>
          <cell r="F248" t="str">
            <v>RUSSIAN FEDERATION</v>
          </cell>
          <cell r="G248" t="str">
            <v>CID002724</v>
          </cell>
          <cell r="H248" t="str">
            <v>RMI</v>
          </cell>
          <cell r="J248" t="str">
            <v>Unecha</v>
          </cell>
          <cell r="K248" t="str">
            <v>Bryanskaya oblast'</v>
          </cell>
        </row>
        <row r="249">
          <cell r="B249" t="str">
            <v>CID002044</v>
          </cell>
          <cell r="C249" t="str">
            <v>Tungsten</v>
          </cell>
          <cell r="E249" t="str">
            <v>Wolfram Bergbau und Hutten AG</v>
          </cell>
          <cell r="F249" t="str">
            <v>AUSTRIA</v>
          </cell>
          <cell r="G249" t="str">
            <v>CID002044</v>
          </cell>
          <cell r="H249" t="str">
            <v>RMI</v>
          </cell>
        </row>
        <row r="250">
          <cell r="B250" t="str">
            <v>CID002320</v>
          </cell>
          <cell r="C250" t="str">
            <v>Tungsten</v>
          </cell>
          <cell r="E250" t="str">
            <v>Xiamen Tungsten (H.C.) Co., Ltd.</v>
          </cell>
          <cell r="F250" t="str">
            <v>CHINA</v>
          </cell>
          <cell r="G250" t="str">
            <v>CID002320</v>
          </cell>
          <cell r="H250" t="str">
            <v>RMI</v>
          </cell>
        </row>
        <row r="251">
          <cell r="B251" t="str">
            <v>CID002082</v>
          </cell>
          <cell r="C251" t="str">
            <v>Tungsten</v>
          </cell>
          <cell r="E251" t="str">
            <v>Xiamen Tungsten Co., Ltd.</v>
          </cell>
          <cell r="F251" t="str">
            <v>CHINA</v>
          </cell>
          <cell r="G251" t="str">
            <v>CID002082</v>
          </cell>
          <cell r="H251" t="str">
            <v>RMI</v>
          </cell>
        </row>
        <row r="252">
          <cell r="B252" t="str">
            <v>CID002830</v>
          </cell>
          <cell r="C252" t="str">
            <v>Tungsten</v>
          </cell>
          <cell r="E252" t="str">
            <v>Xinfeng Huarui Tungsten &amp; Molybdenum New Material Co., Ltd.</v>
          </cell>
          <cell r="F252" t="str">
            <v>CHINA</v>
          </cell>
          <cell r="G252" t="str">
            <v>CID002830</v>
          </cell>
          <cell r="H252" t="str">
            <v>RMI</v>
          </cell>
        </row>
        <row r="253">
          <cell r="B253" t="str">
            <v>CID000522</v>
          </cell>
          <cell r="C253" t="str">
            <v>Gold</v>
          </cell>
          <cell r="E253" t="str">
            <v>Refinery of Seemine Gold Co., Ltd.</v>
          </cell>
          <cell r="F253" t="str">
            <v>CHINA</v>
          </cell>
          <cell r="G253" t="str">
            <v>CID000522</v>
          </cell>
          <cell r="H253" t="str">
            <v>RMI</v>
          </cell>
          <cell r="J253" t="str">
            <v>Lanzhou</v>
          </cell>
          <cell r="K253" t="str">
            <v>Gansu Sheng</v>
          </cell>
        </row>
        <row r="254">
          <cell r="B254" t="str">
            <v>CID001231</v>
          </cell>
          <cell r="C254" t="str">
            <v>Tin</v>
          </cell>
          <cell r="E254" t="str">
            <v>Jiangxi New Nanshan Technology Ltd.</v>
          </cell>
          <cell r="F254" t="str">
            <v>CHINA</v>
          </cell>
          <cell r="G254" t="str">
            <v>CID001231</v>
          </cell>
          <cell r="H254" t="str">
            <v>RMI</v>
          </cell>
          <cell r="I254" t="str">
            <v>Nan Kang Industrial Park, Ganzhou, Jiangxi Province, China, 341413</v>
          </cell>
          <cell r="J254" t="str">
            <v>Ganzhou</v>
          </cell>
          <cell r="K254" t="str">
            <v>Jiangxi Sheng</v>
          </cell>
        </row>
        <row r="255">
          <cell r="B255" t="str">
            <v>CID001305</v>
          </cell>
          <cell r="C255" t="str">
            <v>Tin</v>
          </cell>
          <cell r="E255" t="str">
            <v>Novosibirsk Tin Combine</v>
          </cell>
          <cell r="F255" t="str">
            <v>RUSSIAN FEDERATION</v>
          </cell>
          <cell r="G255" t="str">
            <v>CID001305</v>
          </cell>
          <cell r="H255" t="str">
            <v>RMI</v>
          </cell>
          <cell r="J255" t="str">
            <v>Novosibirsk</v>
          </cell>
          <cell r="K255" t="str">
            <v>Novosibirskaya oblast'</v>
          </cell>
        </row>
        <row r="256">
          <cell r="B256" t="str">
            <v>CID001486</v>
          </cell>
          <cell r="C256" t="str">
            <v>Tin</v>
          </cell>
          <cell r="E256" t="str">
            <v>PT Timah Nusantara</v>
          </cell>
          <cell r="F256" t="str">
            <v>INDONESIA</v>
          </cell>
          <cell r="G256" t="str">
            <v>CID001486</v>
          </cell>
          <cell r="H256" t="str">
            <v>RMI</v>
          </cell>
          <cell r="J256" t="str">
            <v>Tempilang</v>
          </cell>
          <cell r="K256" t="str">
            <v>Kepulauan Bangka Belitung</v>
          </cell>
        </row>
        <row r="257">
          <cell r="B257" t="str">
            <v>CID001522</v>
          </cell>
          <cell r="C257" t="str">
            <v>Tantalum</v>
          </cell>
          <cell r="E257" t="str">
            <v>Yanling Jincheng Tantalum &amp; Niobium Co., Ltd.</v>
          </cell>
          <cell r="F257" t="str">
            <v>CHINA</v>
          </cell>
          <cell r="G257" t="str">
            <v>CID001522</v>
          </cell>
          <cell r="H257" t="str">
            <v>RMI</v>
          </cell>
          <cell r="J257" t="str">
            <v>Zhuzhou</v>
          </cell>
          <cell r="K257" t="str">
            <v>Hunan Sheng</v>
          </cell>
        </row>
        <row r="258">
          <cell r="B258" t="str">
            <v>CID002100</v>
          </cell>
          <cell r="C258" t="str">
            <v>Gold</v>
          </cell>
          <cell r="E258" t="str">
            <v>Yamakin Co., Ltd.</v>
          </cell>
          <cell r="F258" t="str">
            <v>JAPAN</v>
          </cell>
          <cell r="G258" t="str">
            <v>CID002100</v>
          </cell>
          <cell r="H258" t="str">
            <v>RMI</v>
          </cell>
          <cell r="J258" t="str">
            <v>Konan</v>
          </cell>
          <cell r="K258" t="str">
            <v>Kochi</v>
          </cell>
        </row>
        <row r="259">
          <cell r="B259" t="str">
            <v>CID002478</v>
          </cell>
          <cell r="C259" t="str">
            <v>Tin</v>
          </cell>
          <cell r="E259" t="str">
            <v>PT Tirus Putra Mandiri</v>
          </cell>
          <cell r="F259" t="str">
            <v>INDONESIA</v>
          </cell>
          <cell r="G259" t="str">
            <v>CID002478</v>
          </cell>
          <cell r="H259" t="str">
            <v>RMI</v>
          </cell>
          <cell r="J259" t="str">
            <v>Bogor</v>
          </cell>
          <cell r="K259" t="str">
            <v>Jawa Barat</v>
          </cell>
        </row>
        <row r="260">
          <cell r="B260" t="str">
            <v>CID002645</v>
          </cell>
          <cell r="C260" t="str">
            <v>Tungsten</v>
          </cell>
          <cell r="E260" t="str">
            <v>Ganzhou Haichuang Tungsten Co., Ltd.</v>
          </cell>
          <cell r="F260" t="str">
            <v>CHINA</v>
          </cell>
          <cell r="G260" t="str">
            <v>CID002645</v>
          </cell>
          <cell r="H260" t="str">
            <v>RMI</v>
          </cell>
          <cell r="J260" t="str">
            <v>Ganzhou</v>
          </cell>
          <cell r="K260" t="str">
            <v>Jiangxi Sheng</v>
          </cell>
        </row>
        <row r="261">
          <cell r="B261" t="str">
            <v>CID002773</v>
          </cell>
          <cell r="C261" t="str">
            <v>Tin</v>
          </cell>
          <cell r="E261" t="str">
            <v>Aurubis Beerse</v>
          </cell>
          <cell r="F261" t="str">
            <v>BELGIUM</v>
          </cell>
          <cell r="G261" t="str">
            <v>CID002773</v>
          </cell>
          <cell r="H261" t="str">
            <v>RMI</v>
          </cell>
          <cell r="J261" t="str">
            <v>Beerse</v>
          </cell>
          <cell r="K261" t="str">
            <v>Antwerpen</v>
          </cell>
        </row>
        <row r="262">
          <cell r="B262" t="str">
            <v>CID002774</v>
          </cell>
          <cell r="C262" t="str">
            <v>Tin</v>
          </cell>
          <cell r="E262" t="str">
            <v>Aurubis Berango</v>
          </cell>
          <cell r="F262" t="str">
            <v>SPAIN</v>
          </cell>
          <cell r="G262" t="str">
            <v>CID002774</v>
          </cell>
          <cell r="H262" t="str">
            <v>RMI</v>
          </cell>
          <cell r="J262" t="str">
            <v>Berango</v>
          </cell>
          <cell r="K262" t="str">
            <v>Bizkaia</v>
          </cell>
        </row>
        <row r="263">
          <cell r="B263" t="str">
            <v>CID002918</v>
          </cell>
          <cell r="C263" t="str">
            <v>Gold</v>
          </cell>
          <cell r="E263" t="str">
            <v>SungEel HiMetal Co., Ltd.</v>
          </cell>
          <cell r="F263" t="str">
            <v>KOREA, REPUBLIC OF</v>
          </cell>
          <cell r="G263" t="str">
            <v>CID002918</v>
          </cell>
          <cell r="H263" t="str">
            <v>RMI</v>
          </cell>
          <cell r="J263" t="str">
            <v>Gunsan-si</v>
          </cell>
          <cell r="K263" t="str">
            <v>Jeollabuk-do</v>
          </cell>
        </row>
        <row r="264">
          <cell r="B264" t="str">
            <v>CID003185</v>
          </cell>
          <cell r="C264" t="str">
            <v>Gold</v>
          </cell>
          <cell r="E264" t="str">
            <v>African Gold Refinery</v>
          </cell>
          <cell r="F264" t="str">
            <v>UGANDA</v>
          </cell>
          <cell r="G264" t="str">
            <v>CID003185</v>
          </cell>
          <cell r="H264" t="str">
            <v>RMI</v>
          </cell>
          <cell r="J264" t="str">
            <v>Entebbe</v>
          </cell>
          <cell r="K264" t="str">
            <v>Wakiso</v>
          </cell>
        </row>
        <row r="265">
          <cell r="B265" t="str">
            <v>CID003189</v>
          </cell>
          <cell r="C265" t="str">
            <v>Gold</v>
          </cell>
          <cell r="E265" t="str">
            <v>NH Recytech Company</v>
          </cell>
          <cell r="F265" t="str">
            <v>KOREA, REPUBLIC OF</v>
          </cell>
          <cell r="G265" t="str">
            <v>CID003189</v>
          </cell>
          <cell r="H265" t="str">
            <v>RMI</v>
          </cell>
          <cell r="J265" t="str">
            <v>Pyeongtaek-si</v>
          </cell>
          <cell r="K265" t="str">
            <v>Gyeonggi-do</v>
          </cell>
        </row>
        <row r="266">
          <cell r="B266" t="str">
            <v>CID003190</v>
          </cell>
          <cell r="C266" t="str">
            <v>Tin</v>
          </cell>
          <cell r="E266" t="str">
            <v>Chifeng Dajingzi Tin Industry Co., Ltd.</v>
          </cell>
          <cell r="F266" t="str">
            <v>CHINA</v>
          </cell>
          <cell r="G266" t="str">
            <v>CID003190</v>
          </cell>
          <cell r="H266" t="str">
            <v>RMI</v>
          </cell>
          <cell r="J266" t="str">
            <v>Chifeng</v>
          </cell>
          <cell r="K266" t="str">
            <v>Nei Mongol Zizhiqu</v>
          </cell>
        </row>
        <row r="267">
          <cell r="B267" t="str">
            <v>CID003205</v>
          </cell>
          <cell r="C267" t="str">
            <v>Tin</v>
          </cell>
          <cell r="E267" t="str">
            <v>PT Bangka Serumpun</v>
          </cell>
          <cell r="F267" t="str">
            <v>INDONESIA</v>
          </cell>
          <cell r="G267" t="str">
            <v>CID003205</v>
          </cell>
          <cell r="H267" t="str">
            <v>RMI</v>
          </cell>
          <cell r="J267" t="str">
            <v>Pangkalpinang</v>
          </cell>
          <cell r="K267" t="str">
            <v>Kepulauan Bangka Belitung</v>
          </cell>
        </row>
        <row r="268">
          <cell r="B268" t="str">
            <v>CID003208</v>
          </cell>
          <cell r="C268" t="str">
            <v>Tin</v>
          </cell>
          <cell r="E268" t="str">
            <v>Pongpipat Company Limited</v>
          </cell>
          <cell r="F268" t="str">
            <v>MYANMAR</v>
          </cell>
          <cell r="G268" t="str">
            <v>CID003208</v>
          </cell>
          <cell r="H268" t="str">
            <v>RMI</v>
          </cell>
          <cell r="J268" t="str">
            <v>Yangon</v>
          </cell>
          <cell r="K268" t="str">
            <v>Yangon</v>
          </cell>
        </row>
        <row r="269">
          <cell r="B269" t="str">
            <v>CID003325</v>
          </cell>
          <cell r="C269" t="str">
            <v>Tin</v>
          </cell>
          <cell r="E269" t="str">
            <v>Tin Technology &amp; Refining</v>
          </cell>
          <cell r="F269" t="str">
            <v>UNITED STATES OF AMERICA</v>
          </cell>
          <cell r="G269" t="str">
            <v>CID003325</v>
          </cell>
          <cell r="H269" t="str">
            <v>RMI</v>
          </cell>
          <cell r="J269" t="str">
            <v>West Chester</v>
          </cell>
          <cell r="K269" t="str">
            <v>Pennsylvania</v>
          </cell>
        </row>
        <row r="270">
          <cell r="B270" t="str">
            <v>CID001406</v>
          </cell>
          <cell r="C270" t="str">
            <v>Tin</v>
          </cell>
          <cell r="E270" t="str">
            <v>PT Babel Surya Alam Lestari</v>
          </cell>
          <cell r="F270" t="str">
            <v>INDONESIA</v>
          </cell>
          <cell r="G270" t="str">
            <v>CID001406</v>
          </cell>
          <cell r="H270" t="str">
            <v>RMI</v>
          </cell>
          <cell r="J270" t="str">
            <v>Badau</v>
          </cell>
          <cell r="K270" t="str">
            <v>Kepulauan Bangka Belitung</v>
          </cell>
        </row>
        <row r="271">
          <cell r="B271" t="str">
            <v>CID002763</v>
          </cell>
          <cell r="C271" t="str">
            <v>Gold</v>
          </cell>
          <cell r="E271" t="str">
            <v>8853 S.p.A.</v>
          </cell>
          <cell r="F271" t="str">
            <v>ITALY</v>
          </cell>
          <cell r="G271" t="str">
            <v>CID002763</v>
          </cell>
          <cell r="H271" t="str">
            <v>RMI</v>
          </cell>
          <cell r="J271" t="str">
            <v>Pero</v>
          </cell>
          <cell r="K271" t="str">
            <v>Lombardia</v>
          </cell>
        </row>
        <row r="272">
          <cell r="B272" t="str">
            <v>CID000773</v>
          </cell>
          <cell r="C272" t="str">
            <v>Gold</v>
          </cell>
          <cell r="E272" t="str">
            <v>Hunan Guiyang yinxing Nonferrous Smelting Co., Ltd.</v>
          </cell>
          <cell r="F272" t="str">
            <v>CHINA</v>
          </cell>
          <cell r="G272" t="str">
            <v>CID000773</v>
          </cell>
          <cell r="H272" t="str">
            <v>RMI</v>
          </cell>
          <cell r="J272" t="str">
            <v>Chenzhou</v>
          </cell>
          <cell r="K272" t="str">
            <v>Hunan Sheng</v>
          </cell>
        </row>
        <row r="273">
          <cell r="B273" t="str">
            <v>CID003324</v>
          </cell>
          <cell r="C273" t="str">
            <v>Gold</v>
          </cell>
          <cell r="E273" t="str">
            <v>QG Refining, LLC</v>
          </cell>
          <cell r="F273" t="str">
            <v>UNITED STATES OF AMERICA</v>
          </cell>
          <cell r="G273" t="str">
            <v>CID003324</v>
          </cell>
          <cell r="H273" t="str">
            <v>RMI</v>
          </cell>
          <cell r="J273" t="str">
            <v>Fairfield</v>
          </cell>
          <cell r="K273" t="str">
            <v>Ohio</v>
          </cell>
        </row>
        <row r="274">
          <cell r="B274" t="str">
            <v>CID002525</v>
          </cell>
          <cell r="C274" t="str">
            <v>Gold</v>
          </cell>
          <cell r="E274" t="str">
            <v>Shandong Humon Smelting Co., Ltd.</v>
          </cell>
          <cell r="F274" t="str">
            <v>CHINA</v>
          </cell>
          <cell r="G274" t="str">
            <v>CID002525</v>
          </cell>
          <cell r="H274" t="str">
            <v>RMI</v>
          </cell>
          <cell r="J274" t="str">
            <v>Laizhou</v>
          </cell>
          <cell r="K274" t="str">
            <v>Shandong Sheng</v>
          </cell>
        </row>
        <row r="275">
          <cell r="B275" t="str">
            <v>CID003348</v>
          </cell>
          <cell r="C275" t="str">
            <v>Gold</v>
          </cell>
          <cell r="E275" t="str">
            <v>Dijllah Gold Refinery FZC</v>
          </cell>
          <cell r="F275" t="str">
            <v>UNITED ARAB EMIRATES</v>
          </cell>
          <cell r="G275" t="str">
            <v>CID003348</v>
          </cell>
          <cell r="H275" t="str">
            <v>RMI</v>
          </cell>
          <cell r="J275" t="str">
            <v>Sharjah</v>
          </cell>
          <cell r="K275" t="str">
            <v>Ash Shāriqah</v>
          </cell>
        </row>
        <row r="276">
          <cell r="B276" t="str">
            <v>CID002584</v>
          </cell>
          <cell r="C276" t="str">
            <v>Gold</v>
          </cell>
          <cell r="E276" t="str">
            <v>Fujairah Gold FZC</v>
          </cell>
          <cell r="F276" t="str">
            <v>UNITED ARAB EMIRATES</v>
          </cell>
          <cell r="G276" t="str">
            <v>CID002584</v>
          </cell>
          <cell r="H276" t="str">
            <v>RMI</v>
          </cell>
          <cell r="J276" t="str">
            <v>Fujairah</v>
          </cell>
          <cell r="K276" t="str">
            <v>Al Fujayrah</v>
          </cell>
        </row>
        <row r="277">
          <cell r="B277" t="str">
            <v>CID002562</v>
          </cell>
          <cell r="C277" t="str">
            <v>Gold</v>
          </cell>
          <cell r="E277" t="str">
            <v>International Precious Metal Refiners</v>
          </cell>
          <cell r="F277" t="str">
            <v>UNITED ARAB EMIRATES</v>
          </cell>
          <cell r="G277" t="str">
            <v>CID002562</v>
          </cell>
          <cell r="H277" t="str">
            <v>RMI</v>
          </cell>
          <cell r="J277" t="str">
            <v>Dubai</v>
          </cell>
          <cell r="K277" t="str">
            <v>Dubayy</v>
          </cell>
        </row>
        <row r="278">
          <cell r="B278" t="str">
            <v>CID003356</v>
          </cell>
          <cell r="C278" t="str">
            <v>Tin</v>
          </cell>
          <cell r="E278" t="str">
            <v>Dongguan CiEXPO Environmental Engineering Co., Ltd.</v>
          </cell>
          <cell r="F278" t="str">
            <v>CHINA</v>
          </cell>
          <cell r="G278" t="str">
            <v>CID003356</v>
          </cell>
          <cell r="H278" t="str">
            <v>RMI</v>
          </cell>
          <cell r="J278" t="str">
            <v>Dongguan</v>
          </cell>
          <cell r="K278" t="str">
            <v>Guangdong Sheng</v>
          </cell>
        </row>
        <row r="279">
          <cell r="B279" t="str">
            <v>CID003381</v>
          </cell>
          <cell r="C279" t="str">
            <v>Tin</v>
          </cell>
          <cell r="E279" t="str">
            <v>PT Rajawali Rimba Perkasa</v>
          </cell>
          <cell r="F279" t="str">
            <v>INDONESIA</v>
          </cell>
          <cell r="G279" t="str">
            <v>CID003381</v>
          </cell>
          <cell r="H279" t="str">
            <v>RMI</v>
          </cell>
          <cell r="J279" t="str">
            <v>Tukak Sadai</v>
          </cell>
          <cell r="K279" t="str">
            <v>Bangka Belitung</v>
          </cell>
        </row>
        <row r="280">
          <cell r="B280" t="str">
            <v>CID003388</v>
          </cell>
          <cell r="C280" t="str">
            <v>Tungsten</v>
          </cell>
          <cell r="E280" t="str">
            <v>KGETS Co., Ltd.</v>
          </cell>
          <cell r="F280" t="str">
            <v>KOREA, REPUBLIC OF</v>
          </cell>
          <cell r="G280" t="str">
            <v>CID003388</v>
          </cell>
          <cell r="H280" t="str">
            <v>RMI</v>
          </cell>
          <cell r="J280" t="str">
            <v>Siheung-si</v>
          </cell>
          <cell r="K280" t="str">
            <v>Gyeonggi-do</v>
          </cell>
        </row>
        <row r="281">
          <cell r="B281" t="str">
            <v>CID003379</v>
          </cell>
          <cell r="C281" t="str">
            <v>Tin</v>
          </cell>
          <cell r="E281" t="str">
            <v>Ma'anshan Weitai Tin Co., Ltd.</v>
          </cell>
          <cell r="F281" t="str">
            <v>CHINA</v>
          </cell>
          <cell r="G281" t="str">
            <v>CID003379</v>
          </cell>
          <cell r="H281" t="str">
            <v>RMI</v>
          </cell>
          <cell r="J281" t="str">
            <v>Maanshan</v>
          </cell>
          <cell r="K281" t="str">
            <v>Anhui Sheng</v>
          </cell>
        </row>
        <row r="282">
          <cell r="B282" t="str">
            <v>CID003397</v>
          </cell>
          <cell r="C282" t="str">
            <v>Tin</v>
          </cell>
          <cell r="E282" t="str">
            <v>Yunnan Yunfan Non-ferrous Metals Co., Ltd.</v>
          </cell>
          <cell r="F282" t="str">
            <v>CHINA</v>
          </cell>
          <cell r="G282" t="str">
            <v>CID003397</v>
          </cell>
          <cell r="H282" t="str">
            <v>RMI</v>
          </cell>
          <cell r="J282" t="str">
            <v>Gejiu</v>
          </cell>
          <cell r="K282" t="str">
            <v>Yunnan Sheng</v>
          </cell>
        </row>
        <row r="283">
          <cell r="B283" t="str">
            <v>CID003382</v>
          </cell>
          <cell r="C283" t="str">
            <v>Gold</v>
          </cell>
          <cell r="E283" t="str">
            <v>CGR Metalloys Pvt Ltd.</v>
          </cell>
          <cell r="F283" t="str">
            <v>INDIA</v>
          </cell>
          <cell r="G283" t="str">
            <v>CID003382</v>
          </cell>
          <cell r="H283" t="str">
            <v>RMI</v>
          </cell>
          <cell r="J283" t="str">
            <v>Cochin</v>
          </cell>
          <cell r="K283" t="str">
            <v>Kerala</v>
          </cell>
        </row>
        <row r="284">
          <cell r="B284" t="str">
            <v>CID003383</v>
          </cell>
          <cell r="C284" t="str">
            <v>Gold</v>
          </cell>
          <cell r="E284" t="str">
            <v>Sovereign Metals</v>
          </cell>
          <cell r="F284" t="str">
            <v>INDIA</v>
          </cell>
          <cell r="G284" t="str">
            <v>CID003383</v>
          </cell>
          <cell r="H284" t="str">
            <v>RMI</v>
          </cell>
          <cell r="J284" t="str">
            <v>Ahmedab</v>
          </cell>
          <cell r="K284" t="str">
            <v>Gujarat</v>
          </cell>
        </row>
        <row r="285">
          <cell r="B285" t="str">
            <v>CID003410</v>
          </cell>
          <cell r="C285" t="str">
            <v>Tin</v>
          </cell>
          <cell r="E285" t="str">
            <v>Gejiu City Fuxiang Industry and Trade Co., Ltd.</v>
          </cell>
          <cell r="F285" t="str">
            <v>CHINA</v>
          </cell>
          <cell r="G285" t="str">
            <v>CID003410</v>
          </cell>
          <cell r="H285" t="str">
            <v>RMI</v>
          </cell>
          <cell r="J285" t="str">
            <v>Gejiu</v>
          </cell>
          <cell r="K285" t="str">
            <v>Yunnan Sheng</v>
          </cell>
        </row>
        <row r="286">
          <cell r="B286" t="str">
            <v>CID003409</v>
          </cell>
          <cell r="C286" t="str">
            <v>Tin</v>
          </cell>
          <cell r="E286" t="str">
            <v>Precious Minerals and Smelting Limited</v>
          </cell>
          <cell r="F286" t="str">
            <v>INDIA</v>
          </cell>
          <cell r="G286" t="str">
            <v>CID003409</v>
          </cell>
          <cell r="H286" t="str">
            <v>RMI</v>
          </cell>
          <cell r="J286" t="str">
            <v>Jagdalpur</v>
          </cell>
          <cell r="K286" t="str">
            <v>Chhattisgarh</v>
          </cell>
        </row>
        <row r="287">
          <cell r="B287" t="str">
            <v>CID003401</v>
          </cell>
          <cell r="C287" t="str">
            <v>Tungsten</v>
          </cell>
          <cell r="E287" t="str">
            <v>Fujian Ganmin RareMetal Co., Ltd.</v>
          </cell>
          <cell r="F287" t="str">
            <v>CHINA</v>
          </cell>
          <cell r="G287" t="str">
            <v>CID003401</v>
          </cell>
          <cell r="H287" t="str">
            <v>RMI</v>
          </cell>
          <cell r="J287" t="str">
            <v>Longyan</v>
          </cell>
          <cell r="K287" t="str">
            <v>Fujian Sheng</v>
          </cell>
        </row>
        <row r="288">
          <cell r="B288" t="str">
            <v>CID003408</v>
          </cell>
          <cell r="C288" t="str">
            <v>Tungsten</v>
          </cell>
          <cell r="E288" t="str">
            <v>JSC "Kirovgrad Hard Alloys Plant"</v>
          </cell>
          <cell r="F288" t="str">
            <v>RUSSIAN FEDERATION</v>
          </cell>
          <cell r="G288" t="str">
            <v>CID003408</v>
          </cell>
          <cell r="H288" t="str">
            <v>RMI</v>
          </cell>
          <cell r="J288" t="str">
            <v>Kirovgrad</v>
          </cell>
          <cell r="K288" t="str">
            <v>Sverdlovskaya oblast'</v>
          </cell>
        </row>
        <row r="289">
          <cell r="B289" t="str">
            <v>CID003407</v>
          </cell>
          <cell r="C289" t="str">
            <v>Tungsten</v>
          </cell>
          <cell r="E289" t="str">
            <v>Lianyou Metals Co., Ltd.</v>
          </cell>
          <cell r="F289" t="str">
            <v>TAIWAN, PROVINCE OF CHINA</v>
          </cell>
          <cell r="G289" t="str">
            <v>CID003407</v>
          </cell>
          <cell r="H289" t="str">
            <v>RMI</v>
          </cell>
          <cell r="J289" t="str">
            <v>Fangliao</v>
          </cell>
          <cell r="K289" t="str">
            <v>Pingtung</v>
          </cell>
        </row>
        <row r="290">
          <cell r="B290" t="str">
            <v>CID000090</v>
          </cell>
          <cell r="C290" t="str">
            <v>Gold</v>
          </cell>
          <cell r="E290" t="str">
            <v>Asaka Riken Co., Ltd.</v>
          </cell>
          <cell r="F290" t="str">
            <v>JAPAN</v>
          </cell>
          <cell r="G290" t="str">
            <v>CID000090</v>
          </cell>
          <cell r="H290" t="str">
            <v>RMI</v>
          </cell>
          <cell r="J290" t="str">
            <v>Tamura</v>
          </cell>
          <cell r="K290" t="str">
            <v>Fukushima</v>
          </cell>
        </row>
        <row r="291">
          <cell r="B291" t="str">
            <v>CID003424</v>
          </cell>
          <cell r="C291" t="str">
            <v>Gold</v>
          </cell>
          <cell r="E291" t="str">
            <v>Eco-System Recycling Co., Ltd. North Plant</v>
          </cell>
          <cell r="F291" t="str">
            <v>JAPAN</v>
          </cell>
          <cell r="G291" t="str">
            <v>CID003424</v>
          </cell>
          <cell r="H291" t="str">
            <v>RMI</v>
          </cell>
          <cell r="J291" t="str">
            <v>Kazuno</v>
          </cell>
          <cell r="K291" t="str">
            <v>Akita</v>
          </cell>
        </row>
        <row r="292">
          <cell r="B292" t="str">
            <v>CID003425</v>
          </cell>
          <cell r="C292" t="str">
            <v>Gold</v>
          </cell>
          <cell r="E292" t="str">
            <v>Eco-System Recycling Co., Ltd. West Plant</v>
          </cell>
          <cell r="F292" t="str">
            <v>JAPAN</v>
          </cell>
          <cell r="G292" t="str">
            <v>CID003425</v>
          </cell>
          <cell r="H292" t="str">
            <v>RMI</v>
          </cell>
          <cell r="J292" t="str">
            <v>Okayama</v>
          </cell>
          <cell r="K292" t="str">
            <v>Okayama</v>
          </cell>
        </row>
        <row r="293">
          <cell r="B293" t="str">
            <v>CID002542</v>
          </cell>
          <cell r="C293" t="str">
            <v>Tungsten</v>
          </cell>
          <cell r="E293" t="str">
            <v>TANIOBIS Smelting GmbH &amp; Co. KG</v>
          </cell>
          <cell r="F293" t="str">
            <v>GERMANY</v>
          </cell>
          <cell r="G293" t="str">
            <v>CID002542</v>
          </cell>
          <cell r="H293" t="str">
            <v>RMI</v>
          </cell>
          <cell r="J293" t="str">
            <v>Laufenburg</v>
          </cell>
          <cell r="K293" t="str">
            <v>Baden-Württemberg</v>
          </cell>
        </row>
        <row r="294">
          <cell r="B294" t="str">
            <v>CID003387</v>
          </cell>
          <cell r="C294" t="str">
            <v>Tin</v>
          </cell>
          <cell r="E294" t="str">
            <v>Luna Smelter, Ltd.</v>
          </cell>
          <cell r="F294" t="str">
            <v>RWANDA</v>
          </cell>
          <cell r="G294" t="str">
            <v>CID003387</v>
          </cell>
          <cell r="H294" t="str">
            <v>RMI</v>
          </cell>
          <cell r="J294" t="str">
            <v>Kigali</v>
          </cell>
          <cell r="K294" t="str">
            <v>City of Kigali</v>
          </cell>
        </row>
        <row r="295">
          <cell r="B295" t="str">
            <v>CID001175</v>
          </cell>
          <cell r="C295" t="str">
            <v>Tantalum</v>
          </cell>
          <cell r="E295" t="str">
            <v>Mineracao Taboca S.A.</v>
          </cell>
          <cell r="F295" t="str">
            <v>BRAZIL</v>
          </cell>
          <cell r="G295" t="str">
            <v>CID001175</v>
          </cell>
          <cell r="H295" t="str">
            <v>RMI</v>
          </cell>
          <cell r="J295" t="str">
            <v>Presidente Figueiredo</v>
          </cell>
          <cell r="K295" t="str">
            <v>Amazonas</v>
          </cell>
        </row>
        <row r="296">
          <cell r="B296" t="str">
            <v>CID001191</v>
          </cell>
          <cell r="C296" t="str">
            <v>Tin</v>
          </cell>
          <cell r="E296" t="str">
            <v>Mitsubishi Materials Corporation</v>
          </cell>
          <cell r="F296" t="str">
            <v>JAPAN</v>
          </cell>
          <cell r="G296" t="str">
            <v>CID001191</v>
          </cell>
          <cell r="H296" t="str">
            <v>RMI</v>
          </cell>
          <cell r="J296" t="str">
            <v>Tokyo</v>
          </cell>
          <cell r="K296" t="str">
            <v>Tokyo</v>
          </cell>
        </row>
        <row r="297">
          <cell r="B297" t="str">
            <v>CID002707</v>
          </cell>
          <cell r="C297" t="str">
            <v>Tantalum</v>
          </cell>
          <cell r="E297" t="str">
            <v>Resind Industria e Comercio Ltda.</v>
          </cell>
          <cell r="F297" t="str">
            <v>BRAZIL</v>
          </cell>
          <cell r="G297" t="str">
            <v>CID002707</v>
          </cell>
          <cell r="H297" t="str">
            <v>RMI</v>
          </cell>
          <cell r="J297" t="str">
            <v>São João del Rei</v>
          </cell>
          <cell r="K297" t="str">
            <v>Minas gerais</v>
          </cell>
        </row>
        <row r="298">
          <cell r="B298" t="str">
            <v>CID003427</v>
          </cell>
          <cell r="C298" t="str">
            <v>Tungsten</v>
          </cell>
          <cell r="E298" t="str">
            <v>Albasteel Industria e Comercio de Ligas Para Fundicao Ltd.</v>
          </cell>
          <cell r="F298" t="str">
            <v>BRAZIL</v>
          </cell>
          <cell r="G298" t="str">
            <v>CID003427</v>
          </cell>
          <cell r="H298" t="str">
            <v>RMI</v>
          </cell>
          <cell r="J298" t="str">
            <v>Sao Paulo</v>
          </cell>
          <cell r="K298" t="str">
            <v>São Paulo</v>
          </cell>
        </row>
        <row r="299">
          <cell r="B299" t="str">
            <v>CID002641</v>
          </cell>
          <cell r="C299" t="str">
            <v>Tungsten</v>
          </cell>
          <cell r="E299" t="str">
            <v>China Molybdenum Tungsten Co., Ltd.</v>
          </cell>
          <cell r="F299" t="str">
            <v>CHINA</v>
          </cell>
          <cell r="G299" t="str">
            <v>CID002641</v>
          </cell>
          <cell r="H299" t="str">
            <v>RMI</v>
          </cell>
          <cell r="J299" t="str">
            <v>Luoyang</v>
          </cell>
          <cell r="K299" t="str">
            <v>Henan Sheng</v>
          </cell>
        </row>
        <row r="300">
          <cell r="B300" t="str">
            <v>CID003486</v>
          </cell>
          <cell r="C300" t="str">
            <v>Tin</v>
          </cell>
          <cell r="E300" t="str">
            <v>CRM Fundicao De Metais E Comercio De Equipamentos Eletronicos Do Brasil Ltda</v>
          </cell>
          <cell r="F300" t="str">
            <v>BRAZIL</v>
          </cell>
          <cell r="G300" t="str">
            <v>CID003486</v>
          </cell>
          <cell r="H300" t="str">
            <v>RMI</v>
          </cell>
          <cell r="J300" t="str">
            <v>São José</v>
          </cell>
          <cell r="K300" t="str">
            <v>Santa Catarina</v>
          </cell>
        </row>
        <row r="301">
          <cell r="B301" t="str">
            <v>CID003416</v>
          </cell>
          <cell r="C301" t="str">
            <v>Tungsten</v>
          </cell>
          <cell r="E301" t="str">
            <v>NPP Tyazhmetprom LLC</v>
          </cell>
          <cell r="F301" t="str">
            <v>RUSSIAN FEDERATION</v>
          </cell>
          <cell r="G301" t="str">
            <v>CID003416</v>
          </cell>
          <cell r="H301" t="str">
            <v>RMI</v>
          </cell>
          <cell r="J301" t="str">
            <v>Kopeysk</v>
          </cell>
          <cell r="K301" t="str">
            <v>Chelyabinskaya Oblast'</v>
          </cell>
        </row>
        <row r="302">
          <cell r="B302" t="str">
            <v>CID003421</v>
          </cell>
          <cell r="C302" t="str">
            <v>Gold</v>
          </cell>
          <cell r="E302" t="str">
            <v>C.I Metales Procesados Industriales SAS</v>
          </cell>
          <cell r="F302" t="str">
            <v>COLOMBIA</v>
          </cell>
          <cell r="G302" t="str">
            <v>CID003421</v>
          </cell>
          <cell r="H302" t="str">
            <v>RMI</v>
          </cell>
          <cell r="J302" t="str">
            <v>Cota</v>
          </cell>
          <cell r="K302" t="str">
            <v>Cundinamarca</v>
          </cell>
        </row>
        <row r="303">
          <cell r="B303" t="str">
            <v>CID003461</v>
          </cell>
          <cell r="C303" t="str">
            <v>Gold</v>
          </cell>
          <cell r="E303" t="str">
            <v>Augmont Enterprises Private Limited</v>
          </cell>
          <cell r="F303" t="str">
            <v>INDIA</v>
          </cell>
          <cell r="G303" t="str">
            <v>CID003461</v>
          </cell>
          <cell r="H303" t="str">
            <v>RMI</v>
          </cell>
          <cell r="J303" t="str">
            <v>Mumbai</v>
          </cell>
          <cell r="K303" t="str">
            <v>Mahārāshtra</v>
          </cell>
        </row>
        <row r="304">
          <cell r="B304" t="str">
            <v>CID003468</v>
          </cell>
          <cell r="C304" t="str">
            <v>Tungsten</v>
          </cell>
          <cell r="E304" t="str">
            <v>Cronimet Brasil Ltda</v>
          </cell>
          <cell r="F304" t="str">
            <v>BRAZIL</v>
          </cell>
          <cell r="G304" t="str">
            <v>CID003468</v>
          </cell>
          <cell r="H304" t="str">
            <v>RMI</v>
          </cell>
          <cell r="J304" t="str">
            <v>Araquari</v>
          </cell>
          <cell r="K304" t="str">
            <v>Santa Catarina</v>
          </cell>
        </row>
        <row r="305">
          <cell r="B305" t="str">
            <v>CID003524</v>
          </cell>
          <cell r="C305" t="str">
            <v>Tin</v>
          </cell>
          <cell r="E305" t="str">
            <v>CRM Synergies</v>
          </cell>
          <cell r="F305" t="str">
            <v>SPAIN</v>
          </cell>
          <cell r="G305" t="str">
            <v>CID003524</v>
          </cell>
          <cell r="H305" t="str">
            <v>RMI</v>
          </cell>
          <cell r="J305" t="str">
            <v>Toledo</v>
          </cell>
          <cell r="K305" t="str">
            <v>Toledo</v>
          </cell>
        </row>
        <row r="306">
          <cell r="B306" t="str">
            <v>CID003553</v>
          </cell>
          <cell r="C306" t="str">
            <v>Tungsten</v>
          </cell>
          <cell r="E306" t="str">
            <v>Artek LLC</v>
          </cell>
          <cell r="F306" t="str">
            <v>RUSSIAN FEDERATION</v>
          </cell>
          <cell r="G306" t="str">
            <v>CID003553</v>
          </cell>
          <cell r="H306" t="str">
            <v>RMI</v>
          </cell>
          <cell r="J306" t="str">
            <v>Moscow</v>
          </cell>
          <cell r="K306" t="str">
            <v>Moskva</v>
          </cell>
        </row>
        <row r="307">
          <cell r="B307" t="str">
            <v>CID000281</v>
          </cell>
          <cell r="C307" t="str">
            <v>Tungsten</v>
          </cell>
          <cell r="E307" t="str">
            <v>CNMC (Guangxi) PGMA Co., Ltd.</v>
          </cell>
          <cell r="F307" t="str">
            <v>CHINA</v>
          </cell>
          <cell r="G307" t="str">
            <v>CID000281</v>
          </cell>
          <cell r="H307" t="str">
            <v>RMI</v>
          </cell>
          <cell r="J307" t="str">
            <v>Hezhou</v>
          </cell>
          <cell r="K307" t="str">
            <v>Guangxi Zhuangzu Zizhiqu</v>
          </cell>
        </row>
        <row r="308">
          <cell r="B308" t="str">
            <v>CID003582</v>
          </cell>
          <cell r="C308" t="str">
            <v>Tin</v>
          </cell>
          <cell r="E308" t="str">
            <v>Fabrica Auricchio Industria e Comercio Ltda.</v>
          </cell>
          <cell r="F308" t="str">
            <v>BRAZIL</v>
          </cell>
          <cell r="G308" t="str">
            <v>CID003582</v>
          </cell>
          <cell r="H308" t="str">
            <v>RMI</v>
          </cell>
          <cell r="J308" t="str">
            <v>Mogi das Cruzes</v>
          </cell>
          <cell r="K308" t="str">
            <v>São Paulo</v>
          </cell>
        </row>
        <row r="309">
          <cell r="B309" t="str">
            <v>CID002858</v>
          </cell>
          <cell r="C309" t="str">
            <v>Tin</v>
          </cell>
          <cell r="E309" t="str">
            <v>Modeltech Sdn Bhd</v>
          </cell>
          <cell r="F309" t="str">
            <v>MALAYSIA</v>
          </cell>
          <cell r="G309" t="str">
            <v>CID002858</v>
          </cell>
          <cell r="H309" t="str">
            <v>RMI</v>
          </cell>
          <cell r="J309" t="str">
            <v>Kawasan Perindustrian Bukit Rambai</v>
          </cell>
          <cell r="K309" t="str">
            <v>Melaka</v>
          </cell>
        </row>
        <row r="310">
          <cell r="B310" t="str">
            <v>CID002527</v>
          </cell>
          <cell r="C310" t="str">
            <v>Gold</v>
          </cell>
          <cell r="E310" t="str">
            <v>Shenzhen Zhonghenglong Real Industry Co., Ltd.</v>
          </cell>
          <cell r="F310" t="str">
            <v>CHINA</v>
          </cell>
          <cell r="G310" t="str">
            <v>CID002527</v>
          </cell>
          <cell r="H310" t="str">
            <v>RMI</v>
          </cell>
          <cell r="J310" t="str">
            <v>Shenzhen</v>
          </cell>
          <cell r="K310" t="str">
            <v>Guangdong</v>
          </cell>
        </row>
        <row r="311">
          <cell r="B311" t="str">
            <v>CID002588</v>
          </cell>
          <cell r="C311" t="str">
            <v>Gold</v>
          </cell>
          <cell r="E311" t="str">
            <v>Shirpur Gold Refinery Ltd.</v>
          </cell>
          <cell r="F311" t="str">
            <v>INDIA</v>
          </cell>
          <cell r="G311" t="str">
            <v>CID002588</v>
          </cell>
          <cell r="H311" t="str">
            <v>RMI</v>
          </cell>
          <cell r="J311" t="str">
            <v>Mumbai</v>
          </cell>
          <cell r="K311" t="str">
            <v>Maharashtra</v>
          </cell>
        </row>
        <row r="312">
          <cell r="B312" t="str">
            <v>CID002893</v>
          </cell>
          <cell r="C312" t="str">
            <v>Gold</v>
          </cell>
          <cell r="E312" t="str">
            <v>JALAN &amp; Company</v>
          </cell>
          <cell r="F312" t="str">
            <v>INDIA</v>
          </cell>
          <cell r="G312" t="str">
            <v>CID002893</v>
          </cell>
          <cell r="H312" t="str">
            <v>RMI</v>
          </cell>
          <cell r="J312" t="str">
            <v>New Delhi</v>
          </cell>
          <cell r="K312" t="str">
            <v>Delhi</v>
          </cell>
        </row>
        <row r="313">
          <cell r="B313" t="str">
            <v>CID003186</v>
          </cell>
          <cell r="C313" t="str">
            <v>Gold</v>
          </cell>
          <cell r="E313" t="str">
            <v>Gold Coast Refinery</v>
          </cell>
          <cell r="F313" t="str">
            <v>GHANA</v>
          </cell>
          <cell r="G313" t="str">
            <v>CID003186</v>
          </cell>
          <cell r="H313" t="str">
            <v>RMI</v>
          </cell>
          <cell r="J313" t="str">
            <v>Accra</v>
          </cell>
          <cell r="K313" t="str">
            <v>Accra</v>
          </cell>
        </row>
        <row r="314">
          <cell r="B314" t="str">
            <v>CID003417</v>
          </cell>
          <cell r="C314" t="str">
            <v>Tungsten</v>
          </cell>
          <cell r="E314" t="str">
            <v>Hubei Green Tungsten Co., Ltd.</v>
          </cell>
          <cell r="F314" t="str">
            <v>CHINA</v>
          </cell>
          <cell r="G314" t="str">
            <v>CID003417</v>
          </cell>
          <cell r="H314" t="str">
            <v>RMI</v>
          </cell>
          <cell r="J314" t="str">
            <v>Shenzhen</v>
          </cell>
          <cell r="K314" t="str">
            <v>Guangdong Sheng</v>
          </cell>
        </row>
        <row r="315">
          <cell r="B315" t="str">
            <v>CID003449</v>
          </cell>
          <cell r="C315" t="str">
            <v>Tin</v>
          </cell>
          <cell r="E315" t="str">
            <v>PT Mitra Sukses Globalindo</v>
          </cell>
          <cell r="F315" t="str">
            <v>INDONESIA</v>
          </cell>
          <cell r="G315" t="str">
            <v>CID003449</v>
          </cell>
          <cell r="H315" t="str">
            <v>RMI</v>
          </cell>
          <cell r="J315" t="str">
            <v>Pangkalpinang</v>
          </cell>
          <cell r="K315" t="str">
            <v>Kepulauan Bangka Belitung</v>
          </cell>
        </row>
        <row r="316">
          <cell r="B316" t="str">
            <v>CID003463</v>
          </cell>
          <cell r="C316" t="str">
            <v>Gold</v>
          </cell>
          <cell r="E316" t="str">
            <v>Kundan Care Products Ltd.</v>
          </cell>
          <cell r="F316" t="str">
            <v>INDIA</v>
          </cell>
          <cell r="G316" t="str">
            <v>CID003463</v>
          </cell>
          <cell r="H316" t="str">
            <v>RMI</v>
          </cell>
          <cell r="J316" t="str">
            <v>Haridwar</v>
          </cell>
          <cell r="K316" t="str">
            <v>Uttarakhand</v>
          </cell>
        </row>
        <row r="317">
          <cell r="B317" t="str">
            <v>CID003487</v>
          </cell>
          <cell r="C317" t="str">
            <v>Gold</v>
          </cell>
          <cell r="E317" t="str">
            <v>Emerald Jewel Industry India Limited (Unit 1)</v>
          </cell>
          <cell r="F317" t="str">
            <v>INDIA</v>
          </cell>
          <cell r="G317" t="str">
            <v>CID003487</v>
          </cell>
          <cell r="H317" t="str">
            <v>RMI</v>
          </cell>
          <cell r="J317" t="str">
            <v>Coimbatore</v>
          </cell>
          <cell r="K317" t="str">
            <v>Tamil Nadu</v>
          </cell>
        </row>
        <row r="318">
          <cell r="B318" t="str">
            <v>CID003488</v>
          </cell>
          <cell r="C318" t="str">
            <v>Gold</v>
          </cell>
          <cell r="E318" t="str">
            <v>Emerald Jewel Industry India Limited (Unit 2)</v>
          </cell>
          <cell r="F318" t="str">
            <v>INDIA</v>
          </cell>
          <cell r="G318" t="str">
            <v>CID003488</v>
          </cell>
          <cell r="H318" t="str">
            <v>RMI</v>
          </cell>
          <cell r="J318" t="str">
            <v>Coimbatore</v>
          </cell>
          <cell r="K318" t="str">
            <v>Tamil Nadu</v>
          </cell>
        </row>
        <row r="319">
          <cell r="B319" t="str">
            <v>CID003489</v>
          </cell>
          <cell r="C319" t="str">
            <v>Gold</v>
          </cell>
          <cell r="E319" t="str">
            <v>Emerald Jewel Industry India Limited (Unit 3)</v>
          </cell>
          <cell r="F319" t="str">
            <v>INDIA</v>
          </cell>
          <cell r="G319" t="str">
            <v>CID003489</v>
          </cell>
          <cell r="H319" t="str">
            <v>RMI</v>
          </cell>
          <cell r="J319" t="str">
            <v>Coimbatore</v>
          </cell>
          <cell r="K319" t="str">
            <v>Tamil Nadu</v>
          </cell>
        </row>
        <row r="320">
          <cell r="B320" t="str">
            <v>CID003490</v>
          </cell>
          <cell r="C320" t="str">
            <v>Gold</v>
          </cell>
          <cell r="E320" t="str">
            <v>Emerald Jewel Industry India Limited (Unit 4)</v>
          </cell>
          <cell r="F320" t="str">
            <v>INDIA</v>
          </cell>
          <cell r="G320" t="str">
            <v>CID003490</v>
          </cell>
          <cell r="H320" t="str">
            <v>RMI</v>
          </cell>
          <cell r="J320" t="str">
            <v>Coimbatore</v>
          </cell>
          <cell r="K320" t="str">
            <v>Tamil Nadu</v>
          </cell>
        </row>
        <row r="321">
          <cell r="B321" t="str">
            <v>CID003497</v>
          </cell>
          <cell r="C321" t="str">
            <v>Gold</v>
          </cell>
          <cell r="E321" t="str">
            <v>K.A. Rasmussen</v>
          </cell>
          <cell r="F321" t="str">
            <v>NORWAY</v>
          </cell>
          <cell r="G321" t="str">
            <v>CID003497</v>
          </cell>
          <cell r="H321" t="str">
            <v>RMI</v>
          </cell>
          <cell r="J321" t="str">
            <v>Hamar</v>
          </cell>
          <cell r="K321" t="str">
            <v>Hedmarken</v>
          </cell>
        </row>
        <row r="322">
          <cell r="B322" t="str">
            <v>CID003529</v>
          </cell>
          <cell r="C322" t="str">
            <v>Gold</v>
          </cell>
          <cell r="E322" t="str">
            <v>Sancus ZFS (L’Orfebre, SA)</v>
          </cell>
          <cell r="F322" t="str">
            <v>COLOMBIA</v>
          </cell>
          <cell r="G322" t="str">
            <v>CID003529</v>
          </cell>
          <cell r="H322" t="str">
            <v>RMI</v>
          </cell>
          <cell r="J322" t="str">
            <v>Barranquilla</v>
          </cell>
          <cell r="K322" t="str">
            <v>Atlántico</v>
          </cell>
        </row>
        <row r="323">
          <cell r="B323" t="str">
            <v>CID003540</v>
          </cell>
          <cell r="C323" t="str">
            <v>Gold</v>
          </cell>
          <cell r="E323" t="str">
            <v>Sellem Industries Ltd.</v>
          </cell>
          <cell r="F323" t="str">
            <v>MAURITANIA</v>
          </cell>
          <cell r="G323" t="str">
            <v>CID003540</v>
          </cell>
          <cell r="H323" t="str">
            <v>RMI</v>
          </cell>
          <cell r="J323" t="str">
            <v>Nouakchott</v>
          </cell>
          <cell r="K323" t="str">
            <v>Nouakchott Ouest</v>
          </cell>
        </row>
        <row r="324">
          <cell r="B324" t="str">
            <v>CID003548</v>
          </cell>
          <cell r="C324" t="str">
            <v>Gold</v>
          </cell>
          <cell r="E324" t="str">
            <v>MD Overseas</v>
          </cell>
          <cell r="F324" t="str">
            <v>INDIA</v>
          </cell>
          <cell r="G324" t="str">
            <v>CID003548</v>
          </cell>
          <cell r="H324" t="str">
            <v>RMI</v>
          </cell>
          <cell r="J324" t="str">
            <v>Rudrapur</v>
          </cell>
          <cell r="K324" t="str">
            <v>Uttarakhand</v>
          </cell>
        </row>
        <row r="325">
          <cell r="B325" t="str">
            <v>CID003557</v>
          </cell>
          <cell r="C325" t="str">
            <v>Gold</v>
          </cell>
          <cell r="E325" t="str">
            <v>Metallix Refining Inc.</v>
          </cell>
          <cell r="F325" t="str">
            <v>UNITED STATES OF AMERICA</v>
          </cell>
          <cell r="G325" t="str">
            <v>CID003557</v>
          </cell>
          <cell r="H325" t="str">
            <v>RMI</v>
          </cell>
          <cell r="J325" t="str">
            <v>Greenville</v>
          </cell>
          <cell r="K325" t="str">
            <v>North Carolina</v>
          </cell>
        </row>
        <row r="326">
          <cell r="B326" t="str">
            <v>CID003575</v>
          </cell>
          <cell r="C326" t="str">
            <v>Gold</v>
          </cell>
          <cell r="E326" t="str">
            <v>Metal Concentrators SA (Pty) Ltd.</v>
          </cell>
          <cell r="F326" t="str">
            <v>SOUTH AFRICA</v>
          </cell>
          <cell r="G326" t="str">
            <v>CID003575</v>
          </cell>
          <cell r="H326" t="str">
            <v>RMI</v>
          </cell>
          <cell r="J326" t="str">
            <v>Kempton Park</v>
          </cell>
          <cell r="K326" t="str">
            <v>Gauteng</v>
          </cell>
        </row>
        <row r="327">
          <cell r="B327" t="str">
            <v>CID003583</v>
          </cell>
          <cell r="C327" t="str">
            <v>Tantalum</v>
          </cell>
          <cell r="E327" t="str">
            <v>RFH Yancheng Jinye New Material Technology Co., Ltd.</v>
          </cell>
          <cell r="F327" t="str">
            <v>CHINA</v>
          </cell>
          <cell r="G327" t="str">
            <v>CID003583</v>
          </cell>
          <cell r="H327" t="str">
            <v>RMI</v>
          </cell>
          <cell r="J327" t="str">
            <v>Yecheng City</v>
          </cell>
          <cell r="K327" t="str">
            <v>Jiangsu Sheng</v>
          </cell>
        </row>
        <row r="328">
          <cell r="B328" t="str">
            <v>CID003612</v>
          </cell>
          <cell r="C328" t="str">
            <v>Tungsten</v>
          </cell>
          <cell r="E328" t="str">
            <v>OOO “Technolom” 2</v>
          </cell>
          <cell r="F328" t="str">
            <v>RUSSIAN FEDERATION</v>
          </cell>
          <cell r="G328" t="str">
            <v>CID003612</v>
          </cell>
          <cell r="H328" t="str">
            <v>RMI</v>
          </cell>
          <cell r="J328" t="str">
            <v>Ramenskoe</v>
          </cell>
          <cell r="K328" t="str">
            <v>Moskovskaja oblast'</v>
          </cell>
        </row>
        <row r="329">
          <cell r="B329" t="str">
            <v>CID003615</v>
          </cell>
          <cell r="C329" t="str">
            <v>Gold</v>
          </cell>
          <cell r="E329" t="str">
            <v>WEEEREFINING</v>
          </cell>
          <cell r="F329" t="str">
            <v>FRANCE</v>
          </cell>
          <cell r="G329" t="str">
            <v>CID003615</v>
          </cell>
          <cell r="H329" t="str">
            <v>RMI</v>
          </cell>
          <cell r="J329" t="str">
            <v>Tourville-les-Ifs</v>
          </cell>
          <cell r="K329" t="str">
            <v>Normandie</v>
          </cell>
        </row>
        <row r="330">
          <cell r="B330" t="str">
            <v>CID001810</v>
          </cell>
          <cell r="C330" t="str">
            <v>Gold</v>
          </cell>
          <cell r="E330" t="str">
            <v>Super Dragon Technology Co., Ltd.</v>
          </cell>
          <cell r="F330" t="str">
            <v>TAIWAN, PROVINCE OF CHINA</v>
          </cell>
          <cell r="G330" t="str">
            <v>CID001810</v>
          </cell>
          <cell r="H330" t="str">
            <v>RMI</v>
          </cell>
          <cell r="J330" t="str">
            <v>Taoyuan</v>
          </cell>
          <cell r="K330" t="str">
            <v>Taoyuan</v>
          </cell>
        </row>
        <row r="331">
          <cell r="B331" t="str">
            <v>CID003617</v>
          </cell>
          <cell r="C331" t="str">
            <v>Gold</v>
          </cell>
          <cell r="E331" t="str">
            <v>Value Trading</v>
          </cell>
          <cell r="F331" t="str">
            <v>BELGIUM</v>
          </cell>
          <cell r="G331" t="str">
            <v>CID003617</v>
          </cell>
          <cell r="H331" t="str">
            <v>Supplier</v>
          </cell>
          <cell r="J331" t="str">
            <v>Antwerp</v>
          </cell>
          <cell r="K331" t="str">
            <v>Antwerpen</v>
          </cell>
        </row>
        <row r="332">
          <cell r="B332" t="str">
            <v>CID003609</v>
          </cell>
          <cell r="C332" t="str">
            <v>Tungsten</v>
          </cell>
          <cell r="E332" t="str">
            <v>Fujian Xinlu Tungsten Co., Ltd.</v>
          </cell>
          <cell r="F332" t="str">
            <v>CHINA</v>
          </cell>
          <cell r="G332" t="str">
            <v>CID003609</v>
          </cell>
          <cell r="H332" t="str">
            <v>RMI</v>
          </cell>
          <cell r="J332" t="str">
            <v>Longyan</v>
          </cell>
          <cell r="K332" t="str">
            <v>Fujian Sheng</v>
          </cell>
        </row>
        <row r="333">
          <cell r="B333" t="str">
            <v>CID003614</v>
          </cell>
          <cell r="C333" t="str">
            <v>Tungsten</v>
          </cell>
          <cell r="E333" t="str">
            <v>OOO “Technolom” 1</v>
          </cell>
          <cell r="F333" t="str">
            <v>RUSSIAN FEDERATION</v>
          </cell>
          <cell r="G333" t="str">
            <v>CID003614</v>
          </cell>
          <cell r="H333" t="str">
            <v>RMI</v>
          </cell>
          <cell r="J333" t="str">
            <v>Ramenskoe</v>
          </cell>
          <cell r="K333" t="str">
            <v>Moskovskaja oblast'</v>
          </cell>
        </row>
        <row r="334">
          <cell r="B334" t="str">
            <v>CID003500</v>
          </cell>
          <cell r="C334" t="str">
            <v>Gold</v>
          </cell>
          <cell r="E334" t="str">
            <v>Alexy Metals</v>
          </cell>
          <cell r="F334" t="str">
            <v>UNITED STATES OF AMERICA</v>
          </cell>
          <cell r="G334" t="str">
            <v>CID003500</v>
          </cell>
          <cell r="H334" t="str">
            <v>RMI</v>
          </cell>
          <cell r="J334" t="str">
            <v>Mentor</v>
          </cell>
          <cell r="K334" t="str">
            <v>Ohio</v>
          </cell>
        </row>
        <row r="335">
          <cell r="B335" t="str">
            <v>CID002593</v>
          </cell>
          <cell r="C335" t="str">
            <v>Tin</v>
          </cell>
          <cell r="E335" t="str">
            <v>PT Rajehan Ariq</v>
          </cell>
          <cell r="F335" t="str">
            <v>INDONESIA</v>
          </cell>
          <cell r="G335" t="str">
            <v>CID002593</v>
          </cell>
          <cell r="H335" t="str">
            <v>RMI</v>
          </cell>
          <cell r="J335" t="str">
            <v>Pangkal Pinang</v>
          </cell>
          <cell r="K335" t="str">
            <v>Kepulauan Bangka Belitung</v>
          </cell>
        </row>
        <row r="336">
          <cell r="B336" t="str">
            <v>CID002834</v>
          </cell>
          <cell r="C336" t="str">
            <v>Tin</v>
          </cell>
          <cell r="E336" t="str">
            <v>Thai Nguyen Mining and Metallurgy Co., Ltd.</v>
          </cell>
          <cell r="F336" t="str">
            <v>VIET NAM</v>
          </cell>
          <cell r="G336" t="str">
            <v>CID002834</v>
          </cell>
          <cell r="H336" t="str">
            <v>RMI</v>
          </cell>
          <cell r="J336" t="str">
            <v>Thai Nguyen</v>
          </cell>
          <cell r="K336" t="str">
            <v>Thái Nguyên</v>
          </cell>
        </row>
        <row r="337">
          <cell r="B337" t="str">
            <v>CID002570</v>
          </cell>
          <cell r="C337" t="str">
            <v>Tin</v>
          </cell>
          <cell r="E337" t="str">
            <v>CV Ayi Jaya</v>
          </cell>
          <cell r="F337" t="str">
            <v>INDONESIA</v>
          </cell>
          <cell r="G337" t="str">
            <v>CID002570</v>
          </cell>
          <cell r="H337" t="str">
            <v>RMI</v>
          </cell>
          <cell r="J337" t="str">
            <v>Sungailiat</v>
          </cell>
          <cell r="K337" t="str">
            <v>Kepulauan Bangka Belitung</v>
          </cell>
        </row>
        <row r="338">
          <cell r="B338" t="str">
            <v>CID002776</v>
          </cell>
          <cell r="C338" t="str">
            <v>Tin</v>
          </cell>
          <cell r="E338" t="str">
            <v>PT Bangka Prima Tin</v>
          </cell>
          <cell r="F338" t="str">
            <v>INDONESIA</v>
          </cell>
          <cell r="G338" t="str">
            <v>CID002776</v>
          </cell>
          <cell r="H338" t="str">
            <v>RMI</v>
          </cell>
          <cell r="J338" t="str">
            <v>Pangkalan Baru</v>
          </cell>
          <cell r="K338" t="str">
            <v>Kepulauan Bangka Belitung</v>
          </cell>
        </row>
        <row r="339">
          <cell r="B339" t="str">
            <v>CID001419</v>
          </cell>
          <cell r="C339" t="str">
            <v>Tin</v>
          </cell>
          <cell r="E339" t="str">
            <v>PT Bangka Tin Industry</v>
          </cell>
          <cell r="F339" t="str">
            <v>INDONESIA</v>
          </cell>
          <cell r="G339" t="str">
            <v>CID001419</v>
          </cell>
          <cell r="H339" t="str">
            <v>RMI</v>
          </cell>
          <cell r="J339" t="str">
            <v>Sungailiat</v>
          </cell>
          <cell r="K339" t="str">
            <v>Kepulauan Bangka Belitung</v>
          </cell>
        </row>
        <row r="340">
          <cell r="B340" t="str">
            <v>CID000313</v>
          </cell>
          <cell r="C340" t="str">
            <v>Tin</v>
          </cell>
          <cell r="E340" t="str">
            <v>PT Premium Tin Indonesia</v>
          </cell>
          <cell r="F340" t="str">
            <v>INDONESIA</v>
          </cell>
          <cell r="G340" t="str">
            <v>CID000313</v>
          </cell>
          <cell r="H340" t="str">
            <v>RMI</v>
          </cell>
          <cell r="I340" t="str">
            <v>Jl. Polwan No 20 Kel. Dul Kec. Pangkalan Baru Kabupaten Bangka Tengah Provinsi Kep. Kepulauan Bangka Belitung</v>
          </cell>
          <cell r="J340" t="str">
            <v>Pangkalan Baru</v>
          </cell>
          <cell r="K340" t="str">
            <v>Kepulauan Bangka Belitung</v>
          </cell>
        </row>
        <row r="341">
          <cell r="B341" t="str">
            <v>CID002920</v>
          </cell>
          <cell r="C341" t="str">
            <v>Gold</v>
          </cell>
          <cell r="E341" t="str">
            <v>ABC Refinery Pty Ltd.</v>
          </cell>
          <cell r="F341" t="str">
            <v>AUSTRALIA</v>
          </cell>
          <cell r="G341" t="str">
            <v>CID002920</v>
          </cell>
          <cell r="H341" t="str">
            <v>RMI</v>
          </cell>
          <cell r="J341" t="str">
            <v>Marrickville</v>
          </cell>
          <cell r="K341" t="str">
            <v>New South Wales</v>
          </cell>
        </row>
        <row r="342">
          <cell r="B342" t="str">
            <v>CID002760</v>
          </cell>
          <cell r="C342" t="str">
            <v>Gold</v>
          </cell>
          <cell r="E342" t="str">
            <v>Albino Mountinho Lda.</v>
          </cell>
          <cell r="F342" t="str">
            <v>PORTUGAL</v>
          </cell>
          <cell r="G342" t="str">
            <v>CID002760</v>
          </cell>
          <cell r="H342" t="str">
            <v>RMI</v>
          </cell>
          <cell r="J342" t="str">
            <v>Gondomar</v>
          </cell>
          <cell r="K342" t="str">
            <v>Porto</v>
          </cell>
        </row>
        <row r="343">
          <cell r="B343" t="str">
            <v>CID003663</v>
          </cell>
          <cell r="C343" t="str">
            <v>Gold</v>
          </cell>
          <cell r="E343" t="str">
            <v>Dongwu Gold Group</v>
          </cell>
          <cell r="F343" t="str">
            <v>CHINA</v>
          </cell>
          <cell r="G343" t="str">
            <v>CID003663</v>
          </cell>
          <cell r="H343" t="str">
            <v>RMI</v>
          </cell>
          <cell r="J343" t="str">
            <v>Suzhou City</v>
          </cell>
          <cell r="K343" t="str">
            <v>Jiangsu Sheng</v>
          </cell>
        </row>
        <row r="344">
          <cell r="B344" t="str">
            <v>CID002750</v>
          </cell>
          <cell r="C344" t="str">
            <v>Gold</v>
          </cell>
          <cell r="E344" t="str">
            <v>Shenzhen CuiLu Gold Co., Ltd.</v>
          </cell>
          <cell r="F344" t="str">
            <v>CHINA</v>
          </cell>
          <cell r="G344" t="str">
            <v>CID002750</v>
          </cell>
          <cell r="H344" t="str">
            <v>RMI</v>
          </cell>
          <cell r="J344" t="str">
            <v>Shenzhen</v>
          </cell>
          <cell r="K344" t="str">
            <v>Guangdong</v>
          </cell>
        </row>
        <row r="345">
          <cell r="B345" t="str">
            <v>CID003926</v>
          </cell>
          <cell r="C345" t="str">
            <v>Tantalum</v>
          </cell>
          <cell r="E345" t="str">
            <v>5D Production OU</v>
          </cell>
          <cell r="F345" t="str">
            <v>ESTONIA</v>
          </cell>
          <cell r="G345" t="str">
            <v>CID003926</v>
          </cell>
          <cell r="H345" t="str">
            <v>RMI</v>
          </cell>
          <cell r="J345" t="str">
            <v>Tallinn</v>
          </cell>
          <cell r="K345" t="str">
            <v>Tallinn</v>
          </cell>
        </row>
        <row r="346">
          <cell r="B346" t="str">
            <v>CID003831</v>
          </cell>
          <cell r="C346" t="str">
            <v>Tin</v>
          </cell>
          <cell r="E346" t="str">
            <v>DS Myanmar</v>
          </cell>
          <cell r="F346" t="str">
            <v>MYANMAR</v>
          </cell>
          <cell r="G346" t="str">
            <v>CID003831</v>
          </cell>
          <cell r="H346" t="str">
            <v>RMI</v>
          </cell>
          <cell r="J346" t="str">
            <v>Yangon</v>
          </cell>
          <cell r="K346" t="str">
            <v>Yangon</v>
          </cell>
        </row>
        <row r="347">
          <cell r="B347" t="str">
            <v>CID003978</v>
          </cell>
          <cell r="C347" t="str">
            <v>Tungsten</v>
          </cell>
          <cell r="E347" t="str">
            <v>HANNAE FOR T Co., Ltd.</v>
          </cell>
          <cell r="F347" t="str">
            <v>KOREA, REPUBLIC OF</v>
          </cell>
          <cell r="G347" t="str">
            <v>CID003978</v>
          </cell>
          <cell r="H347" t="str">
            <v>RMI</v>
          </cell>
          <cell r="J347" t="str">
            <v>Dangjin-si</v>
          </cell>
          <cell r="K347" t="str">
            <v>Chungcheongnam-do</v>
          </cell>
        </row>
        <row r="348">
          <cell r="B348" t="str">
            <v>CID003643</v>
          </cell>
          <cell r="C348" t="str">
            <v>Tungsten</v>
          </cell>
          <cell r="E348" t="str">
            <v>LLC Vostok</v>
          </cell>
          <cell r="F348" t="str">
            <v>RUSSIAN FEDERATION</v>
          </cell>
          <cell r="G348" t="str">
            <v>CID003643</v>
          </cell>
          <cell r="H348" t="str">
            <v>RMI</v>
          </cell>
          <cell r="J348" t="str">
            <v>Kostroma</v>
          </cell>
          <cell r="K348" t="str">
            <v>Kostromskaya oblast'</v>
          </cell>
        </row>
        <row r="349">
          <cell r="B349" t="str">
            <v>CID003662</v>
          </cell>
          <cell r="C349" t="str">
            <v>Tungsten</v>
          </cell>
          <cell r="E349" t="str">
            <v>YUDU ANSHENG TUNGSTEN CO., LTD.</v>
          </cell>
          <cell r="F349" t="str">
            <v>CHINA</v>
          </cell>
          <cell r="G349" t="str">
            <v>CID003662</v>
          </cell>
          <cell r="H349" t="str">
            <v>RMI</v>
          </cell>
          <cell r="J349" t="str">
            <v>Ganzhou City</v>
          </cell>
          <cell r="K349" t="str">
            <v>Jiangxi Sheng</v>
          </cell>
        </row>
        <row r="350">
          <cell r="B350" t="str">
            <v>CID003868</v>
          </cell>
          <cell r="C350" t="str">
            <v>Tin</v>
          </cell>
          <cell r="E350" t="str">
            <v>PT Putera Sarana Shakti (PT PSS)</v>
          </cell>
          <cell r="F350" t="str">
            <v>INDONESIA</v>
          </cell>
          <cell r="G350" t="str">
            <v>CID003868</v>
          </cell>
          <cell r="H350" t="str">
            <v>RMI</v>
          </cell>
          <cell r="J350" t="str">
            <v>Sungailiat</v>
          </cell>
          <cell r="K350" t="str">
            <v>Kepulauan Bangka Belitung</v>
          </cell>
        </row>
        <row r="351">
          <cell r="B351" t="str">
            <v>CID003641</v>
          </cell>
          <cell r="C351" t="str">
            <v>Gold</v>
          </cell>
          <cell r="E351" t="str">
            <v>Gold by Gold Colombia</v>
          </cell>
          <cell r="F351" t="str">
            <v>COLOMBIA</v>
          </cell>
          <cell r="G351" t="str">
            <v>CID003641</v>
          </cell>
          <cell r="H351" t="str">
            <v>RMI</v>
          </cell>
          <cell r="J351" t="str">
            <v>Medellín</v>
          </cell>
          <cell r="K351" t="str">
            <v>Antioquia</v>
          </cell>
        </row>
        <row r="352">
          <cell r="B352" t="str">
            <v>CID004060</v>
          </cell>
          <cell r="C352" t="str">
            <v>Tungsten</v>
          </cell>
          <cell r="E352" t="str">
            <v>DONGKUK INDUSTRIES CO., LTD.</v>
          </cell>
          <cell r="F352" t="str">
            <v>KOREA, REPUBLIC OF</v>
          </cell>
          <cell r="G352" t="str">
            <v>CID004060</v>
          </cell>
          <cell r="H352" t="str">
            <v>RMI</v>
          </cell>
          <cell r="J352" t="str">
            <v>Gyeongju-si</v>
          </cell>
          <cell r="K352" t="str">
            <v>Gyeongsangbuk-do</v>
          </cell>
        </row>
        <row r="353">
          <cell r="B353" t="str">
            <v>CID002844</v>
          </cell>
          <cell r="C353" t="str">
            <v>Tin</v>
          </cell>
          <cell r="E353" t="str">
            <v>HuiChang Hill Tin Industry Co., Ltd.</v>
          </cell>
          <cell r="F353" t="str">
            <v>CHINA</v>
          </cell>
          <cell r="G353" t="str">
            <v>CID002844</v>
          </cell>
          <cell r="H353" t="str">
            <v>RMI</v>
          </cell>
          <cell r="J353" t="str">
            <v>Ganzhou</v>
          </cell>
          <cell r="K353" t="str">
            <v>Jiangxi Sheng</v>
          </cell>
        </row>
        <row r="354">
          <cell r="B354" t="str">
            <v>CID000456</v>
          </cell>
          <cell r="C354" t="str">
            <v>Tantalum</v>
          </cell>
          <cell r="E354" t="str">
            <v>Exotech Inc.</v>
          </cell>
          <cell r="F354" t="str">
            <v>UNITED STATES OF AMERICA</v>
          </cell>
          <cell r="G354" t="str">
            <v>CID000456</v>
          </cell>
          <cell r="H354" t="str">
            <v>RMI</v>
          </cell>
          <cell r="J354" t="str">
            <v>Pompano Beach</v>
          </cell>
          <cell r="K354" t="str">
            <v>Florida</v>
          </cell>
        </row>
        <row r="355">
          <cell r="B355" t="str">
            <v>CID002777</v>
          </cell>
          <cell r="C355" t="str">
            <v>Gold</v>
          </cell>
          <cell r="E355" t="str">
            <v>SAXONIA Edelmetalle GmbH</v>
          </cell>
          <cell r="F355" t="str">
            <v>GERMANY</v>
          </cell>
          <cell r="G355" t="str">
            <v>CID002777</v>
          </cell>
          <cell r="H355" t="str">
            <v>RMI</v>
          </cell>
          <cell r="J355" t="str">
            <v>Halsbrücke</v>
          </cell>
          <cell r="K355" t="str">
            <v>Sachsen</v>
          </cell>
        </row>
        <row r="356">
          <cell r="B356" t="str">
            <v>CID001977</v>
          </cell>
          <cell r="C356" t="str">
            <v>Gold</v>
          </cell>
          <cell r="E356" t="str">
            <v>Umicore Brasil Ltda.</v>
          </cell>
          <cell r="F356" t="str">
            <v>BRAZIL</v>
          </cell>
          <cell r="G356" t="str">
            <v>CID001977</v>
          </cell>
          <cell r="H356" t="str">
            <v>RMI</v>
          </cell>
          <cell r="J356" t="str">
            <v>Guarulhos</v>
          </cell>
          <cell r="K356" t="str">
            <v>São Paulo</v>
          </cell>
        </row>
        <row r="357">
          <cell r="B357" t="str">
            <v>CID002592</v>
          </cell>
          <cell r="C357" t="str">
            <v>Tin</v>
          </cell>
          <cell r="E357" t="str">
            <v>CV Dua Sekawan</v>
          </cell>
          <cell r="F357" t="str">
            <v>INDONESIA</v>
          </cell>
          <cell r="G357" t="str">
            <v>CID002592</v>
          </cell>
          <cell r="H357" t="str">
            <v>RMI</v>
          </cell>
          <cell r="J357" t="str">
            <v>Pangkal Pinang</v>
          </cell>
          <cell r="K357" t="str">
            <v>Kepulauan Bangka Belitung</v>
          </cell>
        </row>
        <row r="358">
          <cell r="B358" t="str">
            <v>CID000315</v>
          </cell>
          <cell r="C358" t="str">
            <v>Tin</v>
          </cell>
          <cell r="E358" t="str">
            <v>CV United Smelting</v>
          </cell>
          <cell r="F358" t="str">
            <v>INDONESIA</v>
          </cell>
          <cell r="G358" t="str">
            <v>CID000315</v>
          </cell>
          <cell r="H358" t="str">
            <v>RMI</v>
          </cell>
          <cell r="J358" t="str">
            <v>Pangkal Pinang</v>
          </cell>
          <cell r="K358" t="str">
            <v>Kepulauan Bangka Belitung</v>
          </cell>
        </row>
        <row r="359">
          <cell r="B359" t="str">
            <v>CID001434</v>
          </cell>
          <cell r="C359" t="str">
            <v>Tin</v>
          </cell>
          <cell r="E359" t="str">
            <v>PT DS Jaya Abadi</v>
          </cell>
          <cell r="F359" t="str">
            <v>INDONESIA</v>
          </cell>
          <cell r="G359" t="str">
            <v>CID001434</v>
          </cell>
          <cell r="H359" t="str">
            <v>RMI</v>
          </cell>
          <cell r="J359" t="str">
            <v>Pangkal Pinang</v>
          </cell>
          <cell r="K359" t="str">
            <v>Kepulauan Bangka Belitung</v>
          </cell>
        </row>
        <row r="360">
          <cell r="B360" t="str">
            <v>CID002530</v>
          </cell>
          <cell r="C360" t="str">
            <v>Tin</v>
          </cell>
          <cell r="E360" t="str">
            <v>PT Inti Stania Prima</v>
          </cell>
          <cell r="F360" t="str">
            <v>INDONESIA</v>
          </cell>
          <cell r="G360" t="str">
            <v>CID002530</v>
          </cell>
          <cell r="H360" t="str">
            <v>RMI</v>
          </cell>
          <cell r="J360" t="str">
            <v>Sungailiat</v>
          </cell>
          <cell r="K360" t="str">
            <v>Kepulauan Bangka Belitung</v>
          </cell>
        </row>
        <row r="361">
          <cell r="B361" t="str">
            <v>CID001471</v>
          </cell>
          <cell r="C361" t="str">
            <v>Tin</v>
          </cell>
          <cell r="E361" t="str">
            <v>PT Sumber Jaya Indah</v>
          </cell>
          <cell r="F361" t="str">
            <v>INDONESIA</v>
          </cell>
          <cell r="G361" t="str">
            <v>CID001471</v>
          </cell>
          <cell r="H361" t="str">
            <v>RMI</v>
          </cell>
          <cell r="J361" t="str">
            <v>Pangkal Pinang</v>
          </cell>
          <cell r="K361" t="str">
            <v>Kepulauan Bangka Belitung</v>
          </cell>
        </row>
        <row r="362">
          <cell r="B362" t="str">
            <v>CID000499</v>
          </cell>
          <cell r="C362" t="str">
            <v>Tungsten</v>
          </cell>
          <cell r="E362" t="str">
            <v>Fujian Jinxin Tungsten Co., Ltd.</v>
          </cell>
          <cell r="F362" t="str">
            <v>CHINA</v>
          </cell>
          <cell r="G362" t="str">
            <v>CID000499</v>
          </cell>
          <cell r="H362" t="str">
            <v>RMI</v>
          </cell>
          <cell r="J362" t="str">
            <v>Yanshi</v>
          </cell>
          <cell r="K362" t="str">
            <v>Fujian Sheng</v>
          </cell>
        </row>
        <row r="363">
          <cell r="B363" t="str">
            <v>CID001889</v>
          </cell>
          <cell r="C363" t="str">
            <v>Tungsten</v>
          </cell>
          <cell r="E363" t="str">
            <v>Tejing (Vietnam) Tungsten Co., Ltd.</v>
          </cell>
          <cell r="F363" t="str">
            <v>VIET NAM</v>
          </cell>
          <cell r="G363" t="str">
            <v>CID001889</v>
          </cell>
          <cell r="H363" t="str">
            <v>RMI</v>
          </cell>
          <cell r="J363" t="str">
            <v>Halong City</v>
          </cell>
          <cell r="K363" t="str">
            <v>Tây Ninh</v>
          </cell>
        </row>
        <row r="364">
          <cell r="B364" t="str">
            <v>CID002095</v>
          </cell>
          <cell r="C364" t="str">
            <v>Tungsten</v>
          </cell>
          <cell r="E364" t="str">
            <v>Xinhai Rendan Shaoguan Tungsten Co., Ltd.</v>
          </cell>
          <cell r="F364" t="str">
            <v>CHINA</v>
          </cell>
          <cell r="G364" t="str">
            <v>CID002095</v>
          </cell>
          <cell r="H364" t="str">
            <v>RMI</v>
          </cell>
          <cell r="J364" t="str">
            <v>Shaoguan</v>
          </cell>
          <cell r="K364" t="str">
            <v>Guangdong</v>
          </cell>
        </row>
        <row r="365">
          <cell r="B365" t="str">
            <v>CID000291</v>
          </cell>
          <cell r="C365" t="str">
            <v>Tantalum</v>
          </cell>
          <cell r="E365" t="str">
            <v>Guangdong Rising Rare Metals-EO Materials Ltd.</v>
          </cell>
          <cell r="F365" t="str">
            <v>CHINA</v>
          </cell>
          <cell r="G365" t="str">
            <v>CID000291</v>
          </cell>
          <cell r="H365" t="str">
            <v>RMI</v>
          </cell>
          <cell r="I365" t="str">
            <v>Conghua, Guangdong, China </v>
          </cell>
          <cell r="J365" t="str">
            <v>Yingde</v>
          </cell>
          <cell r="K365" t="str">
            <v>Guangdong Sheng</v>
          </cell>
        </row>
        <row r="366">
          <cell r="B366" t="str">
            <v>CID000092</v>
          </cell>
          <cell r="C366" t="str">
            <v>Tantalum</v>
          </cell>
          <cell r="E366" t="str">
            <v>Asaka Riken Co., Ltd.</v>
          </cell>
          <cell r="F366" t="str">
            <v>JAPAN</v>
          </cell>
          <cell r="G366" t="str">
            <v>CID000092</v>
          </cell>
          <cell r="H366" t="str">
            <v>RMI</v>
          </cell>
          <cell r="J366" t="str">
            <v>Tamura</v>
          </cell>
          <cell r="K366" t="str">
            <v>Fukushima</v>
          </cell>
        </row>
        <row r="367">
          <cell r="B367" t="str">
            <v>CID002847</v>
          </cell>
          <cell r="C367" t="str">
            <v>Tantalum</v>
          </cell>
          <cell r="E367" t="str">
            <v>Meta Materials</v>
          </cell>
          <cell r="F367" t="str">
            <v>NORTH MACEDONIA, REPUBLIC OF</v>
          </cell>
          <cell r="G367" t="str">
            <v>CID002847</v>
          </cell>
          <cell r="H367" t="str">
            <v>RMI</v>
          </cell>
          <cell r="J367" t="str">
            <v>Balin Dol</v>
          </cell>
          <cell r="K367" t="str">
            <v>Gostivar</v>
          </cell>
        </row>
        <row r="368">
          <cell r="B368" t="str">
            <v>CID002843</v>
          </cell>
          <cell r="C368" t="str">
            <v>Tungsten</v>
          </cell>
          <cell r="E368" t="str">
            <v>Woltech Korea Co., Ltd.</v>
          </cell>
          <cell r="F368" t="str">
            <v>KOREA, REPUBLIC OF</v>
          </cell>
          <cell r="G368" t="str">
            <v>CID002843</v>
          </cell>
          <cell r="H368" t="str">
            <v>RMI</v>
          </cell>
          <cell r="J368" t="str">
            <v>Gyeongju-si</v>
          </cell>
          <cell r="K368" t="str">
            <v>Gyeongsangbuk-do</v>
          </cell>
        </row>
        <row r="369">
          <cell r="B369" t="str">
            <v>CID000362</v>
          </cell>
          <cell r="C369" t="str">
            <v>Gold</v>
          </cell>
          <cell r="E369" t="str">
            <v>DODUCO Contacts and Refining GmbH</v>
          </cell>
          <cell r="F369" t="str">
            <v>GERMANY</v>
          </cell>
          <cell r="G369" t="str">
            <v>CID000362</v>
          </cell>
          <cell r="H369" t="str">
            <v>RMI</v>
          </cell>
          <cell r="J369" t="str">
            <v>Pforzheim</v>
          </cell>
          <cell r="K369" t="str">
            <v>Baden-Württemberg</v>
          </cell>
        </row>
        <row r="370">
          <cell r="B370" t="str">
            <v>CID000141</v>
          </cell>
          <cell r="C370" t="str">
            <v>Gold</v>
          </cell>
          <cell r="E370" t="str">
            <v>Bauer Walser AG</v>
          </cell>
          <cell r="F370" t="str">
            <v>GERMANY</v>
          </cell>
          <cell r="G370" t="str">
            <v>CID000141</v>
          </cell>
          <cell r="H370" t="str">
            <v>RMI</v>
          </cell>
          <cell r="J370" t="str">
            <v>Keltern</v>
          </cell>
          <cell r="K370" t="str">
            <v>Baden-Württemberg</v>
          </cell>
        </row>
        <row r="371">
          <cell r="B371" t="str">
            <v>CID003380</v>
          </cell>
          <cell r="C371" t="str">
            <v>Tin</v>
          </cell>
          <cell r="E371" t="str">
            <v>PT Masbro Alam Stania</v>
          </cell>
          <cell r="F371" t="str">
            <v>INDONESIA</v>
          </cell>
          <cell r="G371" t="str">
            <v>CID003380</v>
          </cell>
          <cell r="H371" t="str">
            <v>RMI</v>
          </cell>
          <cell r="K371" t="str">
            <v>Sungailiat, Kepulauan Bangka Belitung</v>
          </cell>
        </row>
        <row r="372">
          <cell r="B372" t="str">
            <v>CID002355</v>
          </cell>
          <cell r="C372" t="str">
            <v>Gold</v>
          </cell>
          <cell r="E372" t="str">
            <v>Faggi Enrico S.p.A.</v>
          </cell>
          <cell r="F372" t="str">
            <v>ITALY</v>
          </cell>
          <cell r="G372" t="str">
            <v>CID002355</v>
          </cell>
          <cell r="H372" t="str">
            <v>RMI</v>
          </cell>
          <cell r="J372" t="str">
            <v>Sesto Fiorentino</v>
          </cell>
          <cell r="K372" t="str">
            <v>Florence</v>
          </cell>
        </row>
        <row r="373">
          <cell r="B373" t="str">
            <v>CID001143</v>
          </cell>
          <cell r="C373" t="str">
            <v>Tin</v>
          </cell>
          <cell r="E373" t="str">
            <v>Metallo Chimique</v>
          </cell>
          <cell r="F373" t="str">
            <v>BELGIUM</v>
          </cell>
          <cell r="G373" t="str">
            <v>CID001143</v>
          </cell>
          <cell r="H373" t="str">
            <v>RMI</v>
          </cell>
          <cell r="I373" t="str">
            <v>NIEUWE DREEF 33, 2340 BEERSE</v>
          </cell>
          <cell r="J373" t="str">
            <v>BEERSE</v>
          </cell>
          <cell r="K373" t="str">
            <v>BELGIUM</v>
          </cell>
        </row>
        <row r="374">
          <cell r="B374" t="str">
            <v>CID002870</v>
          </cell>
          <cell r="C374" t="str">
            <v>Tin</v>
          </cell>
          <cell r="E374" t="str">
            <v>PT Lautan Harmonis Sejahtera</v>
          </cell>
          <cell r="F374" t="str">
            <v>INDONESIA</v>
          </cell>
          <cell r="G374" t="str">
            <v>CID002870</v>
          </cell>
          <cell r="H374" t="str">
            <v>RMI</v>
          </cell>
          <cell r="J374" t="str">
            <v>Pasir Putih</v>
          </cell>
          <cell r="K374" t="str">
            <v>Kepulauan Bangka Belitung</v>
          </cell>
        </row>
        <row r="375">
          <cell r="B375" t="str">
            <v>CID000553</v>
          </cell>
          <cell r="C375" t="str">
            <v>Tin</v>
          </cell>
          <cell r="E375" t="str">
            <v>Gejiu Yunxi Group Corp.</v>
          </cell>
          <cell r="F375" t="str">
            <v>CHINA</v>
          </cell>
          <cell r="G375" t="str">
            <v>CID000553</v>
          </cell>
          <cell r="H375" t="str">
            <v>Supplier</v>
          </cell>
        </row>
        <row r="376">
          <cell r="B376" t="str">
            <v>CID003195</v>
          </cell>
          <cell r="C376" t="str">
            <v>Gold</v>
          </cell>
          <cell r="E376" t="str">
            <v>TSK Pretech</v>
          </cell>
          <cell r="F376" t="str">
            <v>KOREA, REPUBLIC OF</v>
          </cell>
          <cell r="G376" t="str">
            <v>CID003195</v>
          </cell>
          <cell r="H376" t="str">
            <v>RMI</v>
          </cell>
          <cell r="J376" t="str">
            <v>Chopyeong-myeon</v>
          </cell>
          <cell r="K376" t="str">
            <v>Chungcheongbuk-do</v>
          </cell>
        </row>
        <row r="377">
          <cell r="B377" t="str">
            <v>CID002568</v>
          </cell>
          <cell r="C377" t="str">
            <v>Tantalum</v>
          </cell>
          <cell r="E377" t="str">
            <v>KEMET Blue Powder</v>
          </cell>
          <cell r="F377" t="str">
            <v>UNITED STATES OF AMERICA</v>
          </cell>
          <cell r="G377" t="str">
            <v>CID002568</v>
          </cell>
          <cell r="H377" t="str">
            <v>RMI</v>
          </cell>
          <cell r="J377" t="str">
            <v>Mound House</v>
          </cell>
          <cell r="K377" t="str">
            <v>Nevada</v>
          </cell>
        </row>
        <row r="378">
          <cell r="B378" t="str">
            <v>CID002848</v>
          </cell>
          <cell r="C378" t="str">
            <v>Tin</v>
          </cell>
          <cell r="E378" t="str">
            <v>Gejiu Fengming Metallurgy Chemical Plant</v>
          </cell>
          <cell r="F378" t="str">
            <v>CHINA</v>
          </cell>
          <cell r="G378" t="str">
            <v>CID002848</v>
          </cell>
          <cell r="H378" t="str">
            <v>RMI</v>
          </cell>
          <cell r="J378" t="str">
            <v>Gejiu</v>
          </cell>
          <cell r="K378" t="str">
            <v>Yunnan Sheng</v>
          </cell>
        </row>
        <row r="379">
          <cell r="B379" t="str">
            <v>CID002579</v>
          </cell>
          <cell r="C379" t="str">
            <v>Tungsten</v>
          </cell>
          <cell r="E379" t="str">
            <v>Hunan Chuangda Vanadium Tungsten Co., Ltd. Wuji</v>
          </cell>
          <cell r="F379" t="str">
            <v>CHINA</v>
          </cell>
          <cell r="G379" t="str">
            <v>CID002579</v>
          </cell>
          <cell r="H379" t="str">
            <v>RMI</v>
          </cell>
          <cell r="J379" t="str">
            <v>Hengyang</v>
          </cell>
          <cell r="K379" t="str">
            <v>Hunan Sheng</v>
          </cell>
        </row>
        <row r="380">
          <cell r="B380" t="str">
            <v>CID003182</v>
          </cell>
          <cell r="C380" t="str">
            <v>Tungsten</v>
          </cell>
          <cell r="E380" t="str">
            <v>Hunan Litian Tungsten Industry Co., Ltd.</v>
          </cell>
          <cell r="F380" t="str">
            <v>CHINA</v>
          </cell>
          <cell r="G380" t="str">
            <v>CID003182</v>
          </cell>
          <cell r="H380" t="str">
            <v>RMI</v>
          </cell>
          <cell r="J380" t="str">
            <v>Yiyang</v>
          </cell>
          <cell r="K380" t="str">
            <v>Hunan Sheng</v>
          </cell>
        </row>
        <row r="381">
          <cell r="B381" t="str">
            <v>CID002647</v>
          </cell>
          <cell r="C381" t="str">
            <v>Tungsten</v>
          </cell>
          <cell r="E381" t="str">
            <v>Jiangxi Dayu Longxintai Tungsten Co., Ltd.</v>
          </cell>
          <cell r="F381" t="str">
            <v>CHINA</v>
          </cell>
          <cell r="G381" t="str">
            <v>CID002647</v>
          </cell>
          <cell r="H381" t="str">
            <v>RMI</v>
          </cell>
          <cell r="J381" t="str">
            <v>Huanglong</v>
          </cell>
          <cell r="K381" t="str">
            <v>Jiangxi</v>
          </cell>
        </row>
        <row r="382">
          <cell r="B382" t="str">
            <v>CID002214</v>
          </cell>
          <cell r="C382" t="str">
            <v>Gold</v>
          </cell>
          <cell r="E382" t="str">
            <v>Zhongkuang Gold Industry Co., Ltd.</v>
          </cell>
          <cell r="F382" t="str">
            <v>CHINA</v>
          </cell>
          <cell r="G382" t="str">
            <v>CID002214</v>
          </cell>
          <cell r="H382" t="str">
            <v>Supplier</v>
          </cell>
        </row>
        <row r="383">
          <cell r="B383" t="str">
            <v>CID002519</v>
          </cell>
          <cell r="C383" t="str">
            <v>Gold</v>
          </cell>
          <cell r="E383" t="str">
            <v>Henan Yuguang Gold &amp; Lead Co., Ltd.</v>
          </cell>
          <cell r="F383" t="str">
            <v>CHINA</v>
          </cell>
          <cell r="G383" t="str">
            <v>CID002519</v>
          </cell>
          <cell r="H383" t="str">
            <v>Supplier</v>
          </cell>
        </row>
        <row r="384">
          <cell r="B384" t="str">
            <v>CID000605</v>
          </cell>
          <cell r="C384" t="str">
            <v>Gold</v>
          </cell>
          <cell r="E384" t="str">
            <v>Guangdong Hua Jian Trade Co., Ltd.</v>
          </cell>
          <cell r="F384" t="str">
            <v>CHINA</v>
          </cell>
          <cell r="G384" t="str">
            <v>CID000605</v>
          </cell>
          <cell r="H384" t="str">
            <v>Supplier</v>
          </cell>
        </row>
        <row r="385">
          <cell r="B385" t="str">
            <v>CID000670</v>
          </cell>
          <cell r="C385" t="str">
            <v>Gold</v>
          </cell>
          <cell r="E385" t="str">
            <v>Hang Seng Technology</v>
          </cell>
          <cell r="F385" t="str">
            <v>CHINA</v>
          </cell>
          <cell r="G385" t="str">
            <v>CID000670</v>
          </cell>
          <cell r="H385" t="str">
            <v>Supplier</v>
          </cell>
        </row>
        <row r="386">
          <cell r="B386" t="str">
            <v>CID000909</v>
          </cell>
          <cell r="C386" t="str">
            <v>Gold</v>
          </cell>
          <cell r="E386" t="str">
            <v>Jinlong Copper Co., Ltd.</v>
          </cell>
          <cell r="F386" t="str">
            <v>CHINA</v>
          </cell>
          <cell r="G386" t="str">
            <v>CID000909</v>
          </cell>
          <cell r="H386" t="str">
            <v>Supplier</v>
          </cell>
        </row>
        <row r="387">
          <cell r="B387" t="str">
            <v>CID001313</v>
          </cell>
          <cell r="C387" t="str">
            <v>Gold</v>
          </cell>
          <cell r="E387" t="str">
            <v>Nyrstar Metals</v>
          </cell>
          <cell r="F387" t="str">
            <v>UNITED STATES OF AMERICA</v>
          </cell>
          <cell r="G387" t="str">
            <v>CID001313</v>
          </cell>
          <cell r="H387" t="str">
            <v>Supplier</v>
          </cell>
        </row>
        <row r="388">
          <cell r="B388" t="str">
            <v>CID001605</v>
          </cell>
          <cell r="C388" t="str">
            <v>Gold</v>
          </cell>
          <cell r="E388" t="str">
            <v>Shan Tou Shi Yong Yuan Jin Shu Zai Sheng Co., Ltd.</v>
          </cell>
          <cell r="F388" t="str">
            <v>CHINA</v>
          </cell>
          <cell r="G388" t="str">
            <v>CID001605</v>
          </cell>
          <cell r="H388" t="str">
            <v>Supplier</v>
          </cell>
        </row>
        <row r="389">
          <cell r="B389" t="str">
            <v>CID001612</v>
          </cell>
          <cell r="C389" t="str">
            <v>Gold</v>
          </cell>
          <cell r="E389" t="str">
            <v>Shandong Hengbang Smelter Co., Ltd.</v>
          </cell>
          <cell r="F389" t="str">
            <v>CHINA</v>
          </cell>
          <cell r="G389" t="str">
            <v>CID001612</v>
          </cell>
          <cell r="H389" t="str">
            <v>Supplier</v>
          </cell>
        </row>
        <row r="390">
          <cell r="B390" t="str">
            <v>CID001692</v>
          </cell>
          <cell r="C390" t="str">
            <v>Gold</v>
          </cell>
          <cell r="E390" t="str">
            <v>Shenzhen Heng Zhong Industry Co., Ltd.</v>
          </cell>
          <cell r="F390" t="str">
            <v>CHINA</v>
          </cell>
          <cell r="G390" t="str">
            <v>CID001692</v>
          </cell>
          <cell r="H390" t="str">
            <v>Supplier</v>
          </cell>
        </row>
        <row r="391">
          <cell r="B391" t="str">
            <v>CID001745</v>
          </cell>
          <cell r="C391" t="str">
            <v>Gold</v>
          </cell>
          <cell r="E391" t="str">
            <v>Sino-Platinum Metals Co., Ltd.</v>
          </cell>
          <cell r="F391" t="str">
            <v>CHINA</v>
          </cell>
          <cell r="G391" t="str">
            <v>CID001745</v>
          </cell>
          <cell r="H391" t="str">
            <v>Supplier</v>
          </cell>
        </row>
        <row r="392">
          <cell r="B392" t="str">
            <v>CID002009</v>
          </cell>
          <cell r="C392" t="str">
            <v>Gold</v>
          </cell>
          <cell r="E392" t="str">
            <v>Viagra Di precious metals (Zhaoyuan) Co., Ltd.</v>
          </cell>
          <cell r="F392" t="str">
            <v>CHINA</v>
          </cell>
          <cell r="G392" t="str">
            <v>CID002009</v>
          </cell>
          <cell r="H392" t="str">
            <v>Supplier</v>
          </cell>
        </row>
        <row r="393">
          <cell r="B393" t="str">
            <v>CID002063</v>
          </cell>
          <cell r="C393" t="str">
            <v>Gold</v>
          </cell>
          <cell r="E393" t="str">
            <v>Wuzhong Group</v>
          </cell>
          <cell r="F393" t="str">
            <v>CHINA</v>
          </cell>
          <cell r="G393" t="str">
            <v>CID002063</v>
          </cell>
          <cell r="H393" t="str">
            <v>Supplier</v>
          </cell>
        </row>
        <row r="394">
          <cell r="B394" t="str">
            <v>CID002205</v>
          </cell>
          <cell r="C394" t="str">
            <v>Gold</v>
          </cell>
          <cell r="E394" t="str">
            <v>Zhe Jiang Guang Yuan Noble Metal Smelting Factory</v>
          </cell>
          <cell r="F394" t="str">
            <v>CHINA</v>
          </cell>
          <cell r="G394" t="str">
            <v>CID002205</v>
          </cell>
          <cell r="H394" t="str">
            <v>Supplier</v>
          </cell>
        </row>
        <row r="395">
          <cell r="B395" t="str">
            <v>CID002219</v>
          </cell>
          <cell r="C395" t="str">
            <v>Gold</v>
          </cell>
          <cell r="E395" t="str">
            <v>Zhongshan Hyper-Toxic Substance Monopolized Co., Ltd.</v>
          </cell>
          <cell r="F395" t="str">
            <v>CHINA</v>
          </cell>
          <cell r="G395" t="str">
            <v>CID002219</v>
          </cell>
          <cell r="H395" t="str">
            <v>Supplier</v>
          </cell>
        </row>
        <row r="396">
          <cell r="B396" t="str">
            <v>CID002221</v>
          </cell>
          <cell r="C396" t="str">
            <v>Gold</v>
          </cell>
          <cell r="E396" t="str">
            <v>Zhongshan Poison Material Proprietary Co., Ltd.</v>
          </cell>
          <cell r="F396" t="str">
            <v>CHINA</v>
          </cell>
          <cell r="G396" t="str">
            <v>CID002221</v>
          </cell>
          <cell r="H396" t="str">
            <v>Supplier</v>
          </cell>
        </row>
        <row r="397">
          <cell r="B397" t="str">
            <v>CID002231</v>
          </cell>
          <cell r="C397" t="str">
            <v>Gold</v>
          </cell>
          <cell r="E397" t="str">
            <v>Zhuhai toxic materials Monopoly Ltd.</v>
          </cell>
          <cell r="F397" t="str">
            <v>CHINA</v>
          </cell>
          <cell r="G397" t="str">
            <v>CID002231</v>
          </cell>
          <cell r="H397" t="str">
            <v>Supplier</v>
          </cell>
        </row>
        <row r="398">
          <cell r="B398" t="str">
            <v>CID002491</v>
          </cell>
          <cell r="C398" t="str">
            <v>Gold</v>
          </cell>
          <cell r="E398" t="str">
            <v>Yunnan Gold Mining Group Co., Ltd. (YGMG)</v>
          </cell>
          <cell r="F398" t="str">
            <v>CHINA</v>
          </cell>
          <cell r="G398" t="str">
            <v>CID002491</v>
          </cell>
          <cell r="H398" t="str">
            <v>Supplier</v>
          </cell>
        </row>
        <row r="399">
          <cell r="B399" t="str">
            <v>CID002529</v>
          </cell>
          <cell r="C399" t="str">
            <v>Gold</v>
          </cell>
          <cell r="E399" t="str">
            <v>Zhuzhou Smelting Group Co., Ltd</v>
          </cell>
          <cell r="F399" t="str">
            <v>CHINA</v>
          </cell>
          <cell r="G399" t="str">
            <v>CID002529</v>
          </cell>
          <cell r="H399" t="str">
            <v>Supplier</v>
          </cell>
        </row>
        <row r="400">
          <cell r="B400" t="str">
            <v>CID002596</v>
          </cell>
          <cell r="C400" t="str">
            <v>Gold</v>
          </cell>
          <cell r="E400" t="str">
            <v>ARY Aurum Plus</v>
          </cell>
          <cell r="F400" t="str">
            <v>UNITED ARAB EMIRATES</v>
          </cell>
          <cell r="G400" t="str">
            <v>CID002596</v>
          </cell>
          <cell r="H400" t="str">
            <v>Supplier</v>
          </cell>
        </row>
        <row r="401">
          <cell r="B401" t="str">
            <v>CID002614</v>
          </cell>
          <cell r="C401" t="str">
            <v>Gold</v>
          </cell>
          <cell r="E401" t="str">
            <v>Shandong Yanggu Xiangguang Co., Ltd.</v>
          </cell>
          <cell r="F401" t="str">
            <v>CHINA</v>
          </cell>
          <cell r="G401" t="str">
            <v>CID002614</v>
          </cell>
          <cell r="H401" t="str">
            <v>Supplier</v>
          </cell>
        </row>
        <row r="402">
          <cell r="B402" t="str">
            <v>CID002899</v>
          </cell>
          <cell r="C402" t="str">
            <v>Gold</v>
          </cell>
          <cell r="E402" t="str">
            <v>Al Ghaith Gold</v>
          </cell>
          <cell r="F402" t="str">
            <v>UNITED ARAB EMIRATES</v>
          </cell>
          <cell r="G402" t="str">
            <v>CID002899</v>
          </cell>
          <cell r="H402" t="str">
            <v>Supplier</v>
          </cell>
        </row>
        <row r="403">
          <cell r="B403" t="str">
            <v>CID002904</v>
          </cell>
          <cell r="C403" t="str">
            <v>Gold</v>
          </cell>
          <cell r="E403" t="str">
            <v>Hung Cheong Metal Manufacturing Limited</v>
          </cell>
          <cell r="F403" t="str">
            <v>CHINA</v>
          </cell>
          <cell r="G403" t="str">
            <v>CID002904</v>
          </cell>
          <cell r="H403" t="str">
            <v>Supplier</v>
          </cell>
        </row>
        <row r="404">
          <cell r="B404" t="str">
            <v>CID000059</v>
          </cell>
          <cell r="C404" t="str">
            <v>Tantalum</v>
          </cell>
          <cell r="E404" t="str">
            <v>ANHUI HERRMAN IMPEX CO.</v>
          </cell>
          <cell r="F404" t="str">
            <v>CHINA</v>
          </cell>
          <cell r="G404" t="str">
            <v>CID000059</v>
          </cell>
          <cell r="H404" t="str">
            <v>Supplier</v>
          </cell>
        </row>
        <row r="405">
          <cell r="B405" t="str">
            <v>CID000376</v>
          </cell>
          <cell r="C405" t="str">
            <v>Tin</v>
          </cell>
          <cell r="E405" t="str">
            <v>Dongguan City Xida Soldering Tin Products Co.</v>
          </cell>
          <cell r="F405" t="str">
            <v>CHINA</v>
          </cell>
          <cell r="G405" t="str">
            <v>CID000376</v>
          </cell>
          <cell r="H405" t="str">
            <v>Supplier</v>
          </cell>
        </row>
        <row r="406">
          <cell r="B406" t="str">
            <v>CID000626</v>
          </cell>
          <cell r="C406" t="str">
            <v>Tin</v>
          </cell>
          <cell r="E406" t="str">
            <v>Guangxi Nonferrous Metals Group</v>
          </cell>
          <cell r="F406" t="str">
            <v>CHINA</v>
          </cell>
          <cell r="G406" t="str">
            <v>CID000626</v>
          </cell>
          <cell r="H406" t="str">
            <v>Supplier</v>
          </cell>
        </row>
        <row r="407">
          <cell r="B407" t="str">
            <v>CID000628</v>
          </cell>
          <cell r="C407" t="str">
            <v>Tin</v>
          </cell>
          <cell r="E407" t="str">
            <v>Guangxi Zhongshan Jin Yi Smelting Co., Ltd.</v>
          </cell>
          <cell r="F407" t="str">
            <v>CHINA</v>
          </cell>
          <cell r="G407" t="str">
            <v>CID000628</v>
          </cell>
          <cell r="H407" t="str">
            <v>Supplier</v>
          </cell>
        </row>
        <row r="408">
          <cell r="B408" t="str">
            <v>CID000720</v>
          </cell>
          <cell r="C408" t="str">
            <v>Tin</v>
          </cell>
          <cell r="E408" t="str">
            <v>Hezhou Jinwei Tin Co., Ltd.</v>
          </cell>
          <cell r="F408" t="str">
            <v>CHINA</v>
          </cell>
          <cell r="G408" t="str">
            <v>CID000720</v>
          </cell>
          <cell r="H408" t="str">
            <v>Supplier</v>
          </cell>
        </row>
        <row r="409">
          <cell r="B409" t="str">
            <v>CID001098</v>
          </cell>
          <cell r="C409" t="str">
            <v>Tin</v>
          </cell>
          <cell r="E409" t="str">
            <v>Ma An Shan Shu Guang Smelter Corp.</v>
          </cell>
          <cell r="F409" t="str">
            <v>CHINA</v>
          </cell>
          <cell r="G409" t="str">
            <v>CID001098</v>
          </cell>
          <cell r="H409" t="str">
            <v>Supplier</v>
          </cell>
        </row>
        <row r="410">
          <cell r="B410" t="str">
            <v>CID001112</v>
          </cell>
          <cell r="C410" t="str">
            <v>Tin</v>
          </cell>
          <cell r="E410" t="str">
            <v>Materials Eco-Refining Co., Ltd.</v>
          </cell>
          <cell r="F410" t="str">
            <v>JAPAN</v>
          </cell>
          <cell r="G410" t="str">
            <v>CID001112</v>
          </cell>
          <cell r="H410" t="str">
            <v>Supplier</v>
          </cell>
        </row>
        <row r="411">
          <cell r="B411" t="str">
            <v>CID001136</v>
          </cell>
          <cell r="C411" t="str">
            <v>Tin</v>
          </cell>
          <cell r="E411" t="str">
            <v>Metahub Industries Sdn. Bhd.</v>
          </cell>
          <cell r="F411" t="str">
            <v>MALAYSIA</v>
          </cell>
          <cell r="G411" t="str">
            <v>CID001136</v>
          </cell>
          <cell r="H411" t="str">
            <v>Supplier</v>
          </cell>
        </row>
        <row r="412">
          <cell r="B412" t="str">
            <v>CID001172</v>
          </cell>
          <cell r="C412" t="str">
            <v>Tin</v>
          </cell>
          <cell r="E412" t="str">
            <v>Minchali Metal Industry Co., Ltd.</v>
          </cell>
          <cell r="F412" t="str">
            <v>TAIWAN, PROVINCE OF CHINA</v>
          </cell>
          <cell r="G412" t="str">
            <v>CID001172</v>
          </cell>
          <cell r="H412" t="str">
            <v>Supplier</v>
          </cell>
        </row>
        <row r="413">
          <cell r="B413" t="str">
            <v>CID001177</v>
          </cell>
          <cell r="C413" t="str">
            <v>Tin</v>
          </cell>
          <cell r="E413" t="str">
            <v>Ming Li Jia smelt Metal Factory</v>
          </cell>
          <cell r="F413" t="str">
            <v>CHINA</v>
          </cell>
          <cell r="G413" t="str">
            <v>CID001177</v>
          </cell>
          <cell r="H413" t="str">
            <v>Supplier</v>
          </cell>
        </row>
        <row r="414">
          <cell r="B414" t="str">
            <v>CID001606</v>
          </cell>
          <cell r="C414" t="str">
            <v>Tin</v>
          </cell>
          <cell r="E414" t="str">
            <v>Shan Tou Shi Yong Yuan Jin Shu Zai Sheng Co., Ltd.</v>
          </cell>
          <cell r="F414" t="str">
            <v>CHINA</v>
          </cell>
          <cell r="G414" t="str">
            <v>CID001606</v>
          </cell>
          <cell r="H414" t="str">
            <v>Supplier</v>
          </cell>
        </row>
        <row r="415">
          <cell r="B415" t="str">
            <v>CID001694</v>
          </cell>
          <cell r="C415" t="str">
            <v>Tin</v>
          </cell>
          <cell r="E415" t="str">
            <v>Shenzhen Hong Chang Metal Manufacturing Factory</v>
          </cell>
          <cell r="F415" t="str">
            <v>CHINA</v>
          </cell>
          <cell r="G415" t="str">
            <v>CID001694</v>
          </cell>
          <cell r="H415" t="str">
            <v>Supplier</v>
          </cell>
        </row>
        <row r="416">
          <cell r="B416" t="str">
            <v>CID001731</v>
          </cell>
          <cell r="C416" t="str">
            <v>Tin</v>
          </cell>
          <cell r="E416" t="str">
            <v>Sichuan Guanghan Jiangnan casting smelters</v>
          </cell>
          <cell r="F416" t="str">
            <v>CHINA</v>
          </cell>
          <cell r="G416" t="str">
            <v>CID001731</v>
          </cell>
          <cell r="H416" t="str">
            <v>Supplier</v>
          </cell>
        </row>
        <row r="417">
          <cell r="B417" t="str">
            <v>CID001822</v>
          </cell>
          <cell r="C417" t="str">
            <v>Tin</v>
          </cell>
          <cell r="E417" t="str">
            <v>Suzhou Nuonengda Chemical Co., Ltd.</v>
          </cell>
          <cell r="F417" t="str">
            <v>CHINA</v>
          </cell>
          <cell r="G417" t="str">
            <v>CID001822</v>
          </cell>
          <cell r="H417" t="str">
            <v>Supplier</v>
          </cell>
        </row>
        <row r="418">
          <cell r="B418" t="str">
            <v>CID001932</v>
          </cell>
          <cell r="C418" t="str">
            <v>Tin</v>
          </cell>
          <cell r="E418" t="str">
            <v>TIN PLATING GEJIU</v>
          </cell>
          <cell r="F418" t="str">
            <v>CHINA</v>
          </cell>
          <cell r="G418" t="str">
            <v>CID001932</v>
          </cell>
          <cell r="H418" t="str">
            <v>Supplier</v>
          </cell>
        </row>
        <row r="419">
          <cell r="B419" t="str">
            <v>CID001954</v>
          </cell>
          <cell r="C419" t="str">
            <v>Tin</v>
          </cell>
          <cell r="E419" t="str">
            <v>Top-Team Technology (Shenzhen) Ltd.</v>
          </cell>
          <cell r="F419" t="str">
            <v>CHINA</v>
          </cell>
          <cell r="G419" t="str">
            <v>CID001954</v>
          </cell>
          <cell r="H419" t="str">
            <v>Supplier</v>
          </cell>
        </row>
        <row r="420">
          <cell r="B420" t="str">
            <v>CID002057</v>
          </cell>
          <cell r="C420" t="str">
            <v>Tin</v>
          </cell>
          <cell r="E420" t="str">
            <v>WUJIANG CITY LUXE TIN FACTORY</v>
          </cell>
          <cell r="F420" t="str">
            <v>CHINA</v>
          </cell>
          <cell r="G420" t="str">
            <v>CID002057</v>
          </cell>
          <cell r="H420" t="str">
            <v>Supplier</v>
          </cell>
        </row>
        <row r="421">
          <cell r="B421" t="str">
            <v>CID002090</v>
          </cell>
          <cell r="C421" t="str">
            <v>Tin</v>
          </cell>
          <cell r="E421" t="str">
            <v>Xin Furukawa Metal ( Wuxi ) Co., Ltd.</v>
          </cell>
          <cell r="F421" t="str">
            <v>CHINA</v>
          </cell>
          <cell r="G421" t="str">
            <v>CID002090</v>
          </cell>
          <cell r="H421" t="str">
            <v>Supplier</v>
          </cell>
        </row>
        <row r="422">
          <cell r="B422" t="str">
            <v>CID002099</v>
          </cell>
          <cell r="C422" t="str">
            <v>Tin</v>
          </cell>
          <cell r="E422" t="str">
            <v>XURI</v>
          </cell>
          <cell r="F422" t="str">
            <v>CHINA</v>
          </cell>
          <cell r="G422" t="str">
            <v>CID002099</v>
          </cell>
          <cell r="H422" t="str">
            <v>Supplier</v>
          </cell>
        </row>
        <row r="423">
          <cell r="B423" t="str">
            <v>CID002121</v>
          </cell>
          <cell r="C423" t="str">
            <v>Tin</v>
          </cell>
          <cell r="E423" t="str">
            <v>Yifeng Tin</v>
          </cell>
          <cell r="F423" t="str">
            <v>CHINA</v>
          </cell>
          <cell r="G423" t="str">
            <v>CID002121</v>
          </cell>
          <cell r="H423" t="str">
            <v>Supplier</v>
          </cell>
        </row>
        <row r="424">
          <cell r="B424" t="str">
            <v>CID002147</v>
          </cell>
          <cell r="C424" t="str">
            <v>Tin</v>
          </cell>
          <cell r="E424" t="str">
            <v>Yuecheng Tin Co., Ltd.</v>
          </cell>
          <cell r="F424" t="str">
            <v>CHINA</v>
          </cell>
          <cell r="G424" t="str">
            <v>CID002147</v>
          </cell>
          <cell r="H424" t="str">
            <v>Supplier</v>
          </cell>
        </row>
        <row r="425">
          <cell r="B425" t="str">
            <v>CID002162</v>
          </cell>
          <cell r="C425" t="str">
            <v>Tin</v>
          </cell>
          <cell r="E425" t="str">
            <v>Yunnan Chengo Electric Smelting Plant</v>
          </cell>
          <cell r="F425" t="str">
            <v>CHINA</v>
          </cell>
          <cell r="G425" t="str">
            <v>CID002162</v>
          </cell>
          <cell r="H425" t="str">
            <v>Supplier</v>
          </cell>
        </row>
        <row r="426">
          <cell r="B426" t="str">
            <v>CID002164</v>
          </cell>
          <cell r="C426" t="str">
            <v>Tin</v>
          </cell>
          <cell r="E426" t="str">
            <v>Yunnan Copper Zinc Industry Co., Ltd.</v>
          </cell>
          <cell r="F426" t="str">
            <v>CHINA</v>
          </cell>
          <cell r="G426" t="str">
            <v>CID002164</v>
          </cell>
          <cell r="H426" t="str">
            <v>Supplier</v>
          </cell>
        </row>
        <row r="427">
          <cell r="B427" t="str">
            <v>CID002173</v>
          </cell>
          <cell r="C427" t="str">
            <v>Tin</v>
          </cell>
          <cell r="E427" t="str">
            <v>Yunnan Industrial Co., Ltd.</v>
          </cell>
          <cell r="F427" t="str">
            <v>CHINA</v>
          </cell>
          <cell r="G427" t="str">
            <v>CID002173</v>
          </cell>
          <cell r="H427" t="str">
            <v>Supplier</v>
          </cell>
        </row>
        <row r="428">
          <cell r="B428" t="str">
            <v>CID002274</v>
          </cell>
          <cell r="C428" t="str">
            <v>Tin</v>
          </cell>
          <cell r="E428" t="str">
            <v>GUANGXI HUA TIN GOLD MINUTE FEE, LTD.</v>
          </cell>
          <cell r="F428" t="str">
            <v>CHINA</v>
          </cell>
          <cell r="G428" t="str">
            <v>CID002274</v>
          </cell>
          <cell r="H428" t="str">
            <v>Supplier</v>
          </cell>
        </row>
        <row r="429">
          <cell r="B429" t="str">
            <v>CID002281</v>
          </cell>
          <cell r="C429" t="str">
            <v>Tin</v>
          </cell>
          <cell r="E429" t="str">
            <v>LIAN JING</v>
          </cell>
          <cell r="F429" t="str">
            <v>CHINA</v>
          </cell>
          <cell r="G429" t="str">
            <v>CID002281</v>
          </cell>
          <cell r="H429" t="str">
            <v>Supplier</v>
          </cell>
        </row>
        <row r="430">
          <cell r="B430" t="str">
            <v>CID002309</v>
          </cell>
          <cell r="C430" t="str">
            <v>Tin</v>
          </cell>
          <cell r="E430" t="str">
            <v>Yunnan Malipo Baiyi Kuangye Co.</v>
          </cell>
          <cell r="F430" t="str">
            <v>CHINA</v>
          </cell>
          <cell r="G430" t="str">
            <v>CID002309</v>
          </cell>
          <cell r="H430" t="str">
            <v>Supplier</v>
          </cell>
        </row>
        <row r="431">
          <cell r="B431" t="str">
            <v>CID002408</v>
          </cell>
          <cell r="C431" t="str">
            <v>Tin</v>
          </cell>
          <cell r="E431" t="str">
            <v>Sigma Tin Alloy Co., Ltd.</v>
          </cell>
          <cell r="F431" t="str">
            <v>CHINA</v>
          </cell>
          <cell r="G431" t="str">
            <v>CID002408</v>
          </cell>
          <cell r="H431" t="str">
            <v>Supplier</v>
          </cell>
        </row>
        <row r="432">
          <cell r="B432" t="str">
            <v>CID002635</v>
          </cell>
          <cell r="C432" t="str">
            <v>Tin</v>
          </cell>
          <cell r="E432" t="str">
            <v>Hongqiao Metals (Kunshan) Co., Ltd.</v>
          </cell>
          <cell r="F432" t="str">
            <v>CHINA</v>
          </cell>
          <cell r="G432" t="str">
            <v>CID002635</v>
          </cell>
          <cell r="H432" t="str">
            <v>Supplier</v>
          </cell>
        </row>
        <row r="433">
          <cell r="B433" t="str">
            <v>CID002786</v>
          </cell>
          <cell r="C433" t="str">
            <v>Tin</v>
          </cell>
          <cell r="E433" t="str">
            <v>Chofu Works</v>
          </cell>
          <cell r="F433" t="str">
            <v>CHINA</v>
          </cell>
          <cell r="G433" t="str">
            <v>CID002786</v>
          </cell>
          <cell r="H433" t="str">
            <v>Supplier</v>
          </cell>
        </row>
        <row r="434">
          <cell r="B434" t="str">
            <v>CID002819</v>
          </cell>
          <cell r="C434" t="str">
            <v>Tin</v>
          </cell>
          <cell r="E434" t="str">
            <v>Jiangxi Yaosheng Tungsten Co., Ltd.</v>
          </cell>
          <cell r="F434" t="str">
            <v>CHINA</v>
          </cell>
          <cell r="G434" t="str">
            <v>CID002819</v>
          </cell>
          <cell r="H434" t="str">
            <v>Supplier</v>
          </cell>
        </row>
        <row r="435">
          <cell r="B435" t="str">
            <v>CID002195</v>
          </cell>
          <cell r="C435" t="str">
            <v>Tungsten</v>
          </cell>
          <cell r="E435" t="str">
            <v>Zhangzhou Chuen Bao Apt Smeltery Co., Ltd.</v>
          </cell>
          <cell r="F435" t="str">
            <v>CHINA</v>
          </cell>
          <cell r="G435" t="str">
            <v>CID002195</v>
          </cell>
          <cell r="H435" t="str">
            <v>Supplier</v>
          </cell>
        </row>
        <row r="436">
          <cell r="B436" t="str">
            <v>CID002644</v>
          </cell>
          <cell r="C436" t="str">
            <v>Tungsten</v>
          </cell>
          <cell r="E436" t="str">
            <v>Ganzhou Beseem Ferrotungsten Co., Ltd.</v>
          </cell>
          <cell r="F436" t="str">
            <v>CHINA</v>
          </cell>
          <cell r="G436" t="str">
            <v>CID002644</v>
          </cell>
          <cell r="H436" t="str">
            <v>Supplier</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sonceboz.com/supplier-information"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7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33.75">
      <c r="A13" s="302"/>
      <c r="B13" s="2">
        <v>1</v>
      </c>
      <c r="C13" s="27" t="s">
        <v>1084</v>
      </c>
      <c r="D13" s="28" t="s">
        <v>872</v>
      </c>
      <c r="E13" s="163" t="s">
        <v>849</v>
      </c>
      <c r="F13" s="163"/>
      <c r="G13" s="25"/>
    </row>
    <row r="14" spans="1:7" ht="33.75">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650000000000006" customHeight="1">
      <c r="A29" s="302"/>
      <c r="B29" s="315"/>
      <c r="C29" s="309"/>
      <c r="D29" s="312"/>
      <c r="E29" s="300"/>
      <c r="F29" s="165" t="s">
        <v>61</v>
      </c>
      <c r="G29" s="25"/>
    </row>
    <row r="30" spans="1:7" ht="62.6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6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26.75">
      <c r="A36" s="302"/>
      <c r="B36" s="316"/>
      <c r="C36" s="310"/>
      <c r="D36" s="313"/>
      <c r="E36" s="301"/>
      <c r="F36" s="166" t="s">
        <v>69</v>
      </c>
      <c r="G36" s="25"/>
    </row>
    <row r="37" spans="1:7" ht="112.5">
      <c r="A37" s="302"/>
      <c r="B37" s="141">
        <v>3.01</v>
      </c>
      <c r="C37" s="142" t="s">
        <v>70</v>
      </c>
      <c r="D37" s="28" t="s">
        <v>2251</v>
      </c>
      <c r="E37" s="167" t="s">
        <v>1323</v>
      </c>
      <c r="F37" s="168" t="s">
        <v>1427</v>
      </c>
      <c r="G37" s="25"/>
    </row>
    <row r="38" spans="1:7" ht="101.25">
      <c r="A38" s="302"/>
      <c r="B38" s="141">
        <v>3.02</v>
      </c>
      <c r="C38" s="142" t="s">
        <v>1356</v>
      </c>
      <c r="D38" s="28" t="s">
        <v>2252</v>
      </c>
      <c r="E38" s="167" t="s">
        <v>1371</v>
      </c>
      <c r="F38" s="168" t="s">
        <v>1428</v>
      </c>
      <c r="G38" s="25"/>
    </row>
    <row r="39" spans="1:7" ht="101.25">
      <c r="A39" s="302"/>
      <c r="B39" s="150">
        <v>4</v>
      </c>
      <c r="C39" s="149" t="s">
        <v>1524</v>
      </c>
      <c r="D39" s="28" t="s">
        <v>2253</v>
      </c>
      <c r="E39" s="27" t="s">
        <v>2198</v>
      </c>
      <c r="F39" s="27" t="s">
        <v>1525</v>
      </c>
      <c r="G39" s="25"/>
    </row>
    <row r="40" spans="1:7" ht="56.25">
      <c r="A40" s="302"/>
      <c r="B40" s="141">
        <v>4.01</v>
      </c>
      <c r="C40" s="149" t="s">
        <v>1524</v>
      </c>
      <c r="D40" s="28" t="s">
        <v>2255</v>
      </c>
      <c r="E40" s="27" t="s">
        <v>2210</v>
      </c>
      <c r="F40" s="27" t="s">
        <v>2214</v>
      </c>
      <c r="G40" s="25"/>
    </row>
    <row r="41" spans="1:7" ht="56.25">
      <c r="A41" s="302"/>
      <c r="B41" s="141" t="s">
        <v>2242</v>
      </c>
      <c r="C41" s="149" t="s">
        <v>1524</v>
      </c>
      <c r="D41" s="28" t="s">
        <v>2254</v>
      </c>
      <c r="E41" s="27" t="s">
        <v>2245</v>
      </c>
      <c r="F41" s="27" t="s">
        <v>2243</v>
      </c>
      <c r="G41" s="25"/>
    </row>
    <row r="42" spans="1:7" ht="56.25">
      <c r="A42" s="302"/>
      <c r="B42" s="141" t="s">
        <v>2276</v>
      </c>
      <c r="C42" s="149" t="s">
        <v>1524</v>
      </c>
      <c r="D42" s="28" t="s">
        <v>2281</v>
      </c>
      <c r="E42" s="27" t="s">
        <v>2244</v>
      </c>
      <c r="F42" s="27" t="s">
        <v>2277</v>
      </c>
      <c r="G42" s="25"/>
    </row>
    <row r="43" spans="1:7" ht="123.75">
      <c r="A43" s="302"/>
      <c r="B43" s="160">
        <v>4.0999999999999996</v>
      </c>
      <c r="C43" s="149" t="s">
        <v>2280</v>
      </c>
      <c r="D43" s="161">
        <v>42867</v>
      </c>
      <c r="E43" s="169" t="s">
        <v>2283</v>
      </c>
      <c r="F43" s="27" t="s">
        <v>2282</v>
      </c>
      <c r="G43" s="25"/>
    </row>
    <row r="44" spans="1:7" ht="78.75">
      <c r="A44" s="302"/>
      <c r="B44" s="160">
        <v>4.2</v>
      </c>
      <c r="C44" s="149" t="s">
        <v>2280</v>
      </c>
      <c r="D44" s="161">
        <v>42704</v>
      </c>
      <c r="E44" s="169" t="s">
        <v>2479</v>
      </c>
      <c r="F44" s="27" t="s">
        <v>2454</v>
      </c>
      <c r="G44" s="25"/>
    </row>
    <row r="45" spans="1:7" ht="157.5">
      <c r="A45" s="302"/>
      <c r="B45" s="202">
        <v>5</v>
      </c>
      <c r="C45" s="149" t="s">
        <v>2280</v>
      </c>
      <c r="D45" s="161">
        <v>42867</v>
      </c>
      <c r="E45" s="169" t="s">
        <v>12705</v>
      </c>
      <c r="F45" s="27" t="s">
        <v>12427</v>
      </c>
      <c r="G45" s="25"/>
    </row>
    <row r="46" spans="1:7" ht="45">
      <c r="A46" s="302"/>
      <c r="B46" s="160">
        <v>5.01</v>
      </c>
      <c r="C46" s="149" t="s">
        <v>2280</v>
      </c>
      <c r="D46" s="161">
        <v>42907</v>
      </c>
      <c r="E46" s="169" t="s">
        <v>15521</v>
      </c>
      <c r="F46" s="27" t="s">
        <v>12427</v>
      </c>
      <c r="G46" s="25"/>
    </row>
    <row r="47" spans="1:7" ht="67.5">
      <c r="A47" s="302"/>
      <c r="B47" s="160">
        <v>5.0999999999999996</v>
      </c>
      <c r="C47" s="149" t="s">
        <v>2280</v>
      </c>
      <c r="D47" s="161">
        <v>43070</v>
      </c>
      <c r="E47" s="169" t="s">
        <v>12915</v>
      </c>
      <c r="F47" s="27" t="s">
        <v>12916</v>
      </c>
      <c r="G47" s="25"/>
    </row>
    <row r="48" spans="1:7" ht="56.25">
      <c r="A48" s="302"/>
      <c r="B48" s="160">
        <v>5.1100000000000003</v>
      </c>
      <c r="C48" s="149" t="s">
        <v>13152</v>
      </c>
      <c r="D48" s="161">
        <v>43217</v>
      </c>
      <c r="E48" s="169" t="s">
        <v>13278</v>
      </c>
      <c r="F48" s="27" t="s">
        <v>13186</v>
      </c>
      <c r="G48" s="25"/>
    </row>
    <row r="49" spans="1:7" ht="56.25">
      <c r="A49" s="302"/>
      <c r="B49" s="160">
        <v>5.12</v>
      </c>
      <c r="C49" s="149" t="s">
        <v>13152</v>
      </c>
      <c r="D49" s="161">
        <v>43581</v>
      </c>
      <c r="E49" s="169" t="s">
        <v>13278</v>
      </c>
      <c r="F49" s="27" t="s">
        <v>13832</v>
      </c>
      <c r="G49" s="25"/>
    </row>
    <row r="50" spans="1:7" ht="78.75">
      <c r="A50" s="302"/>
      <c r="B50" s="202">
        <v>6</v>
      </c>
      <c r="C50" s="149" t="s">
        <v>13152</v>
      </c>
      <c r="D50" s="161">
        <v>43964</v>
      </c>
      <c r="E50" s="169" t="s">
        <v>14048</v>
      </c>
      <c r="F50" s="27" t="s">
        <v>13835</v>
      </c>
      <c r="G50" s="25"/>
    </row>
    <row r="51" spans="1:7" ht="45">
      <c r="A51" s="302"/>
      <c r="B51" s="160">
        <v>6.01</v>
      </c>
      <c r="C51" s="149" t="s">
        <v>13152</v>
      </c>
      <c r="D51" s="161">
        <v>43970</v>
      </c>
      <c r="E51" s="169" t="s">
        <v>15522</v>
      </c>
      <c r="F51" s="169" t="s">
        <v>13835</v>
      </c>
      <c r="G51" s="25"/>
    </row>
    <row r="52" spans="1:7" ht="45">
      <c r="A52" s="302"/>
      <c r="B52" s="160">
        <v>6.1</v>
      </c>
      <c r="C52" s="149" t="s">
        <v>13152</v>
      </c>
      <c r="D52" s="161">
        <v>44314</v>
      </c>
      <c r="E52" s="169" t="s">
        <v>15514</v>
      </c>
      <c r="F52" s="169" t="s">
        <v>15043</v>
      </c>
      <c r="G52" s="25"/>
    </row>
    <row r="53" spans="1:7" ht="45">
      <c r="A53" s="302"/>
      <c r="B53" s="160">
        <v>6.2</v>
      </c>
      <c r="C53" s="149" t="s">
        <v>13152</v>
      </c>
      <c r="D53" s="161">
        <v>44678</v>
      </c>
      <c r="E53" s="169" t="s">
        <v>15514</v>
      </c>
      <c r="F53" s="169" t="s">
        <v>15513</v>
      </c>
      <c r="G53" s="25"/>
    </row>
    <row r="54" spans="1:7" ht="45">
      <c r="A54" s="302"/>
      <c r="B54" s="160">
        <v>6.21</v>
      </c>
      <c r="C54" s="149" t="s">
        <v>13152</v>
      </c>
      <c r="D54" s="161">
        <v>44687</v>
      </c>
      <c r="E54" s="169" t="s">
        <v>15523</v>
      </c>
      <c r="F54" s="169" t="s">
        <v>15513</v>
      </c>
      <c r="G54" s="25"/>
    </row>
    <row r="55" spans="1:7" ht="45">
      <c r="A55" s="302"/>
      <c r="B55" s="160">
        <v>6.22</v>
      </c>
      <c r="C55" s="149" t="s">
        <v>13152</v>
      </c>
      <c r="D55" s="275">
        <v>44692</v>
      </c>
      <c r="E55" s="169" t="s">
        <v>15522</v>
      </c>
      <c r="F55" s="169" t="s">
        <v>15513</v>
      </c>
      <c r="G55" s="25"/>
    </row>
    <row r="56" spans="1:7" ht="56.25">
      <c r="A56" s="302"/>
      <c r="B56" s="202">
        <v>6.3</v>
      </c>
      <c r="C56" s="149" t="s">
        <v>13152</v>
      </c>
      <c r="D56" s="275">
        <v>45051</v>
      </c>
      <c r="E56" s="169" t="s">
        <v>15790</v>
      </c>
      <c r="F56" s="169" t="s">
        <v>15571</v>
      </c>
      <c r="G56" s="25"/>
    </row>
    <row r="57" spans="1:7" ht="45">
      <c r="A57" s="302"/>
      <c r="B57" s="160">
        <v>6.31</v>
      </c>
      <c r="C57" s="149" t="s">
        <v>13152</v>
      </c>
      <c r="D57" s="275">
        <v>45072</v>
      </c>
      <c r="E57" s="169" t="s">
        <v>15792</v>
      </c>
      <c r="F57" s="169" t="s">
        <v>15571</v>
      </c>
      <c r="G57" s="25"/>
    </row>
    <row r="58" spans="1:7" ht="13.5" thickBot="1">
      <c r="A58" s="303"/>
      <c r="B58" s="304" t="str">
        <f ca="1">OFFSET(L!$C$1,MATCH("General"&amp;"Cpy",L!$A:$A,0)-1,SL,,)</f>
        <v>© 2023 Responsible Minerals Initiative. All rights reserved.</v>
      </c>
      <c r="C58" s="304"/>
      <c r="D58" s="304"/>
      <c r="E58" s="304"/>
      <c r="F58" s="30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9"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49" zoomScale="70" zoomScaleNormal="70" zoomScalePageLayoutView="70" workbookViewId="0">
      <selection activeCell="AC56" sqref="AC56"/>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35"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1"/>
      <c r="G3" s="371"/>
      <c r="H3" s="371"/>
      <c r="I3" s="152"/>
      <c r="J3" s="138" t="s">
        <v>15794</v>
      </c>
      <c r="K3" s="36"/>
      <c r="L3" s="100"/>
      <c r="P3" s="45">
        <f>MATCH($D$3,LN,0)</f>
        <v>1</v>
      </c>
    </row>
    <row r="4" spans="1:34" ht="15.7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443</v>
      </c>
      <c r="P6" s="3"/>
      <c r="Q6" s="3"/>
      <c r="R6" s="3"/>
      <c r="S6" s="3"/>
      <c r="T6" s="3"/>
      <c r="U6" s="3"/>
      <c r="V6" s="3"/>
      <c r="W6" s="3"/>
      <c r="X6" s="3"/>
      <c r="Y6" s="3"/>
      <c r="Z6" s="3"/>
      <c r="AA6" s="3"/>
      <c r="AB6" s="3"/>
      <c r="AC6" s="3"/>
      <c r="AD6" s="3"/>
      <c r="AE6" s="3"/>
      <c r="AF6" s="3"/>
      <c r="AG6" s="3"/>
      <c r="AH6" s="3"/>
    </row>
    <row r="7" spans="1:34" ht="37.15"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4" t="s">
        <v>15795</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3" t="s">
        <v>494</v>
      </c>
      <c r="E9" s="374"/>
      <c r="F9" s="374"/>
      <c r="G9" s="375"/>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7" t="str">
        <f ca="1">OFFSET(L!$C$1,MATCH("Declaration"&amp;ADDRESS(ROW(),COLUMN(),4)&amp;LEFT($D$9,1),L!$A:$A,0)-1,SL,,)</f>
        <v>Description of Scope:</v>
      </c>
      <c r="C10" s="122"/>
      <c r="D10" s="368"/>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75">
      <c r="A11" s="38"/>
      <c r="B11" s="378"/>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15939</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9" t="s">
        <v>15940</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15941</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15939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15942</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9" t="s">
        <v>15940</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2"/>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5">
        <v>45090</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50"/>
      <c r="I37" s="350"/>
      <c r="J37" s="350"/>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488</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488</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488</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490</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490</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490</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2481</v>
      </c>
      <c r="E56" s="348"/>
      <c r="F56" s="47"/>
      <c r="G56" s="349">
        <v>0.79</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2481</v>
      </c>
      <c r="E57" s="348"/>
      <c r="F57" s="47"/>
      <c r="G57" s="349">
        <v>0.79</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2481</v>
      </c>
      <c r="E58" s="348"/>
      <c r="F58" s="47"/>
      <c r="G58" s="349">
        <v>0.79</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2481</v>
      </c>
      <c r="E59" s="348"/>
      <c r="F59" s="47"/>
      <c r="G59" s="349">
        <v>0.79</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489</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5" t="s">
        <v>15943</v>
      </c>
      <c r="H77" s="356"/>
      <c r="I77" s="356"/>
      <c r="J77" s="357"/>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t="s">
        <v>15944</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t="s">
        <v>15945</v>
      </c>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05739C09-2E28-459B-B060-679931CD980B}"/>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abSelected="1" zoomScaleNormal="100" zoomScalePageLayoutView="55" workbookViewId="0">
      <selection activeCell="C6" sqref="C6"/>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488</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745</v>
      </c>
      <c r="B5" s="182" t="str">
        <f ca="1">IF(LEN(A5)=0,"",INDEX('Smelter Look-up'!$A:$A,MATCH($A5,'Smelter Look-up'!$E:$E,0)))</f>
        <v>Tantalum</v>
      </c>
      <c r="C5" s="186" t="str">
        <f ca="1">IF(LEN(A5)=0,"",INDEX('Smelter Look-up'!$C:$C,MATCH($A5,'Smelter Look-up'!$E:$E,0)))</f>
        <v>Changsha South Tantalum Niobium Co., Ltd.</v>
      </c>
      <c r="D5" s="230"/>
      <c r="E5" s="182" t="str">
        <f ca="1">IF(ISERROR($V5),"",OFFSET('Smelter Look-up'!$D$4,$V5-4,0)&amp;"")</f>
        <v>CHINA</v>
      </c>
      <c r="F5" s="182" t="str">
        <f ca="1">IF(ISERROR($V5),"",OFFSET('Smelter Look-up'!$E$4,$V5-4,0))</f>
        <v>CID000211</v>
      </c>
      <c r="G5" s="182" t="str">
        <f ca="1">IF(C5=$X$4,IF(ISERROR($V5),"Enter smelter details","RMI"),IF(ISERROR($V5),"",OFFSET('Smelter Look-up'!$F$4,$V5-4,0)))</f>
        <v>RMI</v>
      </c>
      <c r="H5" s="183">
        <f ca="1">IF(ISERROR($V5),"",OFFSET('Smelter Look-up'!$G$4,$V5-4,0))</f>
        <v>0</v>
      </c>
      <c r="I5" s="184" t="str">
        <f ca="1">IF(ISERROR($V5),"",OFFSET('Smelter Look-up'!$H$4,$V5-4,0))</f>
        <v>Changsha</v>
      </c>
      <c r="J5" s="184" t="str">
        <f ca="1">IF(ISERROR($V5),"",OFFSET('Smelter Look-up'!$I$4,$V5-4,0))</f>
        <v>Hunan Sheng</v>
      </c>
      <c r="K5" s="224"/>
      <c r="L5" s="224"/>
      <c r="M5" s="224"/>
      <c r="N5" s="224"/>
      <c r="O5" s="224"/>
      <c r="P5" s="185"/>
      <c r="Q5" s="225"/>
      <c r="R5" s="182" t="str">
        <f ca="1">IF(ISERROR($V5),"",OFFSET('Smelter Look-up'!$C$4,$V5-4,0)&amp;"")</f>
        <v>Changsha South Tantalum Niobium Co., Ltd.</v>
      </c>
      <c r="S5" s="181" t="str">
        <f t="shared" ref="S5" ca="1" si="0">IF(B5="","",IF(ISERROR(MATCH($E5,CL,0)),"Unknown",INDIRECT("'C'!$A$"&amp;MATCH($E5,CL,0)+1)))</f>
        <v>CN</v>
      </c>
      <c r="T5" s="181" t="str">
        <f ca="1">IF(B5="","",IF(ISERROR(MATCH($J5,SorP!$B$1:$B$6279,0)),"",INDIRECT("'SorP'!$A$"&amp;MATCH($S5&amp;$J5,SorP!C:C,0))))</f>
        <v>CN-HN</v>
      </c>
      <c r="U5" s="201"/>
      <c r="V5" s="226">
        <f ca="1">IF(C5="",NA(),IF(OR(C5="Smelter not listed",C5="Smelter not yet identified"),MATCH($B5&amp;$D5,'Smelter Look-up'!$J:$J,0),MATCH($B5&amp;$C5,'Smelter Look-up'!$J:$J,0)))</f>
        <v>324</v>
      </c>
      <c r="X5" s="227">
        <f t="shared" ref="X5" ca="1" si="1">IF(AND(C5="Smelter not listed",OR(LEN(D5)=0,LEN(E5)=0)),1,0)</f>
        <v>0</v>
      </c>
      <c r="AB5" s="228" t="str">
        <f t="shared" ref="AB5" ca="1" si="2">B5&amp;C5</f>
        <v>TantalumChangsha South Tantalum Niobium Co., Ltd.</v>
      </c>
    </row>
    <row r="6" spans="1:34" s="227" customFormat="1" ht="19.899999999999999" customHeight="1">
      <c r="A6" s="262" t="s">
        <v>1391</v>
      </c>
      <c r="B6" s="182" t="str">
        <f ca="1">IF(LEN(A6)=0,"",INDEX('Smelter Look-up'!$A:$A,MATCH($A6,'Smelter Look-up'!$E:$E,0)))</f>
        <v>Tantalum</v>
      </c>
      <c r="C6" s="186" t="str">
        <f ca="1">IF(LEN(A6)=0,"",INDEX('Smelter Look-up'!$C:$C,MATCH($A6,'Smelter Look-up'!$E:$E,0)))</f>
        <v>D Block Metals, LLC</v>
      </c>
      <c r="D6" s="230"/>
      <c r="E6" s="182" t="str">
        <f ca="1">IF(ISERROR($V6),"",OFFSET('Smelter Look-up'!$D$4,$V6-4,0)&amp;"")</f>
        <v>UNITED STATES OF AMERICA</v>
      </c>
      <c r="F6" s="182" t="str">
        <f ca="1">IF(ISERROR($V6),"",OFFSET('Smelter Look-up'!$E$4,$V6-4,0))</f>
        <v>CID002504</v>
      </c>
      <c r="G6" s="182" t="str">
        <f ca="1">IF(C6=$X$4,IF(ISERROR($V6),"Enter smelter details","RMI"),IF(ISERROR($V6),"",OFFSET('Smelter Look-up'!$F$4,$V6-4,0)))</f>
        <v>RMI</v>
      </c>
      <c r="H6" s="183">
        <f ca="1">IF(ISERROR($V6),"",OFFSET('Smelter Look-up'!$G$4,$V6-4,0))</f>
        <v>0</v>
      </c>
      <c r="I6" s="184" t="str">
        <f ca="1">IF(ISERROR($V6),"",OFFSET('Smelter Look-up'!$H$4,$V6-4,0))</f>
        <v>Gastonia</v>
      </c>
      <c r="J6" s="184" t="str">
        <f ca="1">IF(ISERROR($V6),"",OFFSET('Smelter Look-up'!$I$4,$V6-4,0))</f>
        <v>North Carolina</v>
      </c>
      <c r="K6" s="224"/>
      <c r="L6" s="224"/>
      <c r="M6" s="224"/>
      <c r="N6" s="224"/>
      <c r="O6" s="224"/>
      <c r="P6" s="185"/>
      <c r="Q6" s="225"/>
      <c r="R6" s="182" t="str">
        <f ca="1">IF(ISERROR($V6),"",OFFSET('Smelter Look-up'!$C$4,$V6-4,0)&amp;"")</f>
        <v>D Block Metals, LLC</v>
      </c>
      <c r="S6" s="181" t="str">
        <f t="shared" ref="S6:S37" ca="1" si="3">IF(B6="","",IF(ISERROR(MATCH($E6,CL,0)),"Unknown",INDIRECT("'C'!$A$"&amp;MATCH($E6,CL,0)+1)))</f>
        <v>US</v>
      </c>
      <c r="T6" s="181" t="str">
        <f ca="1">IF(B6="","",IF(ISERROR(MATCH($J6,SorP!$B$1:$B$6279,0)),"",INDIRECT("'SorP'!$A$"&amp;MATCH($S6&amp;$J6,SorP!C:C,0))))</f>
        <v>US-NC</v>
      </c>
      <c r="U6" s="201"/>
      <c r="V6" s="226">
        <f ca="1">IF(C6="",NA(),IF(OR(C6="Smelter not listed",C6="Smelter not yet identified"),MATCH($B6&amp;$D6,'Smelter Look-up'!$J:$J,0),MATCH($B6&amp;$C6,'Smelter Look-up'!$J:$J,0)))</f>
        <v>326</v>
      </c>
      <c r="X6" s="227">
        <f t="shared" ref="X6:X37" ca="1" si="4">IF(AND(C6="Smelter not listed",OR(LEN(D6)=0,LEN(E6)=0)),1,0)</f>
        <v>0</v>
      </c>
      <c r="AB6" s="228" t="str">
        <f t="shared" ref="AB6:AB37" ca="1" si="5">B6&amp;C6</f>
        <v>TantalumD Block Metals, LLC</v>
      </c>
    </row>
    <row r="7" spans="1:34" s="227" customFormat="1" ht="19.899999999999999" customHeight="1">
      <c r="A7" s="262" t="s">
        <v>746</v>
      </c>
      <c r="B7" s="182" t="str">
        <f ca="1">IF(LEN(A7)=0,"",INDEX('Smelter Look-up'!$A:$A,MATCH($A7,'Smelter Look-up'!$E:$E,0)))</f>
        <v>Tantalum</v>
      </c>
      <c r="C7" s="186" t="str">
        <f ca="1">IF(LEN(A7)=0,"",INDEX('Smelter Look-up'!$C:$C,MATCH($A7,'Smelter Look-up'!$E:$E,0)))</f>
        <v>F&amp;X Electro-Materials Ltd.</v>
      </c>
      <c r="D7" s="230"/>
      <c r="E7" s="182" t="str">
        <f ca="1">IF(ISERROR($V7),"",OFFSET('Smelter Look-up'!$D$4,$V7-4,0)&amp;"")</f>
        <v>CHINA</v>
      </c>
      <c r="F7" s="182" t="str">
        <f ca="1">IF(ISERROR($V7),"",OFFSET('Smelter Look-up'!$E$4,$V7-4,0))</f>
        <v>CID000460</v>
      </c>
      <c r="G7" s="182" t="str">
        <f ca="1">IF(C7=$X$4,IF(ISERROR($V7),"Enter smelter details","RMI"),IF(ISERROR($V7),"",OFFSET('Smelter Look-up'!$F$4,$V7-4,0)))</f>
        <v>RMI</v>
      </c>
      <c r="H7" s="183">
        <f ca="1">IF(ISERROR($V7),"",OFFSET('Smelter Look-up'!$G$4,$V7-4,0))</f>
        <v>0</v>
      </c>
      <c r="I7" s="184" t="str">
        <f ca="1">IF(ISERROR($V7),"",OFFSET('Smelter Look-up'!$H$4,$V7-4,0))</f>
        <v>Jiangmen</v>
      </c>
      <c r="J7" s="184" t="str">
        <f ca="1">IF(ISERROR($V7),"",OFFSET('Smelter Look-up'!$I$4,$V7-4,0))</f>
        <v>Guangdong Sheng</v>
      </c>
      <c r="K7" s="224"/>
      <c r="L7" s="224"/>
      <c r="M7" s="224"/>
      <c r="N7" s="224"/>
      <c r="O7" s="224"/>
      <c r="P7" s="185"/>
      <c r="Q7" s="225"/>
      <c r="R7" s="182" t="str">
        <f ca="1">IF(ISERROR($V7),"",OFFSET('Smelter Look-up'!$C$4,$V7-4,0)&amp;"")</f>
        <v>F&amp;X Electro-Materials Ltd.</v>
      </c>
      <c r="S7" s="181" t="str">
        <f t="shared" ca="1" si="3"/>
        <v>CN</v>
      </c>
      <c r="T7" s="181" t="str">
        <f ca="1">IF(B7="","",IF(ISERROR(MATCH($J7,SorP!$B$1:$B$6279,0)),"",INDIRECT("'SorP'!$A$"&amp;MATCH($S7&amp;$J7,SorP!C:C,0))))</f>
        <v>CN-GD</v>
      </c>
      <c r="U7" s="201"/>
      <c r="V7" s="226">
        <f ca="1">IF(C7="",NA(),IF(OR(C7="Smelter not listed",C7="Smelter not yet identified"),MATCH($B7&amp;$D7,'Smelter Look-up'!$J:$J,0),MATCH($B7&amp;$C7,'Smelter Look-up'!$J:$J,0)))</f>
        <v>328</v>
      </c>
      <c r="X7" s="227">
        <f t="shared" ca="1" si="4"/>
        <v>0</v>
      </c>
      <c r="AB7" s="228" t="str">
        <f t="shared" ca="1" si="5"/>
        <v>TantalumF&amp;X Electro-Materials Ltd.</v>
      </c>
    </row>
    <row r="8" spans="1:34" s="227" customFormat="1" ht="19.899999999999999" customHeight="1">
      <c r="A8" s="262" t="s">
        <v>1392</v>
      </c>
      <c r="B8" s="182" t="str">
        <f ca="1">IF(LEN(A8)=0,"",INDEX('Smelter Look-up'!$A:$A,MATCH($A8,'Smelter Look-up'!$E:$E,0)))</f>
        <v>Tantalum</v>
      </c>
      <c r="C8" s="186" t="str">
        <f ca="1">IF(LEN(A8)=0,"",INDEX('Smelter Look-up'!$C:$C,MATCH($A8,'Smelter Look-up'!$E:$E,0)))</f>
        <v>FIR Metals &amp; Resource Ltd.</v>
      </c>
      <c r="D8" s="230"/>
      <c r="E8" s="182" t="str">
        <f ca="1">IF(ISERROR($V8),"",OFFSET('Smelter Look-up'!$D$4,$V8-4,0)&amp;"")</f>
        <v>CHINA</v>
      </c>
      <c r="F8" s="182" t="str">
        <f ca="1">IF(ISERROR($V8),"",OFFSET('Smelter Look-up'!$E$4,$V8-4,0))</f>
        <v>CID002505</v>
      </c>
      <c r="G8" s="182" t="str">
        <f ca="1">IF(C8=$X$4,IF(ISERROR($V8),"Enter smelter details","RMI"),IF(ISERROR($V8),"",OFFSET('Smelter Look-up'!$F$4,$V8-4,0)))</f>
        <v>RMI</v>
      </c>
      <c r="H8" s="183">
        <f ca="1">IF(ISERROR($V8),"",OFFSET('Smelter Look-up'!$G$4,$V8-4,0))</f>
        <v>0</v>
      </c>
      <c r="I8" s="184" t="str">
        <f ca="1">IF(ISERROR($V8),"",OFFSET('Smelter Look-up'!$H$4,$V8-4,0))</f>
        <v>Zhuzhou</v>
      </c>
      <c r="J8" s="184" t="str">
        <f ca="1">IF(ISERROR($V8),"",OFFSET('Smelter Look-up'!$I$4,$V8-4,0))</f>
        <v>Hunan Sheng</v>
      </c>
      <c r="K8" s="224"/>
      <c r="L8" s="224"/>
      <c r="M8" s="224"/>
      <c r="N8" s="224"/>
      <c r="O8" s="224"/>
      <c r="P8" s="185"/>
      <c r="Q8" s="225"/>
      <c r="R8" s="182" t="str">
        <f ca="1">IF(ISERROR($V8),"",OFFSET('Smelter Look-up'!$C$4,$V8-4,0)&amp;"")</f>
        <v>FIR Metals &amp; Resource Ltd.</v>
      </c>
      <c r="S8" s="181" t="str">
        <f t="shared" ca="1" si="3"/>
        <v>CN</v>
      </c>
      <c r="T8" s="181" t="str">
        <f ca="1">IF(B8="","",IF(ISERROR(MATCH($J8,SorP!$B$1:$B$6279,0)),"",INDIRECT("'SorP'!$A$"&amp;MATCH($S8&amp;$J8,SorP!C:C,0))))</f>
        <v>CN-HN</v>
      </c>
      <c r="U8" s="201"/>
      <c r="V8" s="226">
        <f ca="1">IF(C8="",NA(),IF(OR(C8="Smelter not listed",C8="Smelter not yet identified"),MATCH($B8&amp;$D8,'Smelter Look-up'!$J:$J,0),MATCH($B8&amp;$C8,'Smelter Look-up'!$J:$J,0)))</f>
        <v>329</v>
      </c>
      <c r="X8" s="227">
        <f t="shared" ca="1" si="4"/>
        <v>0</v>
      </c>
      <c r="AB8" s="228" t="str">
        <f t="shared" ca="1" si="5"/>
        <v>TantalumFIR Metals &amp; Resource Ltd.</v>
      </c>
    </row>
    <row r="9" spans="1:34" s="227" customFormat="1" ht="19.899999999999999" customHeight="1">
      <c r="A9" s="262" t="s">
        <v>1407</v>
      </c>
      <c r="B9" s="182" t="str">
        <f ca="1">IF(LEN(A9)=0,"",INDEX('Smelter Look-up'!$A:$A,MATCH($A9,'Smelter Look-up'!$E:$E,0)))</f>
        <v>Tantalum</v>
      </c>
      <c r="C9" s="186" t="str">
        <f ca="1">IF(LEN(A9)=0,"",INDEX('Smelter Look-up'!$C:$C,MATCH($A9,'Smelter Look-up'!$E:$E,0)))</f>
        <v>Global Advanced Metals Aizu</v>
      </c>
      <c r="D9" s="230"/>
      <c r="E9" s="182" t="str">
        <f ca="1">IF(ISERROR($V9),"",OFFSET('Smelter Look-up'!$D$4,$V9-4,0)&amp;"")</f>
        <v>JAPAN</v>
      </c>
      <c r="F9" s="182" t="str">
        <f ca="1">IF(ISERROR($V9),"",OFFSET('Smelter Look-up'!$E$4,$V9-4,0))</f>
        <v>CID002558</v>
      </c>
      <c r="G9" s="182" t="str">
        <f ca="1">IF(C9=$X$4,IF(ISERROR($V9),"Enter smelter details","RMI"),IF(ISERROR($V9),"",OFFSET('Smelter Look-up'!$F$4,$V9-4,0)))</f>
        <v>RMI</v>
      </c>
      <c r="H9" s="183">
        <f ca="1">IF(ISERROR($V9),"",OFFSET('Smelter Look-up'!$G$4,$V9-4,0))</f>
        <v>0</v>
      </c>
      <c r="I9" s="184" t="str">
        <f ca="1">IF(ISERROR($V9),"",OFFSET('Smelter Look-up'!$H$4,$V9-4,0))</f>
        <v>Aizuwakamatsu</v>
      </c>
      <c r="J9" s="184" t="str">
        <f ca="1">IF(ISERROR($V9),"",OFFSET('Smelter Look-up'!$I$4,$V9-4,0))</f>
        <v>Fukushima</v>
      </c>
      <c r="K9" s="224"/>
      <c r="L9" s="224"/>
      <c r="M9" s="224"/>
      <c r="N9" s="224"/>
      <c r="O9" s="224"/>
      <c r="P9" s="185"/>
      <c r="Q9" s="225"/>
      <c r="R9" s="182" t="str">
        <f ca="1">IF(ISERROR($V9),"",OFFSET('Smelter Look-up'!$C$4,$V9-4,0)&amp;"")</f>
        <v>Global Advanced Metals Aizu</v>
      </c>
      <c r="S9" s="181" t="str">
        <f t="shared" ca="1" si="3"/>
        <v>JP</v>
      </c>
      <c r="T9" s="181" t="str">
        <f ca="1">IF(B9="","",IF(ISERROR(MATCH($J9,SorP!$B$1:$B$6279,0)),"",INDIRECT("'SorP'!$A$"&amp;MATCH($S9&amp;$J9,SorP!C:C,0))))</f>
        <v>JP-07</v>
      </c>
      <c r="U9" s="201"/>
      <c r="V9" s="226">
        <f ca="1">IF(C9="",NA(),IF(OR(C9="Smelter not listed",C9="Smelter not yet identified"),MATCH($B9&amp;$D9,'Smelter Look-up'!$J:$J,0),MATCH($B9&amp;$C9,'Smelter Look-up'!$J:$J,0)))</f>
        <v>330</v>
      </c>
      <c r="X9" s="227">
        <f t="shared" ca="1" si="4"/>
        <v>0</v>
      </c>
      <c r="AB9" s="228" t="str">
        <f t="shared" ca="1" si="5"/>
        <v>TantalumGlobal Advanced Metals Aizu</v>
      </c>
    </row>
    <row r="10" spans="1:34" s="227" customFormat="1" ht="19.899999999999999" customHeight="1">
      <c r="A10" s="262" t="s">
        <v>1409</v>
      </c>
      <c r="B10" s="182" t="str">
        <f ca="1">IF(LEN(A10)=0,"",INDEX('Smelter Look-up'!$A:$A,MATCH($A10,'Smelter Look-up'!$E:$E,0)))</f>
        <v>Tantalum</v>
      </c>
      <c r="C10" s="186" t="str">
        <f ca="1">IF(LEN(A10)=0,"",INDEX('Smelter Look-up'!$C:$C,MATCH($A10,'Smelter Look-up'!$E:$E,0)))</f>
        <v>Global Advanced Metals Boyertown</v>
      </c>
      <c r="D10" s="230"/>
      <c r="E10" s="182" t="str">
        <f ca="1">IF(ISERROR($V10),"",OFFSET('Smelter Look-up'!$D$4,$V10-4,0)&amp;"")</f>
        <v>UNITED STATES OF AMERICA</v>
      </c>
      <c r="F10" s="182" t="str">
        <f ca="1">IF(ISERROR($V10),"",OFFSET('Smelter Look-up'!$E$4,$V10-4,0))</f>
        <v>CID002557</v>
      </c>
      <c r="G10" s="182" t="str">
        <f ca="1">IF(C10=$X$4,IF(ISERROR($V10),"Enter smelter details","RMI"),IF(ISERROR($V10),"",OFFSET('Smelter Look-up'!$F$4,$V10-4,0)))</f>
        <v>RMI</v>
      </c>
      <c r="H10" s="183">
        <f ca="1">IF(ISERROR($V10),"",OFFSET('Smelter Look-up'!$G$4,$V10-4,0))</f>
        <v>0</v>
      </c>
      <c r="I10" s="184" t="str">
        <f ca="1">IF(ISERROR($V10),"",OFFSET('Smelter Look-up'!$H$4,$V10-4,0))</f>
        <v>Boyertown</v>
      </c>
      <c r="J10" s="184" t="str">
        <f ca="1">IF(ISERROR($V10),"",OFFSET('Smelter Look-up'!$I$4,$V10-4,0))</f>
        <v>Pennsylvania</v>
      </c>
      <c r="K10" s="224"/>
      <c r="L10" s="224"/>
      <c r="M10" s="224"/>
      <c r="N10" s="224"/>
      <c r="O10" s="224"/>
      <c r="P10" s="185"/>
      <c r="Q10" s="225"/>
      <c r="R10" s="182" t="str">
        <f ca="1">IF(ISERROR($V10),"",OFFSET('Smelter Look-up'!$C$4,$V10-4,0)&amp;"")</f>
        <v>Global Advanced Metals Boyertown</v>
      </c>
      <c r="S10" s="181" t="str">
        <f t="shared" ca="1" si="3"/>
        <v>US</v>
      </c>
      <c r="T10" s="181" t="str">
        <f ca="1">IF(B10="","",IF(ISERROR(MATCH($J10,SorP!$B$1:$B$6279,0)),"",INDIRECT("'SorP'!$A$"&amp;MATCH($S10&amp;$J10,SorP!C:C,0))))</f>
        <v>US-PA</v>
      </c>
      <c r="U10" s="201"/>
      <c r="V10" s="226">
        <f ca="1">IF(C10="",NA(),IF(OR(C10="Smelter not listed",C10="Smelter not yet identified"),MATCH($B10&amp;$D10,'Smelter Look-up'!$J:$J,0),MATCH($B10&amp;$C10,'Smelter Look-up'!$J:$J,0)))</f>
        <v>331</v>
      </c>
      <c r="X10" s="227">
        <f t="shared" ca="1" si="4"/>
        <v>0</v>
      </c>
      <c r="AB10" s="228" t="str">
        <f t="shared" ca="1" si="5"/>
        <v>TantalumGlobal Advanced Metals Boyertown</v>
      </c>
    </row>
    <row r="11" spans="1:34" s="227" customFormat="1" ht="19.899999999999999" customHeight="1">
      <c r="A11" s="262" t="s">
        <v>748</v>
      </c>
      <c r="B11" s="182" t="str">
        <f ca="1">IF(LEN(A11)=0,"",INDEX('Smelter Look-up'!$A:$A,MATCH($A11,'Smelter Look-up'!$E:$E,0)))</f>
        <v>Tantalum</v>
      </c>
      <c r="C11" s="186" t="str">
        <f ca="1">IF(LEN(A11)=0,"",INDEX('Smelter Look-up'!$C:$C,MATCH($A11,'Smelter Look-up'!$E:$E,0)))</f>
        <v>XIMEI RESOURCES (GUANGDONG) LIMITED</v>
      </c>
      <c r="D11" s="230"/>
      <c r="E11" s="182" t="str">
        <f ca="1">IF(ISERROR($V11),"",OFFSET('Smelter Look-up'!$D$4,$V11-4,0)&amp;"")</f>
        <v>CHINA</v>
      </c>
      <c r="F11" s="182" t="str">
        <f ca="1">IF(ISERROR($V11),"",OFFSET('Smelter Look-up'!$E$4,$V11-4,0))</f>
        <v>CID000616</v>
      </c>
      <c r="G11" s="182" t="str">
        <f ca="1">IF(C11=$X$4,IF(ISERROR($V11),"Enter smelter details","RMI"),IF(ISERROR($V11),"",OFFSET('Smelter Look-up'!$F$4,$V11-4,0)))</f>
        <v>RMI</v>
      </c>
      <c r="H11" s="183">
        <f ca="1">IF(ISERROR($V11),"",OFFSET('Smelter Look-up'!$G$4,$V11-4,0))</f>
        <v>0</v>
      </c>
      <c r="I11" s="184" t="str">
        <f ca="1">IF(ISERROR($V11),"",OFFSET('Smelter Look-up'!$H$4,$V11-4,0))</f>
        <v>Yingde</v>
      </c>
      <c r="J11" s="184" t="str">
        <f ca="1">IF(ISERROR($V11),"",OFFSET('Smelter Look-up'!$I$4,$V11-4,0))</f>
        <v>Guangdong Sheng</v>
      </c>
      <c r="K11" s="224"/>
      <c r="L11" s="224"/>
      <c r="M11" s="224"/>
      <c r="N11" s="224"/>
      <c r="O11" s="224"/>
      <c r="P11" s="185"/>
      <c r="Q11" s="225"/>
      <c r="R11" s="182" t="str">
        <f ca="1">IF(ISERROR($V11),"",OFFSET('Smelter Look-up'!$C$4,$V11-4,0)&amp;"")</f>
        <v>XIMEI RESOURCES (GUANGDONG) LIMITED</v>
      </c>
      <c r="S11" s="181" t="str">
        <f t="shared" ca="1" si="3"/>
        <v>CN</v>
      </c>
      <c r="T11" s="181" t="str">
        <f ca="1">IF(B11="","",IF(ISERROR(MATCH($J11,SorP!$B$1:$B$6279,0)),"",INDIRECT("'SorP'!$A$"&amp;MATCH($S11&amp;$J11,SorP!C:C,0))))</f>
        <v>CN-GD</v>
      </c>
      <c r="U11" s="201"/>
      <c r="V11" s="226">
        <f ca="1">IF(C11="",NA(),IF(OR(C11="Smelter not listed",C11="Smelter not yet identified"),MATCH($B11&amp;$D11,'Smelter Look-up'!$J:$J,0),MATCH($B11&amp;$C11,'Smelter Look-up'!$J:$J,0)))</f>
        <v>380</v>
      </c>
      <c r="X11" s="227">
        <f t="shared" ca="1" si="4"/>
        <v>0</v>
      </c>
      <c r="AB11" s="228" t="str">
        <f t="shared" ca="1" si="5"/>
        <v>TantalumXIMEI RESOURCES (GUANGDONG) LIMITED</v>
      </c>
    </row>
    <row r="12" spans="1:34" s="227" customFormat="1" ht="19.899999999999999" customHeight="1">
      <c r="A12" s="262" t="s">
        <v>1411</v>
      </c>
      <c r="B12" s="182" t="str">
        <f ca="1">IF(LEN(A12)=0,"",INDEX('Smelter Look-up'!$A:$A,MATCH($A12,'Smelter Look-up'!$E:$E,0)))</f>
        <v>Tantalum</v>
      </c>
      <c r="C12" s="186" t="str">
        <f ca="1">IF(LEN(A12)=0,"",INDEX('Smelter Look-up'!$C:$C,MATCH($A12,'Smelter Look-up'!$E:$E,0)))</f>
        <v>TANIOBIS Co., Ltd.</v>
      </c>
      <c r="D12" s="230"/>
      <c r="E12" s="182" t="str">
        <f ca="1">IF(ISERROR($V12),"",OFFSET('Smelter Look-up'!$D$4,$V12-4,0)&amp;"")</f>
        <v>THAILAND</v>
      </c>
      <c r="F12" s="182" t="str">
        <f ca="1">IF(ISERROR($V12),"",OFFSET('Smelter Look-up'!$E$4,$V12-4,0))</f>
        <v>CID002544</v>
      </c>
      <c r="G12" s="182" t="str">
        <f ca="1">IF(C12=$X$4,IF(ISERROR($V12),"Enter smelter details","RMI"),IF(ISERROR($V12),"",OFFSET('Smelter Look-up'!$F$4,$V12-4,0)))</f>
        <v>RMI</v>
      </c>
      <c r="H12" s="183">
        <f ca="1">IF(ISERROR($V12),"",OFFSET('Smelter Look-up'!$G$4,$V12-4,0))</f>
        <v>0</v>
      </c>
      <c r="I12" s="184" t="str">
        <f ca="1">IF(ISERROR($V12),"",OFFSET('Smelter Look-up'!$H$4,$V12-4,0))</f>
        <v>Map Ta Phut</v>
      </c>
      <c r="J12" s="184" t="str">
        <f ca="1">IF(ISERROR($V12),"",OFFSET('Smelter Look-up'!$I$4,$V12-4,0))</f>
        <v>Rayong</v>
      </c>
      <c r="K12" s="224"/>
      <c r="L12" s="224"/>
      <c r="M12" s="224"/>
      <c r="N12" s="224"/>
      <c r="O12" s="224"/>
      <c r="P12" s="185"/>
      <c r="Q12" s="225"/>
      <c r="R12" s="182" t="str">
        <f ca="1">IF(ISERROR($V12),"",OFFSET('Smelter Look-up'!$C$4,$V12-4,0)&amp;"")</f>
        <v>TANIOBIS Co., Ltd.</v>
      </c>
      <c r="S12" s="181" t="str">
        <f t="shared" ca="1" si="3"/>
        <v>TH</v>
      </c>
      <c r="T12" s="181" t="str">
        <f ca="1">IF(B12="","",IF(ISERROR(MATCH($J12,SorP!$B$1:$B$6279,0)),"",INDIRECT("'SorP'!$A$"&amp;MATCH($S12&amp;$J12,SorP!C:C,0))))</f>
        <v>TH-21</v>
      </c>
      <c r="U12" s="201"/>
      <c r="V12" s="226">
        <f ca="1">IF(C12="",NA(),IF(OR(C12="Smelter not listed",C12="Smelter not yet identified"),MATCH($B12&amp;$D12,'Smelter Look-up'!$J:$J,0),MATCH($B12&amp;$C12,'Smelter Look-up'!$J:$J,0)))</f>
        <v>373</v>
      </c>
      <c r="X12" s="227">
        <f t="shared" ca="1" si="4"/>
        <v>0</v>
      </c>
      <c r="AB12" s="228" t="str">
        <f t="shared" ca="1" si="5"/>
        <v>TantalumTANIOBIS Co., Ltd.</v>
      </c>
    </row>
    <row r="13" spans="1:34" s="227" customFormat="1" ht="19.899999999999999" customHeight="1">
      <c r="A13" s="262" t="s">
        <v>15796</v>
      </c>
      <c r="B13" s="182" t="s">
        <v>1127</v>
      </c>
      <c r="C13" s="186" t="s">
        <v>1850</v>
      </c>
      <c r="D13" s="230" t="s">
        <v>15802</v>
      </c>
      <c r="E13" s="182" t="s">
        <v>1097</v>
      </c>
      <c r="F13" s="182" t="s">
        <v>15796</v>
      </c>
      <c r="G13" s="182" t="s">
        <v>13240</v>
      </c>
      <c r="H13" s="183"/>
      <c r="I13" s="184" t="s">
        <v>15803</v>
      </c>
      <c r="J13" s="184" t="s">
        <v>4224</v>
      </c>
      <c r="K13" s="224"/>
      <c r="L13" s="224"/>
      <c r="M13" s="224"/>
      <c r="N13" s="224"/>
      <c r="O13" s="224"/>
      <c r="P13" s="185"/>
      <c r="Q13" s="225"/>
      <c r="R13" s="182" t="str">
        <f ca="1">IF(ISERROR($V13),"",OFFSET('Smelter Look-up'!$C$4,$V13-4,0)&amp;"")</f>
        <v/>
      </c>
      <c r="S13" s="181" t="str">
        <f t="shared" ca="1" si="3"/>
        <v>DE</v>
      </c>
      <c r="T13" s="181" t="str">
        <f ca="1">IF(B13="","",IF(ISERROR(MATCH($J13,SorP!$B$1:$B$6279,0)),"",INDIRECT("'SorP'!$A$"&amp;MATCH($S13&amp;$J13,SorP!C:C,0))))</f>
        <v>DE-TH</v>
      </c>
      <c r="U13" s="201"/>
      <c r="V13" s="226" t="e">
        <f>IF(C13="",NA(),IF(OR(C13="Smelter not listed",C13="Smelter not yet identified"),MATCH($B13&amp;$D13,'Smelter Look-up'!$J:$J,0),MATCH($B13&amp;$C13,'Smelter Look-up'!$J:$J,0)))</f>
        <v>#N/A</v>
      </c>
      <c r="X13" s="227">
        <f t="shared" si="4"/>
        <v>0</v>
      </c>
      <c r="AB13" s="228" t="str">
        <f t="shared" si="5"/>
        <v>TantalumSmelter not listed</v>
      </c>
    </row>
    <row r="14" spans="1:34" s="227" customFormat="1" ht="19.899999999999999" customHeight="1">
      <c r="A14" s="262" t="s">
        <v>1414</v>
      </c>
      <c r="B14" s="182" t="str">
        <f ca="1">IF(LEN(A14)=0,"",INDEX('Smelter Look-up'!$A:$A,MATCH($A14,'Smelter Look-up'!$E:$E,0)))</f>
        <v>Tantalum</v>
      </c>
      <c r="C14" s="186" t="str">
        <f ca="1">IF(LEN(A14)=0,"",INDEX('Smelter Look-up'!$C:$C,MATCH($A14,'Smelter Look-up'!$E:$E,0)))</f>
        <v>Materion Newton Inc.</v>
      </c>
      <c r="D14" s="230"/>
      <c r="E14" s="182" t="str">
        <f ca="1">IF(ISERROR($V14),"",OFFSET('Smelter Look-up'!$D$4,$V14-4,0)&amp;"")</f>
        <v>UNITED STATES OF AMERICA</v>
      </c>
      <c r="F14" s="182" t="str">
        <f ca="1">IF(ISERROR($V14),"",OFFSET('Smelter Look-up'!$E$4,$V14-4,0))</f>
        <v>CID002548</v>
      </c>
      <c r="G14" s="182" t="str">
        <f ca="1">IF(C14=$X$4,IF(ISERROR($V14),"Enter smelter details","RMI"),IF(ISERROR($V14),"",OFFSET('Smelter Look-up'!$F$4,$V14-4,0)))</f>
        <v>RMI</v>
      </c>
      <c r="H14" s="183">
        <f ca="1">IF(ISERROR($V14),"",OFFSET('Smelter Look-up'!$G$4,$V14-4,0))</f>
        <v>0</v>
      </c>
      <c r="I14" s="184" t="str">
        <f ca="1">IF(ISERROR($V14),"",OFFSET('Smelter Look-up'!$H$4,$V14-4,0))</f>
        <v>Newton</v>
      </c>
      <c r="J14" s="184" t="str">
        <f ca="1">IF(ISERROR($V14),"",OFFSET('Smelter Look-up'!$I$4,$V14-4,0))</f>
        <v>Massachusetts</v>
      </c>
      <c r="K14" s="224"/>
      <c r="L14" s="224"/>
      <c r="M14" s="224"/>
      <c r="N14" s="224"/>
      <c r="O14" s="224"/>
      <c r="P14" s="185"/>
      <c r="Q14" s="225"/>
      <c r="R14" s="182" t="str">
        <f ca="1">IF(ISERROR($V14),"",OFFSET('Smelter Look-up'!$C$4,$V14-4,0)&amp;"")</f>
        <v>Materion Newton Inc.</v>
      </c>
      <c r="S14" s="181" t="str">
        <f t="shared" ca="1" si="3"/>
        <v>US</v>
      </c>
      <c r="T14" s="181" t="str">
        <f ca="1">IF(B14="","",IF(ISERROR(MATCH($J14,SorP!$B$1:$B$6279,0)),"",INDIRECT("'SorP'!$A$"&amp;MATCH($S14&amp;$J14,SorP!C:C,0))))</f>
        <v>US-MA</v>
      </c>
      <c r="U14" s="201"/>
      <c r="V14" s="226">
        <f ca="1">IF(C14="",NA(),IF(OR(C14="Smelter not listed",C14="Smelter not yet identified"),MATCH($B14&amp;$D14,'Smelter Look-up'!$J:$J,0),MATCH($B14&amp;$C14,'Smelter Look-up'!$J:$J,0)))</f>
        <v>348</v>
      </c>
      <c r="X14" s="227">
        <f t="shared" ca="1" si="4"/>
        <v>0</v>
      </c>
      <c r="AB14" s="228" t="str">
        <f t="shared" ca="1" si="5"/>
        <v>TantalumMaterion Newton Inc.</v>
      </c>
    </row>
    <row r="15" spans="1:34" s="227" customFormat="1" ht="19.899999999999999" customHeight="1">
      <c r="A15" s="262" t="s">
        <v>1416</v>
      </c>
      <c r="B15" s="182" t="str">
        <f ca="1">IF(LEN(A15)=0,"",INDEX('Smelter Look-up'!$A:$A,MATCH($A15,'Smelter Look-up'!$E:$E,0)))</f>
        <v>Tantalum</v>
      </c>
      <c r="C15" s="186" t="str">
        <f ca="1">IF(LEN(A15)=0,"",INDEX('Smelter Look-up'!$C:$C,MATCH($A15,'Smelter Look-up'!$E:$E,0)))</f>
        <v>TANIOBIS Japan Co., Ltd.</v>
      </c>
      <c r="D15" s="230"/>
      <c r="E15" s="182" t="str">
        <f ca="1">IF(ISERROR($V15),"",OFFSET('Smelter Look-up'!$D$4,$V15-4,0)&amp;"")</f>
        <v>JAPAN</v>
      </c>
      <c r="F15" s="182" t="str">
        <f ca="1">IF(ISERROR($V15),"",OFFSET('Smelter Look-up'!$E$4,$V15-4,0))</f>
        <v>CID002549</v>
      </c>
      <c r="G15" s="182" t="str">
        <f ca="1">IF(C15=$X$4,IF(ISERROR($V15),"Enter smelter details","RMI"),IF(ISERROR($V15),"",OFFSET('Smelter Look-up'!$F$4,$V15-4,0)))</f>
        <v>RMI</v>
      </c>
      <c r="H15" s="183">
        <f ca="1">IF(ISERROR($V15),"",OFFSET('Smelter Look-up'!$G$4,$V15-4,0))</f>
        <v>0</v>
      </c>
      <c r="I15" s="184" t="str">
        <f ca="1">IF(ISERROR($V15),"",OFFSET('Smelter Look-up'!$H$4,$V15-4,0))</f>
        <v>Mito</v>
      </c>
      <c r="J15" s="184" t="str">
        <f ca="1">IF(ISERROR($V15),"",OFFSET('Smelter Look-up'!$I$4,$V15-4,0))</f>
        <v>Ibaraki</v>
      </c>
      <c r="K15" s="224"/>
      <c r="L15" s="224"/>
      <c r="M15" s="224"/>
      <c r="N15" s="224"/>
      <c r="O15" s="224"/>
      <c r="P15" s="185"/>
      <c r="Q15" s="225"/>
      <c r="R15" s="182" t="str">
        <f ca="1">IF(ISERROR($V15),"",OFFSET('Smelter Look-up'!$C$4,$V15-4,0)&amp;"")</f>
        <v>TANIOBIS Japan Co., Ltd.</v>
      </c>
      <c r="S15" s="181" t="str">
        <f t="shared" ca="1" si="3"/>
        <v>JP</v>
      </c>
      <c r="T15" s="181" t="str">
        <f ca="1">IF(B15="","",IF(ISERROR(MATCH($J15,SorP!$B$1:$B$6279,0)),"",INDIRECT("'SorP'!$A$"&amp;MATCH($S15&amp;$J15,SorP!C:C,0))))</f>
        <v>JP-08</v>
      </c>
      <c r="U15" s="201"/>
      <c r="V15" s="226">
        <f ca="1">IF(C15="",NA(),IF(OR(C15="Smelter not listed",C15="Smelter not yet identified"),MATCH($B15&amp;$D15,'Smelter Look-up'!$J:$J,0),MATCH($B15&amp;$C15,'Smelter Look-up'!$J:$J,0)))</f>
        <v>375</v>
      </c>
      <c r="X15" s="227">
        <f t="shared" ca="1" si="4"/>
        <v>0</v>
      </c>
      <c r="AB15" s="228" t="str">
        <f t="shared" ca="1" si="5"/>
        <v>TantalumTANIOBIS Japan Co., Ltd.</v>
      </c>
    </row>
    <row r="16" spans="1:34" s="227" customFormat="1" ht="19.899999999999999" customHeight="1">
      <c r="A16" s="262" t="s">
        <v>1417</v>
      </c>
      <c r="B16" s="182" t="str">
        <f ca="1">IF(LEN(A16)=0,"",INDEX('Smelter Look-up'!$A:$A,MATCH($A16,'Smelter Look-up'!$E:$E,0)))</f>
        <v>Tantalum</v>
      </c>
      <c r="C16" s="186" t="str">
        <f ca="1">IF(LEN(A16)=0,"",INDEX('Smelter Look-up'!$C:$C,MATCH($A16,'Smelter Look-up'!$E:$E,0)))</f>
        <v>TANIOBIS Smelting GmbH &amp; Co. KG</v>
      </c>
      <c r="D16" s="230"/>
      <c r="E16" s="182" t="str">
        <f ca="1">IF(ISERROR($V16),"",OFFSET('Smelter Look-up'!$D$4,$V16-4,0)&amp;"")</f>
        <v>GERMANY</v>
      </c>
      <c r="F16" s="182" t="str">
        <f ca="1">IF(ISERROR($V16),"",OFFSET('Smelter Look-up'!$E$4,$V16-4,0))</f>
        <v>CID002550</v>
      </c>
      <c r="G16" s="182" t="str">
        <f ca="1">IF(C16=$X$4,IF(ISERROR($V16),"Enter smelter details","RMI"),IF(ISERROR($V16),"",OFFSET('Smelter Look-up'!$F$4,$V16-4,0)))</f>
        <v>RMI</v>
      </c>
      <c r="H16" s="183">
        <f ca="1">IF(ISERROR($V16),"",OFFSET('Smelter Look-up'!$G$4,$V16-4,0))</f>
        <v>0</v>
      </c>
      <c r="I16" s="184" t="str">
        <f ca="1">IF(ISERROR($V16),"",OFFSET('Smelter Look-up'!$H$4,$V16-4,0))</f>
        <v>Laufenburg</v>
      </c>
      <c r="J16" s="184" t="str">
        <f ca="1">IF(ISERROR($V16),"",OFFSET('Smelter Look-up'!$I$4,$V16-4,0))</f>
        <v>Baden-Württemberg</v>
      </c>
      <c r="K16" s="224"/>
      <c r="L16" s="224"/>
      <c r="M16" s="224"/>
      <c r="N16" s="224"/>
      <c r="O16" s="224"/>
      <c r="P16" s="185"/>
      <c r="Q16" s="225"/>
      <c r="R16" s="182" t="str">
        <f ca="1">IF(ISERROR($V16),"",OFFSET('Smelter Look-up'!$C$4,$V16-4,0)&amp;"")</f>
        <v>TANIOBIS Smelting GmbH &amp; Co. KG</v>
      </c>
      <c r="S16" s="181" t="str">
        <f t="shared" ca="1" si="3"/>
        <v>DE</v>
      </c>
      <c r="T16" s="181" t="str">
        <f ca="1">IF(B16="","",IF(ISERROR(MATCH($J16,SorP!$B$1:$B$6279,0)),"",INDIRECT("'SorP'!$A$"&amp;MATCH($S16&amp;$J16,SorP!C:C,0))))</f>
        <v>DE-BW</v>
      </c>
      <c r="U16" s="201"/>
      <c r="V16" s="226">
        <f ca="1">IF(C16="",NA(),IF(OR(C16="Smelter not listed",C16="Smelter not yet identified"),MATCH($B16&amp;$D16,'Smelter Look-up'!$J:$J,0),MATCH($B16&amp;$C16,'Smelter Look-up'!$J:$J,0)))</f>
        <v>376</v>
      </c>
      <c r="X16" s="227">
        <f t="shared" ca="1" si="4"/>
        <v>0</v>
      </c>
      <c r="AB16" s="228" t="str">
        <f t="shared" ca="1" si="5"/>
        <v>TantalumTANIOBIS Smelting GmbH &amp; Co. KG</v>
      </c>
    </row>
    <row r="17" spans="1:28" s="227" customFormat="1" ht="19.899999999999999" customHeight="1">
      <c r="A17" s="262" t="s">
        <v>1412</v>
      </c>
      <c r="B17" s="182" t="str">
        <f ca="1">IF(LEN(A17)=0,"",INDEX('Smelter Look-up'!$A:$A,MATCH($A17,'Smelter Look-up'!$E:$E,0)))</f>
        <v>Tantalum</v>
      </c>
      <c r="C17" s="186" t="str">
        <f ca="1">IF(LEN(A17)=0,"",INDEX('Smelter Look-up'!$C:$C,MATCH($A17,'Smelter Look-up'!$E:$E,0)))</f>
        <v>TANIOBIS GmbH</v>
      </c>
      <c r="D17" s="230"/>
      <c r="E17" s="182" t="str">
        <f ca="1">IF(ISERROR($V17),"",OFFSET('Smelter Look-up'!$D$4,$V17-4,0)&amp;"")</f>
        <v>GERMANY</v>
      </c>
      <c r="F17" s="182" t="str">
        <f ca="1">IF(ISERROR($V17),"",OFFSET('Smelter Look-up'!$E$4,$V17-4,0))</f>
        <v>CID002545</v>
      </c>
      <c r="G17" s="182" t="str">
        <f ca="1">IF(C17=$X$4,IF(ISERROR($V17),"Enter smelter details","RMI"),IF(ISERROR($V17),"",OFFSET('Smelter Look-up'!$F$4,$V17-4,0)))</f>
        <v>RMI</v>
      </c>
      <c r="H17" s="183">
        <f ca="1">IF(ISERROR($V17),"",OFFSET('Smelter Look-up'!$G$4,$V17-4,0))</f>
        <v>0</v>
      </c>
      <c r="I17" s="184" t="str">
        <f ca="1">IF(ISERROR($V17),"",OFFSET('Smelter Look-up'!$H$4,$V17-4,0))</f>
        <v>Goslar</v>
      </c>
      <c r="J17" s="184" t="str">
        <f ca="1">IF(ISERROR($V17),"",OFFSET('Smelter Look-up'!$I$4,$V17-4,0))</f>
        <v>Niedersachsen</v>
      </c>
      <c r="K17" s="224"/>
      <c r="L17" s="224"/>
      <c r="M17" s="224"/>
      <c r="N17" s="224"/>
      <c r="O17" s="224"/>
      <c r="P17" s="185"/>
      <c r="Q17" s="225"/>
      <c r="R17" s="182" t="str">
        <f ca="1">IF(ISERROR($V17),"",OFFSET('Smelter Look-up'!$C$4,$V17-4,0)&amp;"")</f>
        <v>TANIOBIS GmbH</v>
      </c>
      <c r="S17" s="181" t="str">
        <f t="shared" ca="1" si="3"/>
        <v>DE</v>
      </c>
      <c r="T17" s="181" t="str">
        <f ca="1">IF(B17="","",IF(ISERROR(MATCH($J17,SorP!$B$1:$B$6279,0)),"",INDIRECT("'SorP'!$A$"&amp;MATCH($S17&amp;$J17,SorP!C:C,0))))</f>
        <v>DE-NI</v>
      </c>
      <c r="U17" s="201"/>
      <c r="V17" s="226">
        <f ca="1">IF(C17="",NA(),IF(OR(C17="Smelter not listed",C17="Smelter not yet identified"),MATCH($B17&amp;$D17,'Smelter Look-up'!$J:$J,0),MATCH($B17&amp;$C17,'Smelter Look-up'!$J:$J,0)))</f>
        <v>374</v>
      </c>
      <c r="X17" s="227">
        <f t="shared" ca="1" si="4"/>
        <v>0</v>
      </c>
      <c r="AB17" s="228" t="str">
        <f t="shared" ca="1" si="5"/>
        <v>TantalumTANIOBIS GmbH</v>
      </c>
    </row>
    <row r="18" spans="1:28" s="227" customFormat="1" ht="19.899999999999999" customHeight="1">
      <c r="A18" s="181" t="s">
        <v>396</v>
      </c>
      <c r="B18" s="182" t="str">
        <f ca="1">IF(LEN(A18)=0,"",INDEX('Smelter Look-up'!$A:$A,MATCH($A18,'Smelter Look-up'!$E:$E,0)))</f>
        <v>Tantalum</v>
      </c>
      <c r="C18" s="186" t="str">
        <f ca="1">IF(LEN(A18)=0,"",INDEX('Smelter Look-up'!$C:$C,MATCH($A18,'Smelter Look-up'!$E:$E,0)))</f>
        <v>Hengyang King Xing Lifeng New Materials Co., Ltd.</v>
      </c>
      <c r="D18" s="230"/>
      <c r="E18" s="182" t="str">
        <f ca="1">IF(ISERROR($V18),"",OFFSET('Smelter Look-up'!$D$4,$V18-4,0)&amp;"")</f>
        <v>CHINA</v>
      </c>
      <c r="F18" s="182" t="str">
        <f ca="1">IF(ISERROR($V18),"",OFFSET('Smelter Look-up'!$E$4,$V18-4,0))</f>
        <v>CID002492</v>
      </c>
      <c r="G18" s="182" t="str">
        <f ca="1">IF(C18=$X$4,IF(ISERROR($V18),"Enter smelter details","RMI"),IF(ISERROR($V18),"",OFFSET('Smelter Look-up'!$F$4,$V18-4,0)))</f>
        <v>RMI</v>
      </c>
      <c r="H18" s="183">
        <f ca="1">IF(ISERROR($V18),"",OFFSET('Smelter Look-up'!$G$4,$V18-4,0))</f>
        <v>0</v>
      </c>
      <c r="I18" s="184" t="str">
        <f ca="1">IF(ISERROR($V18),"",OFFSET('Smelter Look-up'!$H$4,$V18-4,0))</f>
        <v>Hengyang</v>
      </c>
      <c r="J18" s="184" t="str">
        <f ca="1">IF(ISERROR($V18),"",OFFSET('Smelter Look-up'!$I$4,$V18-4,0))</f>
        <v>Hunan Sheng</v>
      </c>
      <c r="K18" s="224"/>
      <c r="L18" s="224"/>
      <c r="M18" s="224"/>
      <c r="N18" s="224"/>
      <c r="O18" s="224"/>
      <c r="P18" s="185"/>
      <c r="Q18" s="225"/>
      <c r="R18" s="182" t="str">
        <f ca="1">IF(ISERROR($V18),"",OFFSET('Smelter Look-up'!$C$4,$V18-4,0)&amp;"")</f>
        <v>Hengyang King Xing Lifeng New Materials Co., Ltd.</v>
      </c>
      <c r="S18" s="181" t="str">
        <f t="shared" ca="1" si="3"/>
        <v>CN</v>
      </c>
      <c r="T18" s="181" t="str">
        <f ca="1">IF(B18="","",IF(ISERROR(MATCH($J18,SorP!$B$1:$B$6279,0)),"",INDIRECT("'SorP'!$A$"&amp;MATCH($S18&amp;$J18,SorP!C:C,0))))</f>
        <v>CN-HN</v>
      </c>
      <c r="U18" s="201"/>
      <c r="V18" s="226">
        <f ca="1">IF(C18="",NA(),IF(OR(C18="Smelter not listed",C18="Smelter not yet identified"),MATCH($B18&amp;$D18,'Smelter Look-up'!$J:$J,0),MATCH($B18&amp;$C18,'Smelter Look-up'!$J:$J,0)))</f>
        <v>338</v>
      </c>
      <c r="X18" s="227">
        <f t="shared" ca="1" si="4"/>
        <v>0</v>
      </c>
      <c r="AB18" s="228" t="str">
        <f t="shared" ca="1" si="5"/>
        <v>TantalumHengyang King Xing Lifeng New Materials Co., Ltd.</v>
      </c>
    </row>
    <row r="19" spans="1:28" s="227" customFormat="1" ht="102">
      <c r="A19" s="181" t="s">
        <v>1393</v>
      </c>
      <c r="B19" s="182" t="str">
        <f ca="1">IF(LEN(A19)=0,"",INDEX('Smelter Look-up'!$A:$A,MATCH($A19,'Smelter Look-up'!$E:$E,0)))</f>
        <v>Tantalum</v>
      </c>
      <c r="C19" s="186" t="str">
        <f ca="1">IF(LEN(A19)=0,"",INDEX('Smelter Look-up'!$C:$C,MATCH($A19,'Smelter Look-up'!$E:$E,0)))</f>
        <v>Jiangxi Dinghai Tantalum &amp; Niobium Co., Ltd.</v>
      </c>
      <c r="D19" s="230"/>
      <c r="E19" s="182" t="str">
        <f ca="1">IF(ISERROR($V19),"",OFFSET('Smelter Look-up'!$D$4,$V19-4,0)&amp;"")</f>
        <v>CHINA</v>
      </c>
      <c r="F19" s="182" t="str">
        <f ca="1">IF(ISERROR($V19),"",OFFSET('Smelter Look-up'!$E$4,$V19-4,0))</f>
        <v>CID002512</v>
      </c>
      <c r="G19" s="182" t="str">
        <f ca="1">IF(C19=$X$4,IF(ISERROR($V19),"Enter smelter details","RMI"),IF(ISERROR($V19),"",OFFSET('Smelter Look-up'!$F$4,$V19-4,0)))</f>
        <v>RMI</v>
      </c>
      <c r="H19" s="183">
        <f ca="1">IF(ISERROR($V19),"",OFFSET('Smelter Look-up'!$G$4,$V19-4,0))</f>
        <v>0</v>
      </c>
      <c r="I19" s="184" t="str">
        <f ca="1">IF(ISERROR($V19),"",OFFSET('Smelter Look-up'!$H$4,$V19-4,0))</f>
        <v>Fengxin</v>
      </c>
      <c r="J19" s="184" t="str">
        <f ca="1">IF(ISERROR($V19),"",OFFSET('Smelter Look-up'!$I$4,$V19-4,0))</f>
        <v>Jiangxi Sheng</v>
      </c>
      <c r="K19" s="224"/>
      <c r="L19" s="224"/>
      <c r="M19" s="224"/>
      <c r="N19" s="224"/>
      <c r="O19" s="224"/>
      <c r="P19" s="185"/>
      <c r="Q19" s="225"/>
      <c r="R19" s="182" t="str">
        <f ca="1">IF(ISERROR($V19),"",OFFSET('Smelter Look-up'!$C$4,$V19-4,0)&amp;"")</f>
        <v>Jiangxi Dinghai Tantalum &amp; Niobium Co., Ltd.</v>
      </c>
      <c r="S19" s="181" t="str">
        <f t="shared" ca="1" si="3"/>
        <v>CN</v>
      </c>
      <c r="T19" s="181" t="str">
        <f ca="1">IF(B19="","",IF(ISERROR(MATCH($J19,SorP!$B$1:$B$6279,0)),"",INDIRECT("'SorP'!$A$"&amp;MATCH($S19&amp;$J19,SorP!C:C,0))))</f>
        <v>CN-JX</v>
      </c>
      <c r="U19" s="201"/>
      <c r="V19" s="226">
        <f ca="1">IF(C19="",NA(),IF(OR(C19="Smelter not listed",C19="Smelter not yet identified"),MATCH($B19&amp;$D19,'Smelter Look-up'!$J:$J,0),MATCH($B19&amp;$C19,'Smelter Look-up'!$J:$J,0)))</f>
        <v>339</v>
      </c>
      <c r="X19" s="227">
        <f t="shared" ca="1" si="4"/>
        <v>0</v>
      </c>
      <c r="AB19" s="228" t="str">
        <f t="shared" ca="1" si="5"/>
        <v>TantalumJiangxi Dinghai Tantalum &amp; Niobium Co., Ltd.</v>
      </c>
    </row>
    <row r="20" spans="1:28" s="227" customFormat="1" ht="76.5">
      <c r="A20" s="181" t="s">
        <v>2270</v>
      </c>
      <c r="B20" s="182" t="str">
        <f ca="1">IF(LEN(A20)=0,"",INDEX('Smelter Look-up'!$A:$A,MATCH($A20,'Smelter Look-up'!$E:$E,0)))</f>
        <v>Tantalum</v>
      </c>
      <c r="C20" s="186" t="str">
        <f ca="1">IF(LEN(A20)=0,"",INDEX('Smelter Look-up'!$C:$C,MATCH($A20,'Smelter Look-up'!$E:$E,0)))</f>
        <v>Jiangxi Tuohong New Raw Material</v>
      </c>
      <c r="D20" s="230"/>
      <c r="E20" s="182" t="str">
        <f ca="1">IF(ISERROR($V20),"",OFFSET('Smelter Look-up'!$D$4,$V20-4,0)&amp;"")</f>
        <v>CHINA</v>
      </c>
      <c r="F20" s="182" t="str">
        <f ca="1">IF(ISERROR($V20),"",OFFSET('Smelter Look-up'!$E$4,$V20-4,0))</f>
        <v>CID002842</v>
      </c>
      <c r="G20" s="182" t="str">
        <f ca="1">IF(C20=$X$4,IF(ISERROR($V20),"Enter smelter details","RMI"),IF(ISERROR($V20),"",OFFSET('Smelter Look-up'!$F$4,$V20-4,0)))</f>
        <v>RMI</v>
      </c>
      <c r="H20" s="183">
        <f ca="1">IF(ISERROR($V20),"",OFFSET('Smelter Look-up'!$G$4,$V20-4,0))</f>
        <v>0</v>
      </c>
      <c r="I20" s="184" t="str">
        <f ca="1">IF(ISERROR($V20),"",OFFSET('Smelter Look-up'!$H$4,$V20-4,0))</f>
        <v>Yichun</v>
      </c>
      <c r="J20" s="184" t="str">
        <f ca="1">IF(ISERROR($V20),"",OFFSET('Smelter Look-up'!$I$4,$V20-4,0))</f>
        <v>Jiangxi Sheng</v>
      </c>
      <c r="K20" s="224"/>
      <c r="L20" s="224"/>
      <c r="M20" s="224"/>
      <c r="N20" s="224"/>
      <c r="O20" s="224"/>
      <c r="P20" s="185"/>
      <c r="Q20" s="225"/>
      <c r="R20" s="182" t="str">
        <f ca="1">IF(ISERROR($V20),"",OFFSET('Smelter Look-up'!$C$4,$V20-4,0)&amp;"")</f>
        <v>Jiangxi Tuohong New Raw Material</v>
      </c>
      <c r="S20" s="181" t="str">
        <f t="shared" ca="1" si="3"/>
        <v>CN</v>
      </c>
      <c r="T20" s="181" t="str">
        <f ca="1">IF(B20="","",IF(ISERROR(MATCH($J20,SorP!$B$1:$B$6279,0)),"",INDIRECT("'SorP'!$A$"&amp;MATCH($S20&amp;$J20,SorP!C:C,0))))</f>
        <v>CN-JX</v>
      </c>
      <c r="U20" s="201"/>
      <c r="V20" s="226">
        <f ca="1">IF(C20="",NA(),IF(OR(C20="Smelter not listed",C20="Smelter not yet identified"),MATCH($B20&amp;$D20,'Smelter Look-up'!$J:$J,0),MATCH($B20&amp;$C20,'Smelter Look-up'!$J:$J,0)))</f>
        <v>340</v>
      </c>
      <c r="X20" s="227">
        <f t="shared" ca="1" si="4"/>
        <v>0</v>
      </c>
      <c r="AB20" s="228" t="str">
        <f t="shared" ca="1" si="5"/>
        <v>TantalumJiangxi Tuohong New Raw Material</v>
      </c>
    </row>
    <row r="21" spans="1:28" s="227" customFormat="1" ht="102">
      <c r="A21" s="181" t="s">
        <v>749</v>
      </c>
      <c r="B21" s="182" t="str">
        <f ca="1">IF(LEN(A21)=0,"",INDEX('Smelter Look-up'!$A:$A,MATCH($A21,'Smelter Look-up'!$E:$E,0)))</f>
        <v>Tantalum</v>
      </c>
      <c r="C21" s="186" t="str">
        <f ca="1">IF(LEN(A21)=0,"",INDEX('Smelter Look-up'!$C:$C,MATCH($A21,'Smelter Look-up'!$E:$E,0)))</f>
        <v>JiuJiang JinXin Nonferrous Metals Co., Ltd.</v>
      </c>
      <c r="D21" s="230"/>
      <c r="E21" s="182" t="str">
        <f ca="1">IF(ISERROR($V21),"",OFFSET('Smelter Look-up'!$D$4,$V21-4,0)&amp;"")</f>
        <v>CHINA</v>
      </c>
      <c r="F21" s="182" t="str">
        <f ca="1">IF(ISERROR($V21),"",OFFSET('Smelter Look-up'!$E$4,$V21-4,0))</f>
        <v>CID000914</v>
      </c>
      <c r="G21" s="182" t="str">
        <f ca="1">IF(C21=$X$4,IF(ISERROR($V21),"Enter smelter details","RMI"),IF(ISERROR($V21),"",OFFSET('Smelter Look-up'!$F$4,$V21-4,0)))</f>
        <v>RMI</v>
      </c>
      <c r="H21" s="183">
        <f ca="1">IF(ISERROR($V21),"",OFFSET('Smelter Look-up'!$G$4,$V21-4,0))</f>
        <v>0</v>
      </c>
      <c r="I21" s="184" t="str">
        <f ca="1">IF(ISERROR($V21),"",OFFSET('Smelter Look-up'!$H$4,$V21-4,0))</f>
        <v>Jiujiang</v>
      </c>
      <c r="J21" s="184" t="str">
        <f ca="1">IF(ISERROR($V21),"",OFFSET('Smelter Look-up'!$I$4,$V21-4,0))</f>
        <v>Jiangxi Sheng</v>
      </c>
      <c r="K21" s="224"/>
      <c r="L21" s="224"/>
      <c r="M21" s="224"/>
      <c r="N21" s="224"/>
      <c r="O21" s="224"/>
      <c r="P21" s="185"/>
      <c r="Q21" s="225"/>
      <c r="R21" s="182" t="str">
        <f ca="1">IF(ISERROR($V21),"",OFFSET('Smelter Look-up'!$C$4,$V21-4,0)&amp;"")</f>
        <v>JiuJiang JinXin Nonferrous Metals Co., Ltd.</v>
      </c>
      <c r="S21" s="181" t="str">
        <f t="shared" ca="1" si="3"/>
        <v>CN</v>
      </c>
      <c r="T21" s="181" t="str">
        <f ca="1">IF(B21="","",IF(ISERROR(MATCH($J21,SorP!$B$1:$B$6279,0)),"",INDIRECT("'SorP'!$A$"&amp;MATCH($S21&amp;$J21,SorP!C:C,0))))</f>
        <v>CN-JX</v>
      </c>
      <c r="U21" s="201"/>
      <c r="V21" s="226">
        <f ca="1">IF(C21="",NA(),IF(OR(C21="Smelter not listed",C21="Smelter not yet identified"),MATCH($B21&amp;$D21,'Smelter Look-up'!$J:$J,0),MATCH($B21&amp;$C21,'Smelter Look-up'!$J:$J,0)))</f>
        <v>341</v>
      </c>
      <c r="X21" s="227">
        <f t="shared" ca="1" si="4"/>
        <v>0</v>
      </c>
      <c r="AB21" s="228" t="str">
        <f t="shared" ca="1" si="5"/>
        <v>TantalumJiuJiang JinXin Nonferrous Metals Co., Ltd.</v>
      </c>
    </row>
    <row r="22" spans="1:28" s="227" customFormat="1" ht="76.5">
      <c r="A22" s="181" t="s">
        <v>750</v>
      </c>
      <c r="B22" s="182" t="str">
        <f ca="1">IF(LEN(A22)=0,"",INDEX('Smelter Look-up'!$A:$A,MATCH($A22,'Smelter Look-up'!$E:$E,0)))</f>
        <v>Tantalum</v>
      </c>
      <c r="C22" s="186" t="str">
        <f ca="1">IF(LEN(A22)=0,"",INDEX('Smelter Look-up'!$C:$C,MATCH($A22,'Smelter Look-up'!$E:$E,0)))</f>
        <v>Jiujiang Tanbre Co., Ltd.</v>
      </c>
      <c r="D22" s="230"/>
      <c r="E22" s="182" t="str">
        <f ca="1">IF(ISERROR($V22),"",OFFSET('Smelter Look-up'!$D$4,$V22-4,0)&amp;"")</f>
        <v>CHINA</v>
      </c>
      <c r="F22" s="182" t="str">
        <f ca="1">IF(ISERROR($V22),"",OFFSET('Smelter Look-up'!$E$4,$V22-4,0))</f>
        <v>CID000917</v>
      </c>
      <c r="G22" s="182" t="str">
        <f ca="1">IF(C22=$X$4,IF(ISERROR($V22),"Enter smelter details","RMI"),IF(ISERROR($V22),"",OFFSET('Smelter Look-up'!$F$4,$V22-4,0)))</f>
        <v>RMI</v>
      </c>
      <c r="H22" s="183">
        <f ca="1">IF(ISERROR($V22),"",OFFSET('Smelter Look-up'!$G$4,$V22-4,0))</f>
        <v>0</v>
      </c>
      <c r="I22" s="184" t="str">
        <f ca="1">IF(ISERROR($V22),"",OFFSET('Smelter Look-up'!$H$4,$V22-4,0))</f>
        <v>Jiujiang</v>
      </c>
      <c r="J22" s="184" t="str">
        <f ca="1">IF(ISERROR($V22),"",OFFSET('Smelter Look-up'!$I$4,$V22-4,0))</f>
        <v>Jiangxi Sheng</v>
      </c>
      <c r="K22" s="224"/>
      <c r="L22" s="224"/>
      <c r="M22" s="224"/>
      <c r="N22" s="224"/>
      <c r="O22" s="224"/>
      <c r="P22" s="185"/>
      <c r="Q22" s="225"/>
      <c r="R22" s="182" t="str">
        <f ca="1">IF(ISERROR($V22),"",OFFSET('Smelter Look-up'!$C$4,$V22-4,0)&amp;"")</f>
        <v>Jiujiang Tanbre Co., Ltd.</v>
      </c>
      <c r="S22" s="181" t="str">
        <f t="shared" ca="1" si="3"/>
        <v>CN</v>
      </c>
      <c r="T22" s="181" t="str">
        <f ca="1">IF(B22="","",IF(ISERROR(MATCH($J22,SorP!$B$1:$B$6279,0)),"",INDIRECT("'SorP'!$A$"&amp;MATCH($S22&amp;$J22,SorP!C:C,0))))</f>
        <v>CN-JX</v>
      </c>
      <c r="U22" s="201"/>
      <c r="V22" s="226">
        <f ca="1">IF(C22="",NA(),IF(OR(C22="Smelter not listed",C22="Smelter not yet identified"),MATCH($B22&amp;$D22,'Smelter Look-up'!$J:$J,0),MATCH($B22&amp;$C22,'Smelter Look-up'!$J:$J,0)))</f>
        <v>343</v>
      </c>
      <c r="X22" s="227">
        <f t="shared" ca="1" si="4"/>
        <v>0</v>
      </c>
      <c r="AB22" s="228" t="str">
        <f t="shared" ca="1" si="5"/>
        <v>TantalumJiujiang Tanbre Co., Ltd.</v>
      </c>
    </row>
    <row r="23" spans="1:28" s="227" customFormat="1" ht="127.5">
      <c r="A23" s="181" t="s">
        <v>1394</v>
      </c>
      <c r="B23" s="182" t="str">
        <f ca="1">IF(LEN(A23)=0,"",INDEX('Smelter Look-up'!$A:$A,MATCH($A23,'Smelter Look-up'!$E:$E,0)))</f>
        <v>Tantalum</v>
      </c>
      <c r="C23" s="186" t="str">
        <f ca="1">IF(LEN(A23)=0,"",INDEX('Smelter Look-up'!$C:$C,MATCH($A23,'Smelter Look-up'!$E:$E,0)))</f>
        <v>Jiujiang Zhongao Tantalum &amp; Niobium Co., Ltd.</v>
      </c>
      <c r="D23" s="230"/>
      <c r="E23" s="182" t="str">
        <f ca="1">IF(ISERROR($V23),"",OFFSET('Smelter Look-up'!$D$4,$V23-4,0)&amp;"")</f>
        <v>CHINA</v>
      </c>
      <c r="F23" s="182" t="str">
        <f ca="1">IF(ISERROR($V23),"",OFFSET('Smelter Look-up'!$E$4,$V23-4,0))</f>
        <v>CID002506</v>
      </c>
      <c r="G23" s="182" t="str">
        <f ca="1">IF(C23=$X$4,IF(ISERROR($V23),"Enter smelter details","RMI"),IF(ISERROR($V23),"",OFFSET('Smelter Look-up'!$F$4,$V23-4,0)))</f>
        <v>RMI</v>
      </c>
      <c r="H23" s="183">
        <f ca="1">IF(ISERROR($V23),"",OFFSET('Smelter Look-up'!$G$4,$V23-4,0))</f>
        <v>0</v>
      </c>
      <c r="I23" s="184" t="str">
        <f ca="1">IF(ISERROR($V23),"",OFFSET('Smelter Look-up'!$H$4,$V23-4,0))</f>
        <v>Jiujiang</v>
      </c>
      <c r="J23" s="184" t="str">
        <f ca="1">IF(ISERROR($V23),"",OFFSET('Smelter Look-up'!$I$4,$V23-4,0))</f>
        <v>Jiangxi Sheng</v>
      </c>
      <c r="K23" s="224"/>
      <c r="L23" s="224"/>
      <c r="M23" s="224"/>
      <c r="N23" s="224"/>
      <c r="O23" s="224"/>
      <c r="P23" s="185"/>
      <c r="Q23" s="225"/>
      <c r="R23" s="182" t="str">
        <f ca="1">IF(ISERROR($V23),"",OFFSET('Smelter Look-up'!$C$4,$V23-4,0)&amp;"")</f>
        <v>Jiujiang Zhongao Tantalum &amp; Niobium Co., Ltd.</v>
      </c>
      <c r="S23" s="181" t="str">
        <f t="shared" ca="1" si="3"/>
        <v>CN</v>
      </c>
      <c r="T23" s="181" t="str">
        <f ca="1">IF(B23="","",IF(ISERROR(MATCH($J23,SorP!$B$1:$B$6279,0)),"",INDIRECT("'SorP'!$A$"&amp;MATCH($S23&amp;$J23,SorP!C:C,0))))</f>
        <v>CN-JX</v>
      </c>
      <c r="U23" s="201"/>
      <c r="V23" s="226">
        <f ca="1">IF(C23="",NA(),IF(OR(C23="Smelter not listed",C23="Smelter not yet identified"),MATCH($B23&amp;$D23,'Smelter Look-up'!$J:$J,0),MATCH($B23&amp;$C23,'Smelter Look-up'!$J:$J,0)))</f>
        <v>344</v>
      </c>
      <c r="X23" s="227">
        <f t="shared" ca="1" si="4"/>
        <v>0</v>
      </c>
      <c r="AB23" s="228" t="str">
        <f t="shared" ca="1" si="5"/>
        <v>TantalumJiujiang Zhongao Tantalum &amp; Niobium Co., Ltd.</v>
      </c>
    </row>
    <row r="24" spans="1:28" s="227" customFormat="1" ht="51">
      <c r="A24" s="181" t="s">
        <v>1419</v>
      </c>
      <c r="B24" s="182" t="str">
        <f ca="1">IF(LEN(A24)=0,"",INDEX('Smelter Look-up'!$A:$A,MATCH($A24,'Smelter Look-up'!$E:$E,0)))</f>
        <v>Tantalum</v>
      </c>
      <c r="C24" s="186" t="str">
        <f ca="1">IF(LEN(A24)=0,"",INDEX('Smelter Look-up'!$C:$C,MATCH($A24,'Smelter Look-up'!$E:$E,0)))</f>
        <v>KEMET de Mexico</v>
      </c>
      <c r="D24" s="230"/>
      <c r="E24" s="182" t="str">
        <f ca="1">IF(ISERROR($V24),"",OFFSET('Smelter Look-up'!$D$4,$V24-4,0)&amp;"")</f>
        <v>MEXICO</v>
      </c>
      <c r="F24" s="182" t="str">
        <f ca="1">IF(ISERROR($V24),"",OFFSET('Smelter Look-up'!$E$4,$V24-4,0))</f>
        <v>CID002539</v>
      </c>
      <c r="G24" s="182" t="str">
        <f ca="1">IF(C24=$X$4,IF(ISERROR($V24),"Enter smelter details","RMI"),IF(ISERROR($V24),"",OFFSET('Smelter Look-up'!$F$4,$V24-4,0)))</f>
        <v>RMI</v>
      </c>
      <c r="H24" s="183">
        <f ca="1">IF(ISERROR($V24),"",OFFSET('Smelter Look-up'!$G$4,$V24-4,0))</f>
        <v>0</v>
      </c>
      <c r="I24" s="184" t="str">
        <f ca="1">IF(ISERROR($V24),"",OFFSET('Smelter Look-up'!$H$4,$V24-4,0))</f>
        <v>Matamoros</v>
      </c>
      <c r="J24" s="184" t="str">
        <f ca="1">IF(ISERROR($V24),"",OFFSET('Smelter Look-up'!$I$4,$V24-4,0))</f>
        <v>Tamaulipas</v>
      </c>
      <c r="K24" s="224"/>
      <c r="L24" s="224"/>
      <c r="M24" s="224"/>
      <c r="N24" s="224"/>
      <c r="O24" s="224"/>
      <c r="P24" s="185"/>
      <c r="Q24" s="225"/>
      <c r="R24" s="182" t="str">
        <f ca="1">IF(ISERROR($V24),"",OFFSET('Smelter Look-up'!$C$4,$V24-4,0)&amp;"")</f>
        <v>KEMET de Mexico</v>
      </c>
      <c r="S24" s="181" t="str">
        <f t="shared" ca="1" si="3"/>
        <v>MX</v>
      </c>
      <c r="T24" s="181" t="str">
        <f ca="1">IF(B24="","",IF(ISERROR(MATCH($J24,SorP!$B$1:$B$6279,0)),"",INDIRECT("'SorP'!$A$"&amp;MATCH($S24&amp;$J24,SorP!C:C,0))))</f>
        <v>MX-TAM</v>
      </c>
      <c r="U24" s="201"/>
      <c r="V24" s="226">
        <f ca="1">IF(C24="",NA(),IF(OR(C24="Smelter not listed",C24="Smelter not yet identified"),MATCH($B24&amp;$D24,'Smelter Look-up'!$J:$J,0),MATCH($B24&amp;$C24,'Smelter Look-up'!$J:$J,0)))</f>
        <v>346</v>
      </c>
      <c r="X24" s="227">
        <f t="shared" ca="1" si="4"/>
        <v>0</v>
      </c>
      <c r="AB24" s="228" t="str">
        <f t="shared" ca="1" si="5"/>
        <v>TantalumKEMET de Mexico</v>
      </c>
    </row>
    <row r="25" spans="1:28" s="227" customFormat="1" ht="38.25">
      <c r="A25" s="181" t="s">
        <v>751</v>
      </c>
      <c r="B25" s="182" t="str">
        <f ca="1">IF(LEN(A25)=0,"",INDEX('Smelter Look-up'!$A:$A,MATCH($A25,'Smelter Look-up'!$E:$E,0)))</f>
        <v>Tantalum</v>
      </c>
      <c r="C25" s="186" t="str">
        <f ca="1">IF(LEN(A25)=0,"",INDEX('Smelter Look-up'!$C:$C,MATCH($A25,'Smelter Look-up'!$E:$E,0)))</f>
        <v>AMG Brasil</v>
      </c>
      <c r="D25" s="230"/>
      <c r="E25" s="182" t="str">
        <f ca="1">IF(ISERROR($V25),"",OFFSET('Smelter Look-up'!$D$4,$V25-4,0)&amp;"")</f>
        <v>BRAZIL</v>
      </c>
      <c r="F25" s="182" t="str">
        <f ca="1">IF(ISERROR($V25),"",OFFSET('Smelter Look-up'!$E$4,$V25-4,0))</f>
        <v>CID001076</v>
      </c>
      <c r="G25" s="182" t="str">
        <f ca="1">IF(C25=$X$4,IF(ISERROR($V25),"Enter smelter details","RMI"),IF(ISERROR($V25),"",OFFSET('Smelter Look-up'!$F$4,$V25-4,0)))</f>
        <v>RMI</v>
      </c>
      <c r="H25" s="183">
        <f ca="1">IF(ISERROR($V25),"",OFFSET('Smelter Look-up'!$G$4,$V25-4,0))</f>
        <v>0</v>
      </c>
      <c r="I25" s="184" t="str">
        <f ca="1">IF(ISERROR($V25),"",OFFSET('Smelter Look-up'!$H$4,$V25-4,0))</f>
        <v>São João del Rei</v>
      </c>
      <c r="J25" s="184" t="str">
        <f ca="1">IF(ISERROR($V25),"",OFFSET('Smelter Look-up'!$I$4,$V25-4,0))</f>
        <v>Minas Gerais</v>
      </c>
      <c r="K25" s="224"/>
      <c r="L25" s="224"/>
      <c r="M25" s="224"/>
      <c r="N25" s="224"/>
      <c r="O25" s="224"/>
      <c r="P25" s="185"/>
      <c r="Q25" s="225"/>
      <c r="R25" s="182" t="str">
        <f ca="1">IF(ISERROR($V25),"",OFFSET('Smelter Look-up'!$C$4,$V25-4,0)&amp;"")</f>
        <v>AMG Brasil</v>
      </c>
      <c r="S25" s="181" t="str">
        <f t="shared" ca="1" si="3"/>
        <v>BR</v>
      </c>
      <c r="T25" s="181" t="str">
        <f ca="1">IF(B25="","",IF(ISERROR(MATCH($J25,SorP!$B$1:$B$6279,0)),"",INDIRECT("'SorP'!$A$"&amp;MATCH($S25&amp;$J25,SorP!C:C,0))))</f>
        <v>BR-MG</v>
      </c>
      <c r="U25" s="201"/>
      <c r="V25" s="226">
        <f ca="1">IF(C25="",NA(),IF(OR(C25="Smelter not listed",C25="Smelter not yet identified"),MATCH($B25&amp;$D25,'Smelter Look-up'!$J:$J,0),MATCH($B25&amp;$C25,'Smelter Look-up'!$J:$J,0)))</f>
        <v>323</v>
      </c>
      <c r="X25" s="227">
        <f t="shared" ca="1" si="4"/>
        <v>0</v>
      </c>
      <c r="AB25" s="228" t="str">
        <f t="shared" ca="1" si="5"/>
        <v>TantalumAMG Brasil</v>
      </c>
    </row>
    <row r="26" spans="1:28" s="227" customFormat="1" ht="89.25">
      <c r="A26" s="181" t="s">
        <v>752</v>
      </c>
      <c r="B26" s="182" t="str">
        <f ca="1">IF(LEN(A26)=0,"",INDEX('Smelter Look-up'!$A:$A,MATCH($A26,'Smelter Look-up'!$E:$E,0)))</f>
        <v>Tantalum</v>
      </c>
      <c r="C26" s="186" t="str">
        <f ca="1">IF(LEN(A26)=0,"",INDEX('Smelter Look-up'!$C:$C,MATCH($A26,'Smelter Look-up'!$E:$E,0)))</f>
        <v>Metallurgical Products India Pvt., Ltd.</v>
      </c>
      <c r="D26" s="230"/>
      <c r="E26" s="182" t="str">
        <f ca="1">IF(ISERROR($V26),"",OFFSET('Smelter Look-up'!$D$4,$V26-4,0)&amp;"")</f>
        <v>INDIA</v>
      </c>
      <c r="F26" s="182" t="str">
        <f ca="1">IF(ISERROR($V26),"",OFFSET('Smelter Look-up'!$E$4,$V26-4,0))</f>
        <v>CID001163</v>
      </c>
      <c r="G26" s="182" t="str">
        <f ca="1">IF(C26=$X$4,IF(ISERROR($V26),"Enter smelter details","RMI"),IF(ISERROR($V26),"",OFFSET('Smelter Look-up'!$F$4,$V26-4,0)))</f>
        <v>RMI</v>
      </c>
      <c r="H26" s="183">
        <f ca="1">IF(ISERROR($V26),"",OFFSET('Smelter Look-up'!$G$4,$V26-4,0))</f>
        <v>0</v>
      </c>
      <c r="I26" s="184" t="str">
        <f ca="1">IF(ISERROR($V26),"",OFFSET('Smelter Look-up'!$H$4,$V26-4,0))</f>
        <v>District Raigad</v>
      </c>
      <c r="J26" s="184" t="str">
        <f ca="1">IF(ISERROR($V26),"",OFFSET('Smelter Look-up'!$I$4,$V26-4,0))</f>
        <v>Mahārāshtra</v>
      </c>
      <c r="K26" s="224"/>
      <c r="L26" s="224"/>
      <c r="M26" s="224"/>
      <c r="N26" s="224"/>
      <c r="O26" s="224"/>
      <c r="P26" s="185"/>
      <c r="Q26" s="225"/>
      <c r="R26" s="182" t="str">
        <f ca="1">IF(ISERROR($V26),"",OFFSET('Smelter Look-up'!$C$4,$V26-4,0)&amp;"")</f>
        <v>Metallurgical Products India Pvt., Ltd.</v>
      </c>
      <c r="S26" s="181" t="str">
        <f t="shared" ca="1" si="3"/>
        <v>IN</v>
      </c>
      <c r="T26" s="181" t="str">
        <f ca="1">IF(B26="","",IF(ISERROR(MATCH($J26,SorP!$B$1:$B$6279,0)),"",INDIRECT("'SorP'!$A$"&amp;MATCH($S26&amp;$J26,SorP!C:C,0))))</f>
        <v>IN-MH</v>
      </c>
      <c r="U26" s="201"/>
      <c r="V26" s="226">
        <f ca="1">IF(C26="",NA(),IF(OR(C26="Smelter not listed",C26="Smelter not yet identified"),MATCH($B26&amp;$D26,'Smelter Look-up'!$J:$J,0),MATCH($B26&amp;$C26,'Smelter Look-up'!$J:$J,0)))</f>
        <v>350</v>
      </c>
      <c r="X26" s="227">
        <f t="shared" ca="1" si="4"/>
        <v>0</v>
      </c>
      <c r="AB26" s="228" t="str">
        <f t="shared" ca="1" si="5"/>
        <v>TantalumMetallurgical Products India Pvt., Ltd.</v>
      </c>
    </row>
    <row r="27" spans="1:28" s="227" customFormat="1" ht="51">
      <c r="A27" s="181" t="s">
        <v>772</v>
      </c>
      <c r="B27" s="182" t="str">
        <f ca="1">IF(LEN(A27)=0,"",INDEX('Smelter Look-up'!$A:$A,MATCH($A27,'Smelter Look-up'!$E:$E,0)))</f>
        <v>Tin</v>
      </c>
      <c r="C27" s="186" t="str">
        <f ca="1">IF(LEN(A27)=0,"",INDEX('Smelter Look-up'!$C:$C,MATCH($A27,'Smelter Look-up'!$E:$E,0)))</f>
        <v>Mineracao Taboca S.A.</v>
      </c>
      <c r="D27" s="230"/>
      <c r="E27" s="182" t="str">
        <f ca="1">IF(ISERROR($V27),"",OFFSET('Smelter Look-up'!$D$4,$V27-4,0)&amp;"")</f>
        <v>BRAZIL</v>
      </c>
      <c r="F27" s="182" t="str">
        <f ca="1">IF(ISERROR($V27),"",OFFSET('Smelter Look-up'!$E$4,$V27-4,0))</f>
        <v>CID001173</v>
      </c>
      <c r="G27" s="182" t="str">
        <f ca="1">IF(C27=$X$4,IF(ISERROR($V27),"Enter smelter details","RMI"),IF(ISERROR($V27),"",OFFSET('Smelter Look-up'!$F$4,$V27-4,0)))</f>
        <v>RMI</v>
      </c>
      <c r="H27" s="183">
        <f ca="1">IF(ISERROR($V27),"",OFFSET('Smelter Look-up'!$G$4,$V27-4,0))</f>
        <v>0</v>
      </c>
      <c r="I27" s="184" t="str">
        <f ca="1">IF(ISERROR($V27),"",OFFSET('Smelter Look-up'!$H$4,$V27-4,0))</f>
        <v>Bairro Guarapiranga</v>
      </c>
      <c r="J27" s="184" t="str">
        <f ca="1">IF(ISERROR($V27),"",OFFSET('Smelter Look-up'!$I$4,$V27-4,0))</f>
        <v>São Paulo</v>
      </c>
      <c r="K27" s="224"/>
      <c r="L27" s="224"/>
      <c r="M27" s="224"/>
      <c r="N27" s="224"/>
      <c r="O27" s="224"/>
      <c r="P27" s="185"/>
      <c r="Q27" s="225"/>
      <c r="R27" s="182" t="str">
        <f ca="1">IF(ISERROR($V27),"",OFFSET('Smelter Look-up'!$C$4,$V27-4,0)&amp;"")</f>
        <v>Mineracao Taboca S.A.</v>
      </c>
      <c r="S27" s="181" t="str">
        <f t="shared" ca="1" si="3"/>
        <v>BR</v>
      </c>
      <c r="T27" s="181" t="str">
        <f ca="1">IF(B27="","",IF(ISERROR(MATCH($J27,SorP!$B$1:$B$6279,0)),"",INDIRECT("'SorP'!$A$"&amp;MATCH($S27&amp;$J27,SorP!C:C,0))))</f>
        <v>BR-SP</v>
      </c>
      <c r="U27" s="201"/>
      <c r="V27" s="226">
        <f ca="1">IF(C27="",NA(),IF(OR(C27="Smelter not listed",C27="Smelter not yet identified"),MATCH($B27&amp;$D27,'Smelter Look-up'!$J:$J,0),MATCH($B27&amp;$C27,'Smelter Look-up'!$J:$J,0)))</f>
        <v>465</v>
      </c>
      <c r="X27" s="227">
        <f t="shared" ca="1" si="4"/>
        <v>0</v>
      </c>
      <c r="AB27" s="228" t="str">
        <f t="shared" ca="1" si="5"/>
        <v>TinMineracao Taboca S.A.</v>
      </c>
    </row>
    <row r="28" spans="1:28" s="227" customFormat="1" ht="89.25">
      <c r="A28" s="181" t="s">
        <v>754</v>
      </c>
      <c r="B28" s="182" t="str">
        <f ca="1">IF(LEN(A28)=0,"",INDEX('Smelter Look-up'!$A:$A,MATCH($A28,'Smelter Look-up'!$E:$E,0)))</f>
        <v>Tantalum</v>
      </c>
      <c r="C28" s="186" t="str">
        <f ca="1">IF(LEN(A28)=0,"",INDEX('Smelter Look-up'!$C:$C,MATCH($A28,'Smelter Look-up'!$E:$E,0)))</f>
        <v>Mitsui Mining and Smelting Co., Ltd.</v>
      </c>
      <c r="D28" s="230"/>
      <c r="E28" s="182" t="str">
        <f ca="1">IF(ISERROR($V28),"",OFFSET('Smelter Look-up'!$D$4,$V28-4,0)&amp;"")</f>
        <v>JAPAN</v>
      </c>
      <c r="F28" s="182" t="str">
        <f ca="1">IF(ISERROR($V28),"",OFFSET('Smelter Look-up'!$E$4,$V28-4,0))</f>
        <v>CID001192</v>
      </c>
      <c r="G28" s="182" t="str">
        <f ca="1">IF(C28=$X$4,IF(ISERROR($V28),"Enter smelter details","RMI"),IF(ISERROR($V28),"",OFFSET('Smelter Look-up'!$F$4,$V28-4,0)))</f>
        <v>RMI</v>
      </c>
      <c r="H28" s="183">
        <f ca="1">IF(ISERROR($V28),"",OFFSET('Smelter Look-up'!$G$4,$V28-4,0))</f>
        <v>0</v>
      </c>
      <c r="I28" s="184" t="str">
        <f ca="1">IF(ISERROR($V28),"",OFFSET('Smelter Look-up'!$H$4,$V28-4,0))</f>
        <v>Omuta</v>
      </c>
      <c r="J28" s="184" t="str">
        <f ca="1">IF(ISERROR($V28),"",OFFSET('Smelter Look-up'!$I$4,$V28-4,0))</f>
        <v>Fukuoka</v>
      </c>
      <c r="K28" s="224"/>
      <c r="L28" s="224"/>
      <c r="M28" s="224"/>
      <c r="N28" s="224"/>
      <c r="O28" s="224"/>
      <c r="P28" s="185"/>
      <c r="Q28" s="225"/>
      <c r="R28" s="182" t="str">
        <f ca="1">IF(ISERROR($V28),"",OFFSET('Smelter Look-up'!$C$4,$V28-4,0)&amp;"")</f>
        <v>Mitsui Mining and Smelting Co., Ltd.</v>
      </c>
      <c r="S28" s="181" t="str">
        <f t="shared" ca="1" si="3"/>
        <v>JP</v>
      </c>
      <c r="T28" s="181" t="str">
        <f ca="1">IF(B28="","",IF(ISERROR(MATCH($J28,SorP!$B$1:$B$6279,0)),"",INDIRECT("'SorP'!$A$"&amp;MATCH($S28&amp;$J28,SorP!C:C,0))))</f>
        <v>JP-40</v>
      </c>
      <c r="U28" s="201"/>
      <c r="V28" s="226">
        <f ca="1">IF(C28="",NA(),IF(OR(C28="Smelter not listed",C28="Smelter not yet identified"),MATCH($B28&amp;$D28,'Smelter Look-up'!$J:$J,0),MATCH($B28&amp;$C28,'Smelter Look-up'!$J:$J,0)))</f>
        <v>355</v>
      </c>
      <c r="X28" s="227">
        <f t="shared" ca="1" si="4"/>
        <v>0</v>
      </c>
      <c r="AB28" s="228" t="str">
        <f t="shared" ca="1" si="5"/>
        <v>TantalumMitsui Mining and Smelting Co., Ltd.</v>
      </c>
    </row>
    <row r="29" spans="1:28" s="227" customFormat="1" ht="102">
      <c r="A29" s="181" t="s">
        <v>756</v>
      </c>
      <c r="B29" s="182" t="str">
        <f ca="1">IF(LEN(A29)=0,"",INDEX('Smelter Look-up'!$A:$A,MATCH($A29,'Smelter Look-up'!$E:$E,0)))</f>
        <v>Tantalum</v>
      </c>
      <c r="C29" s="186" t="str">
        <f ca="1">IF(LEN(A29)=0,"",INDEX('Smelter Look-up'!$C:$C,MATCH($A29,'Smelter Look-up'!$E:$E,0)))</f>
        <v>Ningxia Orient Tantalum Industry Co., Ltd.</v>
      </c>
      <c r="D29" s="230"/>
      <c r="E29" s="182" t="str">
        <f ca="1">IF(ISERROR($V29),"",OFFSET('Smelter Look-up'!$D$4,$V29-4,0)&amp;"")</f>
        <v>CHINA</v>
      </c>
      <c r="F29" s="182" t="str">
        <f ca="1">IF(ISERROR($V29),"",OFFSET('Smelter Look-up'!$E$4,$V29-4,0))</f>
        <v>CID001277</v>
      </c>
      <c r="G29" s="182" t="str">
        <f ca="1">IF(C29=$X$4,IF(ISERROR($V29),"Enter smelter details","RMI"),IF(ISERROR($V29),"",OFFSET('Smelter Look-up'!$F$4,$V29-4,0)))</f>
        <v>RMI</v>
      </c>
      <c r="H29" s="183">
        <f ca="1">IF(ISERROR($V29),"",OFFSET('Smelter Look-up'!$G$4,$V29-4,0))</f>
        <v>0</v>
      </c>
      <c r="I29" s="184" t="str">
        <f ca="1">IF(ISERROR($V29),"",OFFSET('Smelter Look-up'!$H$4,$V29-4,0))</f>
        <v>Shizuishan City</v>
      </c>
      <c r="J29" s="184" t="str">
        <f ca="1">IF(ISERROR($V29),"",OFFSET('Smelter Look-up'!$I$4,$V29-4,0))</f>
        <v>Ningxia Huizi Zizhiqu</v>
      </c>
      <c r="K29" s="224"/>
      <c r="L29" s="224"/>
      <c r="M29" s="224"/>
      <c r="N29" s="224"/>
      <c r="O29" s="224"/>
      <c r="P29" s="185"/>
      <c r="Q29" s="225"/>
      <c r="R29" s="182" t="str">
        <f ca="1">IF(ISERROR($V29),"",OFFSET('Smelter Look-up'!$C$4,$V29-4,0)&amp;"")</f>
        <v>Ningxia Orient Tantalum Industry Co., Ltd.</v>
      </c>
      <c r="S29" s="181" t="str">
        <f t="shared" ca="1" si="3"/>
        <v>CN</v>
      </c>
      <c r="T29" s="181" t="str">
        <f ca="1">IF(B29="","",IF(ISERROR(MATCH($J29,SorP!$B$1:$B$6279,0)),"",INDIRECT("'SorP'!$A$"&amp;MATCH($S29&amp;$J29,SorP!C:C,0))))</f>
        <v>CN-NX</v>
      </c>
      <c r="U29" s="201"/>
      <c r="V29" s="226">
        <f ca="1">IF(C29="",NA(),IF(OR(C29="Smelter not listed",C29="Smelter not yet identified"),MATCH($B29&amp;$D29,'Smelter Look-up'!$J:$J,0),MATCH($B29&amp;$C29,'Smelter Look-up'!$J:$J,0)))</f>
        <v>358</v>
      </c>
      <c r="X29" s="227">
        <f t="shared" ca="1" si="4"/>
        <v>0</v>
      </c>
      <c r="AB29" s="228" t="str">
        <f t="shared" ca="1" si="5"/>
        <v>TantalumNingxia Orient Tantalum Industry Co., Ltd.</v>
      </c>
    </row>
    <row r="30" spans="1:28" s="227" customFormat="1" ht="51">
      <c r="A30" s="181" t="s">
        <v>755</v>
      </c>
      <c r="B30" s="182" t="str">
        <f ca="1">IF(LEN(A30)=0,"",INDEX('Smelter Look-up'!$A:$A,MATCH($A30,'Smelter Look-up'!$E:$E,0)))</f>
        <v>Tantalum</v>
      </c>
      <c r="C30" s="186" t="str">
        <f ca="1">IF(LEN(A30)=0,"",INDEX('Smelter Look-up'!$C:$C,MATCH($A30,'Smelter Look-up'!$E:$E,0)))</f>
        <v>NPM Silmet AS</v>
      </c>
      <c r="D30" s="230"/>
      <c r="E30" s="182" t="str">
        <f ca="1">IF(ISERROR($V30),"",OFFSET('Smelter Look-up'!$D$4,$V30-4,0)&amp;"")</f>
        <v>ESTONIA</v>
      </c>
      <c r="F30" s="182" t="str">
        <f ca="1">IF(ISERROR($V30),"",OFFSET('Smelter Look-up'!$E$4,$V30-4,0))</f>
        <v>CID001200</v>
      </c>
      <c r="G30" s="182" t="str">
        <f ca="1">IF(C30=$X$4,IF(ISERROR($V30),"Enter smelter details","RMI"),IF(ISERROR($V30),"",OFFSET('Smelter Look-up'!$F$4,$V30-4,0)))</f>
        <v>RMI</v>
      </c>
      <c r="H30" s="183">
        <f ca="1">IF(ISERROR($V30),"",OFFSET('Smelter Look-up'!$G$4,$V30-4,0))</f>
        <v>0</v>
      </c>
      <c r="I30" s="184" t="str">
        <f ca="1">IF(ISERROR($V30),"",OFFSET('Smelter Look-up'!$H$4,$V30-4,0))</f>
        <v>Sillamäe</v>
      </c>
      <c r="J30" s="184" t="str">
        <f ca="1">IF(ISERROR($V30),"",OFFSET('Smelter Look-up'!$I$4,$V30-4,0))</f>
        <v>Ida-Virumaa</v>
      </c>
      <c r="K30" s="224"/>
      <c r="L30" s="224"/>
      <c r="M30" s="224"/>
      <c r="N30" s="224"/>
      <c r="O30" s="224"/>
      <c r="P30" s="185"/>
      <c r="Q30" s="225"/>
      <c r="R30" s="182" t="str">
        <f ca="1">IF(ISERROR($V30),"",OFFSET('Smelter Look-up'!$C$4,$V30-4,0)&amp;"")</f>
        <v>NPM Silmet AS</v>
      </c>
      <c r="S30" s="181" t="str">
        <f t="shared" ca="1" si="3"/>
        <v>EE</v>
      </c>
      <c r="T30" s="181" t="str">
        <f ca="1">IF(B30="","",IF(ISERROR(MATCH($J30,SorP!$B$1:$B$6279,0)),"",INDIRECT("'SorP'!$A$"&amp;MATCH($S30&amp;$J30,SorP!C:C,0))))</f>
        <v>EE-45</v>
      </c>
      <c r="U30" s="201"/>
      <c r="V30" s="226">
        <f ca="1">IF(C30="",NA(),IF(OR(C30="Smelter not listed",C30="Smelter not yet identified"),MATCH($B30&amp;$D30,'Smelter Look-up'!$J:$J,0),MATCH($B30&amp;$C30,'Smelter Look-up'!$J:$J,0)))</f>
        <v>359</v>
      </c>
      <c r="X30" s="227">
        <f t="shared" ca="1" si="4"/>
        <v>0</v>
      </c>
      <c r="AB30" s="228" t="str">
        <f t="shared" ca="1" si="5"/>
        <v>TantalumNPM Silmet AS</v>
      </c>
    </row>
    <row r="31" spans="1:28" s="227" customFormat="1" ht="38.25">
      <c r="A31" s="181" t="s">
        <v>757</v>
      </c>
      <c r="B31" s="182" t="str">
        <f ca="1">IF(LEN(A31)=0,"",INDEX('Smelter Look-up'!$A:$A,MATCH($A31,'Smelter Look-up'!$E:$E,0)))</f>
        <v>Tantalum</v>
      </c>
      <c r="C31" s="186" t="str">
        <f ca="1">IF(LEN(A31)=0,"",INDEX('Smelter Look-up'!$C:$C,MATCH($A31,'Smelter Look-up'!$E:$E,0)))</f>
        <v>QuantumClean</v>
      </c>
      <c r="D31" s="230"/>
      <c r="E31" s="182" t="str">
        <f ca="1">IF(ISERROR($V31),"",OFFSET('Smelter Look-up'!$D$4,$V31-4,0)&amp;"")</f>
        <v>UNITED STATES OF AMERICA</v>
      </c>
      <c r="F31" s="182" t="str">
        <f ca="1">IF(ISERROR($V31),"",OFFSET('Smelter Look-up'!$E$4,$V31-4,0))</f>
        <v>CID001508</v>
      </c>
      <c r="G31" s="182" t="str">
        <f ca="1">IF(C31=$X$4,IF(ISERROR($V31),"Enter smelter details","RMI"),IF(ISERROR($V31),"",OFFSET('Smelter Look-up'!$F$4,$V31-4,0)))</f>
        <v>RMI</v>
      </c>
      <c r="H31" s="183">
        <f ca="1">IF(ISERROR($V31),"",OFFSET('Smelter Look-up'!$G$4,$V31-4,0))</f>
        <v>0</v>
      </c>
      <c r="I31" s="184" t="str">
        <f ca="1">IF(ISERROR($V31),"",OFFSET('Smelter Look-up'!$H$4,$V31-4,0))</f>
        <v>Carrollton</v>
      </c>
      <c r="J31" s="184" t="str">
        <f ca="1">IF(ISERROR($V31),"",OFFSET('Smelter Look-up'!$I$4,$V31-4,0))</f>
        <v>Texas</v>
      </c>
      <c r="K31" s="224"/>
      <c r="L31" s="224"/>
      <c r="M31" s="224"/>
      <c r="N31" s="224"/>
      <c r="O31" s="224"/>
      <c r="P31" s="185"/>
      <c r="Q31" s="225"/>
      <c r="R31" s="182" t="str">
        <f ca="1">IF(ISERROR($V31),"",OFFSET('Smelter Look-up'!$C$4,$V31-4,0)&amp;"")</f>
        <v>QuantumClean</v>
      </c>
      <c r="S31" s="181" t="str">
        <f t="shared" ca="1" si="3"/>
        <v>US</v>
      </c>
      <c r="T31" s="181" t="str">
        <f ca="1">IF(B31="","",IF(ISERROR(MATCH($J31,SorP!$B$1:$B$6279,0)),"",INDIRECT("'SorP'!$A$"&amp;MATCH($S31&amp;$J31,SorP!C:C,0))))</f>
        <v>US-TX</v>
      </c>
      <c r="U31" s="201"/>
      <c r="V31" s="226">
        <f ca="1">IF(C31="",NA(),IF(OR(C31="Smelter not listed",C31="Smelter not yet identified"),MATCH($B31&amp;$D31,'Smelter Look-up'!$J:$J,0),MATCH($B31&amp;$C31,'Smelter Look-up'!$J:$J,0)))</f>
        <v>361</v>
      </c>
      <c r="X31" s="227">
        <f t="shared" ca="1" si="4"/>
        <v>0</v>
      </c>
      <c r="AB31" s="228" t="str">
        <f t="shared" ca="1" si="5"/>
        <v>TantalumQuantumClean</v>
      </c>
    </row>
    <row r="32" spans="1:28" s="227" customFormat="1" ht="76.5">
      <c r="A32" s="181" t="s">
        <v>1814</v>
      </c>
      <c r="B32" s="182" t="str">
        <f ca="1">IF(LEN(A32)=0,"",INDEX('Smelter Look-up'!$A:$A,MATCH($A32,'Smelter Look-up'!$E:$E,0)))</f>
        <v>Tin</v>
      </c>
      <c r="C32" s="186" t="str">
        <f ca="1">IF(LEN(A32)=0,"",INDEX('Smelter Look-up'!$C:$C,MATCH($A32,'Smelter Look-up'!$E:$E,0)))</f>
        <v>Resind Industria e Comercio Ltda.</v>
      </c>
      <c r="D32" s="230"/>
      <c r="E32" s="182" t="str">
        <f ca="1">IF(ISERROR($V32),"",OFFSET('Smelter Look-up'!$D$4,$V32-4,0)&amp;"")</f>
        <v>BRAZIL</v>
      </c>
      <c r="F32" s="182" t="str">
        <f ca="1">IF(ISERROR($V32),"",OFFSET('Smelter Look-up'!$E$4,$V32-4,0))</f>
        <v>CID002706</v>
      </c>
      <c r="G32" s="182" t="str">
        <f ca="1">IF(C32=$X$4,IF(ISERROR($V32),"Enter smelter details","RMI"),IF(ISERROR($V32),"",OFFSET('Smelter Look-up'!$F$4,$V32-4,0)))</f>
        <v>RMI</v>
      </c>
      <c r="H32" s="183">
        <f ca="1">IF(ISERROR($V32),"",OFFSET('Smelter Look-up'!$G$4,$V32-4,0))</f>
        <v>0</v>
      </c>
      <c r="I32" s="184" t="str">
        <f ca="1">IF(ISERROR($V32),"",OFFSET('Smelter Look-up'!$H$4,$V32-4,0))</f>
        <v>São João del Rei</v>
      </c>
      <c r="J32" s="184" t="str">
        <f ca="1">IF(ISERROR($V32),"",OFFSET('Smelter Look-up'!$I$4,$V32-4,0))</f>
        <v>Minas gerais</v>
      </c>
      <c r="K32" s="224"/>
      <c r="L32" s="224"/>
      <c r="M32" s="224"/>
      <c r="N32" s="224"/>
      <c r="O32" s="224"/>
      <c r="P32" s="185"/>
      <c r="Q32" s="225"/>
      <c r="R32" s="182" t="str">
        <f ca="1">IF(ISERROR($V32),"",OFFSET('Smelter Look-up'!$C$4,$V32-4,0)&amp;"")</f>
        <v>Resind Industria e Comercio Ltda.</v>
      </c>
      <c r="S32" s="181" t="str">
        <f t="shared" ca="1" si="3"/>
        <v>BR</v>
      </c>
      <c r="T32" s="181" t="str">
        <f ca="1">IF(B32="","",IF(ISERROR(MATCH($J32,SorP!$B$1:$B$6279,0)),"",INDIRECT("'SorP'!$A$"&amp;MATCH($S32&amp;$J32,SorP!C:C,0))))</f>
        <v>BR-MG</v>
      </c>
      <c r="U32" s="201"/>
      <c r="V32" s="226">
        <f ca="1">IF(C32="",NA(),IF(OR(C32="Smelter not listed",C32="Smelter not yet identified"),MATCH($B32&amp;$D32,'Smelter Look-up'!$J:$J,0),MATCH($B32&amp;$C32,'Smelter Look-up'!$J:$J,0)))</f>
        <v>519</v>
      </c>
      <c r="X32" s="227">
        <f t="shared" ca="1" si="4"/>
        <v>0</v>
      </c>
      <c r="AB32" s="228" t="str">
        <f t="shared" ca="1" si="5"/>
        <v>TinResind Industria e Comercio Ltda.</v>
      </c>
    </row>
    <row r="33" spans="1:28" s="227" customFormat="1" ht="89.25">
      <c r="A33" s="181" t="s">
        <v>759</v>
      </c>
      <c r="B33" s="182" t="str">
        <f ca="1">IF(LEN(A33)=0,"",INDEX('Smelter Look-up'!$A:$A,MATCH($A33,'Smelter Look-up'!$E:$E,0)))</f>
        <v>Tantalum</v>
      </c>
      <c r="C33" s="186" t="str">
        <f ca="1">IF(LEN(A33)=0,"",INDEX('Smelter Look-up'!$C:$C,MATCH($A33,'Smelter Look-up'!$E:$E,0)))</f>
        <v>Solikamsk Magnesium Works OAO</v>
      </c>
      <c r="D33" s="230"/>
      <c r="E33" s="182" t="str">
        <f ca="1">IF(ISERROR($V33),"",OFFSET('Smelter Look-up'!$D$4,$V33-4,0)&amp;"")</f>
        <v>RUSSIAN FEDERATION</v>
      </c>
      <c r="F33" s="182" t="str">
        <f ca="1">IF(ISERROR($V33),"",OFFSET('Smelter Look-up'!$E$4,$V33-4,0))</f>
        <v>CID001769</v>
      </c>
      <c r="G33" s="182" t="str">
        <f ca="1">IF(C33=$X$4,IF(ISERROR($V33),"Enter smelter details","RMI"),IF(ISERROR($V33),"",OFFSET('Smelter Look-up'!$F$4,$V33-4,0)))</f>
        <v>RMI</v>
      </c>
      <c r="H33" s="183">
        <f ca="1">IF(ISERROR($V33),"",OFFSET('Smelter Look-up'!$G$4,$V33-4,0))</f>
        <v>0</v>
      </c>
      <c r="I33" s="184" t="str">
        <f ca="1">IF(ISERROR($V33),"",OFFSET('Smelter Look-up'!$H$4,$V33-4,0))</f>
        <v>Solikamsk</v>
      </c>
      <c r="J33" s="184" t="str">
        <f ca="1">IF(ISERROR($V33),"",OFFSET('Smelter Look-up'!$I$4,$V33-4,0))</f>
        <v>Permskiy kray</v>
      </c>
      <c r="K33" s="224"/>
      <c r="L33" s="224"/>
      <c r="M33" s="224"/>
      <c r="N33" s="224"/>
      <c r="O33" s="224"/>
      <c r="P33" s="185"/>
      <c r="Q33" s="225"/>
      <c r="R33" s="182" t="str">
        <f ca="1">IF(ISERROR($V33),"",OFFSET('Smelter Look-up'!$C$4,$V33-4,0)&amp;"")</f>
        <v>Solikamsk Magnesium Works OAO</v>
      </c>
      <c r="S33" s="181" t="str">
        <f t="shared" ca="1" si="3"/>
        <v>RU</v>
      </c>
      <c r="T33" s="181" t="str">
        <f ca="1">IF(B33="","",IF(ISERROR(MATCH($J33,SorP!$B$1:$B$6279,0)),"",INDIRECT("'SorP'!$A$"&amp;MATCH($S33&amp;$J33,SorP!C:C,0))))</f>
        <v>RU-PER</v>
      </c>
      <c r="U33" s="201"/>
      <c r="V33" s="226">
        <f ca="1">IF(C33="",NA(),IF(OR(C33="Smelter not listed",C33="Smelter not yet identified"),MATCH($B33&amp;$D33,'Smelter Look-up'!$J:$J,0),MATCH($B33&amp;$C33,'Smelter Look-up'!$J:$J,0)))</f>
        <v>369</v>
      </c>
      <c r="X33" s="227">
        <f t="shared" ca="1" si="4"/>
        <v>0</v>
      </c>
      <c r="AB33" s="228" t="str">
        <f t="shared" ca="1" si="5"/>
        <v>TantalumSolikamsk Magnesium Works OAO</v>
      </c>
    </row>
    <row r="34" spans="1:28" s="227" customFormat="1" ht="63.75">
      <c r="A34" s="181" t="s">
        <v>760</v>
      </c>
      <c r="B34" s="182" t="str">
        <f ca="1">IF(LEN(A34)=0,"",INDEX('Smelter Look-up'!$A:$A,MATCH($A34,'Smelter Look-up'!$E:$E,0)))</f>
        <v>Tantalum</v>
      </c>
      <c r="C34" s="186" t="str">
        <f ca="1">IF(LEN(A34)=0,"",INDEX('Smelter Look-up'!$C:$C,MATCH($A34,'Smelter Look-up'!$E:$E,0)))</f>
        <v>Taki Chemical Co., Ltd.</v>
      </c>
      <c r="D34" s="230"/>
      <c r="E34" s="182" t="str">
        <f ca="1">IF(ISERROR($V34),"",OFFSET('Smelter Look-up'!$D$4,$V34-4,0)&amp;"")</f>
        <v>JAPAN</v>
      </c>
      <c r="F34" s="182" t="str">
        <f ca="1">IF(ISERROR($V34),"",OFFSET('Smelter Look-up'!$E$4,$V34-4,0))</f>
        <v>CID001869</v>
      </c>
      <c r="G34" s="182" t="str">
        <f ca="1">IF(C34=$X$4,IF(ISERROR($V34),"Enter smelter details","RMI"),IF(ISERROR($V34),"",OFFSET('Smelter Look-up'!$F$4,$V34-4,0)))</f>
        <v>RMI</v>
      </c>
      <c r="H34" s="183">
        <f ca="1">IF(ISERROR($V34),"",OFFSET('Smelter Look-up'!$G$4,$V34-4,0))</f>
        <v>0</v>
      </c>
      <c r="I34" s="184" t="str">
        <f ca="1">IF(ISERROR($V34),"",OFFSET('Smelter Look-up'!$H$4,$V34-4,0))</f>
        <v>Harima</v>
      </c>
      <c r="J34" s="184" t="str">
        <f ca="1">IF(ISERROR($V34),"",OFFSET('Smelter Look-up'!$I$4,$V34-4,0))</f>
        <v>Hyogo</v>
      </c>
      <c r="K34" s="224"/>
      <c r="L34" s="224"/>
      <c r="M34" s="224"/>
      <c r="N34" s="224"/>
      <c r="O34" s="224"/>
      <c r="P34" s="185"/>
      <c r="Q34" s="225"/>
      <c r="R34" s="182" t="str">
        <f ca="1">IF(ISERROR($V34),"",OFFSET('Smelter Look-up'!$C$4,$V34-4,0)&amp;"")</f>
        <v>Taki Chemical Co., Ltd.</v>
      </c>
      <c r="S34" s="181" t="str">
        <f t="shared" ca="1" si="3"/>
        <v>JP</v>
      </c>
      <c r="T34" s="181" t="str">
        <f ca="1">IF(B34="","",IF(ISERROR(MATCH($J34,SorP!$B$1:$B$6279,0)),"",INDIRECT("'SorP'!$A$"&amp;MATCH($S34&amp;$J34,SorP!C:C,0))))</f>
        <v>JP-28</v>
      </c>
      <c r="U34" s="201"/>
      <c r="V34" s="226">
        <f ca="1">IF(C34="",NA(),IF(OR(C34="Smelter not listed",C34="Smelter not yet identified"),MATCH($B34&amp;$D34,'Smelter Look-up'!$J:$J,0),MATCH($B34&amp;$C34,'Smelter Look-up'!$J:$J,0)))</f>
        <v>371</v>
      </c>
      <c r="X34" s="227">
        <f t="shared" ca="1" si="4"/>
        <v>0</v>
      </c>
      <c r="AB34" s="228" t="str">
        <f t="shared" ca="1" si="5"/>
        <v>TantalumTaki Chemical Co., Ltd.</v>
      </c>
    </row>
    <row r="35" spans="1:28" s="227" customFormat="1" ht="38.25">
      <c r="A35" s="181" t="s">
        <v>761</v>
      </c>
      <c r="B35" s="182" t="str">
        <f ca="1">IF(LEN(A35)=0,"",INDEX('Smelter Look-up'!$A:$A,MATCH($A35,'Smelter Look-up'!$E:$E,0)))</f>
        <v>Tantalum</v>
      </c>
      <c r="C35" s="186" t="str">
        <f ca="1">IF(LEN(A35)=0,"",INDEX('Smelter Look-up'!$C:$C,MATCH($A35,'Smelter Look-up'!$E:$E,0)))</f>
        <v>Telex Metals</v>
      </c>
      <c r="D35" s="230"/>
      <c r="E35" s="182" t="str">
        <f ca="1">IF(ISERROR($V35),"",OFFSET('Smelter Look-up'!$D$4,$V35-4,0)&amp;"")</f>
        <v>UNITED STATES OF AMERICA</v>
      </c>
      <c r="F35" s="182" t="str">
        <f ca="1">IF(ISERROR($V35),"",OFFSET('Smelter Look-up'!$E$4,$V35-4,0))</f>
        <v>CID001891</v>
      </c>
      <c r="G35" s="182" t="str">
        <f ca="1">IF(C35=$X$4,IF(ISERROR($V35),"Enter smelter details","RMI"),IF(ISERROR($V35),"",OFFSET('Smelter Look-up'!$F$4,$V35-4,0)))</f>
        <v>RMI</v>
      </c>
      <c r="H35" s="183">
        <f ca="1">IF(ISERROR($V35),"",OFFSET('Smelter Look-up'!$G$4,$V35-4,0))</f>
        <v>0</v>
      </c>
      <c r="I35" s="184" t="str">
        <f ca="1">IF(ISERROR($V35),"",OFFSET('Smelter Look-up'!$H$4,$V35-4,0))</f>
        <v>Croydon</v>
      </c>
      <c r="J35" s="184" t="str">
        <f ca="1">IF(ISERROR($V35),"",OFFSET('Smelter Look-up'!$I$4,$V35-4,0))</f>
        <v>Pennsylvania</v>
      </c>
      <c r="K35" s="224"/>
      <c r="L35" s="224"/>
      <c r="M35" s="224"/>
      <c r="N35" s="224"/>
      <c r="O35" s="224"/>
      <c r="P35" s="185"/>
      <c r="Q35" s="225"/>
      <c r="R35" s="182" t="str">
        <f ca="1">IF(ISERROR($V35),"",OFFSET('Smelter Look-up'!$C$4,$V35-4,0)&amp;"")</f>
        <v>Telex Metals</v>
      </c>
      <c r="S35" s="181" t="str">
        <f t="shared" ca="1" si="3"/>
        <v>US</v>
      </c>
      <c r="T35" s="181" t="str">
        <f ca="1">IF(B35="","",IF(ISERROR(MATCH($J35,SorP!$B$1:$B$6279,0)),"",INDIRECT("'SorP'!$A$"&amp;MATCH($S35&amp;$J35,SorP!C:C,0))))</f>
        <v>US-PA</v>
      </c>
      <c r="U35" s="201"/>
      <c r="V35" s="226">
        <f ca="1">IF(C35="",NA(),IF(OR(C35="Smelter not listed",C35="Smelter not yet identified"),MATCH($B35&amp;$D35,'Smelter Look-up'!$J:$J,0),MATCH($B35&amp;$C35,'Smelter Look-up'!$J:$J,0)))</f>
        <v>377</v>
      </c>
      <c r="X35" s="227">
        <f t="shared" ca="1" si="4"/>
        <v>0</v>
      </c>
      <c r="AB35" s="228" t="str">
        <f t="shared" ca="1" si="5"/>
        <v>TantalumTelex Metals</v>
      </c>
    </row>
    <row r="36" spans="1:28" s="227" customFormat="1" ht="76.5">
      <c r="A36" s="181" t="s">
        <v>762</v>
      </c>
      <c r="B36" s="182" t="str">
        <f ca="1">IF(LEN(A36)=0,"",INDEX('Smelter Look-up'!$A:$A,MATCH($A36,'Smelter Look-up'!$E:$E,0)))</f>
        <v>Tantalum</v>
      </c>
      <c r="C36" s="186" t="str">
        <f ca="1">IF(LEN(A36)=0,"",INDEX('Smelter Look-up'!$C:$C,MATCH($A36,'Smelter Look-up'!$E:$E,0)))</f>
        <v>Ulba Metallurgical Plant JSC</v>
      </c>
      <c r="D36" s="230"/>
      <c r="E36" s="182" t="str">
        <f ca="1">IF(ISERROR($V36),"",OFFSET('Smelter Look-up'!$D$4,$V36-4,0)&amp;"")</f>
        <v>KAZAKHSTAN</v>
      </c>
      <c r="F36" s="182" t="str">
        <f ca="1">IF(ISERROR($V36),"",OFFSET('Smelter Look-up'!$E$4,$V36-4,0))</f>
        <v>CID001969</v>
      </c>
      <c r="G36" s="182" t="str">
        <f ca="1">IF(C36=$X$4,IF(ISERROR($V36),"Enter smelter details","RMI"),IF(ISERROR($V36),"",OFFSET('Smelter Look-up'!$F$4,$V36-4,0)))</f>
        <v>RMI</v>
      </c>
      <c r="H36" s="183">
        <f ca="1">IF(ISERROR($V36),"",OFFSET('Smelter Look-up'!$G$4,$V36-4,0))</f>
        <v>0</v>
      </c>
      <c r="I36" s="184" t="str">
        <f ca="1">IF(ISERROR($V36),"",OFFSET('Smelter Look-up'!$H$4,$V36-4,0))</f>
        <v>Ust-Kamenogorsk</v>
      </c>
      <c r="J36" s="184" t="str">
        <f ca="1">IF(ISERROR($V36),"",OFFSET('Smelter Look-up'!$I$4,$V36-4,0))</f>
        <v>Qaraghandy oblysy</v>
      </c>
      <c r="K36" s="224"/>
      <c r="L36" s="224"/>
      <c r="M36" s="224"/>
      <c r="N36" s="224"/>
      <c r="O36" s="224"/>
      <c r="P36" s="185"/>
      <c r="Q36" s="225"/>
      <c r="R36" s="182" t="str">
        <f ca="1">IF(ISERROR($V36),"",OFFSET('Smelter Look-up'!$C$4,$V36-4,0)&amp;"")</f>
        <v>Ulba Metallurgical Plant JSC</v>
      </c>
      <c r="S36" s="181" t="str">
        <f t="shared" ca="1" si="3"/>
        <v>KZ</v>
      </c>
      <c r="T36" s="181" t="str">
        <f ca="1">IF(B36="","",IF(ISERROR(MATCH($J36,SorP!$B$1:$B$6279,0)),"",INDIRECT("'SorP'!$A$"&amp;MATCH($S36&amp;$J36,SorP!C:C,0))))</f>
        <v>KZ-KAR</v>
      </c>
      <c r="U36" s="201"/>
      <c r="V36" s="226">
        <f ca="1">IF(C36="",NA(),IF(OR(C36="Smelter not listed",C36="Smelter not yet identified"),MATCH($B36&amp;$D36,'Smelter Look-up'!$J:$J,0),MATCH($B36&amp;$C36,'Smelter Look-up'!$J:$J,0)))</f>
        <v>379</v>
      </c>
      <c r="X36" s="227">
        <f t="shared" ca="1" si="4"/>
        <v>0</v>
      </c>
      <c r="AB36" s="228" t="str">
        <f t="shared" ca="1" si="5"/>
        <v>TantalumUlba Metallurgical Plant JSC</v>
      </c>
    </row>
    <row r="37" spans="1:28" s="227" customFormat="1" ht="127.5">
      <c r="A37" s="181" t="s">
        <v>1395</v>
      </c>
      <c r="B37" s="182" t="str">
        <f ca="1">IF(LEN(A37)=0,"",INDEX('Smelter Look-up'!$A:$A,MATCH($A37,'Smelter Look-up'!$E:$E,0)))</f>
        <v>Tantalum</v>
      </c>
      <c r="C37" s="186" t="str">
        <f ca="1">IF(LEN(A37)=0,"",INDEX('Smelter Look-up'!$C:$C,MATCH($A37,'Smelter Look-up'!$E:$E,0)))</f>
        <v>XinXing HaoRong Electronic Material Co., Ltd.</v>
      </c>
      <c r="D37" s="230"/>
      <c r="E37" s="182" t="str">
        <f ca="1">IF(ISERROR($V37),"",OFFSET('Smelter Look-up'!$D$4,$V37-4,0)&amp;"")</f>
        <v>CHINA</v>
      </c>
      <c r="F37" s="182" t="str">
        <f ca="1">IF(ISERROR($V37),"",OFFSET('Smelter Look-up'!$E$4,$V37-4,0))</f>
        <v>CID002508</v>
      </c>
      <c r="G37" s="182" t="str">
        <f ca="1">IF(C37=$X$4,IF(ISERROR($V37),"Enter smelter details","RMI"),IF(ISERROR($V37),"",OFFSET('Smelter Look-up'!$F$4,$V37-4,0)))</f>
        <v>RMI</v>
      </c>
      <c r="H37" s="183">
        <f ca="1">IF(ISERROR($V37),"",OFFSET('Smelter Look-up'!$G$4,$V37-4,0))</f>
        <v>0</v>
      </c>
      <c r="I37" s="184" t="str">
        <f ca="1">IF(ISERROR($V37),"",OFFSET('Smelter Look-up'!$H$4,$V37-4,0))</f>
        <v>YunFu City</v>
      </c>
      <c r="J37" s="184" t="str">
        <f ca="1">IF(ISERROR($V37),"",OFFSET('Smelter Look-up'!$I$4,$V37-4,0))</f>
        <v>Guangdong Sheng</v>
      </c>
      <c r="K37" s="224"/>
      <c r="L37" s="224"/>
      <c r="M37" s="224"/>
      <c r="N37" s="224"/>
      <c r="O37" s="224"/>
      <c r="P37" s="185"/>
      <c r="Q37" s="225"/>
      <c r="R37" s="182" t="str">
        <f ca="1">IF(ISERROR($V37),"",OFFSET('Smelter Look-up'!$C$4,$V37-4,0)&amp;"")</f>
        <v>XinXing HaoRong Electronic Material Co., Ltd.</v>
      </c>
      <c r="S37" s="181" t="str">
        <f t="shared" ca="1" si="3"/>
        <v>CN</v>
      </c>
      <c r="T37" s="181" t="str">
        <f ca="1">IF(B37="","",IF(ISERROR(MATCH($J37,SorP!$B$1:$B$6279,0)),"",INDIRECT("'SorP'!$A$"&amp;MATCH($S37&amp;$J37,SorP!C:C,0))))</f>
        <v>CN-GD</v>
      </c>
      <c r="U37" s="201"/>
      <c r="V37" s="226">
        <f ca="1">IF(C37="",NA(),IF(OR(C37="Smelter not listed",C37="Smelter not yet identified"),MATCH($B37&amp;$D37,'Smelter Look-up'!$J:$J,0),MATCH($B37&amp;$C37,'Smelter Look-up'!$J:$J,0)))</f>
        <v>381</v>
      </c>
      <c r="X37" s="227">
        <f t="shared" ca="1" si="4"/>
        <v>0</v>
      </c>
      <c r="AB37" s="228" t="str">
        <f t="shared" ca="1" si="5"/>
        <v>TantalumXinXing HaoRong Electronic Material Co., Ltd.</v>
      </c>
    </row>
    <row r="38" spans="1:28" s="227" customFormat="1" ht="63.75">
      <c r="A38" s="181" t="s">
        <v>2434</v>
      </c>
      <c r="B38" s="182" t="str">
        <f ca="1">IF(LEN(A38)=0,"",INDEX('Smelter Look-up'!$A:$A,MATCH($A38,'Smelter Look-up'!$E:$E,0)))</f>
        <v>Gold</v>
      </c>
      <c r="C38" s="186" t="str">
        <f ca="1">IF(LEN(A38)=0,"",INDEX('Smelter Look-up'!$C:$C,MATCH($A38,'Smelter Look-up'!$E:$E,0)))</f>
        <v>Abington Reldan Metals, LLC</v>
      </c>
      <c r="D38" s="230"/>
      <c r="E38" s="182" t="str">
        <f ca="1">IF(ISERROR($V38),"",OFFSET('Smelter Look-up'!$D$4,$V38-4,0)&amp;"")</f>
        <v>UNITED STATES OF AMERICA</v>
      </c>
      <c r="F38" s="182" t="str">
        <f ca="1">IF(ISERROR($V38),"",OFFSET('Smelter Look-up'!$E$4,$V38-4,0))</f>
        <v>CID002708</v>
      </c>
      <c r="G38" s="182" t="str">
        <f ca="1">IF(C38=$X$4,IF(ISERROR($V38),"Enter smelter details","RMI"),IF(ISERROR($V38),"",OFFSET('Smelter Look-up'!$F$4,$V38-4,0)))</f>
        <v>RMI</v>
      </c>
      <c r="H38" s="183">
        <f ca="1">IF(ISERROR($V38),"",OFFSET('Smelter Look-up'!$G$4,$V38-4,0))</f>
        <v>0</v>
      </c>
      <c r="I38" s="184" t="str">
        <f ca="1">IF(ISERROR($V38),"",OFFSET('Smelter Look-up'!$H$4,$V38-4,0))</f>
        <v>Fairless Hills</v>
      </c>
      <c r="J38" s="184" t="str">
        <f ca="1">IF(ISERROR($V38),"",OFFSET('Smelter Look-up'!$I$4,$V38-4,0))</f>
        <v>Pennsylvania</v>
      </c>
      <c r="K38" s="224"/>
      <c r="L38" s="224"/>
      <c r="M38" s="224"/>
      <c r="N38" s="224"/>
      <c r="O38" s="224"/>
      <c r="P38" s="185"/>
      <c r="Q38" s="225"/>
      <c r="R38" s="182" t="str">
        <f ca="1">IF(ISERROR($V38),"",OFFSET('Smelter Look-up'!$C$4,$V38-4,0)&amp;"")</f>
        <v>Abington Reldan Metals, LLC</v>
      </c>
      <c r="S38" s="181" t="str">
        <f t="shared" ref="S38:S68" ca="1" si="6">IF(B38="","",IF(ISERROR(MATCH($E38,CL,0)),"Unknown",INDIRECT("'C'!$A$"&amp;MATCH($E38,CL,0)+1)))</f>
        <v>US</v>
      </c>
      <c r="T38" s="181" t="str">
        <f ca="1">IF(B38="","",IF(ISERROR(MATCH($J38,SorP!$B$1:$B$6279,0)),"",INDIRECT("'SorP'!$A$"&amp;MATCH($S38&amp;$J38,SorP!C:C,0))))</f>
        <v>US-PA</v>
      </c>
      <c r="U38" s="201"/>
      <c r="V38" s="226">
        <f ca="1">IF(C38="",NA(),IF(OR(C38="Smelter not listed",C38="Smelter not yet identified"),MATCH($B38&amp;$D38,'Smelter Look-up'!$J:$J,0),MATCH($B38&amp;$C38,'Smelter Look-up'!$J:$J,0)))</f>
        <v>7</v>
      </c>
      <c r="X38" s="227">
        <f t="shared" ref="X38:X68" ca="1" si="7">IF(AND(C38="Smelter not listed",OR(LEN(D38)=0,LEN(E38)=0)),1,0)</f>
        <v>0</v>
      </c>
      <c r="AB38" s="228" t="str">
        <f t="shared" ref="AB38:AB68" ca="1" si="8">B38&amp;C38</f>
        <v>GoldAbington Reldan Metals, LLC</v>
      </c>
    </row>
    <row r="39" spans="1:28" s="227" customFormat="1" ht="76.5">
      <c r="A39" s="181" t="s">
        <v>1380</v>
      </c>
      <c r="B39" s="182" t="str">
        <f ca="1">IF(LEN(A39)=0,"",INDEX('Smelter Look-up'!$A:$A,MATCH($A39,'Smelter Look-up'!$E:$E,0)))</f>
        <v>Gold</v>
      </c>
      <c r="C39" s="186" t="str">
        <f ca="1">IF(LEN(A39)=0,"",INDEX('Smelter Look-up'!$C:$C,MATCH($A39,'Smelter Look-up'!$E:$E,0)))</f>
        <v>Advanced Chemical Company</v>
      </c>
      <c r="D39" s="230"/>
      <c r="E39" s="182" t="str">
        <f ca="1">IF(ISERROR($V39),"",OFFSET('Smelter Look-up'!$D$4,$V39-4,0)&amp;"")</f>
        <v>UNITED STATES OF AMERICA</v>
      </c>
      <c r="F39" s="182" t="str">
        <f ca="1">IF(ISERROR($V39),"",OFFSET('Smelter Look-up'!$E$4,$V39-4,0))</f>
        <v>CID000015</v>
      </c>
      <c r="G39" s="182" t="str">
        <f ca="1">IF(C39=$X$4,IF(ISERROR($V39),"Enter smelter details","RMI"),IF(ISERROR($V39),"",OFFSET('Smelter Look-up'!$F$4,$V39-4,0)))</f>
        <v>RMI</v>
      </c>
      <c r="H39" s="183">
        <f ca="1">IF(ISERROR($V39),"",OFFSET('Smelter Look-up'!$G$4,$V39-4,0))</f>
        <v>0</v>
      </c>
      <c r="I39" s="184" t="str">
        <f ca="1">IF(ISERROR($V39),"",OFFSET('Smelter Look-up'!$H$4,$V39-4,0))</f>
        <v>Warwick</v>
      </c>
      <c r="J39" s="184" t="str">
        <f ca="1">IF(ISERROR($V39),"",OFFSET('Smelter Look-up'!$I$4,$V39-4,0))</f>
        <v>Rhode Island</v>
      </c>
      <c r="K39" s="224"/>
      <c r="L39" s="224"/>
      <c r="M39" s="224"/>
      <c r="N39" s="224"/>
      <c r="O39" s="224"/>
      <c r="P39" s="185"/>
      <c r="Q39" s="225"/>
      <c r="R39" s="182" t="str">
        <f ca="1">IF(ISERROR($V39),"",OFFSET('Smelter Look-up'!$C$4,$V39-4,0)&amp;"")</f>
        <v>Advanced Chemical Company</v>
      </c>
      <c r="S39" s="181" t="str">
        <f t="shared" ca="1" si="6"/>
        <v>US</v>
      </c>
      <c r="T39" s="181" t="str">
        <f ca="1">IF(B39="","",IF(ISERROR(MATCH($J39,SorP!$B$1:$B$6279,0)),"",INDIRECT("'SorP'!$A$"&amp;MATCH($S39&amp;$J39,SorP!C:C,0))))</f>
        <v>US-RI</v>
      </c>
      <c r="U39" s="201"/>
      <c r="V39" s="226">
        <f ca="1">IF(C39="",NA(),IF(OR(C39="Smelter not listed",C39="Smelter not yet identified"),MATCH($B39&amp;$D39,'Smelter Look-up'!$J:$J,0),MATCH($B39&amp;$C39,'Smelter Look-up'!$J:$J,0)))</f>
        <v>8</v>
      </c>
      <c r="X39" s="227">
        <f t="shared" ca="1" si="7"/>
        <v>0</v>
      </c>
      <c r="AB39" s="228" t="str">
        <f t="shared" ca="1" si="8"/>
        <v>GoldAdvanced Chemical Company</v>
      </c>
    </row>
    <row r="40" spans="1:28" s="227" customFormat="1" ht="76.5">
      <c r="A40" s="181" t="s">
        <v>650</v>
      </c>
      <c r="B40" s="182" t="str">
        <f ca="1">IF(LEN(A40)=0,"",INDEX('Smelter Look-up'!$A:$A,MATCH($A40,'Smelter Look-up'!$E:$E,0)))</f>
        <v>Gold</v>
      </c>
      <c r="C40" s="186" t="str">
        <f ca="1">IF(LEN(A40)=0,"",INDEX('Smelter Look-up'!$C:$C,MATCH($A40,'Smelter Look-up'!$E:$E,0)))</f>
        <v>Aida Chemical Industries Co., Ltd.</v>
      </c>
      <c r="D40" s="230"/>
      <c r="E40" s="182" t="str">
        <f ca="1">IF(ISERROR($V40),"",OFFSET('Smelter Look-up'!$D$4,$V40-4,0)&amp;"")</f>
        <v>JAPAN</v>
      </c>
      <c r="F40" s="182" t="str">
        <f ca="1">IF(ISERROR($V40),"",OFFSET('Smelter Look-up'!$E$4,$V40-4,0))</f>
        <v>CID000019</v>
      </c>
      <c r="G40" s="182" t="str">
        <f ca="1">IF(C40=$X$4,IF(ISERROR($V40),"Enter smelter details","RMI"),IF(ISERROR($V40),"",OFFSET('Smelter Look-up'!$F$4,$V40-4,0)))</f>
        <v>RMI</v>
      </c>
      <c r="H40" s="183">
        <f ca="1">IF(ISERROR($V40),"",OFFSET('Smelter Look-up'!$G$4,$V40-4,0))</f>
        <v>0</v>
      </c>
      <c r="I40" s="184" t="str">
        <f ca="1">IF(ISERROR($V40),"",OFFSET('Smelter Look-up'!$H$4,$V40-4,0))</f>
        <v>Fuchu</v>
      </c>
      <c r="J40" s="184" t="str">
        <f ca="1">IF(ISERROR($V40),"",OFFSET('Smelter Look-up'!$I$4,$V40-4,0))</f>
        <v>Tokyo</v>
      </c>
      <c r="K40" s="224"/>
      <c r="L40" s="224"/>
      <c r="M40" s="224"/>
      <c r="N40" s="224"/>
      <c r="O40" s="224"/>
      <c r="P40" s="185"/>
      <c r="Q40" s="225"/>
      <c r="R40" s="182" t="str">
        <f ca="1">IF(ISERROR($V40),"",OFFSET('Smelter Look-up'!$C$4,$V40-4,0)&amp;"")</f>
        <v>Aida Chemical Industries Co., Ltd.</v>
      </c>
      <c r="S40" s="181" t="str">
        <f t="shared" ca="1" si="6"/>
        <v>JP</v>
      </c>
      <c r="T40" s="181" t="str">
        <f ca="1">IF(B40="","",IF(ISERROR(MATCH($J40,SorP!$B$1:$B$6279,0)),"",INDIRECT("'SorP'!$A$"&amp;MATCH($S40&amp;$J40,SorP!C:C,0))))</f>
        <v>JP-13</v>
      </c>
      <c r="U40" s="201"/>
      <c r="V40" s="226">
        <f ca="1">IF(C40="",NA(),IF(OR(C40="Smelter not listed",C40="Smelter not yet identified"),MATCH($B40&amp;$D40,'Smelter Look-up'!$J:$J,0),MATCH($B40&amp;$C40,'Smelter Look-up'!$J:$J,0)))</f>
        <v>13</v>
      </c>
      <c r="X40" s="227">
        <f t="shared" ca="1" si="7"/>
        <v>0</v>
      </c>
      <c r="AB40" s="228" t="str">
        <f t="shared" ca="1" si="8"/>
        <v>GoldAida Chemical Industries Co., Ltd.</v>
      </c>
    </row>
    <row r="41" spans="1:28" s="227" customFormat="1" ht="63.75">
      <c r="A41" s="181" t="s">
        <v>1703</v>
      </c>
      <c r="B41" s="182" t="str">
        <f ca="1">IF(LEN(A41)=0,"",INDEX('Smelter Look-up'!$A:$A,MATCH($A41,'Smelter Look-up'!$E:$E,0)))</f>
        <v>Gold</v>
      </c>
      <c r="C41" s="186" t="str">
        <f ca="1">IF(LEN(A41)=0,"",INDEX('Smelter Look-up'!$C:$C,MATCH($A41,'Smelter Look-up'!$E:$E,0)))</f>
        <v>Al Etihad Gold Refinery DMCC</v>
      </c>
      <c r="D41" s="230"/>
      <c r="E41" s="182" t="str">
        <f ca="1">IF(ISERROR($V41),"",OFFSET('Smelter Look-up'!$D$4,$V41-4,0)&amp;"")</f>
        <v>UNITED ARAB EMIRATES</v>
      </c>
      <c r="F41" s="182" t="str">
        <f ca="1">IF(ISERROR($V41),"",OFFSET('Smelter Look-up'!$E$4,$V41-4,0))</f>
        <v>CID002560</v>
      </c>
      <c r="G41" s="182" t="str">
        <f ca="1">IF(C41=$X$4,IF(ISERROR($V41),"Enter smelter details","RMI"),IF(ISERROR($V41),"",OFFSET('Smelter Look-up'!$F$4,$V41-4,0)))</f>
        <v>RMI</v>
      </c>
      <c r="H41" s="183">
        <f ca="1">IF(ISERROR($V41),"",OFFSET('Smelter Look-up'!$G$4,$V41-4,0))</f>
        <v>0</v>
      </c>
      <c r="I41" s="184" t="str">
        <f ca="1">IF(ISERROR($V41),"",OFFSET('Smelter Look-up'!$H$4,$V41-4,0))</f>
        <v>Dubai</v>
      </c>
      <c r="J41" s="184" t="str">
        <f ca="1">IF(ISERROR($V41),"",OFFSET('Smelter Look-up'!$I$4,$V41-4,0))</f>
        <v>Dubayy</v>
      </c>
      <c r="K41" s="224"/>
      <c r="L41" s="224"/>
      <c r="M41" s="224"/>
      <c r="N41" s="224"/>
      <c r="O41" s="224"/>
      <c r="P41" s="185"/>
      <c r="Q41" s="225"/>
      <c r="R41" s="182" t="str">
        <f ca="1">IF(ISERROR($V41),"",OFFSET('Smelter Look-up'!$C$4,$V41-4,0)&amp;"")</f>
        <v>Al Etihad Gold Refinery DMCC</v>
      </c>
      <c r="S41" s="181" t="str">
        <f t="shared" ca="1" si="6"/>
        <v>AE</v>
      </c>
      <c r="T41" s="181" t="str">
        <f ca="1">IF(B41="","",IF(ISERROR(MATCH($J41,SorP!$B$1:$B$6279,0)),"",INDIRECT("'SorP'!$A$"&amp;MATCH($S41&amp;$J41,SorP!C:C,0))))</f>
        <v>AE-DU</v>
      </c>
      <c r="U41" s="201"/>
      <c r="V41" s="226">
        <f ca="1">IF(C41="",NA(),IF(OR(C41="Smelter not listed",C41="Smelter not yet identified"),MATCH($B41&amp;$D41,'Smelter Look-up'!$J:$J,0),MATCH($B41&amp;$C41,'Smelter Look-up'!$J:$J,0)))</f>
        <v>16</v>
      </c>
      <c r="X41" s="227">
        <f t="shared" ca="1" si="7"/>
        <v>0</v>
      </c>
      <c r="AB41" s="228" t="str">
        <f t="shared" ca="1" si="8"/>
        <v>GoldAl Etihad Gold Refinery DMCC</v>
      </c>
    </row>
    <row r="42" spans="1:28" s="227" customFormat="1" ht="25.5">
      <c r="A42" s="181" t="s">
        <v>651</v>
      </c>
      <c r="B42" s="182" t="str">
        <f ca="1">IF(LEN(A42)=0,"",INDEX('Smelter Look-up'!$A:$A,MATCH($A42,'Smelter Look-up'!$E:$E,0)))</f>
        <v>Gold</v>
      </c>
      <c r="C42" s="186" t="str">
        <f ca="1">IF(LEN(A42)=0,"",INDEX('Smelter Look-up'!$C:$C,MATCH($A42,'Smelter Look-up'!$E:$E,0)))</f>
        <v>Agosi AG</v>
      </c>
      <c r="D42" s="230"/>
      <c r="E42" s="182" t="str">
        <f ca="1">IF(ISERROR($V42),"",OFFSET('Smelter Look-up'!$D$4,$V42-4,0)&amp;"")</f>
        <v>GERMANY</v>
      </c>
      <c r="F42" s="182" t="str">
        <f ca="1">IF(ISERROR($V42),"",OFFSET('Smelter Look-up'!$E$4,$V42-4,0))</f>
        <v>CID000035</v>
      </c>
      <c r="G42" s="182" t="str">
        <f ca="1">IF(C42=$X$4,IF(ISERROR($V42),"Enter smelter details","RMI"),IF(ISERROR($V42),"",OFFSET('Smelter Look-up'!$F$4,$V42-4,0)))</f>
        <v>RMI</v>
      </c>
      <c r="H42" s="183">
        <f ca="1">IF(ISERROR($V42),"",OFFSET('Smelter Look-up'!$G$4,$V42-4,0))</f>
        <v>0</v>
      </c>
      <c r="I42" s="184" t="str">
        <f ca="1">IF(ISERROR($V42),"",OFFSET('Smelter Look-up'!$H$4,$V42-4,0))</f>
        <v>Pforzheim</v>
      </c>
      <c r="J42" s="184" t="str">
        <f ca="1">IF(ISERROR($V42),"",OFFSET('Smelter Look-up'!$I$4,$V42-4,0))</f>
        <v>Baden-Württemberg</v>
      </c>
      <c r="K42" s="224"/>
      <c r="L42" s="224"/>
      <c r="M42" s="224"/>
      <c r="N42" s="224"/>
      <c r="O42" s="224"/>
      <c r="P42" s="185"/>
      <c r="Q42" s="225"/>
      <c r="R42" s="182" t="str">
        <f ca="1">IF(ISERROR($V42),"",OFFSET('Smelter Look-up'!$C$4,$V42-4,0)&amp;"")</f>
        <v>Agosi AG</v>
      </c>
      <c r="S42" s="181" t="str">
        <f t="shared" ca="1" si="6"/>
        <v>DE</v>
      </c>
      <c r="T42" s="181" t="str">
        <f ca="1">IF(B42="","",IF(ISERROR(MATCH($J42,SorP!$B$1:$B$6279,0)),"",INDIRECT("'SorP'!$A$"&amp;MATCH($S42&amp;$J42,SorP!C:C,0))))</f>
        <v>DE-BW</v>
      </c>
      <c r="U42" s="201"/>
      <c r="V42" s="226">
        <f ca="1">IF(C42="",NA(),IF(OR(C42="Smelter not listed",C42="Smelter not yet identified"),MATCH($B42&amp;$D42,'Smelter Look-up'!$J:$J,0),MATCH($B42&amp;$C42,'Smelter Look-up'!$J:$J,0)))</f>
        <v>10</v>
      </c>
      <c r="X42" s="227">
        <f t="shared" ca="1" si="7"/>
        <v>0</v>
      </c>
      <c r="AB42" s="228" t="str">
        <f t="shared" ca="1" si="8"/>
        <v>GoldAgosi AG</v>
      </c>
    </row>
    <row r="43" spans="1:28" s="227" customFormat="1" ht="102">
      <c r="A43" s="181" t="s">
        <v>652</v>
      </c>
      <c r="B43" s="182" t="str">
        <f ca="1">IF(LEN(A43)=0,"",INDEX('Smelter Look-up'!$A:$A,MATCH($A43,'Smelter Look-up'!$E:$E,0)))</f>
        <v>Gold</v>
      </c>
      <c r="C43" s="186" t="str">
        <f ca="1">IF(LEN(A43)=0,"",INDEX('Smelter Look-up'!$C:$C,MATCH($A43,'Smelter Look-up'!$E:$E,0)))</f>
        <v>Almalyk Mining and Metallurgical Complex (AMMC)</v>
      </c>
      <c r="D43" s="230"/>
      <c r="E43" s="182" t="str">
        <f ca="1">IF(ISERROR($V43),"",OFFSET('Smelter Look-up'!$D$4,$V43-4,0)&amp;"")</f>
        <v>UZBEKISTAN</v>
      </c>
      <c r="F43" s="182" t="str">
        <f ca="1">IF(ISERROR($V43),"",OFFSET('Smelter Look-up'!$E$4,$V43-4,0))</f>
        <v>CID000041</v>
      </c>
      <c r="G43" s="182" t="str">
        <f ca="1">IF(C43=$X$4,IF(ISERROR($V43),"Enter smelter details","RMI"),IF(ISERROR($V43),"",OFFSET('Smelter Look-up'!$F$4,$V43-4,0)))</f>
        <v>RMI</v>
      </c>
      <c r="H43" s="183">
        <f ca="1">IF(ISERROR($V43),"",OFFSET('Smelter Look-up'!$G$4,$V43-4,0))</f>
        <v>0</v>
      </c>
      <c r="I43" s="184" t="str">
        <f ca="1">IF(ISERROR($V43),"",OFFSET('Smelter Look-up'!$H$4,$V43-4,0))</f>
        <v>Almalyk</v>
      </c>
      <c r="J43" s="184" t="str">
        <f ca="1">IF(ISERROR($V43),"",OFFSET('Smelter Look-up'!$I$4,$V43-4,0))</f>
        <v>Toshkent</v>
      </c>
      <c r="K43" s="224"/>
      <c r="L43" s="224"/>
      <c r="M43" s="224"/>
      <c r="N43" s="224"/>
      <c r="O43" s="224"/>
      <c r="P43" s="185"/>
      <c r="Q43" s="225"/>
      <c r="R43" s="182" t="str">
        <f ca="1">IF(ISERROR($V43),"",OFFSET('Smelter Look-up'!$C$4,$V43-4,0)&amp;"")</f>
        <v>Almalyk Mining and Metallurgical Complex (AMMC)</v>
      </c>
      <c r="S43" s="181" t="str">
        <f t="shared" ca="1" si="6"/>
        <v>UZ</v>
      </c>
      <c r="T43" s="181" t="str">
        <f ca="1">IF(B43="","",IF(ISERROR(MATCH($J43,SorP!$B$1:$B$6279,0)),"",INDIRECT("'SorP'!$A$"&amp;MATCH($S43&amp;$J43,SorP!C:C,0))))</f>
        <v>UZ-TO</v>
      </c>
      <c r="U43" s="201"/>
      <c r="V43" s="226">
        <f ca="1">IF(C43="",NA(),IF(OR(C43="Smelter not listed",C43="Smelter not yet identified"),MATCH($B43&amp;$D43,'Smelter Look-up'!$J:$J,0),MATCH($B43&amp;$C43,'Smelter Look-up'!$J:$J,0)))</f>
        <v>20</v>
      </c>
      <c r="X43" s="227">
        <f t="shared" ca="1" si="7"/>
        <v>0</v>
      </c>
      <c r="AB43" s="228" t="str">
        <f t="shared" ca="1" si="8"/>
        <v>GoldAlmalyk Mining and Metallurgical Complex (AMMC)</v>
      </c>
    </row>
    <row r="44" spans="1:28" s="227" customFormat="1" ht="89.25">
      <c r="A44" s="181" t="s">
        <v>653</v>
      </c>
      <c r="B44" s="182" t="str">
        <f ca="1">IF(LEN(A44)=0,"",INDEX('Smelter Look-up'!$A:$A,MATCH($A44,'Smelter Look-up'!$E:$E,0)))</f>
        <v>Gold</v>
      </c>
      <c r="C44" s="186" t="str">
        <f ca="1">IF(LEN(A44)=0,"",INDEX('Smelter Look-up'!$C:$C,MATCH($A44,'Smelter Look-up'!$E:$E,0)))</f>
        <v>AngloGold Ashanti Corrego do Sitio Mineracao</v>
      </c>
      <c r="D44" s="230"/>
      <c r="E44" s="182" t="str">
        <f ca="1">IF(ISERROR($V44),"",OFFSET('Smelter Look-up'!$D$4,$V44-4,0)&amp;"")</f>
        <v>BRAZIL</v>
      </c>
      <c r="F44" s="182" t="str">
        <f ca="1">IF(ISERROR($V44),"",OFFSET('Smelter Look-up'!$E$4,$V44-4,0))</f>
        <v>CID000058</v>
      </c>
      <c r="G44" s="182" t="str">
        <f ca="1">IF(C44=$X$4,IF(ISERROR($V44),"Enter smelter details","RMI"),IF(ISERROR($V44),"",OFFSET('Smelter Look-up'!$F$4,$V44-4,0)))</f>
        <v>RMI</v>
      </c>
      <c r="H44" s="183">
        <f ca="1">IF(ISERROR($V44),"",OFFSET('Smelter Look-up'!$G$4,$V44-4,0))</f>
        <v>0</v>
      </c>
      <c r="I44" s="184" t="str">
        <f ca="1">IF(ISERROR($V44),"",OFFSET('Smelter Look-up'!$H$4,$V44-4,0))</f>
        <v>Nova Lima</v>
      </c>
      <c r="J44" s="184" t="str">
        <f ca="1">IF(ISERROR($V44),"",OFFSET('Smelter Look-up'!$I$4,$V44-4,0))</f>
        <v>Minas Gerais</v>
      </c>
      <c r="K44" s="224"/>
      <c r="L44" s="224"/>
      <c r="M44" s="224"/>
      <c r="N44" s="224"/>
      <c r="O44" s="224"/>
      <c r="P44" s="185"/>
      <c r="Q44" s="225"/>
      <c r="R44" s="182" t="str">
        <f ca="1">IF(ISERROR($V44),"",OFFSET('Smelter Look-up'!$C$4,$V44-4,0)&amp;"")</f>
        <v>AngloGold Ashanti Corrego do Sitio Mineracao</v>
      </c>
      <c r="S44" s="181" t="str">
        <f t="shared" ca="1" si="6"/>
        <v>BR</v>
      </c>
      <c r="T44" s="181" t="str">
        <f ca="1">IF(B44="","",IF(ISERROR(MATCH($J44,SorP!$B$1:$B$6279,0)),"",INDIRECT("'SorP'!$A$"&amp;MATCH($S44&amp;$J44,SorP!C:C,0))))</f>
        <v>BR-MG</v>
      </c>
      <c r="U44" s="201"/>
      <c r="V44" s="226">
        <f ca="1">IF(C44="",NA(),IF(OR(C44="Smelter not listed",C44="Smelter not yet identified"),MATCH($B44&amp;$D44,'Smelter Look-up'!$J:$J,0),MATCH($B44&amp;$C44,'Smelter Look-up'!$J:$J,0)))</f>
        <v>23</v>
      </c>
      <c r="X44" s="227">
        <f t="shared" ca="1" si="7"/>
        <v>0</v>
      </c>
      <c r="AB44" s="228" t="str">
        <f t="shared" ca="1" si="8"/>
        <v>GoldAngloGold Ashanti Corrego do Sitio Mineracao</v>
      </c>
    </row>
    <row r="45" spans="1:28" s="227" customFormat="1" ht="51">
      <c r="A45" s="181" t="s">
        <v>654</v>
      </c>
      <c r="B45" s="182" t="str">
        <f ca="1">IF(LEN(A45)=0,"",INDEX('Smelter Look-up'!$A:$A,MATCH($A45,'Smelter Look-up'!$E:$E,0)))</f>
        <v>Gold</v>
      </c>
      <c r="C45" s="186" t="str">
        <f ca="1">IF(LEN(A45)=0,"",INDEX('Smelter Look-up'!$C:$C,MATCH($A45,'Smelter Look-up'!$E:$E,0)))</f>
        <v>Argor-Heraeus S.A.</v>
      </c>
      <c r="D45" s="230"/>
      <c r="E45" s="182" t="str">
        <f ca="1">IF(ISERROR($V45),"",OFFSET('Smelter Look-up'!$D$4,$V45-4,0)&amp;"")</f>
        <v>SWITZERLAND</v>
      </c>
      <c r="F45" s="182" t="str">
        <f ca="1">IF(ISERROR($V45),"",OFFSET('Smelter Look-up'!$E$4,$V45-4,0))</f>
        <v>CID000077</v>
      </c>
      <c r="G45" s="182" t="str">
        <f ca="1">IF(C45=$X$4,IF(ISERROR($V45),"Enter smelter details","RMI"),IF(ISERROR($V45),"",OFFSET('Smelter Look-up'!$F$4,$V45-4,0)))</f>
        <v>RMI</v>
      </c>
      <c r="H45" s="183">
        <f ca="1">IF(ISERROR($V45),"",OFFSET('Smelter Look-up'!$G$4,$V45-4,0))</f>
        <v>0</v>
      </c>
      <c r="I45" s="184" t="str">
        <f ca="1">IF(ISERROR($V45),"",OFFSET('Smelter Look-up'!$H$4,$V45-4,0))</f>
        <v>Mendrisio</v>
      </c>
      <c r="J45" s="184" t="str">
        <f ca="1">IF(ISERROR($V45),"",OFFSET('Smelter Look-up'!$I$4,$V45-4,0))</f>
        <v>Ticino</v>
      </c>
      <c r="K45" s="224"/>
      <c r="L45" s="224"/>
      <c r="M45" s="224"/>
      <c r="N45" s="224"/>
      <c r="O45" s="224"/>
      <c r="P45" s="185"/>
      <c r="Q45" s="225"/>
      <c r="R45" s="182" t="str">
        <f ca="1">IF(ISERROR($V45),"",OFFSET('Smelter Look-up'!$C$4,$V45-4,0)&amp;"")</f>
        <v>Argor-Heraeus S.A.</v>
      </c>
      <c r="S45" s="181" t="str">
        <f t="shared" ca="1" si="6"/>
        <v>CH</v>
      </c>
      <c r="T45" s="181" t="str">
        <f ca="1">IF(B45="","",IF(ISERROR(MATCH($J45,SorP!$B$1:$B$6279,0)),"",INDIRECT("'SorP'!$A$"&amp;MATCH($S45&amp;$J45,SorP!C:C,0))))</f>
        <v>CH-TI</v>
      </c>
      <c r="U45" s="201"/>
      <c r="V45" s="226">
        <f ca="1">IF(C45="",NA(),IF(OR(C45="Smelter not listed",C45="Smelter not yet identified"),MATCH($B45&amp;$D45,'Smelter Look-up'!$J:$J,0),MATCH($B45&amp;$C45,'Smelter Look-up'!$J:$J,0)))</f>
        <v>28</v>
      </c>
      <c r="X45" s="227">
        <f t="shared" ca="1" si="7"/>
        <v>0</v>
      </c>
      <c r="AB45" s="228" t="str">
        <f t="shared" ca="1" si="8"/>
        <v>GoldArgor-Heraeus S.A.</v>
      </c>
    </row>
    <row r="46" spans="1:28" s="227" customFormat="1" ht="51">
      <c r="A46" s="181" t="s">
        <v>655</v>
      </c>
      <c r="B46" s="182" t="str">
        <f ca="1">IF(LEN(A46)=0,"",INDEX('Smelter Look-up'!$A:$A,MATCH($A46,'Smelter Look-up'!$E:$E,0)))</f>
        <v>Gold</v>
      </c>
      <c r="C46" s="186" t="str">
        <f ca="1">IF(LEN(A46)=0,"",INDEX('Smelter Look-up'!$C:$C,MATCH($A46,'Smelter Look-up'!$E:$E,0)))</f>
        <v>Asahi Pretec Corp.</v>
      </c>
      <c r="D46" s="230"/>
      <c r="E46" s="182" t="str">
        <f ca="1">IF(ISERROR($V46),"",OFFSET('Smelter Look-up'!$D$4,$V46-4,0)&amp;"")</f>
        <v>JAPAN</v>
      </c>
      <c r="F46" s="182" t="str">
        <f ca="1">IF(ISERROR($V46),"",OFFSET('Smelter Look-up'!$E$4,$V46-4,0))</f>
        <v>CID000082</v>
      </c>
      <c r="G46" s="182" t="str">
        <f ca="1">IF(C46=$X$4,IF(ISERROR($V46),"Enter smelter details","RMI"),IF(ISERROR($V46),"",OFFSET('Smelter Look-up'!$F$4,$V46-4,0)))</f>
        <v>RMI</v>
      </c>
      <c r="H46" s="183">
        <f ca="1">IF(ISERROR($V46),"",OFFSET('Smelter Look-up'!$G$4,$V46-4,0))</f>
        <v>0</v>
      </c>
      <c r="I46" s="184" t="str">
        <f ca="1">IF(ISERROR($V46),"",OFFSET('Smelter Look-up'!$H$4,$V46-4,0))</f>
        <v>Kobe</v>
      </c>
      <c r="J46" s="184" t="str">
        <f ca="1">IF(ISERROR($V46),"",OFFSET('Smelter Look-up'!$I$4,$V46-4,0))</f>
        <v>Hyogo</v>
      </c>
      <c r="K46" s="224"/>
      <c r="L46" s="224"/>
      <c r="M46" s="224"/>
      <c r="N46" s="224"/>
      <c r="O46" s="224"/>
      <c r="P46" s="185"/>
      <c r="Q46" s="225"/>
      <c r="R46" s="182" t="str">
        <f ca="1">IF(ISERROR($V46),"",OFFSET('Smelter Look-up'!$C$4,$V46-4,0)&amp;"")</f>
        <v>Asahi Pretec Corp.</v>
      </c>
      <c r="S46" s="181" t="str">
        <f t="shared" ca="1" si="6"/>
        <v>JP</v>
      </c>
      <c r="T46" s="181" t="str">
        <f ca="1">IF(B46="","",IF(ISERROR(MATCH($J46,SorP!$B$1:$B$6279,0)),"",INDIRECT("'SorP'!$A$"&amp;MATCH($S46&amp;$J46,SorP!C:C,0))))</f>
        <v>JP-28</v>
      </c>
      <c r="U46" s="201"/>
      <c r="V46" s="226">
        <f ca="1">IF(C46="",NA(),IF(OR(C46="Smelter not listed",C46="Smelter not yet identified"),MATCH($B46&amp;$D46,'Smelter Look-up'!$J:$J,0),MATCH($B46&amp;$C46,'Smelter Look-up'!$J:$J,0)))</f>
        <v>29</v>
      </c>
      <c r="X46" s="227">
        <f t="shared" ca="1" si="7"/>
        <v>0</v>
      </c>
      <c r="AB46" s="228" t="str">
        <f t="shared" ca="1" si="8"/>
        <v>GoldAsahi Pretec Corp.</v>
      </c>
    </row>
    <row r="47" spans="1:28" s="227" customFormat="1" ht="63.75">
      <c r="A47" s="181" t="s">
        <v>687</v>
      </c>
      <c r="B47" s="182" t="str">
        <f ca="1">IF(LEN(A47)=0,"",INDEX('Smelter Look-up'!$A:$A,MATCH($A47,'Smelter Look-up'!$E:$E,0)))</f>
        <v>Gold</v>
      </c>
      <c r="C47" s="186" t="str">
        <f ca="1">IF(LEN(A47)=0,"",INDEX('Smelter Look-up'!$C:$C,MATCH($A47,'Smelter Look-up'!$E:$E,0)))</f>
        <v>Asahi Refining Canada Ltd.</v>
      </c>
      <c r="D47" s="230"/>
      <c r="E47" s="182" t="str">
        <f ca="1">IF(ISERROR($V47),"",OFFSET('Smelter Look-up'!$D$4,$V47-4,0)&amp;"")</f>
        <v>CANADA</v>
      </c>
      <c r="F47" s="182" t="str">
        <f ca="1">IF(ISERROR($V47),"",OFFSET('Smelter Look-up'!$E$4,$V47-4,0))</f>
        <v>CID000924</v>
      </c>
      <c r="G47" s="182" t="str">
        <f ca="1">IF(C47=$X$4,IF(ISERROR($V47),"Enter smelter details","RMI"),IF(ISERROR($V47),"",OFFSET('Smelter Look-up'!$F$4,$V47-4,0)))</f>
        <v>RMI</v>
      </c>
      <c r="H47" s="183">
        <f ca="1">IF(ISERROR($V47),"",OFFSET('Smelter Look-up'!$G$4,$V47-4,0))</f>
        <v>0</v>
      </c>
      <c r="I47" s="184" t="str">
        <f ca="1">IF(ISERROR($V47),"",OFFSET('Smelter Look-up'!$H$4,$V47-4,0))</f>
        <v>Brampton</v>
      </c>
      <c r="J47" s="184" t="str">
        <f ca="1">IF(ISERROR($V47),"",OFFSET('Smelter Look-up'!$I$4,$V47-4,0))</f>
        <v>Ontario</v>
      </c>
      <c r="K47" s="224"/>
      <c r="L47" s="224"/>
      <c r="M47" s="224"/>
      <c r="N47" s="224"/>
      <c r="O47" s="224"/>
      <c r="P47" s="185"/>
      <c r="Q47" s="225"/>
      <c r="R47" s="182" t="str">
        <f ca="1">IF(ISERROR($V47),"",OFFSET('Smelter Look-up'!$C$4,$V47-4,0)&amp;"")</f>
        <v>Asahi Refining Canada Ltd.</v>
      </c>
      <c r="S47" s="181" t="str">
        <f t="shared" ca="1" si="6"/>
        <v>CA</v>
      </c>
      <c r="T47" s="181" t="str">
        <f ca="1">IF(B47="","",IF(ISERROR(MATCH($J47,SorP!$B$1:$B$6279,0)),"",INDIRECT("'SorP'!$A$"&amp;MATCH($S47&amp;$J47,SorP!C:C,0))))</f>
        <v>CA-ON</v>
      </c>
      <c r="U47" s="201"/>
      <c r="V47" s="226">
        <f ca="1">IF(C47="",NA(),IF(OR(C47="Smelter not listed",C47="Smelter not yet identified"),MATCH($B47&amp;$D47,'Smelter Look-up'!$J:$J,0),MATCH($B47&amp;$C47,'Smelter Look-up'!$J:$J,0)))</f>
        <v>30</v>
      </c>
      <c r="X47" s="227">
        <f t="shared" ca="1" si="7"/>
        <v>0</v>
      </c>
      <c r="AB47" s="228" t="str">
        <f t="shared" ca="1" si="8"/>
        <v>GoldAsahi Refining Canada Ltd.</v>
      </c>
    </row>
    <row r="48" spans="1:28" s="227" customFormat="1" ht="63.75">
      <c r="A48" s="181" t="s">
        <v>686</v>
      </c>
      <c r="B48" s="182" t="str">
        <f ca="1">IF(LEN(A48)=0,"",INDEX('Smelter Look-up'!$A:$A,MATCH($A48,'Smelter Look-up'!$E:$E,0)))</f>
        <v>Gold</v>
      </c>
      <c r="C48" s="186" t="str">
        <f ca="1">IF(LEN(A48)=0,"",INDEX('Smelter Look-up'!$C:$C,MATCH($A48,'Smelter Look-up'!$E:$E,0)))</f>
        <v>Asahi Refining USA Inc.</v>
      </c>
      <c r="D48" s="230"/>
      <c r="E48" s="182" t="str">
        <f ca="1">IF(ISERROR($V48),"",OFFSET('Smelter Look-up'!$D$4,$V48-4,0)&amp;"")</f>
        <v>UNITED STATES OF AMERICA</v>
      </c>
      <c r="F48" s="182" t="str">
        <f ca="1">IF(ISERROR($V48),"",OFFSET('Smelter Look-up'!$E$4,$V48-4,0))</f>
        <v>CID000920</v>
      </c>
      <c r="G48" s="182" t="str">
        <f ca="1">IF(C48=$X$4,IF(ISERROR($V48),"Enter smelter details","RMI"),IF(ISERROR($V48),"",OFFSET('Smelter Look-up'!$F$4,$V48-4,0)))</f>
        <v>RMI</v>
      </c>
      <c r="H48" s="183">
        <f ca="1">IF(ISERROR($V48),"",OFFSET('Smelter Look-up'!$G$4,$V48-4,0))</f>
        <v>0</v>
      </c>
      <c r="I48" s="184" t="str">
        <f ca="1">IF(ISERROR($V48),"",OFFSET('Smelter Look-up'!$H$4,$V48-4,0))</f>
        <v>Salt Lake City</v>
      </c>
      <c r="J48" s="184" t="str">
        <f ca="1">IF(ISERROR($V48),"",OFFSET('Smelter Look-up'!$I$4,$V48-4,0))</f>
        <v>Utah</v>
      </c>
      <c r="K48" s="224"/>
      <c r="L48" s="224"/>
      <c r="M48" s="224"/>
      <c r="N48" s="224"/>
      <c r="O48" s="224"/>
      <c r="P48" s="185"/>
      <c r="Q48" s="225"/>
      <c r="R48" s="182" t="str">
        <f ca="1">IF(ISERROR($V48),"",OFFSET('Smelter Look-up'!$C$4,$V48-4,0)&amp;"")</f>
        <v>Asahi Refining USA Inc.</v>
      </c>
      <c r="S48" s="181" t="str">
        <f t="shared" ca="1" si="6"/>
        <v>US</v>
      </c>
      <c r="T48" s="181" t="str">
        <f ca="1">IF(B48="","",IF(ISERROR(MATCH($J48,SorP!$B$1:$B$6279,0)),"",INDIRECT("'SorP'!$A$"&amp;MATCH($S48&amp;$J48,SorP!C:C,0))))</f>
        <v>US-UT</v>
      </c>
      <c r="U48" s="201"/>
      <c r="V48" s="226">
        <f ca="1">IF(C48="",NA(),IF(OR(C48="Smelter not listed",C48="Smelter not yet identified"),MATCH($B48&amp;$D48,'Smelter Look-up'!$J:$J,0),MATCH($B48&amp;$C48,'Smelter Look-up'!$J:$J,0)))</f>
        <v>31</v>
      </c>
      <c r="X48" s="227">
        <f t="shared" ca="1" si="7"/>
        <v>0</v>
      </c>
      <c r="AB48" s="228" t="str">
        <f t="shared" ca="1" si="8"/>
        <v>GoldAsahi Refining USA Inc.</v>
      </c>
    </row>
    <row r="49" spans="1:28" s="227" customFormat="1" ht="102">
      <c r="A49" s="181" t="s">
        <v>657</v>
      </c>
      <c r="B49" s="182" t="str">
        <f ca="1">IF(LEN(A49)=0,"",INDEX('Smelter Look-up'!$A:$A,MATCH($A49,'Smelter Look-up'!$E:$E,0)))</f>
        <v>Gold</v>
      </c>
      <c r="C49" s="186" t="str">
        <f ca="1">IF(LEN(A49)=0,"",INDEX('Smelter Look-up'!$C:$C,MATCH($A49,'Smelter Look-up'!$E:$E,0)))</f>
        <v>Atasay Kuyumculuk Sanayi Ve Ticaret A.S.</v>
      </c>
      <c r="D49" s="230"/>
      <c r="E49" s="182" t="str">
        <f ca="1">IF(ISERROR($V49),"",OFFSET('Smelter Look-up'!$D$4,$V49-4,0)&amp;"")</f>
        <v>TURKEY</v>
      </c>
      <c r="F49" s="182" t="str">
        <f ca="1">IF(ISERROR($V49),"",OFFSET('Smelter Look-up'!$E$4,$V49-4,0))</f>
        <v>CID000103</v>
      </c>
      <c r="G49" s="182" t="str">
        <f ca="1">IF(C49=$X$4,IF(ISERROR($V49),"Enter smelter details","RMI"),IF(ISERROR($V49),"",OFFSET('Smelter Look-up'!$F$4,$V49-4,0)))</f>
        <v>RMI</v>
      </c>
      <c r="H49" s="183">
        <f ca="1">IF(ISERROR($V49),"",OFFSET('Smelter Look-up'!$G$4,$V49-4,0))</f>
        <v>0</v>
      </c>
      <c r="I49" s="184" t="str">
        <f ca="1">IF(ISERROR($V49),"",OFFSET('Smelter Look-up'!$H$4,$V49-4,0))</f>
        <v>Istanbul</v>
      </c>
      <c r="J49" s="184" t="str">
        <f ca="1">IF(ISERROR($V49),"",OFFSET('Smelter Look-up'!$I$4,$V49-4,0))</f>
        <v>İstanbul</v>
      </c>
      <c r="K49" s="224"/>
      <c r="L49" s="224"/>
      <c r="M49" s="224"/>
      <c r="N49" s="224"/>
      <c r="O49" s="224"/>
      <c r="P49" s="185"/>
      <c r="Q49" s="225"/>
      <c r="R49" s="182" t="str">
        <f ca="1">IF(ISERROR($V49),"",OFFSET('Smelter Look-up'!$C$4,$V49-4,0)&amp;"")</f>
        <v>Atasay Kuyumculuk Sanayi Ve Ticaret A.S.</v>
      </c>
      <c r="S49" s="181" t="str">
        <f t="shared" ca="1" si="6"/>
        <v>TR</v>
      </c>
      <c r="T49" s="181" t="str">
        <f ca="1">IF(B49="","",IF(ISERROR(MATCH($J49,SorP!$B$1:$B$6279,0)),"",INDIRECT("'SorP'!$A$"&amp;MATCH($S49&amp;$J49,SorP!C:C,0))))</f>
        <v>TR-34</v>
      </c>
      <c r="U49" s="201"/>
      <c r="V49" s="226">
        <f ca="1">IF(C49="",NA(),IF(OR(C49="Smelter not listed",C49="Smelter not yet identified"),MATCH($B49&amp;$D49,'Smelter Look-up'!$J:$J,0),MATCH($B49&amp;$C49,'Smelter Look-up'!$J:$J,0)))</f>
        <v>34</v>
      </c>
      <c r="X49" s="227">
        <f t="shared" ca="1" si="7"/>
        <v>0</v>
      </c>
      <c r="AB49" s="228" t="str">
        <f t="shared" ca="1" si="8"/>
        <v>GoldAtasay Kuyumculuk Sanayi Ve Ticaret A.S.</v>
      </c>
    </row>
    <row r="50" spans="1:28" s="227" customFormat="1" ht="51">
      <c r="A50" s="181" t="s">
        <v>2288</v>
      </c>
      <c r="B50" s="182" t="str">
        <f ca="1">IF(LEN(A50)=0,"",INDEX('Smelter Look-up'!$A:$A,MATCH($A50,'Smelter Look-up'!$E:$E,0)))</f>
        <v>Gold</v>
      </c>
      <c r="C50" s="186" t="str">
        <f ca="1">IF(LEN(A50)=0,"",INDEX('Smelter Look-up'!$C:$C,MATCH($A50,'Smelter Look-up'!$E:$E,0)))</f>
        <v>AU Traders and Refiners</v>
      </c>
      <c r="D50" s="230"/>
      <c r="E50" s="182" t="str">
        <f ca="1">IF(ISERROR($V50),"",OFFSET('Smelter Look-up'!$D$4,$V50-4,0)&amp;"")</f>
        <v>SOUTH AFRICA</v>
      </c>
      <c r="F50" s="182" t="str">
        <f ca="1">IF(ISERROR($V50),"",OFFSET('Smelter Look-up'!$E$4,$V50-4,0))</f>
        <v>CID002850</v>
      </c>
      <c r="G50" s="182" t="str">
        <f ca="1">IF(C50=$X$4,IF(ISERROR($V50),"Enter smelter details","RMI"),IF(ISERROR($V50),"",OFFSET('Smelter Look-up'!$F$4,$V50-4,0)))</f>
        <v>RMI</v>
      </c>
      <c r="H50" s="183">
        <f ca="1">IF(ISERROR($V50),"",OFFSET('Smelter Look-up'!$G$4,$V50-4,0))</f>
        <v>0</v>
      </c>
      <c r="I50" s="184" t="str">
        <f ca="1">IF(ISERROR($V50),"",OFFSET('Smelter Look-up'!$H$4,$V50-4,0))</f>
        <v>Johannesburg</v>
      </c>
      <c r="J50" s="184" t="str">
        <f ca="1">IF(ISERROR($V50),"",OFFSET('Smelter Look-up'!$I$4,$V50-4,0))</f>
        <v>Gauteng</v>
      </c>
      <c r="K50" s="224"/>
      <c r="L50" s="224"/>
      <c r="M50" s="224"/>
      <c r="N50" s="224"/>
      <c r="O50" s="224"/>
      <c r="P50" s="185"/>
      <c r="Q50" s="225"/>
      <c r="R50" s="182" t="str">
        <f ca="1">IF(ISERROR($V50),"",OFFSET('Smelter Look-up'!$C$4,$V50-4,0)&amp;"")</f>
        <v>AU Traders and Refiners</v>
      </c>
      <c r="S50" s="181" t="str">
        <f t="shared" ca="1" si="6"/>
        <v>ZA</v>
      </c>
      <c r="T50" s="181" t="str">
        <f ca="1">IF(B50="","",IF(ISERROR(MATCH($J50,SorP!$B$1:$B$6279,0)),"",INDIRECT("'SorP'!$A$"&amp;MATCH($S50&amp;$J50,SorP!C:C,0))))</f>
        <v>ZA-GP</v>
      </c>
      <c r="U50" s="201"/>
      <c r="V50" s="226">
        <f ca="1">IF(C50="",NA(),IF(OR(C50="Smelter not listed",C50="Smelter not yet identified"),MATCH($B50&amp;$D50,'Smelter Look-up'!$J:$J,0),MATCH($B50&amp;$C50,'Smelter Look-up'!$J:$J,0)))</f>
        <v>35</v>
      </c>
      <c r="X50" s="227">
        <f t="shared" ca="1" si="7"/>
        <v>0</v>
      </c>
      <c r="AB50" s="228" t="str">
        <f t="shared" ca="1" si="8"/>
        <v>GoldAU Traders and Refiners</v>
      </c>
    </row>
    <row r="51" spans="1:28" s="227" customFormat="1" ht="25.5">
      <c r="A51" s="181" t="s">
        <v>658</v>
      </c>
      <c r="B51" s="182" t="str">
        <f ca="1">IF(LEN(A51)=0,"",INDEX('Smelter Look-up'!$A:$A,MATCH($A51,'Smelter Look-up'!$E:$E,0)))</f>
        <v>Gold</v>
      </c>
      <c r="C51" s="186" t="str">
        <f ca="1">IF(LEN(A51)=0,"",INDEX('Smelter Look-up'!$C:$C,MATCH($A51,'Smelter Look-up'!$E:$E,0)))</f>
        <v>Aurubis AG</v>
      </c>
      <c r="D51" s="230"/>
      <c r="E51" s="182" t="str">
        <f ca="1">IF(ISERROR($V51),"",OFFSET('Smelter Look-up'!$D$4,$V51-4,0)&amp;"")</f>
        <v>GERMANY</v>
      </c>
      <c r="F51" s="182" t="str">
        <f ca="1">IF(ISERROR($V51),"",OFFSET('Smelter Look-up'!$E$4,$V51-4,0))</f>
        <v>CID000113</v>
      </c>
      <c r="G51" s="182" t="str">
        <f ca="1">IF(C51=$X$4,IF(ISERROR($V51),"Enter smelter details","RMI"),IF(ISERROR($V51),"",OFFSET('Smelter Look-up'!$F$4,$V51-4,0)))</f>
        <v>RMI</v>
      </c>
      <c r="H51" s="183">
        <f ca="1">IF(ISERROR($V51),"",OFFSET('Smelter Look-up'!$G$4,$V51-4,0))</f>
        <v>0</v>
      </c>
      <c r="I51" s="184" t="str">
        <f ca="1">IF(ISERROR($V51),"",OFFSET('Smelter Look-up'!$H$4,$V51-4,0))</f>
        <v>Hamburg</v>
      </c>
      <c r="J51" s="184" t="str">
        <f ca="1">IF(ISERROR($V51),"",OFFSET('Smelter Look-up'!$I$4,$V51-4,0))</f>
        <v>Hamburg</v>
      </c>
      <c r="K51" s="224"/>
      <c r="L51" s="224"/>
      <c r="M51" s="224"/>
      <c r="N51" s="224"/>
      <c r="O51" s="224"/>
      <c r="P51" s="185"/>
      <c r="Q51" s="225"/>
      <c r="R51" s="182" t="str">
        <f ca="1">IF(ISERROR($V51),"",OFFSET('Smelter Look-up'!$C$4,$V51-4,0)&amp;"")</f>
        <v>Aurubis AG</v>
      </c>
      <c r="S51" s="181" t="str">
        <f t="shared" ca="1" si="6"/>
        <v>DE</v>
      </c>
      <c r="T51" s="181" t="str">
        <f ca="1">IF(B51="","",IF(ISERROR(MATCH($J51,SorP!$B$1:$B$6279,0)),"",INDIRECT("'SorP'!$A$"&amp;MATCH($S51&amp;$J51,SorP!C:C,0))))</f>
        <v>DE-HH</v>
      </c>
      <c r="U51" s="201"/>
      <c r="V51" s="226">
        <f ca="1">IF(C51="",NA(),IF(OR(C51="Smelter not listed",C51="Smelter not yet identified"),MATCH($B51&amp;$D51,'Smelter Look-up'!$J:$J,0),MATCH($B51&amp;$C51,'Smelter Look-up'!$J:$J,0)))</f>
        <v>37</v>
      </c>
      <c r="X51" s="227">
        <f t="shared" ca="1" si="7"/>
        <v>0</v>
      </c>
      <c r="AB51" s="228" t="str">
        <f t="shared" ca="1" si="8"/>
        <v>GoldAurubis AG</v>
      </c>
    </row>
    <row r="52" spans="1:28" s="227" customFormat="1" ht="38.25">
      <c r="A52" s="181" t="s">
        <v>2292</v>
      </c>
      <c r="B52" s="182" t="str">
        <f ca="1">IF(LEN(A52)=0,"",INDEX('Smelter Look-up'!$A:$A,MATCH($A52,'Smelter Look-up'!$E:$E,0)))</f>
        <v>Gold</v>
      </c>
      <c r="C52" s="186" t="str">
        <f ca="1">IF(LEN(A52)=0,"",INDEX('Smelter Look-up'!$C:$C,MATCH($A52,'Smelter Look-up'!$E:$E,0)))</f>
        <v>Bangalore Refinery</v>
      </c>
      <c r="D52" s="230"/>
      <c r="E52" s="182" t="str">
        <f ca="1">IF(ISERROR($V52),"",OFFSET('Smelter Look-up'!$D$4,$V52-4,0)&amp;"")</f>
        <v>INDIA</v>
      </c>
      <c r="F52" s="182" t="str">
        <f ca="1">IF(ISERROR($V52),"",OFFSET('Smelter Look-up'!$E$4,$V52-4,0))</f>
        <v>CID002863</v>
      </c>
      <c r="G52" s="182" t="str">
        <f ca="1">IF(C52=$X$4,IF(ISERROR($V52),"Enter smelter details","RMI"),IF(ISERROR($V52),"",OFFSET('Smelter Look-up'!$F$4,$V52-4,0)))</f>
        <v>RMI</v>
      </c>
      <c r="H52" s="183">
        <f ca="1">IF(ISERROR($V52),"",OFFSET('Smelter Look-up'!$G$4,$V52-4,0))</f>
        <v>0</v>
      </c>
      <c r="I52" s="184" t="str">
        <f ca="1">IF(ISERROR($V52),"",OFFSET('Smelter Look-up'!$H$4,$V52-4,0))</f>
        <v>Bangalore</v>
      </c>
      <c r="J52" s="184" t="str">
        <f ca="1">IF(ISERROR($V52),"",OFFSET('Smelter Look-up'!$I$4,$V52-4,0))</f>
        <v>Karnātaka</v>
      </c>
      <c r="K52" s="224"/>
      <c r="L52" s="224"/>
      <c r="M52" s="224"/>
      <c r="N52" s="224"/>
      <c r="O52" s="224"/>
      <c r="P52" s="185"/>
      <c r="Q52" s="225"/>
      <c r="R52" s="182" t="str">
        <f ca="1">IF(ISERROR($V52),"",OFFSET('Smelter Look-up'!$C$4,$V52-4,0)&amp;"")</f>
        <v>Bangalore Refinery</v>
      </c>
      <c r="S52" s="181" t="str">
        <f t="shared" ca="1" si="6"/>
        <v>IN</v>
      </c>
      <c r="T52" s="181" t="str">
        <f ca="1">IF(B52="","",IF(ISERROR(MATCH($J52,SorP!$B$1:$B$6279,0)),"",INDIRECT("'SorP'!$A$"&amp;MATCH($S52&amp;$J52,SorP!C:C,0))))</f>
        <v>IN-KA</v>
      </c>
      <c r="U52" s="201"/>
      <c r="V52" s="226">
        <f ca="1">IF(C52="",NA(),IF(OR(C52="Smelter not listed",C52="Smelter not yet identified"),MATCH($B52&amp;$D52,'Smelter Look-up'!$J:$J,0),MATCH($B52&amp;$C52,'Smelter Look-up'!$J:$J,0)))</f>
        <v>39</v>
      </c>
      <c r="X52" s="227">
        <f t="shared" ca="1" si="7"/>
        <v>0</v>
      </c>
      <c r="AB52" s="228" t="str">
        <f t="shared" ca="1" si="8"/>
        <v>GoldBangalore Refinery</v>
      </c>
    </row>
    <row r="53" spans="1:28" s="227" customFormat="1" ht="127.5">
      <c r="A53" s="181" t="s">
        <v>659</v>
      </c>
      <c r="B53" s="182" t="str">
        <f ca="1">IF(LEN(A53)=0,"",INDEX('Smelter Look-up'!$A:$A,MATCH($A53,'Smelter Look-up'!$E:$E,0)))</f>
        <v>Gold</v>
      </c>
      <c r="C53" s="186" t="str">
        <f ca="1">IF(LEN(A53)=0,"",INDEX('Smelter Look-up'!$C:$C,MATCH($A53,'Smelter Look-up'!$E:$E,0)))</f>
        <v>Bangko Sentral ng Pilipinas (Central Bank of the Philippines)</v>
      </c>
      <c r="D53" s="230"/>
      <c r="E53" s="182" t="str">
        <f ca="1">IF(ISERROR($V53),"",OFFSET('Smelter Look-up'!$D$4,$V53-4,0)&amp;"")</f>
        <v>PHILIPPINES</v>
      </c>
      <c r="F53" s="182" t="str">
        <f ca="1">IF(ISERROR($V53),"",OFFSET('Smelter Look-up'!$E$4,$V53-4,0))</f>
        <v>CID000128</v>
      </c>
      <c r="G53" s="182" t="str">
        <f ca="1">IF(C53=$X$4,IF(ISERROR($V53),"Enter smelter details","RMI"),IF(ISERROR($V53),"",OFFSET('Smelter Look-up'!$F$4,$V53-4,0)))</f>
        <v>RMI</v>
      </c>
      <c r="H53" s="183">
        <f ca="1">IF(ISERROR($V53),"",OFFSET('Smelter Look-up'!$G$4,$V53-4,0))</f>
        <v>0</v>
      </c>
      <c r="I53" s="184" t="str">
        <f ca="1">IF(ISERROR($V53),"",OFFSET('Smelter Look-up'!$H$4,$V53-4,0))</f>
        <v>Quezon City</v>
      </c>
      <c r="J53" s="184" t="str">
        <f ca="1">IF(ISERROR($V53),"",OFFSET('Smelter Look-up'!$I$4,$V53-4,0))</f>
        <v>Rizal</v>
      </c>
      <c r="K53" s="224"/>
      <c r="L53" s="224"/>
      <c r="M53" s="224"/>
      <c r="N53" s="224"/>
      <c r="O53" s="224"/>
      <c r="P53" s="185"/>
      <c r="Q53" s="225"/>
      <c r="R53" s="182" t="str">
        <f ca="1">IF(ISERROR($V53),"",OFFSET('Smelter Look-up'!$C$4,$V53-4,0)&amp;"")</f>
        <v>Bangko Sentral ng Pilipinas (Central Bank of the Philippines)</v>
      </c>
      <c r="S53" s="181" t="str">
        <f t="shared" ca="1" si="6"/>
        <v>PH</v>
      </c>
      <c r="T53" s="181" t="str">
        <f ca="1">IF(B53="","",IF(ISERROR(MATCH($J53,SorP!$B$1:$B$6279,0)),"",INDIRECT("'SorP'!$A$"&amp;MATCH($S53&amp;$J53,SorP!C:C,0))))</f>
        <v>PH-RIZ</v>
      </c>
      <c r="U53" s="201"/>
      <c r="V53" s="226">
        <f ca="1">IF(C53="",NA(),IF(OR(C53="Smelter not listed",C53="Smelter not yet identified"),MATCH($B53&amp;$D53,'Smelter Look-up'!$J:$J,0),MATCH($B53&amp;$C53,'Smelter Look-up'!$J:$J,0)))</f>
        <v>41</v>
      </c>
      <c r="X53" s="227">
        <f t="shared" ca="1" si="7"/>
        <v>0</v>
      </c>
      <c r="AB53" s="228" t="str">
        <f t="shared" ca="1" si="8"/>
        <v>GoldBangko Sentral ng Pilipinas (Central Bank of the Philippines)</v>
      </c>
    </row>
    <row r="54" spans="1:28" s="227" customFormat="1" ht="25.5">
      <c r="A54" s="181" t="s">
        <v>660</v>
      </c>
      <c r="B54" s="182" t="str">
        <f ca="1">IF(LEN(A54)=0,"",INDEX('Smelter Look-up'!$A:$A,MATCH($A54,'Smelter Look-up'!$E:$E,0)))</f>
        <v>Gold</v>
      </c>
      <c r="C54" s="186" t="str">
        <f ca="1">IF(LEN(A54)=0,"",INDEX('Smelter Look-up'!$C:$C,MATCH($A54,'Smelter Look-up'!$E:$E,0)))</f>
        <v>Boliden AB</v>
      </c>
      <c r="D54" s="230"/>
      <c r="E54" s="182" t="str">
        <f ca="1">IF(ISERROR($V54),"",OFFSET('Smelter Look-up'!$D$4,$V54-4,0)&amp;"")</f>
        <v>SWEDEN</v>
      </c>
      <c r="F54" s="182" t="str">
        <f ca="1">IF(ISERROR($V54),"",OFFSET('Smelter Look-up'!$E$4,$V54-4,0))</f>
        <v>CID000157</v>
      </c>
      <c r="G54" s="182" t="str">
        <f ca="1">IF(C54=$X$4,IF(ISERROR($V54),"Enter smelter details","RMI"),IF(ISERROR($V54),"",OFFSET('Smelter Look-up'!$F$4,$V54-4,0)))</f>
        <v>RMI</v>
      </c>
      <c r="H54" s="183">
        <f ca="1">IF(ISERROR($V54),"",OFFSET('Smelter Look-up'!$G$4,$V54-4,0))</f>
        <v>0</v>
      </c>
      <c r="I54" s="184" t="str">
        <f ca="1">IF(ISERROR($V54),"",OFFSET('Smelter Look-up'!$H$4,$V54-4,0))</f>
        <v>Skelleftehamn</v>
      </c>
      <c r="J54" s="184" t="str">
        <f ca="1">IF(ISERROR($V54),"",OFFSET('Smelter Look-up'!$I$4,$V54-4,0))</f>
        <v>Västerbottens län [SE-24]</v>
      </c>
      <c r="K54" s="224"/>
      <c r="L54" s="224"/>
      <c r="M54" s="224"/>
      <c r="N54" s="224"/>
      <c r="O54" s="224"/>
      <c r="P54" s="185"/>
      <c r="Q54" s="225"/>
      <c r="R54" s="182" t="str">
        <f ca="1">IF(ISERROR($V54),"",OFFSET('Smelter Look-up'!$C$4,$V54-4,0)&amp;"")</f>
        <v>Boliden AB</v>
      </c>
      <c r="S54" s="181" t="str">
        <f t="shared" ca="1" si="6"/>
        <v>SE</v>
      </c>
      <c r="T54" s="181" t="str">
        <f ca="1">IF(B54="","",IF(ISERROR(MATCH($J54,SorP!$B$1:$B$6279,0)),"",INDIRECT("'SorP'!$A$"&amp;MATCH($S54&amp;$J54,SorP!C:C,0))))</f>
        <v>SE-AC</v>
      </c>
      <c r="U54" s="201"/>
      <c r="V54" s="226">
        <f ca="1">IF(C54="",NA(),IF(OR(C54="Smelter not listed",C54="Smelter not yet identified"),MATCH($B54&amp;$D54,'Smelter Look-up'!$J:$J,0),MATCH($B54&amp;$C54,'Smelter Look-up'!$J:$J,0)))</f>
        <v>42</v>
      </c>
      <c r="X54" s="227">
        <f t="shared" ca="1" si="7"/>
        <v>0</v>
      </c>
      <c r="AB54" s="228" t="str">
        <f t="shared" ca="1" si="8"/>
        <v>GoldBoliden AB</v>
      </c>
    </row>
    <row r="55" spans="1:28" s="227" customFormat="1" ht="51">
      <c r="A55" s="181" t="s">
        <v>662</v>
      </c>
      <c r="B55" s="182" t="str">
        <f ca="1">IF(LEN(A55)=0,"",INDEX('Smelter Look-up'!$A:$A,MATCH($A55,'Smelter Look-up'!$E:$E,0)))</f>
        <v>Gold</v>
      </c>
      <c r="C55" s="186" t="str">
        <f ca="1">IF(LEN(A55)=0,"",INDEX('Smelter Look-up'!$C:$C,MATCH($A55,'Smelter Look-up'!$E:$E,0)))</f>
        <v>C. Hafner GmbH + Co. KG</v>
      </c>
      <c r="D55" s="230"/>
      <c r="E55" s="182" t="str">
        <f ca="1">IF(ISERROR($V55),"",OFFSET('Smelter Look-up'!$D$4,$V55-4,0)&amp;"")</f>
        <v>GERMANY</v>
      </c>
      <c r="F55" s="182" t="str">
        <f ca="1">IF(ISERROR($V55),"",OFFSET('Smelter Look-up'!$E$4,$V55-4,0))</f>
        <v>CID000176</v>
      </c>
      <c r="G55" s="182" t="str">
        <f ca="1">IF(C55=$X$4,IF(ISERROR($V55),"Enter smelter details","RMI"),IF(ISERROR($V55),"",OFFSET('Smelter Look-up'!$F$4,$V55-4,0)))</f>
        <v>RMI</v>
      </c>
      <c r="H55" s="183">
        <f ca="1">IF(ISERROR($V55),"",OFFSET('Smelter Look-up'!$G$4,$V55-4,0))</f>
        <v>0</v>
      </c>
      <c r="I55" s="184" t="str">
        <f ca="1">IF(ISERROR($V55),"",OFFSET('Smelter Look-up'!$H$4,$V55-4,0))</f>
        <v>Pforzheim</v>
      </c>
      <c r="J55" s="184" t="str">
        <f ca="1">IF(ISERROR($V55),"",OFFSET('Smelter Look-up'!$I$4,$V55-4,0))</f>
        <v>Baden-Württemberg</v>
      </c>
      <c r="K55" s="224"/>
      <c r="L55" s="224"/>
      <c r="M55" s="224"/>
      <c r="N55" s="224"/>
      <c r="O55" s="224"/>
      <c r="P55" s="185"/>
      <c r="Q55" s="225"/>
      <c r="R55" s="182" t="str">
        <f ca="1">IF(ISERROR($V55),"",OFFSET('Smelter Look-up'!$C$4,$V55-4,0)&amp;"")</f>
        <v>C. Hafner GmbH + Co. KG</v>
      </c>
      <c r="S55" s="181" t="str">
        <f t="shared" ca="1" si="6"/>
        <v>DE</v>
      </c>
      <c r="T55" s="181" t="str">
        <f ca="1">IF(B55="","",IF(ISERROR(MATCH($J55,SorP!$B$1:$B$6279,0)),"",INDIRECT("'SorP'!$A$"&amp;MATCH($S55&amp;$J55,SorP!C:C,0))))</f>
        <v>DE-BW</v>
      </c>
      <c r="U55" s="201"/>
      <c r="V55" s="226">
        <f ca="1">IF(C55="",NA(),IF(OR(C55="Smelter not listed",C55="Smelter not yet identified"),MATCH($B55&amp;$D55,'Smelter Look-up'!$J:$J,0),MATCH($B55&amp;$C55,'Smelter Look-up'!$J:$J,0)))</f>
        <v>43</v>
      </c>
      <c r="X55" s="227">
        <f t="shared" ca="1" si="7"/>
        <v>0</v>
      </c>
      <c r="AB55" s="228" t="str">
        <f t="shared" ca="1" si="8"/>
        <v>GoldC. Hafner GmbH + Co. KG</v>
      </c>
    </row>
    <row r="56" spans="1:28" s="227" customFormat="1" ht="25.5">
      <c r="A56" s="181" t="s">
        <v>663</v>
      </c>
      <c r="B56" s="182" t="str">
        <f ca="1">IF(LEN(A56)=0,"",INDEX('Smelter Look-up'!$A:$A,MATCH($A56,'Smelter Look-up'!$E:$E,0)))</f>
        <v>Gold</v>
      </c>
      <c r="C56" s="186" t="str">
        <f ca="1">IF(LEN(A56)=0,"",INDEX('Smelter Look-up'!$C:$C,MATCH($A56,'Smelter Look-up'!$E:$E,0)))</f>
        <v>Caridad</v>
      </c>
      <c r="D56" s="230"/>
      <c r="E56" s="182" t="str">
        <f ca="1">IF(ISERROR($V56),"",OFFSET('Smelter Look-up'!$D$4,$V56-4,0)&amp;"")</f>
        <v>MEXICO</v>
      </c>
      <c r="F56" s="182" t="str">
        <f ca="1">IF(ISERROR($V56),"",OFFSET('Smelter Look-up'!$E$4,$V56-4,0))</f>
        <v>CID000180</v>
      </c>
      <c r="G56" s="182" t="str">
        <f ca="1">IF(C56=$X$4,IF(ISERROR($V56),"Enter smelter details","RMI"),IF(ISERROR($V56),"",OFFSET('Smelter Look-up'!$F$4,$V56-4,0)))</f>
        <v>RMI</v>
      </c>
      <c r="H56" s="183">
        <f ca="1">IF(ISERROR($V56),"",OFFSET('Smelter Look-up'!$G$4,$V56-4,0))</f>
        <v>0</v>
      </c>
      <c r="I56" s="184" t="str">
        <f ca="1">IF(ISERROR($V56),"",OFFSET('Smelter Look-up'!$H$4,$V56-4,0))</f>
        <v>Nacozari</v>
      </c>
      <c r="J56" s="184" t="str">
        <f ca="1">IF(ISERROR($V56),"",OFFSET('Smelter Look-up'!$I$4,$V56-4,0))</f>
        <v>Sonora</v>
      </c>
      <c r="K56" s="224"/>
      <c r="L56" s="224"/>
      <c r="M56" s="224"/>
      <c r="N56" s="224"/>
      <c r="O56" s="224"/>
      <c r="P56" s="185"/>
      <c r="Q56" s="225"/>
      <c r="R56" s="182" t="str">
        <f ca="1">IF(ISERROR($V56),"",OFFSET('Smelter Look-up'!$C$4,$V56-4,0)&amp;"")</f>
        <v>Caridad</v>
      </c>
      <c r="S56" s="181" t="str">
        <f t="shared" ca="1" si="6"/>
        <v>MX</v>
      </c>
      <c r="T56" s="181" t="str">
        <f ca="1">IF(B56="","",IF(ISERROR(MATCH($J56,SorP!$B$1:$B$6279,0)),"",INDIRECT("'SorP'!$A$"&amp;MATCH($S56&amp;$J56,SorP!C:C,0))))</f>
        <v>MX-SON</v>
      </c>
      <c r="U56" s="201"/>
      <c r="V56" s="226">
        <f ca="1">IF(C56="",NA(),IF(OR(C56="Smelter not listed",C56="Smelter not yet identified"),MATCH($B56&amp;$D56,'Smelter Look-up'!$J:$J,0),MATCH($B56&amp;$C56,'Smelter Look-up'!$J:$J,0)))</f>
        <v>45</v>
      </c>
      <c r="X56" s="227">
        <f t="shared" ca="1" si="7"/>
        <v>0</v>
      </c>
      <c r="AB56" s="228" t="str">
        <f t="shared" ca="1" si="8"/>
        <v>GoldCaridad</v>
      </c>
    </row>
    <row r="57" spans="1:28" s="227" customFormat="1" ht="102">
      <c r="A57" s="181" t="s">
        <v>664</v>
      </c>
      <c r="B57" s="182" t="str">
        <f ca="1">IF(LEN(A57)=0,"",INDEX('Smelter Look-up'!$A:$A,MATCH($A57,'Smelter Look-up'!$E:$E,0)))</f>
        <v>Gold</v>
      </c>
      <c r="C57" s="186" t="str">
        <f ca="1">IF(LEN(A57)=0,"",INDEX('Smelter Look-up'!$C:$C,MATCH($A57,'Smelter Look-up'!$E:$E,0)))</f>
        <v>CCR Refinery - Glencore Canada Corporation</v>
      </c>
      <c r="D57" s="230"/>
      <c r="E57" s="182" t="str">
        <f ca="1">IF(ISERROR($V57),"",OFFSET('Smelter Look-up'!$D$4,$V57-4,0)&amp;"")</f>
        <v>CANADA</v>
      </c>
      <c r="F57" s="182" t="str">
        <f ca="1">IF(ISERROR($V57),"",OFFSET('Smelter Look-up'!$E$4,$V57-4,0))</f>
        <v>CID000185</v>
      </c>
      <c r="G57" s="182" t="str">
        <f ca="1">IF(C57=$X$4,IF(ISERROR($V57),"Enter smelter details","RMI"),IF(ISERROR($V57),"",OFFSET('Smelter Look-up'!$F$4,$V57-4,0)))</f>
        <v>RMI</v>
      </c>
      <c r="H57" s="183">
        <f ca="1">IF(ISERROR($V57),"",OFFSET('Smelter Look-up'!$G$4,$V57-4,0))</f>
        <v>0</v>
      </c>
      <c r="I57" s="184" t="str">
        <f ca="1">IF(ISERROR($V57),"",OFFSET('Smelter Look-up'!$H$4,$V57-4,0))</f>
        <v>Montréal</v>
      </c>
      <c r="J57" s="184" t="str">
        <f ca="1">IF(ISERROR($V57),"",OFFSET('Smelter Look-up'!$I$4,$V57-4,0))</f>
        <v>Quebec</v>
      </c>
      <c r="K57" s="224"/>
      <c r="L57" s="224"/>
      <c r="M57" s="224"/>
      <c r="N57" s="224"/>
      <c r="O57" s="224"/>
      <c r="P57" s="185"/>
      <c r="Q57" s="225"/>
      <c r="R57" s="182" t="str">
        <f ca="1">IF(ISERROR($V57),"",OFFSET('Smelter Look-up'!$C$4,$V57-4,0)&amp;"")</f>
        <v>CCR Refinery - Glencore Canada Corporation</v>
      </c>
      <c r="S57" s="181" t="str">
        <f t="shared" ca="1" si="6"/>
        <v>CA</v>
      </c>
      <c r="T57" s="181" t="str">
        <f ca="1">IF(B57="","",IF(ISERROR(MATCH($J57,SorP!$B$1:$B$6279,0)),"",INDIRECT("'SorP'!$A$"&amp;MATCH($S57&amp;$J57,SorP!C:C,0))))</f>
        <v>CA-QC</v>
      </c>
      <c r="U57" s="201"/>
      <c r="V57" s="226">
        <f ca="1">IF(C57="",NA(),IF(OR(C57="Smelter not listed",C57="Smelter not yet identified"),MATCH($B57&amp;$D57,'Smelter Look-up'!$J:$J,0),MATCH($B57&amp;$C57,'Smelter Look-up'!$J:$J,0)))</f>
        <v>47</v>
      </c>
      <c r="X57" s="227">
        <f t="shared" ca="1" si="7"/>
        <v>0</v>
      </c>
      <c r="AB57" s="228" t="str">
        <f t="shared" ca="1" si="8"/>
        <v>GoldCCR Refinery - Glencore Canada Corporation</v>
      </c>
    </row>
    <row r="58" spans="1:28" s="227" customFormat="1" ht="51">
      <c r="A58" s="181" t="s">
        <v>665</v>
      </c>
      <c r="B58" s="182" t="str">
        <f ca="1">IF(LEN(A58)=0,"",INDEX('Smelter Look-up'!$A:$A,MATCH($A58,'Smelter Look-up'!$E:$E,0)))</f>
        <v>Gold</v>
      </c>
      <c r="C58" s="186" t="str">
        <f ca="1">IF(LEN(A58)=0,"",INDEX('Smelter Look-up'!$C:$C,MATCH($A58,'Smelter Look-up'!$E:$E,0)))</f>
        <v>Cendres + Metaux S.A.</v>
      </c>
      <c r="D58" s="230"/>
      <c r="E58" s="182" t="str">
        <f ca="1">IF(ISERROR($V58),"",OFFSET('Smelter Look-up'!$D$4,$V58-4,0)&amp;"")</f>
        <v>SWITZERLAND</v>
      </c>
      <c r="F58" s="182" t="str">
        <f ca="1">IF(ISERROR($V58),"",OFFSET('Smelter Look-up'!$E$4,$V58-4,0))</f>
        <v>CID000189</v>
      </c>
      <c r="G58" s="182" t="str">
        <f ca="1">IF(C58=$X$4,IF(ISERROR($V58),"Enter smelter details","RMI"),IF(ISERROR($V58),"",OFFSET('Smelter Look-up'!$F$4,$V58-4,0)))</f>
        <v>RMI</v>
      </c>
      <c r="H58" s="183">
        <f ca="1">IF(ISERROR($V58),"",OFFSET('Smelter Look-up'!$G$4,$V58-4,0))</f>
        <v>0</v>
      </c>
      <c r="I58" s="184" t="str">
        <f ca="1">IF(ISERROR($V58),"",OFFSET('Smelter Look-up'!$H$4,$V58-4,0))</f>
        <v>Biel-Bienne</v>
      </c>
      <c r="J58" s="184" t="str">
        <f ca="1">IF(ISERROR($V58),"",OFFSET('Smelter Look-up'!$I$4,$V58-4,0))</f>
        <v>Bern</v>
      </c>
      <c r="K58" s="224"/>
      <c r="L58" s="224"/>
      <c r="M58" s="224"/>
      <c r="N58" s="224"/>
      <c r="O58" s="224"/>
      <c r="P58" s="185"/>
      <c r="Q58" s="225"/>
      <c r="R58" s="182" t="str">
        <f ca="1">IF(ISERROR($V58),"",OFFSET('Smelter Look-up'!$C$4,$V58-4,0)&amp;"")</f>
        <v>Cendres + Metaux S.A.</v>
      </c>
      <c r="S58" s="181" t="str">
        <f t="shared" ca="1" si="6"/>
        <v>CH</v>
      </c>
      <c r="T58" s="181" t="str">
        <f ca="1">IF(B58="","",IF(ISERROR(MATCH($J58,SorP!$B$1:$B$6279,0)),"",INDIRECT("'SorP'!$A$"&amp;MATCH($S58&amp;$J58,SorP!C:C,0))))</f>
        <v>CH-BE</v>
      </c>
      <c r="U58" s="201"/>
      <c r="V58" s="226">
        <f ca="1">IF(C58="",NA(),IF(OR(C58="Smelter not listed",C58="Smelter not yet identified"),MATCH($B58&amp;$D58,'Smelter Look-up'!$J:$J,0),MATCH($B58&amp;$C58,'Smelter Look-up'!$J:$J,0)))</f>
        <v>49</v>
      </c>
      <c r="X58" s="227">
        <f t="shared" ca="1" si="7"/>
        <v>0</v>
      </c>
      <c r="AB58" s="228" t="str">
        <f t="shared" ca="1" si="8"/>
        <v>GoldCendres + Metaux S.A.</v>
      </c>
    </row>
    <row r="59" spans="1:28" s="227" customFormat="1" ht="38.25">
      <c r="A59" s="181" t="s">
        <v>666</v>
      </c>
      <c r="B59" s="182" t="str">
        <f ca="1">IF(LEN(A59)=0,"",INDEX('Smelter Look-up'!$A:$A,MATCH($A59,'Smelter Look-up'!$E:$E,0)))</f>
        <v>Gold</v>
      </c>
      <c r="C59" s="186" t="str">
        <f ca="1">IF(LEN(A59)=0,"",INDEX('Smelter Look-up'!$C:$C,MATCH($A59,'Smelter Look-up'!$E:$E,0)))</f>
        <v>Chimet S.p.A.</v>
      </c>
      <c r="D59" s="230"/>
      <c r="E59" s="182" t="str">
        <f ca="1">IF(ISERROR($V59),"",OFFSET('Smelter Look-up'!$D$4,$V59-4,0)&amp;"")</f>
        <v>ITALY</v>
      </c>
      <c r="F59" s="182" t="str">
        <f ca="1">IF(ISERROR($V59),"",OFFSET('Smelter Look-up'!$E$4,$V59-4,0))</f>
        <v>CID000233</v>
      </c>
      <c r="G59" s="182" t="str">
        <f ca="1">IF(C59=$X$4,IF(ISERROR($V59),"Enter smelter details","RMI"),IF(ISERROR($V59),"",OFFSET('Smelter Look-up'!$F$4,$V59-4,0)))</f>
        <v>RMI</v>
      </c>
      <c r="H59" s="183">
        <f ca="1">IF(ISERROR($V59),"",OFFSET('Smelter Look-up'!$G$4,$V59-4,0))</f>
        <v>0</v>
      </c>
      <c r="I59" s="184" t="str">
        <f ca="1">IF(ISERROR($V59),"",OFFSET('Smelter Look-up'!$H$4,$V59-4,0))</f>
        <v>Arezzo</v>
      </c>
      <c r="J59" s="184" t="str">
        <f ca="1">IF(ISERROR($V59),"",OFFSET('Smelter Look-up'!$I$4,$V59-4,0))</f>
        <v>Toscana</v>
      </c>
      <c r="K59" s="224"/>
      <c r="L59" s="224"/>
      <c r="M59" s="224"/>
      <c r="N59" s="224"/>
      <c r="O59" s="224"/>
      <c r="P59" s="185"/>
      <c r="Q59" s="225"/>
      <c r="R59" s="182" t="str">
        <f ca="1">IF(ISERROR($V59),"",OFFSET('Smelter Look-up'!$C$4,$V59-4,0)&amp;"")</f>
        <v>Chimet S.p.A.</v>
      </c>
      <c r="S59" s="181" t="str">
        <f t="shared" ca="1" si="6"/>
        <v>IT</v>
      </c>
      <c r="T59" s="181" t="str">
        <f ca="1">IF(B59="","",IF(ISERROR(MATCH($J59,SorP!$B$1:$B$6279,0)),"",INDIRECT("'SorP'!$A$"&amp;MATCH($S59&amp;$J59,SorP!C:C,0))))</f>
        <v>IT-52</v>
      </c>
      <c r="U59" s="201"/>
      <c r="V59" s="226">
        <f ca="1">IF(C59="",NA(),IF(OR(C59="Smelter not listed",C59="Smelter not yet identified"),MATCH($B59&amp;$D59,'Smelter Look-up'!$J:$J,0),MATCH($B59&amp;$C59,'Smelter Look-up'!$J:$J,0)))</f>
        <v>55</v>
      </c>
      <c r="X59" s="227">
        <f t="shared" ca="1" si="7"/>
        <v>0</v>
      </c>
      <c r="AB59" s="228" t="str">
        <f t="shared" ca="1" si="8"/>
        <v>GoldChimet S.p.A.</v>
      </c>
    </row>
    <row r="60" spans="1:28" s="227" customFormat="1" ht="38.25">
      <c r="A60" s="181" t="s">
        <v>667</v>
      </c>
      <c r="B60" s="182" t="str">
        <f ca="1">IF(LEN(A60)=0,"",INDEX('Smelter Look-up'!$A:$A,MATCH($A60,'Smelter Look-up'!$E:$E,0)))</f>
        <v>Gold</v>
      </c>
      <c r="C60" s="186" t="str">
        <f ca="1">IF(LEN(A60)=0,"",INDEX('Smelter Look-up'!$C:$C,MATCH($A60,'Smelter Look-up'!$E:$E,0)))</f>
        <v>Chugai Mining</v>
      </c>
      <c r="D60" s="230"/>
      <c r="E60" s="182" t="str">
        <f ca="1">IF(ISERROR($V60),"",OFFSET('Smelter Look-up'!$D$4,$V60-4,0)&amp;"")</f>
        <v>JAPAN</v>
      </c>
      <c r="F60" s="182" t="str">
        <f ca="1">IF(ISERROR($V60),"",OFFSET('Smelter Look-up'!$E$4,$V60-4,0))</f>
        <v>CID000264</v>
      </c>
      <c r="G60" s="182" t="str">
        <f ca="1">IF(C60=$X$4,IF(ISERROR($V60),"Enter smelter details","RMI"),IF(ISERROR($V60),"",OFFSET('Smelter Look-up'!$F$4,$V60-4,0)))</f>
        <v>RMI</v>
      </c>
      <c r="H60" s="183">
        <f ca="1">IF(ISERROR($V60),"",OFFSET('Smelter Look-up'!$G$4,$V60-4,0))</f>
        <v>0</v>
      </c>
      <c r="I60" s="184" t="str">
        <f ca="1">IF(ISERROR($V60),"",OFFSET('Smelter Look-up'!$H$4,$V60-4,0))</f>
        <v>Chiyoda</v>
      </c>
      <c r="J60" s="184" t="str">
        <f ca="1">IF(ISERROR($V60),"",OFFSET('Smelter Look-up'!$I$4,$V60-4,0))</f>
        <v>Tokyo</v>
      </c>
      <c r="K60" s="224"/>
      <c r="L60" s="224"/>
      <c r="M60" s="224"/>
      <c r="N60" s="224"/>
      <c r="O60" s="224"/>
      <c r="P60" s="185"/>
      <c r="Q60" s="225"/>
      <c r="R60" s="182" t="str">
        <f ca="1">IF(ISERROR($V60),"",OFFSET('Smelter Look-up'!$C$4,$V60-4,0)&amp;"")</f>
        <v>Chugai Mining</v>
      </c>
      <c r="S60" s="181" t="str">
        <f t="shared" ca="1" si="6"/>
        <v>JP</v>
      </c>
      <c r="T60" s="181" t="str">
        <f ca="1">IF(B60="","",IF(ISERROR(MATCH($J60,SorP!$B$1:$B$6279,0)),"",INDIRECT("'SorP'!$A$"&amp;MATCH($S60&amp;$J60,SorP!C:C,0))))</f>
        <v>JP-13</v>
      </c>
      <c r="U60" s="201"/>
      <c r="V60" s="226">
        <f ca="1">IF(C60="",NA(),IF(OR(C60="Smelter not listed",C60="Smelter not yet identified"),MATCH($B60&amp;$D60,'Smelter Look-up'!$J:$J,0),MATCH($B60&amp;$C60,'Smelter Look-up'!$J:$J,0)))</f>
        <v>58</v>
      </c>
      <c r="X60" s="227">
        <f t="shared" ca="1" si="7"/>
        <v>0</v>
      </c>
      <c r="AB60" s="228" t="str">
        <f t="shared" ca="1" si="8"/>
        <v>GoldChugai Mining</v>
      </c>
    </row>
    <row r="61" spans="1:28" s="227" customFormat="1" ht="76.5">
      <c r="A61" s="181" t="s">
        <v>669</v>
      </c>
      <c r="B61" s="182" t="str">
        <f ca="1">IF(LEN(A61)=0,"",INDEX('Smelter Look-up'!$A:$A,MATCH($A61,'Smelter Look-up'!$E:$E,0)))</f>
        <v>Gold</v>
      </c>
      <c r="C61" s="186" t="str">
        <f ca="1">IF(LEN(A61)=0,"",INDEX('Smelter Look-up'!$C:$C,MATCH($A61,'Smelter Look-up'!$E:$E,0)))</f>
        <v>Daye Non-Ferrous Metals Mining Ltd.</v>
      </c>
      <c r="D61" s="230"/>
      <c r="E61" s="182" t="str">
        <f ca="1">IF(ISERROR($V61),"",OFFSET('Smelter Look-up'!$D$4,$V61-4,0)&amp;"")</f>
        <v>CHINA</v>
      </c>
      <c r="F61" s="182" t="str">
        <f ca="1">IF(ISERROR($V61),"",OFFSET('Smelter Look-up'!$E$4,$V61-4,0))</f>
        <v>CID000343</v>
      </c>
      <c r="G61" s="182" t="str">
        <f ca="1">IF(C61=$X$4,IF(ISERROR($V61),"Enter smelter details","RMI"),IF(ISERROR($V61),"",OFFSET('Smelter Look-up'!$F$4,$V61-4,0)))</f>
        <v>RMI</v>
      </c>
      <c r="H61" s="183">
        <f ca="1">IF(ISERROR($V61),"",OFFSET('Smelter Look-up'!$G$4,$V61-4,0))</f>
        <v>0</v>
      </c>
      <c r="I61" s="184" t="str">
        <f ca="1">IF(ISERROR($V61),"",OFFSET('Smelter Look-up'!$H$4,$V61-4,0))</f>
        <v>Huangshi</v>
      </c>
      <c r="J61" s="184" t="str">
        <f ca="1">IF(ISERROR($V61),"",OFFSET('Smelter Look-up'!$I$4,$V61-4,0))</f>
        <v>Hubei Sheng</v>
      </c>
      <c r="K61" s="224"/>
      <c r="L61" s="224"/>
      <c r="M61" s="224"/>
      <c r="N61" s="224"/>
      <c r="O61" s="224"/>
      <c r="P61" s="185"/>
      <c r="Q61" s="225"/>
      <c r="R61" s="182" t="str">
        <f ca="1">IF(ISERROR($V61),"",OFFSET('Smelter Look-up'!$C$4,$V61-4,0)&amp;"")</f>
        <v>Daye Non-Ferrous Metals Mining Ltd.</v>
      </c>
      <c r="S61" s="181" t="str">
        <f t="shared" ca="1" si="6"/>
        <v>CN</v>
      </c>
      <c r="T61" s="181" t="str">
        <f ca="1">IF(B61="","",IF(ISERROR(MATCH($J61,SorP!$B$1:$B$6279,0)),"",INDIRECT("'SorP'!$A$"&amp;MATCH($S61&amp;$J61,SorP!C:C,0))))</f>
        <v>CN-HB</v>
      </c>
      <c r="U61" s="201"/>
      <c r="V61" s="226">
        <f ca="1">IF(C61="",NA(),IF(OR(C61="Smelter not listed",C61="Smelter not yet identified"),MATCH($B61&amp;$D61,'Smelter Look-up'!$J:$J,0),MATCH($B61&amp;$C61,'Smelter Look-up'!$J:$J,0)))</f>
        <v>60</v>
      </c>
      <c r="X61" s="227">
        <f t="shared" ca="1" si="7"/>
        <v>0</v>
      </c>
      <c r="AB61" s="228" t="str">
        <f t="shared" ca="1" si="8"/>
        <v>GoldDaye Non-Ferrous Metals Mining Ltd.</v>
      </c>
    </row>
    <row r="62" spans="1:28" s="227" customFormat="1" ht="89.25">
      <c r="A62" s="181" t="s">
        <v>2437</v>
      </c>
      <c r="B62" s="182" t="str">
        <f ca="1">IF(LEN(A62)=0,"",INDEX('Smelter Look-up'!$A:$A,MATCH($A62,'Smelter Look-up'!$E:$E,0)))</f>
        <v>Gold</v>
      </c>
      <c r="C62" s="186" t="str">
        <f ca="1">IF(LEN(A62)=0,"",INDEX('Smelter Look-up'!$C:$C,MATCH($A62,'Smelter Look-up'!$E:$E,0)))</f>
        <v>Degussa Sonne / Mond Goldhandel GmbH</v>
      </c>
      <c r="D62" s="230"/>
      <c r="E62" s="182" t="str">
        <f ca="1">IF(ISERROR($V62),"",OFFSET('Smelter Look-up'!$D$4,$V62-4,0)&amp;"")</f>
        <v>GERMANY</v>
      </c>
      <c r="F62" s="182" t="str">
        <f ca="1">IF(ISERROR($V62),"",OFFSET('Smelter Look-up'!$E$4,$V62-4,0))</f>
        <v>CID002867</v>
      </c>
      <c r="G62" s="182" t="str">
        <f ca="1">IF(C62=$X$4,IF(ISERROR($V62),"Enter smelter details","RMI"),IF(ISERROR($V62),"",OFFSET('Smelter Look-up'!$F$4,$V62-4,0)))</f>
        <v>RMI</v>
      </c>
      <c r="H62" s="183">
        <f ca="1">IF(ISERROR($V62),"",OFFSET('Smelter Look-up'!$G$4,$V62-4,0))</f>
        <v>0</v>
      </c>
      <c r="I62" s="184" t="str">
        <f ca="1">IF(ISERROR($V62),"",OFFSET('Smelter Look-up'!$H$4,$V62-4,0))</f>
        <v>Pforzheim</v>
      </c>
      <c r="J62" s="184" t="str">
        <f ca="1">IF(ISERROR($V62),"",OFFSET('Smelter Look-up'!$I$4,$V62-4,0))</f>
        <v>Baden-Württemberg</v>
      </c>
      <c r="K62" s="224"/>
      <c r="L62" s="224"/>
      <c r="M62" s="224"/>
      <c r="N62" s="224"/>
      <c r="O62" s="224"/>
      <c r="P62" s="185"/>
      <c r="Q62" s="225"/>
      <c r="R62" s="182" t="str">
        <f ca="1">IF(ISERROR($V62),"",OFFSET('Smelter Look-up'!$C$4,$V62-4,0)&amp;"")</f>
        <v>Degussa Sonne / Mond Goldhandel GmbH</v>
      </c>
      <c r="S62" s="181" t="str">
        <f t="shared" ca="1" si="6"/>
        <v>DE</v>
      </c>
      <c r="T62" s="181" t="str">
        <f ca="1">IF(B62="","",IF(ISERROR(MATCH($J62,SorP!$B$1:$B$6279,0)),"",INDIRECT("'SorP'!$A$"&amp;MATCH($S62&amp;$J62,SorP!C:C,0))))</f>
        <v>DE-BW</v>
      </c>
      <c r="U62" s="201"/>
      <c r="V62" s="226">
        <f ca="1">IF(C62="",NA(),IF(OR(C62="Smelter not listed",C62="Smelter not yet identified"),MATCH($B62&amp;$D62,'Smelter Look-up'!$J:$J,0),MATCH($B62&amp;$C62,'Smelter Look-up'!$J:$J,0)))</f>
        <v>62</v>
      </c>
      <c r="X62" s="227">
        <f t="shared" ca="1" si="7"/>
        <v>0</v>
      </c>
      <c r="AB62" s="228" t="str">
        <f t="shared" ca="1" si="8"/>
        <v>GoldDegussa Sonne / Mond Goldhandel GmbH</v>
      </c>
    </row>
    <row r="63" spans="1:28" s="227" customFormat="1" ht="25.5">
      <c r="A63" s="181" t="s">
        <v>671</v>
      </c>
      <c r="B63" s="182" t="str">
        <f ca="1">IF(LEN(A63)=0,"",INDEX('Smelter Look-up'!$A:$A,MATCH($A63,'Smelter Look-up'!$E:$E,0)))</f>
        <v>Gold</v>
      </c>
      <c r="C63" s="186" t="str">
        <f ca="1">IF(LEN(A63)=0,"",INDEX('Smelter Look-up'!$C:$C,MATCH($A63,'Smelter Look-up'!$E:$E,0)))</f>
        <v>Dowa</v>
      </c>
      <c r="D63" s="230"/>
      <c r="E63" s="182" t="str">
        <f ca="1">IF(ISERROR($V63),"",OFFSET('Smelter Look-up'!$D$4,$V63-4,0)&amp;"")</f>
        <v>JAPAN</v>
      </c>
      <c r="F63" s="182" t="str">
        <f ca="1">IF(ISERROR($V63),"",OFFSET('Smelter Look-up'!$E$4,$V63-4,0))</f>
        <v>CID000401</v>
      </c>
      <c r="G63" s="182" t="str">
        <f ca="1">IF(C63=$X$4,IF(ISERROR($V63),"Enter smelter details","RMI"),IF(ISERROR($V63),"",OFFSET('Smelter Look-up'!$F$4,$V63-4,0)))</f>
        <v>RMI</v>
      </c>
      <c r="H63" s="183">
        <f ca="1">IF(ISERROR($V63),"",OFFSET('Smelter Look-up'!$G$4,$V63-4,0))</f>
        <v>0</v>
      </c>
      <c r="I63" s="184" t="str">
        <f ca="1">IF(ISERROR($V63),"",OFFSET('Smelter Look-up'!$H$4,$V63-4,0))</f>
        <v>Kosaka</v>
      </c>
      <c r="J63" s="184" t="str">
        <f ca="1">IF(ISERROR($V63),"",OFFSET('Smelter Look-up'!$I$4,$V63-4,0))</f>
        <v>Akita</v>
      </c>
      <c r="K63" s="224"/>
      <c r="L63" s="224"/>
      <c r="M63" s="224"/>
      <c r="N63" s="224"/>
      <c r="O63" s="224"/>
      <c r="P63" s="185"/>
      <c r="Q63" s="225"/>
      <c r="R63" s="182" t="str">
        <f ca="1">IF(ISERROR($V63),"",OFFSET('Smelter Look-up'!$C$4,$V63-4,0)&amp;"")</f>
        <v>Dowa</v>
      </c>
      <c r="S63" s="181" t="str">
        <f t="shared" ca="1" si="6"/>
        <v>JP</v>
      </c>
      <c r="T63" s="181" t="str">
        <f ca="1">IF(B63="","",IF(ISERROR(MATCH($J63,SorP!$B$1:$B$6279,0)),"",INDIRECT("'SorP'!$A$"&amp;MATCH($S63&amp;$J63,SorP!C:C,0))))</f>
        <v>JP-05</v>
      </c>
      <c r="U63" s="201"/>
      <c r="V63" s="226">
        <f ca="1">IF(C63="",NA(),IF(OR(C63="Smelter not listed",C63="Smelter not yet identified"),MATCH($B63&amp;$D63,'Smelter Look-up'!$J:$J,0),MATCH($B63&amp;$C63,'Smelter Look-up'!$J:$J,0)))</f>
        <v>67</v>
      </c>
      <c r="X63" s="227">
        <f t="shared" ca="1" si="7"/>
        <v>0</v>
      </c>
      <c r="AB63" s="228" t="str">
        <f t="shared" ca="1" si="8"/>
        <v>GoldDowa</v>
      </c>
    </row>
    <row r="64" spans="1:28" s="227" customFormat="1" ht="63.75">
      <c r="A64" s="181" t="s">
        <v>670</v>
      </c>
      <c r="B64" s="182" t="str">
        <f ca="1">IF(LEN(A64)=0,"",INDEX('Smelter Look-up'!$A:$A,MATCH($A64,'Smelter Look-up'!$E:$E,0)))</f>
        <v>Gold</v>
      </c>
      <c r="C64" s="186" t="str">
        <f ca="1">IF(LEN(A64)=0,"",INDEX('Smelter Look-up'!$C:$C,MATCH($A64,'Smelter Look-up'!$E:$E,0)))</f>
        <v>DSC (Do Sung Corporation)</v>
      </c>
      <c r="D64" s="230"/>
      <c r="E64" s="182" t="str">
        <f ca="1">IF(ISERROR($V64),"",OFFSET('Smelter Look-up'!$D$4,$V64-4,0)&amp;"")</f>
        <v>KOREA, REPUBLIC OF</v>
      </c>
      <c r="F64" s="182" t="str">
        <f ca="1">IF(ISERROR($V64),"",OFFSET('Smelter Look-up'!$E$4,$V64-4,0))</f>
        <v>CID000359</v>
      </c>
      <c r="G64" s="182" t="str">
        <f ca="1">IF(C64=$X$4,IF(ISERROR($V64),"Enter smelter details","RMI"),IF(ISERROR($V64),"",OFFSET('Smelter Look-up'!$F$4,$V64-4,0)))</f>
        <v>RMI</v>
      </c>
      <c r="H64" s="183">
        <f ca="1">IF(ISERROR($V64),"",OFFSET('Smelter Look-up'!$G$4,$V64-4,0))</f>
        <v>0</v>
      </c>
      <c r="I64" s="184" t="str">
        <f ca="1">IF(ISERROR($V64),"",OFFSET('Smelter Look-up'!$H$4,$V64-4,0))</f>
        <v>Gimpo</v>
      </c>
      <c r="J64" s="184" t="str">
        <f ca="1">IF(ISERROR($V64),"",OFFSET('Smelter Look-up'!$I$4,$V64-4,0))</f>
        <v>Gyeonggi-do</v>
      </c>
      <c r="K64" s="224"/>
      <c r="L64" s="224"/>
      <c r="M64" s="224"/>
      <c r="N64" s="224"/>
      <c r="O64" s="224"/>
      <c r="P64" s="185"/>
      <c r="Q64" s="225"/>
      <c r="R64" s="182" t="str">
        <f ca="1">IF(ISERROR($V64),"",OFFSET('Smelter Look-up'!$C$4,$V64-4,0)&amp;"")</f>
        <v>DSC (Do Sung Corporation)</v>
      </c>
      <c r="S64" s="181" t="str">
        <f t="shared" ca="1" si="6"/>
        <v>KR</v>
      </c>
      <c r="T64" s="181" t="str">
        <f ca="1">IF(B64="","",IF(ISERROR(MATCH($J64,SorP!$B$1:$B$6279,0)),"",INDIRECT("'SorP'!$A$"&amp;MATCH($S64&amp;$J64,SorP!C:C,0))))</f>
        <v>KR-41</v>
      </c>
      <c r="U64" s="201"/>
      <c r="V64" s="226">
        <f ca="1">IF(C64="",NA(),IF(OR(C64="Smelter not listed",C64="Smelter not yet identified"),MATCH($B64&amp;$D64,'Smelter Look-up'!$J:$J,0),MATCH($B64&amp;$C64,'Smelter Look-up'!$J:$J,0)))</f>
        <v>71</v>
      </c>
      <c r="X64" s="227">
        <f t="shared" ca="1" si="7"/>
        <v>0</v>
      </c>
      <c r="AB64" s="228" t="str">
        <f t="shared" ca="1" si="8"/>
        <v>GoldDSC (Do Sung Corporation)</v>
      </c>
    </row>
    <row r="65" spans="1:28" s="227" customFormat="1" ht="89.25">
      <c r="A65" s="181" t="s">
        <v>397</v>
      </c>
      <c r="B65" s="182" t="str">
        <f ca="1">IF(LEN(A65)=0,"",INDEX('Smelter Look-up'!$A:$A,MATCH($A65,'Smelter Look-up'!$E:$E,0)))</f>
        <v>Gold</v>
      </c>
      <c r="C65" s="186" t="str">
        <f ca="1">IF(LEN(A65)=0,"",INDEX('Smelter Look-up'!$C:$C,MATCH($A65,'Smelter Look-up'!$E:$E,0)))</f>
        <v>Eco-System Recycling Co., Ltd. East Plant</v>
      </c>
      <c r="D65" s="230"/>
      <c r="E65" s="182" t="str">
        <f ca="1">IF(ISERROR($V65),"",OFFSET('Smelter Look-up'!$D$4,$V65-4,0)&amp;"")</f>
        <v>JAPAN</v>
      </c>
      <c r="F65" s="182" t="str">
        <f ca="1">IF(ISERROR($V65),"",OFFSET('Smelter Look-up'!$E$4,$V65-4,0))</f>
        <v>CID000425</v>
      </c>
      <c r="G65" s="182" t="str">
        <f ca="1">IF(C65=$X$4,IF(ISERROR($V65),"Enter smelter details","RMI"),IF(ISERROR($V65),"",OFFSET('Smelter Look-up'!$F$4,$V65-4,0)))</f>
        <v>RMI</v>
      </c>
      <c r="H65" s="183">
        <f ca="1">IF(ISERROR($V65),"",OFFSET('Smelter Look-up'!$G$4,$V65-4,0))</f>
        <v>0</v>
      </c>
      <c r="I65" s="184" t="str">
        <f ca="1">IF(ISERROR($V65),"",OFFSET('Smelter Look-up'!$H$4,$V65-4,0))</f>
        <v>Honjo</v>
      </c>
      <c r="J65" s="184" t="str">
        <f ca="1">IF(ISERROR($V65),"",OFFSET('Smelter Look-up'!$I$4,$V65-4,0))</f>
        <v>Saitama</v>
      </c>
      <c r="K65" s="224"/>
      <c r="L65" s="224"/>
      <c r="M65" s="224"/>
      <c r="N65" s="224"/>
      <c r="O65" s="224"/>
      <c r="P65" s="185"/>
      <c r="Q65" s="225"/>
      <c r="R65" s="182" t="str">
        <f ca="1">IF(ISERROR($V65),"",OFFSET('Smelter Look-up'!$C$4,$V65-4,0)&amp;"")</f>
        <v>Eco-System Recycling Co., Ltd. East Plant</v>
      </c>
      <c r="S65" s="181" t="str">
        <f t="shared" ca="1" si="6"/>
        <v>JP</v>
      </c>
      <c r="T65" s="181" t="str">
        <f ca="1">IF(B65="","",IF(ISERROR(MATCH($J65,SorP!$B$1:$B$6279,0)),"",INDIRECT("'SorP'!$A$"&amp;MATCH($S65&amp;$J65,SorP!C:C,0))))</f>
        <v>JP-11</v>
      </c>
      <c r="U65" s="201"/>
      <c r="V65" s="226">
        <f ca="1">IF(C65="",NA(),IF(OR(C65="Smelter not listed",C65="Smelter not yet identified"),MATCH($B65&amp;$D65,'Smelter Look-up'!$J:$J,0),MATCH($B65&amp;$C65,'Smelter Look-up'!$J:$J,0)))</f>
        <v>72</v>
      </c>
      <c r="X65" s="227">
        <f t="shared" ca="1" si="7"/>
        <v>0</v>
      </c>
      <c r="AB65" s="228" t="str">
        <f t="shared" ca="1" si="8"/>
        <v>GoldEco-System Recycling Co., Ltd. East Plant</v>
      </c>
    </row>
    <row r="66" spans="1:28" s="227" customFormat="1" ht="51">
      <c r="A66" s="181" t="s">
        <v>1706</v>
      </c>
      <c r="B66" s="182" t="str">
        <f ca="1">IF(LEN(A66)=0,"",INDEX('Smelter Look-up'!$A:$A,MATCH($A66,'Smelter Look-up'!$E:$E,0)))</f>
        <v>Gold</v>
      </c>
      <c r="C66" s="186" t="str">
        <f ca="1">IF(LEN(A66)=0,"",INDEX('Smelter Look-up'!$C:$C,MATCH($A66,'Smelter Look-up'!$E:$E,0)))</f>
        <v>Emirates Gold DMCC</v>
      </c>
      <c r="D66" s="230"/>
      <c r="E66" s="182" t="str">
        <f ca="1">IF(ISERROR($V66),"",OFFSET('Smelter Look-up'!$D$4,$V66-4,0)&amp;"")</f>
        <v>UNITED ARAB EMIRATES</v>
      </c>
      <c r="F66" s="182" t="str">
        <f ca="1">IF(ISERROR($V66),"",OFFSET('Smelter Look-up'!$E$4,$V66-4,0))</f>
        <v>CID002561</v>
      </c>
      <c r="G66" s="182" t="str">
        <f ca="1">IF(C66=$X$4,IF(ISERROR($V66),"Enter smelter details","RMI"),IF(ISERROR($V66),"",OFFSET('Smelter Look-up'!$F$4,$V66-4,0)))</f>
        <v>RMI</v>
      </c>
      <c r="H66" s="183">
        <f ca="1">IF(ISERROR($V66),"",OFFSET('Smelter Look-up'!$G$4,$V66-4,0))</f>
        <v>0</v>
      </c>
      <c r="I66" s="184" t="str">
        <f ca="1">IF(ISERROR($V66),"",OFFSET('Smelter Look-up'!$H$4,$V66-4,0))</f>
        <v>Dubai</v>
      </c>
      <c r="J66" s="184" t="str">
        <f ca="1">IF(ISERROR($V66),"",OFFSET('Smelter Look-up'!$I$4,$V66-4,0))</f>
        <v>Dubayy</v>
      </c>
      <c r="K66" s="224"/>
      <c r="L66" s="224"/>
      <c r="M66" s="224"/>
      <c r="N66" s="224"/>
      <c r="O66" s="224"/>
      <c r="P66" s="185"/>
      <c r="Q66" s="225"/>
      <c r="R66" s="182" t="str">
        <f ca="1">IF(ISERROR($V66),"",OFFSET('Smelter Look-up'!$C$4,$V66-4,0)&amp;"")</f>
        <v>Emirates Gold DMCC</v>
      </c>
      <c r="S66" s="181" t="str">
        <f t="shared" ca="1" si="6"/>
        <v>AE</v>
      </c>
      <c r="T66" s="181" t="str">
        <f ca="1">IF(B66="","",IF(ISERROR(MATCH($J66,SorP!$B$1:$B$6279,0)),"",INDIRECT("'SorP'!$A$"&amp;MATCH($S66&amp;$J66,SorP!C:C,0))))</f>
        <v>AE-DU</v>
      </c>
      <c r="U66" s="201"/>
      <c r="V66" s="226">
        <f ca="1">IF(C66="",NA(),IF(OR(C66="Smelter not listed",C66="Smelter not yet identified"),MATCH($B66&amp;$D66,'Smelter Look-up'!$J:$J,0),MATCH($B66&amp;$C66,'Smelter Look-up'!$J:$J,0)))</f>
        <v>80</v>
      </c>
      <c r="X66" s="227">
        <f t="shared" ca="1" si="7"/>
        <v>0</v>
      </c>
      <c r="AB66" s="228" t="str">
        <f t="shared" ca="1" si="8"/>
        <v>GoldEmirates Gold DMCC</v>
      </c>
    </row>
    <row r="67" spans="1:28" s="227" customFormat="1" ht="76.5">
      <c r="A67" s="181" t="s">
        <v>1382</v>
      </c>
      <c r="B67" s="182" t="str">
        <f ca="1">IF(LEN(A67)=0,"",INDEX('Smelter Look-up'!$A:$A,MATCH($A67,'Smelter Look-up'!$E:$E,0)))</f>
        <v>Gold</v>
      </c>
      <c r="C67" s="186" t="str">
        <f ca="1">IF(LEN(A67)=0,"",INDEX('Smelter Look-up'!$C:$C,MATCH($A67,'Smelter Look-up'!$E:$E,0)))</f>
        <v>Fidelity Printers and Refiners Ltd.</v>
      </c>
      <c r="D67" s="230"/>
      <c r="E67" s="182" t="str">
        <f ca="1">IF(ISERROR($V67),"",OFFSET('Smelter Look-up'!$D$4,$V67-4,0)&amp;"")</f>
        <v>ZIMBABWE</v>
      </c>
      <c r="F67" s="182" t="str">
        <f ca="1">IF(ISERROR($V67),"",OFFSET('Smelter Look-up'!$E$4,$V67-4,0))</f>
        <v>CID002515</v>
      </c>
      <c r="G67" s="182" t="str">
        <f ca="1">IF(C67=$X$4,IF(ISERROR($V67),"Enter smelter details","RMI"),IF(ISERROR($V67),"",OFFSET('Smelter Look-up'!$F$4,$V67-4,0)))</f>
        <v>RMI</v>
      </c>
      <c r="H67" s="183">
        <f ca="1">IF(ISERROR($V67),"",OFFSET('Smelter Look-up'!$G$4,$V67-4,0))</f>
        <v>0</v>
      </c>
      <c r="I67" s="184" t="str">
        <f ca="1">IF(ISERROR($V67),"",OFFSET('Smelter Look-up'!$H$4,$V67-4,0))</f>
        <v>Msasa</v>
      </c>
      <c r="J67" s="184" t="str">
        <f ca="1">IF(ISERROR($V67),"",OFFSET('Smelter Look-up'!$I$4,$V67-4,0))</f>
        <v>Harare</v>
      </c>
      <c r="K67" s="224"/>
      <c r="L67" s="224"/>
      <c r="M67" s="224"/>
      <c r="N67" s="224"/>
      <c r="O67" s="224"/>
      <c r="P67" s="185"/>
      <c r="Q67" s="225"/>
      <c r="R67" s="182" t="str">
        <f ca="1">IF(ISERROR($V67),"",OFFSET('Smelter Look-up'!$C$4,$V67-4,0)&amp;"")</f>
        <v>Fidelity Printers and Refiners Ltd.</v>
      </c>
      <c r="S67" s="181" t="str">
        <f t="shared" ca="1" si="6"/>
        <v>ZW</v>
      </c>
      <c r="T67" s="181" t="str">
        <f ca="1">IF(B67="","",IF(ISERROR(MATCH($J67,SorP!$B$1:$B$6279,0)),"",INDIRECT("'SorP'!$A$"&amp;MATCH($S67&amp;$J67,SorP!C:C,0))))</f>
        <v>ZW-HA</v>
      </c>
      <c r="U67" s="201"/>
      <c r="V67" s="226">
        <f ca="1">IF(C67="",NA(),IF(OR(C67="Smelter not listed",C67="Smelter not yet identified"),MATCH($B67&amp;$D67,'Smelter Look-up'!$J:$J,0),MATCH($B67&amp;$C67,'Smelter Look-up'!$J:$J,0)))</f>
        <v>82</v>
      </c>
      <c r="X67" s="227">
        <f t="shared" ca="1" si="7"/>
        <v>0</v>
      </c>
      <c r="AB67" s="228" t="str">
        <f t="shared" ca="1" si="8"/>
        <v>GoldFidelity Printers and Refiners Ltd.</v>
      </c>
    </row>
    <row r="68" spans="1:28" s="227" customFormat="1" ht="76.5">
      <c r="A68" s="181" t="s">
        <v>2296</v>
      </c>
      <c r="B68" s="182" t="str">
        <f ca="1">IF(LEN(A68)=0,"",INDEX('Smelter Look-up'!$A:$A,MATCH($A68,'Smelter Look-up'!$E:$E,0)))</f>
        <v>Gold</v>
      </c>
      <c r="C68" s="186" t="str">
        <f ca="1">IF(LEN(A68)=0,"",INDEX('Smelter Look-up'!$C:$C,MATCH($A68,'Smelter Look-up'!$E:$E,0)))</f>
        <v>GGC Gujrat Gold Centre Pvt. Ltd.</v>
      </c>
      <c r="D68" s="230"/>
      <c r="E68" s="182" t="str">
        <f ca="1">IF(ISERROR($V68),"",OFFSET('Smelter Look-up'!$D$4,$V68-4,0)&amp;"")</f>
        <v>INDIA</v>
      </c>
      <c r="F68" s="182" t="str">
        <f ca="1">IF(ISERROR($V68),"",OFFSET('Smelter Look-up'!$E$4,$V68-4,0))</f>
        <v>CID002852</v>
      </c>
      <c r="G68" s="182" t="str">
        <f ca="1">IF(C68=$X$4,IF(ISERROR($V68),"Enter smelter details","RMI"),IF(ISERROR($V68),"",OFFSET('Smelter Look-up'!$F$4,$V68-4,0)))</f>
        <v>RMI</v>
      </c>
      <c r="H68" s="183">
        <f ca="1">IF(ISERROR($V68),"",OFFSET('Smelter Look-up'!$G$4,$V68-4,0))</f>
        <v>0</v>
      </c>
      <c r="I68" s="184" t="str">
        <f ca="1">IF(ISERROR($V68),"",OFFSET('Smelter Look-up'!$H$4,$V68-4,0))</f>
        <v>Ahmedabad</v>
      </c>
      <c r="J68" s="184" t="str">
        <f ca="1">IF(ISERROR($V68),"",OFFSET('Smelter Look-up'!$I$4,$V68-4,0))</f>
        <v>Gujarāt</v>
      </c>
      <c r="K68" s="224"/>
      <c r="L68" s="224"/>
      <c r="M68" s="224"/>
      <c r="N68" s="224"/>
      <c r="O68" s="224"/>
      <c r="P68" s="185"/>
      <c r="Q68" s="225"/>
      <c r="R68" s="182" t="str">
        <f ca="1">IF(ISERROR($V68),"",OFFSET('Smelter Look-up'!$C$4,$V68-4,0)&amp;"")</f>
        <v>GGC Gujrat Gold Centre Pvt. Ltd.</v>
      </c>
      <c r="S68" s="181" t="str">
        <f t="shared" ca="1" si="6"/>
        <v>IN</v>
      </c>
      <c r="T68" s="181" t="str">
        <f ca="1">IF(B68="","",IF(ISERROR(MATCH($J68,SorP!$B$1:$B$6279,0)),"",INDIRECT("'SorP'!$A$"&amp;MATCH($S68&amp;$J68,SorP!C:C,0))))</f>
        <v>IN-GJ</v>
      </c>
      <c r="U68" s="201"/>
      <c r="V68" s="226">
        <f ca="1">IF(C68="",NA(),IF(OR(C68="Smelter not listed",C68="Smelter not yet identified"),MATCH($B68&amp;$D68,'Smelter Look-up'!$J:$J,0),MATCH($B68&amp;$C68,'Smelter Look-up'!$J:$J,0)))</f>
        <v>88</v>
      </c>
      <c r="X68" s="227">
        <f t="shared" ca="1" si="7"/>
        <v>0</v>
      </c>
      <c r="AB68" s="228" t="str">
        <f t="shared" ca="1" si="8"/>
        <v>GoldGGC Gujrat Gold Centre Pvt. Ltd.</v>
      </c>
    </row>
    <row r="69" spans="1:28" s="227" customFormat="1" ht="51">
      <c r="A69" s="181" t="s">
        <v>1694</v>
      </c>
      <c r="B69" s="182" t="str">
        <f ca="1">IF(LEN(A69)=0,"",INDEX('Smelter Look-up'!$A:$A,MATCH($A69,'Smelter Look-up'!$E:$E,0)))</f>
        <v>Gold</v>
      </c>
      <c r="C69" s="186" t="str">
        <f ca="1">IF(LEN(A69)=0,"",INDEX('Smelter Look-up'!$C:$C,MATCH($A69,'Smelter Look-up'!$E:$E,0)))</f>
        <v>Geib Refining Corporation</v>
      </c>
      <c r="D69" s="230"/>
      <c r="E69" s="182" t="str">
        <f ca="1">IF(ISERROR($V69),"",OFFSET('Smelter Look-up'!$D$4,$V69-4,0)&amp;"")</f>
        <v>UNITED STATES OF AMERICA</v>
      </c>
      <c r="F69" s="182" t="str">
        <f ca="1">IF(ISERROR($V69),"",OFFSET('Smelter Look-up'!$E$4,$V69-4,0))</f>
        <v>CID002459</v>
      </c>
      <c r="G69" s="182" t="str">
        <f ca="1">IF(C69=$X$4,IF(ISERROR($V69),"Enter smelter details","RMI"),IF(ISERROR($V69),"",OFFSET('Smelter Look-up'!$F$4,$V69-4,0)))</f>
        <v>RMI</v>
      </c>
      <c r="H69" s="183">
        <f ca="1">IF(ISERROR($V69),"",OFFSET('Smelter Look-up'!$G$4,$V69-4,0))</f>
        <v>0</v>
      </c>
      <c r="I69" s="184" t="str">
        <f ca="1">IF(ISERROR($V69),"",OFFSET('Smelter Look-up'!$H$4,$V69-4,0))</f>
        <v>Warwick</v>
      </c>
      <c r="J69" s="184" t="str">
        <f ca="1">IF(ISERROR($V69),"",OFFSET('Smelter Look-up'!$I$4,$V69-4,0))</f>
        <v>Rhode Island</v>
      </c>
      <c r="K69" s="224"/>
      <c r="L69" s="224"/>
      <c r="M69" s="224"/>
      <c r="N69" s="224"/>
      <c r="O69" s="224"/>
      <c r="P69" s="185"/>
      <c r="Q69" s="225"/>
      <c r="R69" s="182" t="str">
        <f ca="1">IF(ISERROR($V69),"",OFFSET('Smelter Look-up'!$C$4,$V69-4,0)&amp;"")</f>
        <v>Geib Refining Corporation</v>
      </c>
      <c r="S69" s="181" t="str">
        <f t="shared" ref="S69" ca="1" si="9">IF(B69="","",IF(ISERROR(MATCH($E69,CL,0)),"Unknown",INDIRECT("'C'!$A$"&amp;MATCH($E69,CL,0)+1)))</f>
        <v>US</v>
      </c>
      <c r="T69" s="181" t="str">
        <f ca="1">IF(B69="","",IF(ISERROR(MATCH($J69,SorP!$B$1:$B$6279,0)),"",INDIRECT("'SorP'!$A$"&amp;MATCH($S69&amp;$J69,SorP!C:C,0))))</f>
        <v>US-RI</v>
      </c>
      <c r="U69" s="201"/>
      <c r="V69" s="226">
        <f ca="1">IF(C69="",NA(),IF(OR(C69="Smelter not listed",C69="Smelter not yet identified"),MATCH($B69&amp;$D69,'Smelter Look-up'!$J:$J,0),MATCH($B69&amp;$C69,'Smelter Look-up'!$J:$J,0)))</f>
        <v>87</v>
      </c>
      <c r="X69" s="227">
        <f t="shared" ref="X69" ca="1" si="10">IF(AND(C69="Smelter not listed",OR(LEN(D69)=0,LEN(E69)=0)),1,0)</f>
        <v>0</v>
      </c>
      <c r="AB69" s="228" t="str">
        <f t="shared" ref="AB69" ca="1" si="11">B69&amp;C69</f>
        <v>GoldGeib Refining Corporation</v>
      </c>
    </row>
    <row r="70" spans="1:28" s="227" customFormat="1" ht="89.25">
      <c r="A70" s="181" t="s">
        <v>744</v>
      </c>
      <c r="B70" s="182" t="str">
        <f ca="1">IF(LEN(A70)=0,"",INDEX('Smelter Look-up'!$A:$A,MATCH($A70,'Smelter Look-up'!$E:$E,0)))</f>
        <v>Gold</v>
      </c>
      <c r="C70" s="186" t="str">
        <f ca="1">IF(LEN(A70)=0,"",INDEX('Smelter Look-up'!$C:$C,MATCH($A70,'Smelter Look-up'!$E:$E,0)))</f>
        <v>Gold Refinery of Zijin Mining Group Co., Ltd.</v>
      </c>
      <c r="D70" s="230"/>
      <c r="E70" s="182" t="str">
        <f ca="1">IF(ISERROR($V70),"",OFFSET('Smelter Look-up'!$D$4,$V70-4,0)&amp;"")</f>
        <v>CHINA</v>
      </c>
      <c r="F70" s="182" t="str">
        <f ca="1">IF(ISERROR($V70),"",OFFSET('Smelter Look-up'!$E$4,$V70-4,0))</f>
        <v>CID002243</v>
      </c>
      <c r="G70" s="182" t="str">
        <f ca="1">IF(C70=$X$4,IF(ISERROR($V70),"Enter smelter details","RMI"),IF(ISERROR($V70),"",OFFSET('Smelter Look-up'!$F$4,$V70-4,0)))</f>
        <v>RMI</v>
      </c>
      <c r="H70" s="183">
        <f ca="1">IF(ISERROR($V70),"",OFFSET('Smelter Look-up'!$G$4,$V70-4,0))</f>
        <v>0</v>
      </c>
      <c r="I70" s="184" t="str">
        <f ca="1">IF(ISERROR($V70),"",OFFSET('Smelter Look-up'!$H$4,$V70-4,0))</f>
        <v>Shanghang</v>
      </c>
      <c r="J70" s="184" t="str">
        <f ca="1">IF(ISERROR($V70),"",OFFSET('Smelter Look-up'!$I$4,$V70-4,0))</f>
        <v>Fujian Sheng</v>
      </c>
      <c r="K70" s="224"/>
      <c r="L70" s="224"/>
      <c r="M70" s="224"/>
      <c r="N70" s="224"/>
      <c r="O70" s="224"/>
      <c r="P70" s="185"/>
      <c r="Q70" s="225"/>
      <c r="R70" s="182" t="str">
        <f ca="1">IF(ISERROR($V70),"",OFFSET('Smelter Look-up'!$C$4,$V70-4,0)&amp;"")</f>
        <v>Gold Refinery of Zijin Mining Group Co., Ltd.</v>
      </c>
      <c r="S70" s="181" t="str">
        <f t="shared" ref="S70:S101" ca="1" si="12">IF(B70="","",IF(ISERROR(MATCH($E70,CL,0)),"Unknown",INDIRECT("'C'!$A$"&amp;MATCH($E70,CL,0)+1)))</f>
        <v>CN</v>
      </c>
      <c r="T70" s="181" t="str">
        <f ca="1">IF(B70="","",IF(ISERROR(MATCH($J70,SorP!$B$1:$B$6279,0)),"",INDIRECT("'SorP'!$A$"&amp;MATCH($S70&amp;$J70,SorP!C:C,0))))</f>
        <v>CN-FJ</v>
      </c>
      <c r="U70" s="201"/>
      <c r="V70" s="226">
        <f ca="1">IF(C70="",NA(),IF(OR(C70="Smelter not listed",C70="Smelter not yet identified"),MATCH($B70&amp;$D70,'Smelter Look-up'!$J:$J,0),MATCH($B70&amp;$C70,'Smelter Look-up'!$J:$J,0)))</f>
        <v>92</v>
      </c>
      <c r="X70" s="227">
        <f t="shared" ref="X70:X101" ca="1" si="13">IF(AND(C70="Smelter not listed",OR(LEN(D70)=0,LEN(E70)=0)),1,0)</f>
        <v>0</v>
      </c>
      <c r="AB70" s="228" t="str">
        <f t="shared" ref="AB70:AB101" ca="1" si="14">B70&amp;C70</f>
        <v>GoldGold Refinery of Zijin Mining Group Co., Ltd.</v>
      </c>
    </row>
    <row r="71" spans="1:28" s="227" customFormat="1" ht="89.25">
      <c r="A71" s="181" t="s">
        <v>731</v>
      </c>
      <c r="B71" s="182" t="str">
        <f ca="1">IF(LEN(A71)=0,"",INDEX('Smelter Look-up'!$A:$A,MATCH($A71,'Smelter Look-up'!$E:$E,0)))</f>
        <v>Gold</v>
      </c>
      <c r="C71" s="186" t="str">
        <f ca="1">IF(LEN(A71)=0,"",INDEX('Smelter Look-up'!$C:$C,MATCH($A71,'Smelter Look-up'!$E:$E,0)))</f>
        <v>Great Wall Precious Metals Co., Ltd. of CBPM</v>
      </c>
      <c r="D71" s="230"/>
      <c r="E71" s="182" t="str">
        <f ca="1">IF(ISERROR($V71),"",OFFSET('Smelter Look-up'!$D$4,$V71-4,0)&amp;"")</f>
        <v>CHINA</v>
      </c>
      <c r="F71" s="182" t="str">
        <f ca="1">IF(ISERROR($V71),"",OFFSET('Smelter Look-up'!$E$4,$V71-4,0))</f>
        <v>CID001909</v>
      </c>
      <c r="G71" s="182" t="str">
        <f ca="1">IF(C71=$X$4,IF(ISERROR($V71),"Enter smelter details","RMI"),IF(ISERROR($V71),"",OFFSET('Smelter Look-up'!$F$4,$V71-4,0)))</f>
        <v>RMI</v>
      </c>
      <c r="H71" s="183">
        <f ca="1">IF(ISERROR($V71),"",OFFSET('Smelter Look-up'!$G$4,$V71-4,0))</f>
        <v>0</v>
      </c>
      <c r="I71" s="184" t="str">
        <f ca="1">IF(ISERROR($V71),"",OFFSET('Smelter Look-up'!$H$4,$V71-4,0))</f>
        <v>Chengdu</v>
      </c>
      <c r="J71" s="184" t="str">
        <f ca="1">IF(ISERROR($V71),"",OFFSET('Smelter Look-up'!$I$4,$V71-4,0))</f>
        <v>Sichuan Sheng</v>
      </c>
      <c r="K71" s="224"/>
      <c r="L71" s="224"/>
      <c r="M71" s="224"/>
      <c r="N71" s="224"/>
      <c r="O71" s="224"/>
      <c r="P71" s="185"/>
      <c r="Q71" s="225"/>
      <c r="R71" s="182" t="str">
        <f ca="1">IF(ISERROR($V71),"",OFFSET('Smelter Look-up'!$C$4,$V71-4,0)&amp;"")</f>
        <v>Great Wall Precious Metals Co., Ltd. of CBPM</v>
      </c>
      <c r="S71" s="181" t="str">
        <f t="shared" ca="1" si="12"/>
        <v>CN</v>
      </c>
      <c r="T71" s="181" t="str">
        <f ca="1">IF(B71="","",IF(ISERROR(MATCH($J71,SorP!$B$1:$B$6279,0)),"",INDIRECT("'SorP'!$A$"&amp;MATCH($S71&amp;$J71,SorP!C:C,0))))</f>
        <v>CN-SC</v>
      </c>
      <c r="U71" s="201"/>
      <c r="V71" s="226">
        <f ca="1">IF(C71="",NA(),IF(OR(C71="Smelter not listed",C71="Smelter not yet identified"),MATCH($B71&amp;$D71,'Smelter Look-up'!$J:$J,0),MATCH($B71&amp;$C71,'Smelter Look-up'!$J:$J,0)))</f>
        <v>94</v>
      </c>
      <c r="X71" s="227">
        <f t="shared" ca="1" si="13"/>
        <v>0</v>
      </c>
      <c r="AB71" s="228" t="str">
        <f t="shared" ca="1" si="14"/>
        <v>GoldGreat Wall Precious Metals Co., Ltd. of CBPM</v>
      </c>
    </row>
    <row r="72" spans="1:28" s="227" customFormat="1" ht="63.75">
      <c r="A72" s="181" t="s">
        <v>675</v>
      </c>
      <c r="B72" s="182" t="str">
        <f ca="1">IF(LEN(A72)=0,"",INDEX('Smelter Look-up'!$A:$A,MATCH($A72,'Smelter Look-up'!$E:$E,0)))</f>
        <v>Gold</v>
      </c>
      <c r="C72" s="186" t="str">
        <f ca="1">IF(LEN(A72)=0,"",INDEX('Smelter Look-up'!$C:$C,MATCH($A72,'Smelter Look-up'!$E:$E,0)))</f>
        <v>Guangdong Jinding Gold Limited</v>
      </c>
      <c r="D72" s="230"/>
      <c r="E72" s="182" t="str">
        <f ca="1">IF(ISERROR($V72),"",OFFSET('Smelter Look-up'!$D$4,$V72-4,0)&amp;"")</f>
        <v>CHINA</v>
      </c>
      <c r="F72" s="182" t="str">
        <f ca="1">IF(ISERROR($V72),"",OFFSET('Smelter Look-up'!$E$4,$V72-4,0))</f>
        <v>CID002312</v>
      </c>
      <c r="G72" s="182" t="str">
        <f ca="1">IF(C72=$X$4,IF(ISERROR($V72),"Enter smelter details","RMI"),IF(ISERROR($V72),"",OFFSET('Smelter Look-up'!$F$4,$V72-4,0)))</f>
        <v>RMI</v>
      </c>
      <c r="H72" s="183">
        <f ca="1">IF(ISERROR($V72),"",OFFSET('Smelter Look-up'!$G$4,$V72-4,0))</f>
        <v>0</v>
      </c>
      <c r="I72" s="184" t="str">
        <f ca="1">IF(ISERROR($V72),"",OFFSET('Smelter Look-up'!$H$4,$V72-4,0))</f>
        <v>Guangzhou</v>
      </c>
      <c r="J72" s="184" t="str">
        <f ca="1">IF(ISERROR($V72),"",OFFSET('Smelter Look-up'!$I$4,$V72-4,0))</f>
        <v>Guangdong Sheng</v>
      </c>
      <c r="K72" s="224"/>
      <c r="L72" s="224"/>
      <c r="M72" s="224"/>
      <c r="N72" s="224"/>
      <c r="O72" s="224"/>
      <c r="P72" s="185"/>
      <c r="Q72" s="225"/>
      <c r="R72" s="182" t="str">
        <f ca="1">IF(ISERROR($V72),"",OFFSET('Smelter Look-up'!$C$4,$V72-4,0)&amp;"")</f>
        <v>Guangdong Jinding Gold Limited</v>
      </c>
      <c r="S72" s="181" t="str">
        <f t="shared" ca="1" si="12"/>
        <v>CN</v>
      </c>
      <c r="T72" s="181" t="str">
        <f ca="1">IF(B72="","",IF(ISERROR(MATCH($J72,SorP!$B$1:$B$6279,0)),"",INDIRECT("'SorP'!$A$"&amp;MATCH($S72&amp;$J72,SorP!C:C,0))))</f>
        <v>CN-GD</v>
      </c>
      <c r="U72" s="201"/>
      <c r="V72" s="226">
        <f ca="1">IF(C72="",NA(),IF(OR(C72="Smelter not listed",C72="Smelter not yet identified"),MATCH($B72&amp;$D72,'Smelter Look-up'!$J:$J,0),MATCH($B72&amp;$C72,'Smelter Look-up'!$J:$J,0)))</f>
        <v>96</v>
      </c>
      <c r="X72" s="227">
        <f t="shared" ca="1" si="13"/>
        <v>0</v>
      </c>
      <c r="AB72" s="228" t="str">
        <f t="shared" ca="1" si="14"/>
        <v>GoldGuangdong Jinding Gold Limited</v>
      </c>
    </row>
    <row r="73" spans="1:28" s="227" customFormat="1" ht="127.5">
      <c r="A73" s="181" t="s">
        <v>1584</v>
      </c>
      <c r="B73" s="182" t="str">
        <f ca="1">IF(LEN(A73)=0,"",INDEX('Smelter Look-up'!$A:$A,MATCH($A73,'Smelter Look-up'!$E:$E,0)))</f>
        <v>Gold</v>
      </c>
      <c r="C73" s="186" t="str">
        <f ca="1">IF(LEN(A73)=0,"",INDEX('Smelter Look-up'!$C:$C,MATCH($A73,'Smelter Look-up'!$E:$E,0)))</f>
        <v>Guoda Safina High-Tech Environmental Refinery Co., Ltd.</v>
      </c>
      <c r="D73" s="230"/>
      <c r="E73" s="182" t="str">
        <f ca="1">IF(ISERROR($V73),"",OFFSET('Smelter Look-up'!$D$4,$V73-4,0)&amp;"")</f>
        <v>CHINA</v>
      </c>
      <c r="F73" s="182" t="str">
        <f ca="1">IF(ISERROR($V73),"",OFFSET('Smelter Look-up'!$E$4,$V73-4,0))</f>
        <v>CID000651</v>
      </c>
      <c r="G73" s="182" t="str">
        <f ca="1">IF(C73=$X$4,IF(ISERROR($V73),"Enter smelter details","RMI"),IF(ISERROR($V73),"",OFFSET('Smelter Look-up'!$F$4,$V73-4,0)))</f>
        <v>RMI</v>
      </c>
      <c r="H73" s="183">
        <f ca="1">IF(ISERROR($V73),"",OFFSET('Smelter Look-up'!$G$4,$V73-4,0))</f>
        <v>0</v>
      </c>
      <c r="I73" s="184" t="str">
        <f ca="1">IF(ISERROR($V73),"",OFFSET('Smelter Look-up'!$H$4,$V73-4,0))</f>
        <v>Zhaoyuan</v>
      </c>
      <c r="J73" s="184" t="str">
        <f ca="1">IF(ISERROR($V73),"",OFFSET('Smelter Look-up'!$I$4,$V73-4,0))</f>
        <v>Shandong Sheng</v>
      </c>
      <c r="K73" s="224"/>
      <c r="L73" s="224"/>
      <c r="M73" s="224"/>
      <c r="N73" s="224"/>
      <c r="O73" s="224"/>
      <c r="P73" s="185"/>
      <c r="Q73" s="225"/>
      <c r="R73" s="182" t="str">
        <f ca="1">IF(ISERROR($V73),"",OFFSET('Smelter Look-up'!$C$4,$V73-4,0)&amp;"")</f>
        <v>Guoda Safina High-Tech Environmental Refinery Co., Ltd.</v>
      </c>
      <c r="S73" s="181" t="str">
        <f t="shared" ca="1" si="12"/>
        <v>CN</v>
      </c>
      <c r="T73" s="181" t="str">
        <f ca="1">IF(B73="","",IF(ISERROR(MATCH($J73,SorP!$B$1:$B$6279,0)),"",INDIRECT("'SorP'!$A$"&amp;MATCH($S73&amp;$J73,SorP!C:C,0))))</f>
        <v>CN-SD</v>
      </c>
      <c r="U73" s="201"/>
      <c r="V73" s="226">
        <f ca="1">IF(C73="",NA(),IF(OR(C73="Smelter not listed",C73="Smelter not yet identified"),MATCH($B73&amp;$D73,'Smelter Look-up'!$J:$J,0),MATCH($B73&amp;$C73,'Smelter Look-up'!$J:$J,0)))</f>
        <v>98</v>
      </c>
      <c r="X73" s="227">
        <f t="shared" ca="1" si="13"/>
        <v>0</v>
      </c>
      <c r="AB73" s="228" t="str">
        <f t="shared" ca="1" si="14"/>
        <v>GoldGuoda Safina High-Tech Environmental Refinery Co., Ltd.</v>
      </c>
    </row>
    <row r="74" spans="1:28" s="227" customFormat="1" ht="89.25">
      <c r="A74" s="181" t="s">
        <v>395</v>
      </c>
      <c r="B74" s="182" t="str">
        <f ca="1">IF(LEN(A74)=0,"",INDEX('Smelter Look-up'!$A:$A,MATCH($A74,'Smelter Look-up'!$E:$E,0)))</f>
        <v>Gold</v>
      </c>
      <c r="C74" s="186" t="str">
        <f ca="1">IF(LEN(A74)=0,"",INDEX('Smelter Look-up'!$C:$C,MATCH($A74,'Smelter Look-up'!$E:$E,0)))</f>
        <v>Hangzhou Fuchunjiang Smelting Co., Ltd.</v>
      </c>
      <c r="D74" s="230"/>
      <c r="E74" s="182" t="str">
        <f ca="1">IF(ISERROR($V74),"",OFFSET('Smelter Look-up'!$D$4,$V74-4,0)&amp;"")</f>
        <v>CHINA</v>
      </c>
      <c r="F74" s="182" t="str">
        <f ca="1">IF(ISERROR($V74),"",OFFSET('Smelter Look-up'!$E$4,$V74-4,0))</f>
        <v>CID000671</v>
      </c>
      <c r="G74" s="182" t="str">
        <f ca="1">IF(C74=$X$4,IF(ISERROR($V74),"Enter smelter details","RMI"),IF(ISERROR($V74),"",OFFSET('Smelter Look-up'!$F$4,$V74-4,0)))</f>
        <v>RMI</v>
      </c>
      <c r="H74" s="183">
        <f ca="1">IF(ISERROR($V74),"",OFFSET('Smelter Look-up'!$G$4,$V74-4,0))</f>
        <v>0</v>
      </c>
      <c r="I74" s="184" t="str">
        <f ca="1">IF(ISERROR($V74),"",OFFSET('Smelter Look-up'!$H$4,$V74-4,0))</f>
        <v>Fuyang</v>
      </c>
      <c r="J74" s="184" t="str">
        <f ca="1">IF(ISERROR($V74),"",OFFSET('Smelter Look-up'!$I$4,$V74-4,0))</f>
        <v>Zhejiang Sheng</v>
      </c>
      <c r="K74" s="224"/>
      <c r="L74" s="224"/>
      <c r="M74" s="224"/>
      <c r="N74" s="224"/>
      <c r="O74" s="224"/>
      <c r="P74" s="185"/>
      <c r="Q74" s="225"/>
      <c r="R74" s="182" t="str">
        <f ca="1">IF(ISERROR($V74),"",OFFSET('Smelter Look-up'!$C$4,$V74-4,0)&amp;"")</f>
        <v>Hangzhou Fuchunjiang Smelting Co., Ltd.</v>
      </c>
      <c r="S74" s="181" t="str">
        <f t="shared" ca="1" si="12"/>
        <v>CN</v>
      </c>
      <c r="T74" s="181" t="str">
        <f ca="1">IF(B74="","",IF(ISERROR(MATCH($J74,SorP!$B$1:$B$6279,0)),"",INDIRECT("'SorP'!$A$"&amp;MATCH($S74&amp;$J74,SorP!C:C,0))))</f>
        <v>CN-ZJ</v>
      </c>
      <c r="U74" s="201"/>
      <c r="V74" s="226">
        <f ca="1">IF(C74="",NA(),IF(OR(C74="Smelter not listed",C74="Smelter not yet identified"),MATCH($B74&amp;$D74,'Smelter Look-up'!$J:$J,0),MATCH($B74&amp;$C74,'Smelter Look-up'!$J:$J,0)))</f>
        <v>99</v>
      </c>
      <c r="X74" s="227">
        <f t="shared" ca="1" si="13"/>
        <v>0</v>
      </c>
      <c r="AB74" s="228" t="str">
        <f t="shared" ca="1" si="14"/>
        <v>GoldHangzhou Fuchunjiang Smelting Co., Ltd.</v>
      </c>
    </row>
    <row r="75" spans="1:28" s="227" customFormat="1" ht="38.25">
      <c r="A75" s="181" t="s">
        <v>2498</v>
      </c>
      <c r="B75" s="182" t="str">
        <f ca="1">IF(LEN(A75)=0,"",INDEX('Smelter Look-up'!$A:$A,MATCH($A75,'Smelter Look-up'!$E:$E,0)))</f>
        <v>Gold</v>
      </c>
      <c r="C75" s="186" t="str">
        <f ca="1">IF(LEN(A75)=0,"",INDEX('Smelter Look-up'!$C:$C,MATCH($A75,'Smelter Look-up'!$E:$E,0)))</f>
        <v>LT Metal Ltd.</v>
      </c>
      <c r="D75" s="230"/>
      <c r="E75" s="182" t="str">
        <f ca="1">IF(ISERROR($V75),"",OFFSET('Smelter Look-up'!$D$4,$V75-4,0)&amp;"")</f>
        <v>KOREA, REPUBLIC OF</v>
      </c>
      <c r="F75" s="182" t="str">
        <f ca="1">IF(ISERROR($V75),"",OFFSET('Smelter Look-up'!$E$4,$V75-4,0))</f>
        <v>CID000689</v>
      </c>
      <c r="G75" s="182" t="str">
        <f ca="1">IF(C75=$X$4,IF(ISERROR($V75),"Enter smelter details","RMI"),IF(ISERROR($V75),"",OFFSET('Smelter Look-up'!$F$4,$V75-4,0)))</f>
        <v>RMI</v>
      </c>
      <c r="H75" s="183">
        <f ca="1">IF(ISERROR($V75),"",OFFSET('Smelter Look-up'!$G$4,$V75-4,0))</f>
        <v>0</v>
      </c>
      <c r="I75" s="184" t="str">
        <f ca="1">IF(ISERROR($V75),"",OFFSET('Smelter Look-up'!$H$4,$V75-4,0))</f>
        <v>Seo-gu</v>
      </c>
      <c r="J75" s="184" t="str">
        <f ca="1">IF(ISERROR($V75),"",OFFSET('Smelter Look-up'!$I$4,$V75-4,0))</f>
        <v>Incheon-gwangyeoksi</v>
      </c>
      <c r="K75" s="224"/>
      <c r="L75" s="224"/>
      <c r="M75" s="224"/>
      <c r="N75" s="224"/>
      <c r="O75" s="224"/>
      <c r="P75" s="185"/>
      <c r="Q75" s="225"/>
      <c r="R75" s="182" t="str">
        <f ca="1">IF(ISERROR($V75),"",OFFSET('Smelter Look-up'!$C$4,$V75-4,0)&amp;"")</f>
        <v>LT Metal Ltd.</v>
      </c>
      <c r="S75" s="181" t="str">
        <f t="shared" ca="1" si="12"/>
        <v>KR</v>
      </c>
      <c r="T75" s="181" t="str">
        <f ca="1">IF(B75="","",IF(ISERROR(MATCH($J75,SorP!$B$1:$B$6279,0)),"",INDIRECT("'SorP'!$A$"&amp;MATCH($S75&amp;$J75,SorP!C:C,0))))</f>
        <v>KR-28</v>
      </c>
      <c r="U75" s="201"/>
      <c r="V75" s="226">
        <f ca="1">IF(C75="",NA(),IF(OR(C75="Smelter not listed",C75="Smelter not yet identified"),MATCH($B75&amp;$D75,'Smelter Look-up'!$J:$J,0),MATCH($B75&amp;$C75,'Smelter Look-up'!$J:$J,0)))</f>
        <v>158</v>
      </c>
      <c r="X75" s="227">
        <f t="shared" ca="1" si="13"/>
        <v>0</v>
      </c>
      <c r="AB75" s="228" t="str">
        <f t="shared" ca="1" si="14"/>
        <v>GoldLT Metal Ltd.</v>
      </c>
    </row>
    <row r="76" spans="1:28" s="227" customFormat="1" ht="51">
      <c r="A76" s="181" t="s">
        <v>676</v>
      </c>
      <c r="B76" s="182" t="str">
        <f ca="1">IF(LEN(A76)=0,"",INDEX('Smelter Look-up'!$A:$A,MATCH($A76,'Smelter Look-up'!$E:$E,0)))</f>
        <v>Gold</v>
      </c>
      <c r="C76" s="186" t="str">
        <f ca="1">IF(LEN(A76)=0,"",INDEX('Smelter Look-up'!$C:$C,MATCH($A76,'Smelter Look-up'!$E:$E,0)))</f>
        <v>Heimerle + Meule GmbH</v>
      </c>
      <c r="D76" s="230"/>
      <c r="E76" s="182" t="str">
        <f ca="1">IF(ISERROR($V76),"",OFFSET('Smelter Look-up'!$D$4,$V76-4,0)&amp;"")</f>
        <v>GERMANY</v>
      </c>
      <c r="F76" s="182" t="str">
        <f ca="1">IF(ISERROR($V76),"",OFFSET('Smelter Look-up'!$E$4,$V76-4,0))</f>
        <v>CID000694</v>
      </c>
      <c r="G76" s="182" t="str">
        <f ca="1">IF(C76=$X$4,IF(ISERROR($V76),"Enter smelter details","RMI"),IF(ISERROR($V76),"",OFFSET('Smelter Look-up'!$F$4,$V76-4,0)))</f>
        <v>RMI</v>
      </c>
      <c r="H76" s="183">
        <f ca="1">IF(ISERROR($V76),"",OFFSET('Smelter Look-up'!$G$4,$V76-4,0))</f>
        <v>0</v>
      </c>
      <c r="I76" s="184" t="str">
        <f ca="1">IF(ISERROR($V76),"",OFFSET('Smelter Look-up'!$H$4,$V76-4,0))</f>
        <v>Pforzheim</v>
      </c>
      <c r="J76" s="184" t="str">
        <f ca="1">IF(ISERROR($V76),"",OFFSET('Smelter Look-up'!$I$4,$V76-4,0))</f>
        <v>Baden-Württemberg</v>
      </c>
      <c r="K76" s="224"/>
      <c r="L76" s="224"/>
      <c r="M76" s="224"/>
      <c r="N76" s="224"/>
      <c r="O76" s="224"/>
      <c r="P76" s="185"/>
      <c r="Q76" s="225"/>
      <c r="R76" s="182" t="str">
        <f ca="1">IF(ISERROR($V76),"",OFFSET('Smelter Look-up'!$C$4,$V76-4,0)&amp;"")</f>
        <v>Heimerle + Meule GmbH</v>
      </c>
      <c r="S76" s="181" t="str">
        <f t="shared" ca="1" si="12"/>
        <v>DE</v>
      </c>
      <c r="T76" s="181" t="str">
        <f ca="1">IF(B76="","",IF(ISERROR(MATCH($J76,SorP!$B$1:$B$6279,0)),"",INDIRECT("'SorP'!$A$"&amp;MATCH($S76&amp;$J76,SorP!C:C,0))))</f>
        <v>DE-BW</v>
      </c>
      <c r="U76" s="201"/>
      <c r="V76" s="226">
        <f ca="1">IF(C76="",NA(),IF(OR(C76="Smelter not listed",C76="Smelter not yet identified"),MATCH($B76&amp;$D76,'Smelter Look-up'!$J:$J,0),MATCH($B76&amp;$C76,'Smelter Look-up'!$J:$J,0)))</f>
        <v>101</v>
      </c>
      <c r="X76" s="227">
        <f t="shared" ca="1" si="13"/>
        <v>0</v>
      </c>
      <c r="AB76" s="228" t="str">
        <f t="shared" ca="1" si="14"/>
        <v>GoldHeimerle + Meule GmbH</v>
      </c>
    </row>
    <row r="77" spans="1:28" s="227" customFormat="1" ht="76.5">
      <c r="A77" s="181" t="s">
        <v>677</v>
      </c>
      <c r="B77" s="182" t="str">
        <f ca="1">IF(LEN(A77)=0,"",INDEX('Smelter Look-up'!$A:$A,MATCH($A77,'Smelter Look-up'!$E:$E,0)))</f>
        <v>Gold</v>
      </c>
      <c r="C77" s="186" t="str">
        <f ca="1">IF(LEN(A77)=0,"",INDEX('Smelter Look-up'!$C:$C,MATCH($A77,'Smelter Look-up'!$E:$E,0)))</f>
        <v>Heraeus Metals Hong Kong Ltd.</v>
      </c>
      <c r="D77" s="230"/>
      <c r="E77" s="182" t="str">
        <f ca="1">IF(ISERROR($V77),"",OFFSET('Smelter Look-up'!$D$4,$V77-4,0)&amp;"")</f>
        <v>CHINA</v>
      </c>
      <c r="F77" s="182" t="str">
        <f ca="1">IF(ISERROR($V77),"",OFFSET('Smelter Look-up'!$E$4,$V77-4,0))</f>
        <v>CID000707</v>
      </c>
      <c r="G77" s="182" t="str">
        <f ca="1">IF(C77=$X$4,IF(ISERROR($V77),"Enter smelter details","RMI"),IF(ISERROR($V77),"",OFFSET('Smelter Look-up'!$F$4,$V77-4,0)))</f>
        <v>RMI</v>
      </c>
      <c r="H77" s="183">
        <f ca="1">IF(ISERROR($V77),"",OFFSET('Smelter Look-up'!$G$4,$V77-4,0))</f>
        <v>0</v>
      </c>
      <c r="I77" s="184" t="str">
        <f ca="1">IF(ISERROR($V77),"",OFFSET('Smelter Look-up'!$H$4,$V77-4,0))</f>
        <v>Fanling</v>
      </c>
      <c r="J77" s="184" t="str">
        <f ca="1">IF(ISERROR($V77),"",OFFSET('Smelter Look-up'!$I$4,$V77-4,0))</f>
        <v>Hong Kong SAR (see also separate country code entry under HK)</v>
      </c>
      <c r="K77" s="224"/>
      <c r="L77" s="224"/>
      <c r="M77" s="224"/>
      <c r="N77" s="224"/>
      <c r="O77" s="224"/>
      <c r="P77" s="185"/>
      <c r="Q77" s="225"/>
      <c r="R77" s="182" t="str">
        <f ca="1">IF(ISERROR($V77),"",OFFSET('Smelter Look-up'!$C$4,$V77-4,0)&amp;"")</f>
        <v>Heraeus Metals Hong Kong Ltd.</v>
      </c>
      <c r="S77" s="181" t="str">
        <f t="shared" ca="1" si="12"/>
        <v>CN</v>
      </c>
      <c r="T77" s="181" t="str">
        <f ca="1">IF(B77="","",IF(ISERROR(MATCH($J77,SorP!$B$1:$B$6279,0)),"",INDIRECT("'SorP'!$A$"&amp;MATCH($S77&amp;$J77,SorP!C:C,0))))</f>
        <v>CN-HK</v>
      </c>
      <c r="U77" s="201"/>
      <c r="V77" s="226">
        <f ca="1">IF(C77="",NA(),IF(OR(C77="Smelter not listed",C77="Smelter not yet identified"),MATCH($B77&amp;$D77,'Smelter Look-up'!$J:$J,0),MATCH($B77&amp;$C77,'Smelter Look-up'!$J:$J,0)))</f>
        <v>107</v>
      </c>
      <c r="X77" s="227">
        <f t="shared" ca="1" si="13"/>
        <v>0</v>
      </c>
      <c r="AB77" s="228" t="str">
        <f t="shared" ca="1" si="14"/>
        <v>GoldHeraeus Metals Hong Kong Ltd.</v>
      </c>
    </row>
    <row r="78" spans="1:28" s="227" customFormat="1" ht="63.75">
      <c r="A78" s="181" t="s">
        <v>678</v>
      </c>
      <c r="B78" s="182" t="str">
        <f ca="1">IF(LEN(A78)=0,"",INDEX('Smelter Look-up'!$A:$A,MATCH($A78,'Smelter Look-up'!$E:$E,0)))</f>
        <v>Gold</v>
      </c>
      <c r="C78" s="186" t="str">
        <f ca="1">IF(LEN(A78)=0,"",INDEX('Smelter Look-up'!$C:$C,MATCH($A78,'Smelter Look-up'!$E:$E,0)))</f>
        <v>Heraeus Germany GmbH Co. KG</v>
      </c>
      <c r="D78" s="230"/>
      <c r="E78" s="182" t="str">
        <f ca="1">IF(ISERROR($V78),"",OFFSET('Smelter Look-up'!$D$4,$V78-4,0)&amp;"")</f>
        <v>GERMANY</v>
      </c>
      <c r="F78" s="182" t="str">
        <f ca="1">IF(ISERROR($V78),"",OFFSET('Smelter Look-up'!$E$4,$V78-4,0))</f>
        <v>CID000711</v>
      </c>
      <c r="G78" s="182" t="str">
        <f ca="1">IF(C78=$X$4,IF(ISERROR($V78),"Enter smelter details","RMI"),IF(ISERROR($V78),"",OFFSET('Smelter Look-up'!$F$4,$V78-4,0)))</f>
        <v>RMI</v>
      </c>
      <c r="H78" s="183">
        <f ca="1">IF(ISERROR($V78),"",OFFSET('Smelter Look-up'!$G$4,$V78-4,0))</f>
        <v>0</v>
      </c>
      <c r="I78" s="184" t="str">
        <f ca="1">IF(ISERROR($V78),"",OFFSET('Smelter Look-up'!$H$4,$V78-4,0))</f>
        <v>Hanau</v>
      </c>
      <c r="J78" s="184" t="str">
        <f ca="1">IF(ISERROR($V78),"",OFFSET('Smelter Look-up'!$I$4,$V78-4,0))</f>
        <v>Hessen</v>
      </c>
      <c r="K78" s="224"/>
      <c r="L78" s="224"/>
      <c r="M78" s="224"/>
      <c r="N78" s="224"/>
      <c r="O78" s="224"/>
      <c r="P78" s="185"/>
      <c r="Q78" s="225"/>
      <c r="R78" s="182" t="str">
        <f ca="1">IF(ISERROR($V78),"",OFFSET('Smelter Look-up'!$C$4,$V78-4,0)&amp;"")</f>
        <v>Heraeus Germany GmbH Co. KG</v>
      </c>
      <c r="S78" s="181" t="str">
        <f t="shared" ca="1" si="12"/>
        <v>DE</v>
      </c>
      <c r="T78" s="181" t="str">
        <f ca="1">IF(B78="","",IF(ISERROR(MATCH($J78,SorP!$B$1:$B$6279,0)),"",INDIRECT("'SorP'!$A$"&amp;MATCH($S78&amp;$J78,SorP!C:C,0))))</f>
        <v>DE-HE</v>
      </c>
      <c r="U78" s="201"/>
      <c r="V78" s="226">
        <f ca="1">IF(C78="",NA(),IF(OR(C78="Smelter not listed",C78="Smelter not yet identified"),MATCH($B78&amp;$D78,'Smelter Look-up'!$J:$J,0),MATCH($B78&amp;$C78,'Smelter Look-up'!$J:$J,0)))</f>
        <v>105</v>
      </c>
      <c r="X78" s="227">
        <f t="shared" ca="1" si="13"/>
        <v>0</v>
      </c>
      <c r="AB78" s="228" t="str">
        <f t="shared" ca="1" si="14"/>
        <v>GoldHeraeus Germany GmbH Co. KG</v>
      </c>
    </row>
    <row r="79" spans="1:28" s="227" customFormat="1" ht="76.5">
      <c r="A79" s="181" t="s">
        <v>679</v>
      </c>
      <c r="B79" s="182" t="str">
        <f ca="1">IF(LEN(A79)=0,"",INDEX('Smelter Look-up'!$A:$A,MATCH($A79,'Smelter Look-up'!$E:$E,0)))</f>
        <v>Gold</v>
      </c>
      <c r="C79" s="186" t="str">
        <f ca="1">IF(LEN(A79)=0,"",INDEX('Smelter Look-up'!$C:$C,MATCH($A79,'Smelter Look-up'!$E:$E,0)))</f>
        <v>Hunan Chenzhou Mining Co., Ltd.</v>
      </c>
      <c r="D79" s="230"/>
      <c r="E79" s="182" t="str">
        <f ca="1">IF(ISERROR($V79),"",OFFSET('Smelter Look-up'!$D$4,$V79-4,0)&amp;"")</f>
        <v>CHINA</v>
      </c>
      <c r="F79" s="182" t="str">
        <f ca="1">IF(ISERROR($V79),"",OFFSET('Smelter Look-up'!$E$4,$V79-4,0))</f>
        <v>CID000767</v>
      </c>
      <c r="G79" s="182" t="str">
        <f ca="1">IF(C79=$X$4,IF(ISERROR($V79),"Enter smelter details","RMI"),IF(ISERROR($V79),"",OFFSET('Smelter Look-up'!$F$4,$V79-4,0)))</f>
        <v>RMI</v>
      </c>
      <c r="H79" s="183">
        <f ca="1">IF(ISERROR($V79),"",OFFSET('Smelter Look-up'!$G$4,$V79-4,0))</f>
        <v>0</v>
      </c>
      <c r="I79" s="184" t="str">
        <f ca="1">IF(ISERROR($V79),"",OFFSET('Smelter Look-up'!$H$4,$V79-4,0))</f>
        <v>Yuanling</v>
      </c>
      <c r="J79" s="184" t="str">
        <f ca="1">IF(ISERROR($V79),"",OFFSET('Smelter Look-up'!$I$4,$V79-4,0))</f>
        <v>Hunan Sheng</v>
      </c>
      <c r="K79" s="224"/>
      <c r="L79" s="224"/>
      <c r="M79" s="224"/>
      <c r="N79" s="224"/>
      <c r="O79" s="224"/>
      <c r="P79" s="185"/>
      <c r="Q79" s="225"/>
      <c r="R79" s="182" t="str">
        <f ca="1">IF(ISERROR($V79),"",OFFSET('Smelter Look-up'!$C$4,$V79-4,0)&amp;"")</f>
        <v>Hunan Chenzhou Mining Co., Ltd.</v>
      </c>
      <c r="S79" s="181" t="str">
        <f t="shared" ca="1" si="12"/>
        <v>CN</v>
      </c>
      <c r="T79" s="181" t="str">
        <f ca="1">IF(B79="","",IF(ISERROR(MATCH($J79,SorP!$B$1:$B$6279,0)),"",INDIRECT("'SorP'!$A$"&amp;MATCH($S79&amp;$J79,SorP!C:C,0))))</f>
        <v>CN-HN</v>
      </c>
      <c r="U79" s="201"/>
      <c r="V79" s="226">
        <f ca="1">IF(C79="",NA(),IF(OR(C79="Smelter not listed",C79="Smelter not yet identified"),MATCH($B79&amp;$D79,'Smelter Look-up'!$J:$J,0),MATCH($B79&amp;$C79,'Smelter Look-up'!$J:$J,0)))</f>
        <v>109</v>
      </c>
      <c r="X79" s="227">
        <f t="shared" ca="1" si="13"/>
        <v>0</v>
      </c>
      <c r="AB79" s="228" t="str">
        <f t="shared" ca="1" si="14"/>
        <v>GoldHunan Chenzhou Mining Co., Ltd.</v>
      </c>
    </row>
    <row r="80" spans="1:28" s="227" customFormat="1" ht="76.5">
      <c r="A80" s="181" t="s">
        <v>793</v>
      </c>
      <c r="B80" s="182" t="str">
        <f ca="1">IF(LEN(A80)=0,"",INDEX('Smelter Look-up'!$A:$A,MATCH($A80,'Smelter Look-up'!$E:$E,0)))</f>
        <v>Tungsten</v>
      </c>
      <c r="C80" s="186" t="str">
        <f ca="1">IF(LEN(A80)=0,"",INDEX('Smelter Look-up'!$C:$C,MATCH($A80,'Smelter Look-up'!$E:$E,0)))</f>
        <v>Hunan Chenzhou Mining Co., Ltd.</v>
      </c>
      <c r="D80" s="230"/>
      <c r="E80" s="182" t="str">
        <f ca="1">IF(ISERROR($V80),"",OFFSET('Smelter Look-up'!$D$4,$V80-4,0)&amp;"")</f>
        <v>CHINA</v>
      </c>
      <c r="F80" s="182" t="str">
        <f ca="1">IF(ISERROR($V80),"",OFFSET('Smelter Look-up'!$E$4,$V80-4,0))</f>
        <v>CID000766</v>
      </c>
      <c r="G80" s="182" t="str">
        <f ca="1">IF(C80=$X$4,IF(ISERROR($V80),"Enter smelter details","RMI"),IF(ISERROR($V80),"",OFFSET('Smelter Look-up'!$F$4,$V80-4,0)))</f>
        <v>RMI</v>
      </c>
      <c r="H80" s="183">
        <f ca="1">IF(ISERROR($V80),"",OFFSET('Smelter Look-up'!$G$4,$V80-4,0))</f>
        <v>0</v>
      </c>
      <c r="I80" s="184" t="str">
        <f ca="1">IF(ISERROR($V80),"",OFFSET('Smelter Look-up'!$H$4,$V80-4,0))</f>
        <v>Yuanling</v>
      </c>
      <c r="J80" s="184" t="str">
        <f ca="1">IF(ISERROR($V80),"",OFFSET('Smelter Look-up'!$I$4,$V80-4,0))</f>
        <v>Hunan Sheng</v>
      </c>
      <c r="K80" s="224"/>
      <c r="L80" s="224"/>
      <c r="M80" s="224"/>
      <c r="N80" s="224"/>
      <c r="O80" s="224"/>
      <c r="P80" s="185"/>
      <c r="Q80" s="225"/>
      <c r="R80" s="182" t="str">
        <f ca="1">IF(ISERROR($V80),"",OFFSET('Smelter Look-up'!$C$4,$V80-4,0)&amp;"")</f>
        <v>Hunan Chenzhou Mining Co., Ltd.</v>
      </c>
      <c r="S80" s="181" t="str">
        <f t="shared" ca="1" si="12"/>
        <v>CN</v>
      </c>
      <c r="T80" s="181" t="str">
        <f ca="1">IF(B80="","",IF(ISERROR(MATCH($J80,SorP!$B$1:$B$6279,0)),"",INDIRECT("'SorP'!$A$"&amp;MATCH($S80&amp;$J80,SorP!C:C,0))))</f>
        <v>CN-HN</v>
      </c>
      <c r="U80" s="201"/>
      <c r="V80" s="226">
        <f ca="1">IF(C80="",NA(),IF(OR(C80="Smelter not listed",C80="Smelter not yet identified"),MATCH($B80&amp;$D80,'Smelter Look-up'!$J:$J,0),MATCH($B80&amp;$C80,'Smelter Look-up'!$J:$J,0)))</f>
        <v>594</v>
      </c>
      <c r="X80" s="227">
        <f t="shared" ca="1" si="13"/>
        <v>0</v>
      </c>
      <c r="AB80" s="228" t="str">
        <f t="shared" ca="1" si="14"/>
        <v>TungstenHunan Chenzhou Mining Co., Ltd.</v>
      </c>
    </row>
    <row r="81" spans="1:28" s="227" customFormat="1" ht="51">
      <c r="A81" s="181" t="s">
        <v>680</v>
      </c>
      <c r="B81" s="182" t="str">
        <f ca="1">IF(LEN(A81)=0,"",INDEX('Smelter Look-up'!$A:$A,MATCH($A81,'Smelter Look-up'!$E:$E,0)))</f>
        <v>Gold</v>
      </c>
      <c r="C81" s="186" t="str">
        <f ca="1">IF(LEN(A81)=0,"",INDEX('Smelter Look-up'!$C:$C,MATCH($A81,'Smelter Look-up'!$E:$E,0)))</f>
        <v>HwaSeong CJ CO., LTD.</v>
      </c>
      <c r="D81" s="230"/>
      <c r="E81" s="182" t="str">
        <f ca="1">IF(ISERROR($V81),"",OFFSET('Smelter Look-up'!$D$4,$V81-4,0)&amp;"")</f>
        <v>KOREA, REPUBLIC OF</v>
      </c>
      <c r="F81" s="182" t="str">
        <f ca="1">IF(ISERROR($V81),"",OFFSET('Smelter Look-up'!$E$4,$V81-4,0))</f>
        <v>CID000778</v>
      </c>
      <c r="G81" s="182" t="str">
        <f ca="1">IF(C81=$X$4,IF(ISERROR($V81),"Enter smelter details","RMI"),IF(ISERROR($V81),"",OFFSET('Smelter Look-up'!$F$4,$V81-4,0)))</f>
        <v>RMI</v>
      </c>
      <c r="H81" s="183">
        <f ca="1">IF(ISERROR($V81),"",OFFSET('Smelter Look-up'!$G$4,$V81-4,0))</f>
        <v>0</v>
      </c>
      <c r="I81" s="184" t="str">
        <f ca="1">IF(ISERROR($V81),"",OFFSET('Smelter Look-up'!$H$4,$V81-4,0))</f>
        <v>Danwon</v>
      </c>
      <c r="J81" s="184" t="str">
        <f ca="1">IF(ISERROR($V81),"",OFFSET('Smelter Look-up'!$I$4,$V81-4,0))</f>
        <v>Gyeonggi-do</v>
      </c>
      <c r="K81" s="224"/>
      <c r="L81" s="224"/>
      <c r="M81" s="224"/>
      <c r="N81" s="224"/>
      <c r="O81" s="224"/>
      <c r="P81" s="185"/>
      <c r="Q81" s="225"/>
      <c r="R81" s="182" t="str">
        <f ca="1">IF(ISERROR($V81),"",OFFSET('Smelter Look-up'!$C$4,$V81-4,0)&amp;"")</f>
        <v>HwaSeong CJ CO., LTD.</v>
      </c>
      <c r="S81" s="181" t="str">
        <f t="shared" ca="1" si="12"/>
        <v>KR</v>
      </c>
      <c r="T81" s="181" t="str">
        <f ca="1">IF(B81="","",IF(ISERROR(MATCH($J81,SorP!$B$1:$B$6279,0)),"",INDIRECT("'SorP'!$A$"&amp;MATCH($S81&amp;$J81,SorP!C:C,0))))</f>
        <v>KR-41</v>
      </c>
      <c r="U81" s="201"/>
      <c r="V81" s="226">
        <f ca="1">IF(C81="",NA(),IF(OR(C81="Smelter not listed",C81="Smelter not yet identified"),MATCH($B81&amp;$D81,'Smelter Look-up'!$J:$J,0),MATCH($B81&amp;$C81,'Smelter Look-up'!$J:$J,0)))</f>
        <v>114</v>
      </c>
      <c r="X81" s="227">
        <f t="shared" ca="1" si="13"/>
        <v>0</v>
      </c>
      <c r="AB81" s="228" t="str">
        <f t="shared" ca="1" si="14"/>
        <v>GoldHwaSeong CJ CO., LTD.</v>
      </c>
    </row>
    <row r="82" spans="1:28" s="227" customFormat="1" ht="153">
      <c r="A82" s="181" t="s">
        <v>681</v>
      </c>
      <c r="B82" s="182" t="str">
        <f ca="1">IF(LEN(A82)=0,"",INDEX('Smelter Look-up'!$A:$A,MATCH($A82,'Smelter Look-up'!$E:$E,0)))</f>
        <v>Gold</v>
      </c>
      <c r="C82" s="186" t="str">
        <f ca="1">IF(LEN(A82)=0,"",INDEX('Smelter Look-up'!$C:$C,MATCH($A82,'Smelter Look-up'!$E:$E,0)))</f>
        <v>Inner Mongolia Qiankun Gold and Silver Refinery Share Co., Ltd.</v>
      </c>
      <c r="D82" s="230"/>
      <c r="E82" s="182" t="str">
        <f ca="1">IF(ISERROR($V82),"",OFFSET('Smelter Look-up'!$D$4,$V82-4,0)&amp;"")</f>
        <v>CHINA</v>
      </c>
      <c r="F82" s="182" t="str">
        <f ca="1">IF(ISERROR($V82),"",OFFSET('Smelter Look-up'!$E$4,$V82-4,0))</f>
        <v>CID000801</v>
      </c>
      <c r="G82" s="182" t="str">
        <f ca="1">IF(C82=$X$4,IF(ISERROR($V82),"Enter smelter details","RMI"),IF(ISERROR($V82),"",OFFSET('Smelter Look-up'!$F$4,$V82-4,0)))</f>
        <v>RMI</v>
      </c>
      <c r="H82" s="183">
        <f ca="1">IF(ISERROR($V82),"",OFFSET('Smelter Look-up'!$G$4,$V82-4,0))</f>
        <v>0</v>
      </c>
      <c r="I82" s="184" t="str">
        <f ca="1">IF(ISERROR($V82),"",OFFSET('Smelter Look-up'!$H$4,$V82-4,0))</f>
        <v>Hohhot</v>
      </c>
      <c r="J82" s="184" t="str">
        <f ca="1">IF(ISERROR($V82),"",OFFSET('Smelter Look-up'!$I$4,$V82-4,0))</f>
        <v>Nei Mongol Zizhiqu</v>
      </c>
      <c r="K82" s="224"/>
      <c r="L82" s="224"/>
      <c r="M82" s="224"/>
      <c r="N82" s="224"/>
      <c r="O82" s="224"/>
      <c r="P82" s="185"/>
      <c r="Q82" s="225"/>
      <c r="R82" s="182" t="str">
        <f ca="1">IF(ISERROR($V82),"",OFFSET('Smelter Look-up'!$C$4,$V82-4,0)&amp;"")</f>
        <v>Inner Mongolia Qiankun Gold and Silver Refinery Share Co., Ltd.</v>
      </c>
      <c r="S82" s="181" t="str">
        <f t="shared" ca="1" si="12"/>
        <v>CN</v>
      </c>
      <c r="T82" s="181" t="str">
        <f ca="1">IF(B82="","",IF(ISERROR(MATCH($J82,SorP!$B$1:$B$6279,0)),"",INDIRECT("'SorP'!$A$"&amp;MATCH($S82&amp;$J82,SorP!C:C,0))))</f>
        <v>CN-NM</v>
      </c>
      <c r="U82" s="201"/>
      <c r="V82" s="226">
        <f ca="1">IF(C82="",NA(),IF(OR(C82="Smelter not listed",C82="Smelter not yet identified"),MATCH($B82&amp;$D82,'Smelter Look-up'!$J:$J,0),MATCH($B82&amp;$C82,'Smelter Look-up'!$J:$J,0)))</f>
        <v>116</v>
      </c>
      <c r="X82" s="227">
        <f t="shared" ca="1" si="13"/>
        <v>0</v>
      </c>
      <c r="AB82" s="228" t="str">
        <f t="shared" ca="1" si="14"/>
        <v>GoldInner Mongolia Qiankun Gold and Silver Refinery Share Co., Ltd.</v>
      </c>
    </row>
    <row r="83" spans="1:28" s="227" customFormat="1" ht="76.5">
      <c r="A83" s="181" t="s">
        <v>682</v>
      </c>
      <c r="B83" s="182" t="str">
        <f ca="1">IF(LEN(A83)=0,"",INDEX('Smelter Look-up'!$A:$A,MATCH($A83,'Smelter Look-up'!$E:$E,0)))</f>
        <v>Gold</v>
      </c>
      <c r="C83" s="186" t="str">
        <f ca="1">IF(LEN(A83)=0,"",INDEX('Smelter Look-up'!$C:$C,MATCH($A83,'Smelter Look-up'!$E:$E,0)))</f>
        <v>Ishifuku Metal Industry Co., Ltd.</v>
      </c>
      <c r="D83" s="230"/>
      <c r="E83" s="182" t="str">
        <f ca="1">IF(ISERROR($V83),"",OFFSET('Smelter Look-up'!$D$4,$V83-4,0)&amp;"")</f>
        <v>JAPAN</v>
      </c>
      <c r="F83" s="182" t="str">
        <f ca="1">IF(ISERROR($V83),"",OFFSET('Smelter Look-up'!$E$4,$V83-4,0))</f>
        <v>CID000807</v>
      </c>
      <c r="G83" s="182" t="str">
        <f ca="1">IF(C83=$X$4,IF(ISERROR($V83),"Enter smelter details","RMI"),IF(ISERROR($V83),"",OFFSET('Smelter Look-up'!$F$4,$V83-4,0)))</f>
        <v>RMI</v>
      </c>
      <c r="H83" s="183">
        <f ca="1">IF(ISERROR($V83),"",OFFSET('Smelter Look-up'!$G$4,$V83-4,0))</f>
        <v>0</v>
      </c>
      <c r="I83" s="184" t="str">
        <f ca="1">IF(ISERROR($V83),"",OFFSET('Smelter Look-up'!$H$4,$V83-4,0))</f>
        <v>Soka</v>
      </c>
      <c r="J83" s="184" t="str">
        <f ca="1">IF(ISERROR($V83),"",OFFSET('Smelter Look-up'!$I$4,$V83-4,0))</f>
        <v>Saitama</v>
      </c>
      <c r="K83" s="224"/>
      <c r="L83" s="224"/>
      <c r="M83" s="224"/>
      <c r="N83" s="224"/>
      <c r="O83" s="224"/>
      <c r="P83" s="185"/>
      <c r="Q83" s="225"/>
      <c r="R83" s="182" t="str">
        <f ca="1">IF(ISERROR($V83),"",OFFSET('Smelter Look-up'!$C$4,$V83-4,0)&amp;"")</f>
        <v>Ishifuku Metal Industry Co., Ltd.</v>
      </c>
      <c r="S83" s="181" t="str">
        <f t="shared" ca="1" si="12"/>
        <v>JP</v>
      </c>
      <c r="T83" s="181" t="str">
        <f ca="1">IF(B83="","",IF(ISERROR(MATCH($J83,SorP!$B$1:$B$6279,0)),"",INDIRECT("'SorP'!$A$"&amp;MATCH($S83&amp;$J83,SorP!C:C,0))))</f>
        <v>JP-11</v>
      </c>
      <c r="U83" s="201"/>
      <c r="V83" s="226">
        <f ca="1">IF(C83="",NA(),IF(OR(C83="Smelter not listed",C83="Smelter not yet identified"),MATCH($B83&amp;$D83,'Smelter Look-up'!$J:$J,0),MATCH($B83&amp;$C83,'Smelter Look-up'!$J:$J,0)))</f>
        <v>118</v>
      </c>
      <c r="X83" s="227">
        <f t="shared" ca="1" si="13"/>
        <v>0</v>
      </c>
      <c r="AB83" s="228" t="str">
        <f t="shared" ca="1" si="14"/>
        <v>GoldIshifuku Metal Industry Co., Ltd.</v>
      </c>
    </row>
    <row r="84" spans="1:28" s="227" customFormat="1" ht="51">
      <c r="A84" s="181" t="s">
        <v>683</v>
      </c>
      <c r="B84" s="182" t="str">
        <f ca="1">IF(LEN(A84)=0,"",INDEX('Smelter Look-up'!$A:$A,MATCH($A84,'Smelter Look-up'!$E:$E,0)))</f>
        <v>Gold</v>
      </c>
      <c r="C84" s="186" t="str">
        <f ca="1">IF(LEN(A84)=0,"",INDEX('Smelter Look-up'!$C:$C,MATCH($A84,'Smelter Look-up'!$E:$E,0)))</f>
        <v>Istanbul Gold Refinery</v>
      </c>
      <c r="D84" s="230"/>
      <c r="E84" s="182" t="str">
        <f ca="1">IF(ISERROR($V84),"",OFFSET('Smelter Look-up'!$D$4,$V84-4,0)&amp;"")</f>
        <v>TURKEY</v>
      </c>
      <c r="F84" s="182" t="str">
        <f ca="1">IF(ISERROR($V84),"",OFFSET('Smelter Look-up'!$E$4,$V84-4,0))</f>
        <v>CID000814</v>
      </c>
      <c r="G84" s="182" t="str">
        <f ca="1">IF(C84=$X$4,IF(ISERROR($V84),"Enter smelter details","RMI"),IF(ISERROR($V84),"",OFFSET('Smelter Look-up'!$F$4,$V84-4,0)))</f>
        <v>RMI</v>
      </c>
      <c r="H84" s="183">
        <f ca="1">IF(ISERROR($V84),"",OFFSET('Smelter Look-up'!$G$4,$V84-4,0))</f>
        <v>0</v>
      </c>
      <c r="I84" s="184" t="str">
        <f ca="1">IF(ISERROR($V84),"",OFFSET('Smelter Look-up'!$H$4,$V84-4,0))</f>
        <v>Kuyumcukent</v>
      </c>
      <c r="J84" s="184" t="str">
        <f ca="1">IF(ISERROR($V84),"",OFFSET('Smelter Look-up'!$I$4,$V84-4,0))</f>
        <v>İstanbul</v>
      </c>
      <c r="K84" s="224"/>
      <c r="L84" s="224"/>
      <c r="M84" s="224"/>
      <c r="N84" s="224"/>
      <c r="O84" s="224"/>
      <c r="P84" s="185"/>
      <c r="Q84" s="225"/>
      <c r="R84" s="182" t="str">
        <f ca="1">IF(ISERROR($V84),"",OFFSET('Smelter Look-up'!$C$4,$V84-4,0)&amp;"")</f>
        <v>Istanbul Gold Refinery</v>
      </c>
      <c r="S84" s="181" t="str">
        <f t="shared" ca="1" si="12"/>
        <v>TR</v>
      </c>
      <c r="T84" s="181" t="str">
        <f ca="1">IF(B84="","",IF(ISERROR(MATCH($J84,SorP!$B$1:$B$6279,0)),"",INDIRECT("'SorP'!$A$"&amp;MATCH($S84&amp;$J84,SorP!C:C,0))))</f>
        <v>TR-34</v>
      </c>
      <c r="U84" s="201"/>
      <c r="V84" s="226">
        <f ca="1">IF(C84="",NA(),IF(OR(C84="Smelter not listed",C84="Smelter not yet identified"),MATCH($B84&amp;$D84,'Smelter Look-up'!$J:$J,0),MATCH($B84&amp;$C84,'Smelter Look-up'!$J:$J,0)))</f>
        <v>119</v>
      </c>
      <c r="X84" s="227">
        <f t="shared" ca="1" si="13"/>
        <v>0</v>
      </c>
      <c r="AB84" s="228" t="str">
        <f t="shared" ca="1" si="14"/>
        <v>GoldIstanbul Gold Refinery</v>
      </c>
    </row>
    <row r="85" spans="1:28" s="227" customFormat="1" ht="25.5">
      <c r="A85" s="181" t="s">
        <v>2503</v>
      </c>
      <c r="B85" s="182" t="str">
        <f ca="1">IF(LEN(A85)=0,"",INDEX('Smelter Look-up'!$A:$A,MATCH($A85,'Smelter Look-up'!$E:$E,0)))</f>
        <v>Gold</v>
      </c>
      <c r="C85" s="186" t="str">
        <f ca="1">IF(LEN(A85)=0,"",INDEX('Smelter Look-up'!$C:$C,MATCH($A85,'Smelter Look-up'!$E:$E,0)))</f>
        <v>Italpreziosi</v>
      </c>
      <c r="D85" s="230"/>
      <c r="E85" s="182" t="str">
        <f ca="1">IF(ISERROR($V85),"",OFFSET('Smelter Look-up'!$D$4,$V85-4,0)&amp;"")</f>
        <v>ITALY</v>
      </c>
      <c r="F85" s="182" t="str">
        <f ca="1">IF(ISERROR($V85),"",OFFSET('Smelter Look-up'!$E$4,$V85-4,0))</f>
        <v>CID002765</v>
      </c>
      <c r="G85" s="182" t="str">
        <f ca="1">IF(C85=$X$4,IF(ISERROR($V85),"Enter smelter details","RMI"),IF(ISERROR($V85),"",OFFSET('Smelter Look-up'!$F$4,$V85-4,0)))</f>
        <v>RMI</v>
      </c>
      <c r="H85" s="183">
        <f ca="1">IF(ISERROR($V85),"",OFFSET('Smelter Look-up'!$G$4,$V85-4,0))</f>
        <v>0</v>
      </c>
      <c r="I85" s="184" t="str">
        <f ca="1">IF(ISERROR($V85),"",OFFSET('Smelter Look-up'!$H$4,$V85-4,0))</f>
        <v>Arezzo</v>
      </c>
      <c r="J85" s="184" t="str">
        <f ca="1">IF(ISERROR($V85),"",OFFSET('Smelter Look-up'!$I$4,$V85-4,0))</f>
        <v>Toscana</v>
      </c>
      <c r="K85" s="224"/>
      <c r="L85" s="224"/>
      <c r="M85" s="224"/>
      <c r="N85" s="224"/>
      <c r="O85" s="224"/>
      <c r="P85" s="185"/>
      <c r="Q85" s="225"/>
      <c r="R85" s="182" t="str">
        <f ca="1">IF(ISERROR($V85),"",OFFSET('Smelter Look-up'!$C$4,$V85-4,0)&amp;"")</f>
        <v>Italpreziosi</v>
      </c>
      <c r="S85" s="181" t="str">
        <f t="shared" ca="1" si="12"/>
        <v>IT</v>
      </c>
      <c r="T85" s="181" t="str">
        <f ca="1">IF(B85="","",IF(ISERROR(MATCH($J85,SorP!$B$1:$B$6279,0)),"",INDIRECT("'SorP'!$A$"&amp;MATCH($S85&amp;$J85,SorP!C:C,0))))</f>
        <v>IT-52</v>
      </c>
      <c r="U85" s="201"/>
      <c r="V85" s="226">
        <f ca="1">IF(C85="",NA(),IF(OR(C85="Smelter not listed",C85="Smelter not yet identified"),MATCH($B85&amp;$D85,'Smelter Look-up'!$J:$J,0),MATCH($B85&amp;$C85,'Smelter Look-up'!$J:$J,0)))</f>
        <v>120</v>
      </c>
      <c r="X85" s="227">
        <f t="shared" ca="1" si="13"/>
        <v>0</v>
      </c>
      <c r="AB85" s="228" t="str">
        <f t="shared" ca="1" si="14"/>
        <v>GoldItalpreziosi</v>
      </c>
    </row>
    <row r="86" spans="1:28" s="227" customFormat="1" ht="25.5">
      <c r="A86" s="181" t="s">
        <v>684</v>
      </c>
      <c r="B86" s="182" t="str">
        <f ca="1">IF(LEN(A86)=0,"",INDEX('Smelter Look-up'!$A:$A,MATCH($A86,'Smelter Look-up'!$E:$E,0)))</f>
        <v>Gold</v>
      </c>
      <c r="C86" s="186" t="str">
        <f ca="1">IF(LEN(A86)=0,"",INDEX('Smelter Look-up'!$C:$C,MATCH($A86,'Smelter Look-up'!$E:$E,0)))</f>
        <v>Japan Mint</v>
      </c>
      <c r="D86" s="230"/>
      <c r="E86" s="182" t="str">
        <f ca="1">IF(ISERROR($V86),"",OFFSET('Smelter Look-up'!$D$4,$V86-4,0)&amp;"")</f>
        <v>JAPAN</v>
      </c>
      <c r="F86" s="182" t="str">
        <f ca="1">IF(ISERROR($V86),"",OFFSET('Smelter Look-up'!$E$4,$V86-4,0))</f>
        <v>CID000823</v>
      </c>
      <c r="G86" s="182" t="str">
        <f ca="1">IF(C86=$X$4,IF(ISERROR($V86),"Enter smelter details","RMI"),IF(ISERROR($V86),"",OFFSET('Smelter Look-up'!$F$4,$V86-4,0)))</f>
        <v>RMI</v>
      </c>
      <c r="H86" s="183">
        <f ca="1">IF(ISERROR($V86),"",OFFSET('Smelter Look-up'!$G$4,$V86-4,0))</f>
        <v>0</v>
      </c>
      <c r="I86" s="184" t="str">
        <f ca="1">IF(ISERROR($V86),"",OFFSET('Smelter Look-up'!$H$4,$V86-4,0))</f>
        <v>Osaka</v>
      </c>
      <c r="J86" s="184" t="str">
        <f ca="1">IF(ISERROR($V86),"",OFFSET('Smelter Look-up'!$I$4,$V86-4,0))</f>
        <v>Osaka</v>
      </c>
      <c r="K86" s="224"/>
      <c r="L86" s="224"/>
      <c r="M86" s="224"/>
      <c r="N86" s="224"/>
      <c r="O86" s="224"/>
      <c r="P86" s="185"/>
      <c r="Q86" s="225"/>
      <c r="R86" s="182" t="str">
        <f ca="1">IF(ISERROR($V86),"",OFFSET('Smelter Look-up'!$C$4,$V86-4,0)&amp;"")</f>
        <v>Japan Mint</v>
      </c>
      <c r="S86" s="181" t="str">
        <f t="shared" ca="1" si="12"/>
        <v>JP</v>
      </c>
      <c r="T86" s="181" t="str">
        <f ca="1">IF(B86="","",IF(ISERROR(MATCH($J86,SorP!$B$1:$B$6279,0)),"",INDIRECT("'SorP'!$A$"&amp;MATCH($S86&amp;$J86,SorP!C:C,0))))</f>
        <v>JP-27</v>
      </c>
      <c r="U86" s="201"/>
      <c r="V86" s="226">
        <f ca="1">IF(C86="",NA(),IF(OR(C86="Smelter not listed",C86="Smelter not yet identified"),MATCH($B86&amp;$D86,'Smelter Look-up'!$J:$J,0),MATCH($B86&amp;$C86,'Smelter Look-up'!$J:$J,0)))</f>
        <v>122</v>
      </c>
      <c r="X86" s="227">
        <f t="shared" ca="1" si="13"/>
        <v>0</v>
      </c>
      <c r="AB86" s="228" t="str">
        <f t="shared" ca="1" si="14"/>
        <v>GoldJapan Mint</v>
      </c>
    </row>
    <row r="87" spans="1:28" s="227" customFormat="1" ht="63.75">
      <c r="A87" s="181" t="s">
        <v>685</v>
      </c>
      <c r="B87" s="182" t="str">
        <f ca="1">IF(LEN(A87)=0,"",INDEX('Smelter Look-up'!$A:$A,MATCH($A87,'Smelter Look-up'!$E:$E,0)))</f>
        <v>Gold</v>
      </c>
      <c r="C87" s="186" t="str">
        <f ca="1">IF(LEN(A87)=0,"",INDEX('Smelter Look-up'!$C:$C,MATCH($A87,'Smelter Look-up'!$E:$E,0)))</f>
        <v>Jiangxi Copper Co., Ltd.</v>
      </c>
      <c r="D87" s="230"/>
      <c r="E87" s="182" t="str">
        <f ca="1">IF(ISERROR($V87),"",OFFSET('Smelter Look-up'!$D$4,$V87-4,0)&amp;"")</f>
        <v>CHINA</v>
      </c>
      <c r="F87" s="182" t="str">
        <f ca="1">IF(ISERROR($V87),"",OFFSET('Smelter Look-up'!$E$4,$V87-4,0))</f>
        <v>CID000855</v>
      </c>
      <c r="G87" s="182" t="str">
        <f ca="1">IF(C87=$X$4,IF(ISERROR($V87),"Enter smelter details","RMI"),IF(ISERROR($V87),"",OFFSET('Smelter Look-up'!$F$4,$V87-4,0)))</f>
        <v>RMI</v>
      </c>
      <c r="H87" s="183">
        <f ca="1">IF(ISERROR($V87),"",OFFSET('Smelter Look-up'!$G$4,$V87-4,0))</f>
        <v>0</v>
      </c>
      <c r="I87" s="184" t="str">
        <f ca="1">IF(ISERROR($V87),"",OFFSET('Smelter Look-up'!$H$4,$V87-4,0))</f>
        <v>Guixi City</v>
      </c>
      <c r="J87" s="184" t="str">
        <f ca="1">IF(ISERROR($V87),"",OFFSET('Smelter Look-up'!$I$4,$V87-4,0))</f>
        <v>Jiangxi Sheng</v>
      </c>
      <c r="K87" s="224"/>
      <c r="L87" s="224"/>
      <c r="M87" s="224"/>
      <c r="N87" s="224"/>
      <c r="O87" s="224"/>
      <c r="P87" s="185"/>
      <c r="Q87" s="225"/>
      <c r="R87" s="182" t="str">
        <f ca="1">IF(ISERROR($V87),"",OFFSET('Smelter Look-up'!$C$4,$V87-4,0)&amp;"")</f>
        <v>Jiangxi Copper Co., Ltd.</v>
      </c>
      <c r="S87" s="181" t="str">
        <f t="shared" ca="1" si="12"/>
        <v>CN</v>
      </c>
      <c r="T87" s="181" t="str">
        <f ca="1">IF(B87="","",IF(ISERROR(MATCH($J87,SorP!$B$1:$B$6279,0)),"",INDIRECT("'SorP'!$A$"&amp;MATCH($S87&amp;$J87,SorP!C:C,0))))</f>
        <v>CN-JX</v>
      </c>
      <c r="U87" s="201"/>
      <c r="V87" s="226">
        <f ca="1">IF(C87="",NA(),IF(OR(C87="Smelter not listed",C87="Smelter not yet identified"),MATCH($B87&amp;$D87,'Smelter Look-up'!$J:$J,0),MATCH($B87&amp;$C87,'Smelter Look-up'!$J:$J,0)))</f>
        <v>124</v>
      </c>
      <c r="X87" s="227">
        <f t="shared" ca="1" si="13"/>
        <v>0</v>
      </c>
      <c r="AB87" s="228" t="str">
        <f t="shared" ca="1" si="14"/>
        <v>GoldJiangxi Copper Co., Ltd.</v>
      </c>
    </row>
    <row r="88" spans="1:28" s="227" customFormat="1" ht="102">
      <c r="A88" s="181" t="s">
        <v>688</v>
      </c>
      <c r="B88" s="182" t="str">
        <f ca="1">IF(LEN(A88)=0,"",INDEX('Smelter Look-up'!$A:$A,MATCH($A88,'Smelter Look-up'!$E:$E,0)))</f>
        <v>Gold</v>
      </c>
      <c r="C88" s="186" t="str">
        <f ca="1">IF(LEN(A88)=0,"",INDEX('Smelter Look-up'!$C:$C,MATCH($A88,'Smelter Look-up'!$E:$E,0)))</f>
        <v>JSC Ekaterinburg Non-Ferrous Metal Processing Plant</v>
      </c>
      <c r="D88" s="230"/>
      <c r="E88" s="182" t="str">
        <f ca="1">IF(ISERROR($V88),"",OFFSET('Smelter Look-up'!$D$4,$V88-4,0)&amp;"")</f>
        <v>RUSSIAN FEDERATION</v>
      </c>
      <c r="F88" s="182" t="str">
        <f ca="1">IF(ISERROR($V88),"",OFFSET('Smelter Look-up'!$E$4,$V88-4,0))</f>
        <v>CID000927</v>
      </c>
      <c r="G88" s="182" t="str">
        <f ca="1">IF(C88=$X$4,IF(ISERROR($V88),"Enter smelter details","RMI"),IF(ISERROR($V88),"",OFFSET('Smelter Look-up'!$F$4,$V88-4,0)))</f>
        <v>RMI</v>
      </c>
      <c r="H88" s="183">
        <f ca="1">IF(ISERROR($V88),"",OFFSET('Smelter Look-up'!$G$4,$V88-4,0))</f>
        <v>0</v>
      </c>
      <c r="I88" s="184" t="str">
        <f ca="1">IF(ISERROR($V88),"",OFFSET('Smelter Look-up'!$H$4,$V88-4,0))</f>
        <v>Verkhnyaya Pyshma</v>
      </c>
      <c r="J88" s="184" t="str">
        <f ca="1">IF(ISERROR($V88),"",OFFSET('Smelter Look-up'!$I$4,$V88-4,0))</f>
        <v>Sverdlovskaya oblast'</v>
      </c>
      <c r="K88" s="224"/>
      <c r="L88" s="224"/>
      <c r="M88" s="224"/>
      <c r="N88" s="224"/>
      <c r="O88" s="224"/>
      <c r="P88" s="185"/>
      <c r="Q88" s="225"/>
      <c r="R88" s="182" t="str">
        <f ca="1">IF(ISERROR($V88),"",OFFSET('Smelter Look-up'!$C$4,$V88-4,0)&amp;"")</f>
        <v>JSC Ekaterinburg Non-Ferrous Metal Processing Plant</v>
      </c>
      <c r="S88" s="181" t="str">
        <f t="shared" ca="1" si="12"/>
        <v>RU</v>
      </c>
      <c r="T88" s="181" t="str">
        <f ca="1">IF(B88="","",IF(ISERROR(MATCH($J88,SorP!$B$1:$B$6279,0)),"",INDIRECT("'SorP'!$A$"&amp;MATCH($S88&amp;$J88,SorP!C:C,0))))</f>
        <v>RU-SVE</v>
      </c>
      <c r="U88" s="201"/>
      <c r="V88" s="226">
        <f ca="1">IF(C88="",NA(),IF(OR(C88="Smelter not listed",C88="Smelter not yet identified"),MATCH($B88&amp;$D88,'Smelter Look-up'!$J:$J,0),MATCH($B88&amp;$C88,'Smelter Look-up'!$J:$J,0)))</f>
        <v>129</v>
      </c>
      <c r="X88" s="227">
        <f t="shared" ca="1" si="13"/>
        <v>0</v>
      </c>
      <c r="AB88" s="228" t="str">
        <f t="shared" ca="1" si="14"/>
        <v>GoldJSC Ekaterinburg Non-Ferrous Metal Processing Plant</v>
      </c>
    </row>
    <row r="89" spans="1:28" s="227" customFormat="1" ht="38.25">
      <c r="A89" s="181" t="s">
        <v>689</v>
      </c>
      <c r="B89" s="182" t="str">
        <f ca="1">IF(LEN(A89)=0,"",INDEX('Smelter Look-up'!$A:$A,MATCH($A89,'Smelter Look-up'!$E:$E,0)))</f>
        <v>Gold</v>
      </c>
      <c r="C89" s="186" t="str">
        <f ca="1">IF(LEN(A89)=0,"",INDEX('Smelter Look-up'!$C:$C,MATCH($A89,'Smelter Look-up'!$E:$E,0)))</f>
        <v>JSC Uralelectromed</v>
      </c>
      <c r="D89" s="230"/>
      <c r="E89" s="182" t="str">
        <f ca="1">IF(ISERROR($V89),"",OFFSET('Smelter Look-up'!$D$4,$V89-4,0)&amp;"")</f>
        <v>RUSSIAN FEDERATION</v>
      </c>
      <c r="F89" s="182" t="str">
        <f ca="1">IF(ISERROR($V89),"",OFFSET('Smelter Look-up'!$E$4,$V89-4,0))</f>
        <v>CID000929</v>
      </c>
      <c r="G89" s="182" t="str">
        <f ca="1">IF(C89=$X$4,IF(ISERROR($V89),"Enter smelter details","RMI"),IF(ISERROR($V89),"",OFFSET('Smelter Look-up'!$F$4,$V89-4,0)))</f>
        <v>RMI</v>
      </c>
      <c r="H89" s="183">
        <f ca="1">IF(ISERROR($V89),"",OFFSET('Smelter Look-up'!$G$4,$V89-4,0))</f>
        <v>0</v>
      </c>
      <c r="I89" s="184" t="str">
        <f ca="1">IF(ISERROR($V89),"",OFFSET('Smelter Look-up'!$H$4,$V89-4,0))</f>
        <v>Verkhnyaya Pyshma</v>
      </c>
      <c r="J89" s="184" t="str">
        <f ca="1">IF(ISERROR($V89),"",OFFSET('Smelter Look-up'!$I$4,$V89-4,0))</f>
        <v>Sverdlovskaya oblast'</v>
      </c>
      <c r="K89" s="224"/>
      <c r="L89" s="224"/>
      <c r="M89" s="224"/>
      <c r="N89" s="224"/>
      <c r="O89" s="224"/>
      <c r="P89" s="185"/>
      <c r="Q89" s="225"/>
      <c r="R89" s="182" t="str">
        <f ca="1">IF(ISERROR($V89),"",OFFSET('Smelter Look-up'!$C$4,$V89-4,0)&amp;"")</f>
        <v>JSC Uralelectromed</v>
      </c>
      <c r="S89" s="181" t="str">
        <f t="shared" ca="1" si="12"/>
        <v>RU</v>
      </c>
      <c r="T89" s="181" t="str">
        <f ca="1">IF(B89="","",IF(ISERROR(MATCH($J89,SorP!$B$1:$B$6279,0)),"",INDIRECT("'SorP'!$A$"&amp;MATCH($S89&amp;$J89,SorP!C:C,0))))</f>
        <v>RU-SVE</v>
      </c>
      <c r="U89" s="201"/>
      <c r="V89" s="226">
        <f ca="1">IF(C89="",NA(),IF(OR(C89="Smelter not listed",C89="Smelter not yet identified"),MATCH($B89&amp;$D89,'Smelter Look-up'!$J:$J,0),MATCH($B89&amp;$C89,'Smelter Look-up'!$J:$J,0)))</f>
        <v>131</v>
      </c>
      <c r="X89" s="227">
        <f t="shared" ca="1" si="13"/>
        <v>0</v>
      </c>
      <c r="AB89" s="228" t="str">
        <f t="shared" ca="1" si="14"/>
        <v>GoldJSC Uralelectromed</v>
      </c>
    </row>
    <row r="90" spans="1:28" s="227" customFormat="1" ht="76.5">
      <c r="A90" s="181" t="s">
        <v>690</v>
      </c>
      <c r="B90" s="182" t="str">
        <f ca="1">IF(LEN(A90)=0,"",INDEX('Smelter Look-up'!$A:$A,MATCH($A90,'Smelter Look-up'!$E:$E,0)))</f>
        <v>Gold</v>
      </c>
      <c r="C90" s="186" t="str">
        <f ca="1">IF(LEN(A90)=0,"",INDEX('Smelter Look-up'!$C:$C,MATCH($A90,'Smelter Look-up'!$E:$E,0)))</f>
        <v>JX Nippon Mining &amp; Metals Co., Ltd.</v>
      </c>
      <c r="D90" s="230"/>
      <c r="E90" s="182" t="str">
        <f ca="1">IF(ISERROR($V90),"",OFFSET('Smelter Look-up'!$D$4,$V90-4,0)&amp;"")</f>
        <v>JAPAN</v>
      </c>
      <c r="F90" s="182" t="str">
        <f ca="1">IF(ISERROR($V90),"",OFFSET('Smelter Look-up'!$E$4,$V90-4,0))</f>
        <v>CID000937</v>
      </c>
      <c r="G90" s="182" t="str">
        <f ca="1">IF(C90=$X$4,IF(ISERROR($V90),"Enter smelter details","RMI"),IF(ISERROR($V90),"",OFFSET('Smelter Look-up'!$F$4,$V90-4,0)))</f>
        <v>RMI</v>
      </c>
      <c r="H90" s="183">
        <f ca="1">IF(ISERROR($V90),"",OFFSET('Smelter Look-up'!$G$4,$V90-4,0))</f>
        <v>0</v>
      </c>
      <c r="I90" s="184" t="str">
        <f ca="1">IF(ISERROR($V90),"",OFFSET('Smelter Look-up'!$H$4,$V90-4,0))</f>
        <v>Ōita</v>
      </c>
      <c r="J90" s="184" t="str">
        <f ca="1">IF(ISERROR($V90),"",OFFSET('Smelter Look-up'!$I$4,$V90-4,0))</f>
        <v>Ôita</v>
      </c>
      <c r="K90" s="224"/>
      <c r="L90" s="224"/>
      <c r="M90" s="224"/>
      <c r="N90" s="224"/>
      <c r="O90" s="224"/>
      <c r="P90" s="185"/>
      <c r="Q90" s="225"/>
      <c r="R90" s="182" t="str">
        <f ca="1">IF(ISERROR($V90),"",OFFSET('Smelter Look-up'!$C$4,$V90-4,0)&amp;"")</f>
        <v>JX Nippon Mining &amp; Metals Co., Ltd.</v>
      </c>
      <c r="S90" s="181" t="str">
        <f t="shared" ca="1" si="12"/>
        <v>JP</v>
      </c>
      <c r="T90" s="181" t="str">
        <f ca="1">IF(B90="","",IF(ISERROR(MATCH($J90,SorP!$B$1:$B$6279,0)),"",INDIRECT("'SorP'!$A$"&amp;MATCH($S90&amp;$J90,SorP!C:C,0))))</f>
        <v>JP-44</v>
      </c>
      <c r="U90" s="201"/>
      <c r="V90" s="226">
        <f ca="1">IF(C90="",NA(),IF(OR(C90="Smelter not listed",C90="Smelter not yet identified"),MATCH($B90&amp;$D90,'Smelter Look-up'!$J:$J,0),MATCH($B90&amp;$C90,'Smelter Look-up'!$J:$J,0)))</f>
        <v>132</v>
      </c>
      <c r="X90" s="227">
        <f t="shared" ca="1" si="13"/>
        <v>0</v>
      </c>
      <c r="AB90" s="228" t="str">
        <f t="shared" ca="1" si="14"/>
        <v>GoldJX Nippon Mining &amp; Metals Co., Ltd.</v>
      </c>
    </row>
    <row r="91" spans="1:28" s="227" customFormat="1" ht="51">
      <c r="A91" s="181" t="s">
        <v>1708</v>
      </c>
      <c r="B91" s="182" t="str">
        <f ca="1">IF(LEN(A91)=0,"",INDEX('Smelter Look-up'!$A:$A,MATCH($A91,'Smelter Look-up'!$E:$E,0)))</f>
        <v>Gold</v>
      </c>
      <c r="C91" s="186" t="str">
        <f ca="1">IF(LEN(A91)=0,"",INDEX('Smelter Look-up'!$C:$C,MATCH($A91,'Smelter Look-up'!$E:$E,0)))</f>
        <v>Kaloti Precious Metals</v>
      </c>
      <c r="D91" s="230"/>
      <c r="E91" s="182" t="str">
        <f ca="1">IF(ISERROR($V91),"",OFFSET('Smelter Look-up'!$D$4,$V91-4,0)&amp;"")</f>
        <v>UNITED ARAB EMIRATES</v>
      </c>
      <c r="F91" s="182" t="str">
        <f ca="1">IF(ISERROR($V91),"",OFFSET('Smelter Look-up'!$E$4,$V91-4,0))</f>
        <v>CID002563</v>
      </c>
      <c r="G91" s="182" t="str">
        <f ca="1">IF(C91=$X$4,IF(ISERROR($V91),"Enter smelter details","RMI"),IF(ISERROR($V91),"",OFFSET('Smelter Look-up'!$F$4,$V91-4,0)))</f>
        <v>RMI</v>
      </c>
      <c r="H91" s="183">
        <f ca="1">IF(ISERROR($V91),"",OFFSET('Smelter Look-up'!$G$4,$V91-4,0))</f>
        <v>0</v>
      </c>
      <c r="I91" s="184" t="str">
        <f ca="1">IF(ISERROR($V91),"",OFFSET('Smelter Look-up'!$H$4,$V91-4,0))</f>
        <v>Dubai</v>
      </c>
      <c r="J91" s="184" t="str">
        <f ca="1">IF(ISERROR($V91),"",OFFSET('Smelter Look-up'!$I$4,$V91-4,0))</f>
        <v>Dubayy</v>
      </c>
      <c r="K91" s="224"/>
      <c r="L91" s="224"/>
      <c r="M91" s="224"/>
      <c r="N91" s="224"/>
      <c r="O91" s="224"/>
      <c r="P91" s="185"/>
      <c r="Q91" s="225"/>
      <c r="R91" s="182" t="str">
        <f ca="1">IF(ISERROR($V91),"",OFFSET('Smelter Look-up'!$C$4,$V91-4,0)&amp;"")</f>
        <v>Kaloti Precious Metals</v>
      </c>
      <c r="S91" s="181" t="str">
        <f t="shared" ca="1" si="12"/>
        <v>AE</v>
      </c>
      <c r="T91" s="181" t="str">
        <f ca="1">IF(B91="","",IF(ISERROR(MATCH($J91,SorP!$B$1:$B$6279,0)),"",INDIRECT("'SorP'!$A$"&amp;MATCH($S91&amp;$J91,SorP!C:C,0))))</f>
        <v>AE-DU</v>
      </c>
      <c r="U91" s="201"/>
      <c r="V91" s="226">
        <f ca="1">IF(C91="",NA(),IF(OR(C91="Smelter not listed",C91="Smelter not yet identified"),MATCH($B91&amp;$D91,'Smelter Look-up'!$J:$J,0),MATCH($B91&amp;$C91,'Smelter Look-up'!$J:$J,0)))</f>
        <v>134</v>
      </c>
      <c r="X91" s="227">
        <f t="shared" ca="1" si="13"/>
        <v>0</v>
      </c>
      <c r="AB91" s="228" t="str">
        <f t="shared" ca="1" si="14"/>
        <v>GoldKaloti Precious Metals</v>
      </c>
    </row>
    <row r="92" spans="1:28" s="227" customFormat="1" ht="51">
      <c r="A92" s="181" t="s">
        <v>2195</v>
      </c>
      <c r="B92" s="182" t="str">
        <f ca="1">IF(LEN(A92)=0,"",INDEX('Smelter Look-up'!$A:$A,MATCH($A92,'Smelter Look-up'!$E:$E,0)))</f>
        <v>Gold</v>
      </c>
      <c r="C92" s="186" t="str">
        <f ca="1">IF(LEN(A92)=0,"",INDEX('Smelter Look-up'!$C:$C,MATCH($A92,'Smelter Look-up'!$E:$E,0)))</f>
        <v>Kazakhmys Smelting LLC</v>
      </c>
      <c r="D92" s="230"/>
      <c r="E92" s="182" t="str">
        <f ca="1">IF(ISERROR($V92),"",OFFSET('Smelter Look-up'!$D$4,$V92-4,0)&amp;"")</f>
        <v>KAZAKHSTAN</v>
      </c>
      <c r="F92" s="182" t="str">
        <f ca="1">IF(ISERROR($V92),"",OFFSET('Smelter Look-up'!$E$4,$V92-4,0))</f>
        <v>CID000956</v>
      </c>
      <c r="G92" s="182" t="str">
        <f ca="1">IF(C92=$X$4,IF(ISERROR($V92),"Enter smelter details","RMI"),IF(ISERROR($V92),"",OFFSET('Smelter Look-up'!$F$4,$V92-4,0)))</f>
        <v>RMI</v>
      </c>
      <c r="H92" s="183">
        <f ca="1">IF(ISERROR($V92),"",OFFSET('Smelter Look-up'!$G$4,$V92-4,0))</f>
        <v>0</v>
      </c>
      <c r="I92" s="184" t="str">
        <f ca="1">IF(ISERROR($V92),"",OFFSET('Smelter Look-up'!$H$4,$V92-4,0))</f>
        <v>Balkhash</v>
      </c>
      <c r="J92" s="184" t="str">
        <f ca="1">IF(ISERROR($V92),"",OFFSET('Smelter Look-up'!$I$4,$V92-4,0))</f>
        <v>Qaraghandy oblysy</v>
      </c>
      <c r="K92" s="224"/>
      <c r="L92" s="224"/>
      <c r="M92" s="224"/>
      <c r="N92" s="224"/>
      <c r="O92" s="224"/>
      <c r="P92" s="185"/>
      <c r="Q92" s="225"/>
      <c r="R92" s="182" t="str">
        <f ca="1">IF(ISERROR($V92),"",OFFSET('Smelter Look-up'!$C$4,$V92-4,0)&amp;"")</f>
        <v>Kazakhmys Smelting LLC</v>
      </c>
      <c r="S92" s="181" t="str">
        <f t="shared" ca="1" si="12"/>
        <v>KZ</v>
      </c>
      <c r="T92" s="181" t="str">
        <f ca="1">IF(B92="","",IF(ISERROR(MATCH($J92,SorP!$B$1:$B$6279,0)),"",INDIRECT("'SorP'!$A$"&amp;MATCH($S92&amp;$J92,SorP!C:C,0))))</f>
        <v>KZ-KAR</v>
      </c>
      <c r="U92" s="201"/>
      <c r="V92" s="226">
        <f ca="1">IF(C92="",NA(),IF(OR(C92="Smelter not listed",C92="Smelter not yet identified"),MATCH($B92&amp;$D92,'Smelter Look-up'!$J:$J,0),MATCH($B92&amp;$C92,'Smelter Look-up'!$J:$J,0)))</f>
        <v>135</v>
      </c>
      <c r="X92" s="227">
        <f t="shared" ca="1" si="13"/>
        <v>0</v>
      </c>
      <c r="AB92" s="228" t="str">
        <f t="shared" ca="1" si="14"/>
        <v>GoldKazakhmys Smelting LLC</v>
      </c>
    </row>
    <row r="93" spans="1:28" s="227" customFormat="1" ht="25.5">
      <c r="A93" s="181" t="s">
        <v>691</v>
      </c>
      <c r="B93" s="182" t="str">
        <f ca="1">IF(LEN(A93)=0,"",INDEX('Smelter Look-up'!$A:$A,MATCH($A93,'Smelter Look-up'!$E:$E,0)))</f>
        <v>Gold</v>
      </c>
      <c r="C93" s="186" t="str">
        <f ca="1">IF(LEN(A93)=0,"",INDEX('Smelter Look-up'!$C:$C,MATCH($A93,'Smelter Look-up'!$E:$E,0)))</f>
        <v>Kazzinc</v>
      </c>
      <c r="D93" s="230"/>
      <c r="E93" s="182" t="str">
        <f ca="1">IF(ISERROR($V93),"",OFFSET('Smelter Look-up'!$D$4,$V93-4,0)&amp;"")</f>
        <v>KAZAKHSTAN</v>
      </c>
      <c r="F93" s="182" t="str">
        <f ca="1">IF(ISERROR($V93),"",OFFSET('Smelter Look-up'!$E$4,$V93-4,0))</f>
        <v>CID000957</v>
      </c>
      <c r="G93" s="182" t="str">
        <f ca="1">IF(C93=$X$4,IF(ISERROR($V93),"Enter smelter details","RMI"),IF(ISERROR($V93),"",OFFSET('Smelter Look-up'!$F$4,$V93-4,0)))</f>
        <v>RMI</v>
      </c>
      <c r="H93" s="183">
        <f ca="1">IF(ISERROR($V93),"",OFFSET('Smelter Look-up'!$G$4,$V93-4,0))</f>
        <v>0</v>
      </c>
      <c r="I93" s="184" t="str">
        <f ca="1">IF(ISERROR($V93),"",OFFSET('Smelter Look-up'!$H$4,$V93-4,0))</f>
        <v>Ust-Kamenogorsk</v>
      </c>
      <c r="J93" s="184" t="str">
        <f ca="1">IF(ISERROR($V93),"",OFFSET('Smelter Look-up'!$I$4,$V93-4,0))</f>
        <v>Qaraghandy oblysy</v>
      </c>
      <c r="K93" s="224"/>
      <c r="L93" s="224"/>
      <c r="M93" s="224"/>
      <c r="N93" s="224"/>
      <c r="O93" s="224"/>
      <c r="P93" s="185"/>
      <c r="Q93" s="225"/>
      <c r="R93" s="182" t="str">
        <f ca="1">IF(ISERROR($V93),"",OFFSET('Smelter Look-up'!$C$4,$V93-4,0)&amp;"")</f>
        <v>Kazzinc</v>
      </c>
      <c r="S93" s="181" t="str">
        <f t="shared" ca="1" si="12"/>
        <v>KZ</v>
      </c>
      <c r="T93" s="181" t="str">
        <f ca="1">IF(B93="","",IF(ISERROR(MATCH($J93,SorP!$B$1:$B$6279,0)),"",INDIRECT("'SorP'!$A$"&amp;MATCH($S93&amp;$J93,SorP!C:C,0))))</f>
        <v>KZ-KAR</v>
      </c>
      <c r="U93" s="201"/>
      <c r="V93" s="226">
        <f ca="1">IF(C93="",NA(),IF(OR(C93="Smelter not listed",C93="Smelter not yet identified"),MATCH($B93&amp;$D93,'Smelter Look-up'!$J:$J,0),MATCH($B93&amp;$C93,'Smelter Look-up'!$J:$J,0)))</f>
        <v>136</v>
      </c>
      <c r="X93" s="227">
        <f t="shared" ca="1" si="13"/>
        <v>0</v>
      </c>
      <c r="AB93" s="228" t="str">
        <f t="shared" ca="1" si="14"/>
        <v>GoldKazzinc</v>
      </c>
    </row>
    <row r="94" spans="1:28" s="227" customFormat="1" ht="63.75">
      <c r="A94" s="181" t="s">
        <v>693</v>
      </c>
      <c r="B94" s="182" t="str">
        <f ca="1">IF(LEN(A94)=0,"",INDEX('Smelter Look-up'!$A:$A,MATCH($A94,'Smelter Look-up'!$E:$E,0)))</f>
        <v>Gold</v>
      </c>
      <c r="C94" s="186" t="str">
        <f ca="1">IF(LEN(A94)=0,"",INDEX('Smelter Look-up'!$C:$C,MATCH($A94,'Smelter Look-up'!$E:$E,0)))</f>
        <v>Kennecott Utah Copper LLC</v>
      </c>
      <c r="D94" s="230"/>
      <c r="E94" s="182" t="str">
        <f ca="1">IF(ISERROR($V94),"",OFFSET('Smelter Look-up'!$D$4,$V94-4,0)&amp;"")</f>
        <v>UNITED STATES OF AMERICA</v>
      </c>
      <c r="F94" s="182" t="str">
        <f ca="1">IF(ISERROR($V94),"",OFFSET('Smelter Look-up'!$E$4,$V94-4,0))</f>
        <v>CID000969</v>
      </c>
      <c r="G94" s="182" t="str">
        <f ca="1">IF(C94=$X$4,IF(ISERROR($V94),"Enter smelter details","RMI"),IF(ISERROR($V94),"",OFFSET('Smelter Look-up'!$F$4,$V94-4,0)))</f>
        <v>RMI</v>
      </c>
      <c r="H94" s="183">
        <f ca="1">IF(ISERROR($V94),"",OFFSET('Smelter Look-up'!$G$4,$V94-4,0))</f>
        <v>0</v>
      </c>
      <c r="I94" s="184" t="str">
        <f ca="1">IF(ISERROR($V94),"",OFFSET('Smelter Look-up'!$H$4,$V94-4,0))</f>
        <v>Magna</v>
      </c>
      <c r="J94" s="184" t="str">
        <f ca="1">IF(ISERROR($V94),"",OFFSET('Smelter Look-up'!$I$4,$V94-4,0))</f>
        <v>Utah</v>
      </c>
      <c r="K94" s="224"/>
      <c r="L94" s="224"/>
      <c r="M94" s="224"/>
      <c r="N94" s="224"/>
      <c r="O94" s="224"/>
      <c r="P94" s="185"/>
      <c r="Q94" s="225"/>
      <c r="R94" s="182" t="str">
        <f ca="1">IF(ISERROR($V94),"",OFFSET('Smelter Look-up'!$C$4,$V94-4,0)&amp;"")</f>
        <v>Kennecott Utah Copper LLC</v>
      </c>
      <c r="S94" s="181" t="str">
        <f t="shared" ca="1" si="12"/>
        <v>US</v>
      </c>
      <c r="T94" s="181" t="str">
        <f ca="1">IF(B94="","",IF(ISERROR(MATCH($J94,SorP!$B$1:$B$6279,0)),"",INDIRECT("'SorP'!$A$"&amp;MATCH($S94&amp;$J94,SorP!C:C,0))))</f>
        <v>US-UT</v>
      </c>
      <c r="U94" s="201"/>
      <c r="V94" s="226">
        <f ca="1">IF(C94="",NA(),IF(OR(C94="Smelter not listed",C94="Smelter not yet identified"),MATCH($B94&amp;$D94,'Smelter Look-up'!$J:$J,0),MATCH($B94&amp;$C94,'Smelter Look-up'!$J:$J,0)))</f>
        <v>137</v>
      </c>
      <c r="X94" s="227">
        <f t="shared" ca="1" si="13"/>
        <v>0</v>
      </c>
      <c r="AB94" s="228" t="str">
        <f t="shared" ca="1" si="14"/>
        <v>GoldKennecott Utah Copper LLC</v>
      </c>
    </row>
    <row r="95" spans="1:28" s="227" customFormat="1" ht="76.5">
      <c r="A95" s="181" t="s">
        <v>1384</v>
      </c>
      <c r="B95" s="182" t="str">
        <f ca="1">IF(LEN(A95)=0,"",INDEX('Smelter Look-up'!$A:$A,MATCH($A95,'Smelter Look-up'!$E:$E,0)))</f>
        <v>Gold</v>
      </c>
      <c r="C95" s="186" t="str">
        <f ca="1">IF(LEN(A95)=0,"",INDEX('Smelter Look-up'!$C:$C,MATCH($A95,'Smelter Look-up'!$E:$E,0)))</f>
        <v>KGHM Polska Miedz Spolka Akcyjna</v>
      </c>
      <c r="D95" s="230"/>
      <c r="E95" s="182" t="str">
        <f ca="1">IF(ISERROR($V95),"",OFFSET('Smelter Look-up'!$D$4,$V95-4,0)&amp;"")</f>
        <v>POLAND</v>
      </c>
      <c r="F95" s="182" t="str">
        <f ca="1">IF(ISERROR($V95),"",OFFSET('Smelter Look-up'!$E$4,$V95-4,0))</f>
        <v>CID002511</v>
      </c>
      <c r="G95" s="182" t="str">
        <f ca="1">IF(C95=$X$4,IF(ISERROR($V95),"Enter smelter details","RMI"),IF(ISERROR($V95),"",OFFSET('Smelter Look-up'!$F$4,$V95-4,0)))</f>
        <v>RMI</v>
      </c>
      <c r="H95" s="183">
        <f ca="1">IF(ISERROR($V95),"",OFFSET('Smelter Look-up'!$G$4,$V95-4,0))</f>
        <v>0</v>
      </c>
      <c r="I95" s="184" t="str">
        <f ca="1">IF(ISERROR($V95),"",OFFSET('Smelter Look-up'!$H$4,$V95-4,0))</f>
        <v>Lubin</v>
      </c>
      <c r="J95" s="184" t="str">
        <f ca="1">IF(ISERROR($V95),"",OFFSET('Smelter Look-up'!$I$4,$V95-4,0))</f>
        <v>Dolnośląskie</v>
      </c>
      <c r="K95" s="224"/>
      <c r="L95" s="224"/>
      <c r="M95" s="224"/>
      <c r="N95" s="224"/>
      <c r="O95" s="224"/>
      <c r="P95" s="185"/>
      <c r="Q95" s="225"/>
      <c r="R95" s="182" t="str">
        <f ca="1">IF(ISERROR($V95),"",OFFSET('Smelter Look-up'!$C$4,$V95-4,0)&amp;"")</f>
        <v>KGHM Polska Miedz Spolka Akcyjna</v>
      </c>
      <c r="S95" s="181" t="str">
        <f t="shared" ca="1" si="12"/>
        <v>PL</v>
      </c>
      <c r="T95" s="181" t="str">
        <f ca="1">IF(B95="","",IF(ISERROR(MATCH($J95,SorP!$B$1:$B$6279,0)),"",INDIRECT("'SorP'!$A$"&amp;MATCH($S95&amp;$J95,SorP!C:C,0))))</f>
        <v>PL-02</v>
      </c>
      <c r="U95" s="201"/>
      <c r="V95" s="226">
        <f ca="1">IF(C95="",NA(),IF(OR(C95="Smelter not listed",C95="Smelter not yet identified"),MATCH($B95&amp;$D95,'Smelter Look-up'!$J:$J,0),MATCH($B95&amp;$C95,'Smelter Look-up'!$J:$J,0)))</f>
        <v>139</v>
      </c>
      <c r="X95" s="227">
        <f t="shared" ca="1" si="13"/>
        <v>0</v>
      </c>
      <c r="AB95" s="228" t="str">
        <f t="shared" ca="1" si="14"/>
        <v>GoldKGHM Polska Miedz Spolka Akcyjna</v>
      </c>
    </row>
    <row r="96" spans="1:28" s="227" customFormat="1" ht="63.75">
      <c r="A96" s="181" t="s">
        <v>694</v>
      </c>
      <c r="B96" s="182" t="str">
        <f ca="1">IF(LEN(A96)=0,"",INDEX('Smelter Look-up'!$A:$A,MATCH($A96,'Smelter Look-up'!$E:$E,0)))</f>
        <v>Gold</v>
      </c>
      <c r="C96" s="186" t="str">
        <f ca="1">IF(LEN(A96)=0,"",INDEX('Smelter Look-up'!$C:$C,MATCH($A96,'Smelter Look-up'!$E:$E,0)))</f>
        <v>Kojima Chemicals Co., Ltd.</v>
      </c>
      <c r="D96" s="230"/>
      <c r="E96" s="182" t="str">
        <f ca="1">IF(ISERROR($V96),"",OFFSET('Smelter Look-up'!$D$4,$V96-4,0)&amp;"")</f>
        <v>JAPAN</v>
      </c>
      <c r="F96" s="182" t="str">
        <f ca="1">IF(ISERROR($V96),"",OFFSET('Smelter Look-up'!$E$4,$V96-4,0))</f>
        <v>CID000981</v>
      </c>
      <c r="G96" s="182" t="str">
        <f ca="1">IF(C96=$X$4,IF(ISERROR($V96),"Enter smelter details","RMI"),IF(ISERROR($V96),"",OFFSET('Smelter Look-up'!$F$4,$V96-4,0)))</f>
        <v>RMI</v>
      </c>
      <c r="H96" s="183">
        <f ca="1">IF(ISERROR($V96),"",OFFSET('Smelter Look-up'!$G$4,$V96-4,0))</f>
        <v>0</v>
      </c>
      <c r="I96" s="184" t="str">
        <f ca="1">IF(ISERROR($V96),"",OFFSET('Smelter Look-up'!$H$4,$V96-4,0))</f>
        <v>Sayama</v>
      </c>
      <c r="J96" s="184" t="str">
        <f ca="1">IF(ISERROR($V96),"",OFFSET('Smelter Look-up'!$I$4,$V96-4,0))</f>
        <v>Saitama</v>
      </c>
      <c r="K96" s="224"/>
      <c r="L96" s="224"/>
      <c r="M96" s="224"/>
      <c r="N96" s="224"/>
      <c r="O96" s="224"/>
      <c r="P96" s="185"/>
      <c r="Q96" s="225"/>
      <c r="R96" s="182" t="str">
        <f ca="1">IF(ISERROR($V96),"",OFFSET('Smelter Look-up'!$C$4,$V96-4,0)&amp;"")</f>
        <v>Kojima Chemicals Co., Ltd.</v>
      </c>
      <c r="S96" s="181" t="str">
        <f t="shared" ca="1" si="12"/>
        <v>JP</v>
      </c>
      <c r="T96" s="181" t="str">
        <f ca="1">IF(B96="","",IF(ISERROR(MATCH($J96,SorP!$B$1:$B$6279,0)),"",INDIRECT("'SorP'!$A$"&amp;MATCH($S96&amp;$J96,SorP!C:C,0))))</f>
        <v>JP-11</v>
      </c>
      <c r="U96" s="201"/>
      <c r="V96" s="226">
        <f ca="1">IF(C96="",NA(),IF(OR(C96="Smelter not listed",C96="Smelter not yet identified"),MATCH($B96&amp;$D96,'Smelter Look-up'!$J:$J,0),MATCH($B96&amp;$C96,'Smelter Look-up'!$J:$J,0)))</f>
        <v>141</v>
      </c>
      <c r="X96" s="227">
        <f t="shared" ca="1" si="13"/>
        <v>0</v>
      </c>
      <c r="AB96" s="228" t="str">
        <f t="shared" ca="1" si="14"/>
        <v>GoldKojima Chemicals Co., Ltd.</v>
      </c>
    </row>
    <row r="97" spans="1:28" s="227" customFormat="1" ht="51">
      <c r="A97" s="181" t="s">
        <v>1714</v>
      </c>
      <c r="B97" s="182" t="str">
        <f ca="1">IF(LEN(A97)=0,"",INDEX('Smelter Look-up'!$A:$A,MATCH($A97,'Smelter Look-up'!$E:$E,0)))</f>
        <v>Gold</v>
      </c>
      <c r="C97" s="186" t="str">
        <f ca="1">IF(LEN(A97)=0,"",INDEX('Smelter Look-up'!$C:$C,MATCH($A97,'Smelter Look-up'!$E:$E,0)))</f>
        <v>Korea Zinc Co., Ltd.</v>
      </c>
      <c r="D97" s="230"/>
      <c r="E97" s="182" t="str">
        <f ca="1">IF(ISERROR($V97),"",OFFSET('Smelter Look-up'!$D$4,$V97-4,0)&amp;"")</f>
        <v>KOREA, REPUBLIC OF</v>
      </c>
      <c r="F97" s="182" t="str">
        <f ca="1">IF(ISERROR($V97),"",OFFSET('Smelter Look-up'!$E$4,$V97-4,0))</f>
        <v>CID002605</v>
      </c>
      <c r="G97" s="182" t="str">
        <f ca="1">IF(C97=$X$4,IF(ISERROR($V97),"Enter smelter details","RMI"),IF(ISERROR($V97),"",OFFSET('Smelter Look-up'!$F$4,$V97-4,0)))</f>
        <v>RMI</v>
      </c>
      <c r="H97" s="183">
        <f ca="1">IF(ISERROR($V97),"",OFFSET('Smelter Look-up'!$G$4,$V97-4,0))</f>
        <v>0</v>
      </c>
      <c r="I97" s="184" t="str">
        <f ca="1">IF(ISERROR($V97),"",OFFSET('Smelter Look-up'!$H$4,$V97-4,0))</f>
        <v>Gangnam</v>
      </c>
      <c r="J97" s="184" t="str">
        <f ca="1">IF(ISERROR($V97),"",OFFSET('Smelter Look-up'!$I$4,$V97-4,0))</f>
        <v>Seoul-teukbyeolsi</v>
      </c>
      <c r="K97" s="224"/>
      <c r="L97" s="224"/>
      <c r="M97" s="224"/>
      <c r="N97" s="224"/>
      <c r="O97" s="224"/>
      <c r="P97" s="185"/>
      <c r="Q97" s="225"/>
      <c r="R97" s="182" t="str">
        <f ca="1">IF(ISERROR($V97),"",OFFSET('Smelter Look-up'!$C$4,$V97-4,0)&amp;"")</f>
        <v>Korea Zinc Co., Ltd.</v>
      </c>
      <c r="S97" s="181" t="str">
        <f t="shared" ca="1" si="12"/>
        <v>KR</v>
      </c>
      <c r="T97" s="181" t="str">
        <f ca="1">IF(B97="","",IF(ISERROR(MATCH($J97,SorP!$B$1:$B$6279,0)),"",INDIRECT("'SorP'!$A$"&amp;MATCH($S97&amp;$J97,SorP!C:C,0))))</f>
        <v>KR-11</v>
      </c>
      <c r="U97" s="201"/>
      <c r="V97" s="226">
        <f ca="1">IF(C97="",NA(),IF(OR(C97="Smelter not listed",C97="Smelter not yet identified"),MATCH($B97&amp;$D97,'Smelter Look-up'!$J:$J,0),MATCH($B97&amp;$C97,'Smelter Look-up'!$J:$J,0)))</f>
        <v>144</v>
      </c>
      <c r="X97" s="227">
        <f t="shared" ca="1" si="13"/>
        <v>0</v>
      </c>
      <c r="AB97" s="228" t="str">
        <f t="shared" ca="1" si="14"/>
        <v>GoldKorea Zinc Co., Ltd.</v>
      </c>
    </row>
    <row r="98" spans="1:28" s="227" customFormat="1" ht="38.25">
      <c r="A98" s="181" t="s">
        <v>695</v>
      </c>
      <c r="B98" s="182" t="str">
        <f ca="1">IF(LEN(A98)=0,"",INDEX('Smelter Look-up'!$A:$A,MATCH($A98,'Smelter Look-up'!$E:$E,0)))</f>
        <v>Gold</v>
      </c>
      <c r="C98" s="186" t="str">
        <f ca="1">IF(LEN(A98)=0,"",INDEX('Smelter Look-up'!$C:$C,MATCH($A98,'Smelter Look-up'!$E:$E,0)))</f>
        <v>Kyrgyzaltyn JSC</v>
      </c>
      <c r="D98" s="230"/>
      <c r="E98" s="182" t="str">
        <f ca="1">IF(ISERROR($V98),"",OFFSET('Smelter Look-up'!$D$4,$V98-4,0)&amp;"")</f>
        <v>KYRGYZSTAN</v>
      </c>
      <c r="F98" s="182" t="str">
        <f ca="1">IF(ISERROR($V98),"",OFFSET('Smelter Look-up'!$E$4,$V98-4,0))</f>
        <v>CID001029</v>
      </c>
      <c r="G98" s="182" t="str">
        <f ca="1">IF(C98=$X$4,IF(ISERROR($V98),"Enter smelter details","RMI"),IF(ISERROR($V98),"",OFFSET('Smelter Look-up'!$F$4,$V98-4,0)))</f>
        <v>RMI</v>
      </c>
      <c r="H98" s="183">
        <f ca="1">IF(ISERROR($V98),"",OFFSET('Smelter Look-up'!$G$4,$V98-4,0))</f>
        <v>0</v>
      </c>
      <c r="I98" s="184" t="str">
        <f ca="1">IF(ISERROR($V98),"",OFFSET('Smelter Look-up'!$H$4,$V98-4,0))</f>
        <v>Bishkek</v>
      </c>
      <c r="J98" s="184" t="str">
        <f ca="1">IF(ISERROR($V98),"",OFFSET('Smelter Look-up'!$I$4,$V98-4,0))</f>
        <v>Chüy</v>
      </c>
      <c r="K98" s="224"/>
      <c r="L98" s="224"/>
      <c r="M98" s="224"/>
      <c r="N98" s="224"/>
      <c r="O98" s="224"/>
      <c r="P98" s="185"/>
      <c r="Q98" s="225"/>
      <c r="R98" s="182" t="str">
        <f ca="1">IF(ISERROR($V98),"",OFFSET('Smelter Look-up'!$C$4,$V98-4,0)&amp;"")</f>
        <v>Kyrgyzaltyn JSC</v>
      </c>
      <c r="S98" s="181" t="str">
        <f t="shared" ca="1" si="12"/>
        <v>KG</v>
      </c>
      <c r="T98" s="181" t="str">
        <f ca="1">IF(B98="","",IF(ISERROR(MATCH($J98,SorP!$B$1:$B$6279,0)),"",INDIRECT("'SorP'!$A$"&amp;MATCH($S98&amp;$J98,SorP!C:C,0))))</f>
        <v>KG-C</v>
      </c>
      <c r="U98" s="201"/>
      <c r="V98" s="226">
        <f ca="1">IF(C98="",NA(),IF(OR(C98="Smelter not listed",C98="Smelter not yet identified"),MATCH($B98&amp;$D98,'Smelter Look-up'!$J:$J,0),MATCH($B98&amp;$C98,'Smelter Look-up'!$J:$J,0)))</f>
        <v>148</v>
      </c>
      <c r="X98" s="227">
        <f t="shared" ca="1" si="13"/>
        <v>0</v>
      </c>
      <c r="AB98" s="228" t="str">
        <f t="shared" ca="1" si="14"/>
        <v>GoldKyrgyzaltyn JSC</v>
      </c>
    </row>
    <row r="99" spans="1:28" s="227" customFormat="1" ht="89.25">
      <c r="A99" s="181" t="s">
        <v>2507</v>
      </c>
      <c r="B99" s="182" t="str">
        <f ca="1">IF(LEN(A99)=0,"",INDEX('Smelter Look-up'!$A:$A,MATCH($A99,'Smelter Look-up'!$E:$E,0)))</f>
        <v>Gold</v>
      </c>
      <c r="C99" s="186" t="str">
        <f ca="1">IF(LEN(A99)=0,"",INDEX('Smelter Look-up'!$C:$C,MATCH($A99,'Smelter Look-up'!$E:$E,0)))</f>
        <v>Kyshtym Copper-Electrolytic Plant ZAO</v>
      </c>
      <c r="D99" s="230"/>
      <c r="E99" s="182" t="str">
        <f ca="1">IF(ISERROR($V99),"",OFFSET('Smelter Look-up'!$D$4,$V99-4,0)&amp;"")</f>
        <v>RUSSIAN FEDERATION</v>
      </c>
      <c r="F99" s="182" t="str">
        <f ca="1">IF(ISERROR($V99),"",OFFSET('Smelter Look-up'!$E$4,$V99-4,0))</f>
        <v>CID002865</v>
      </c>
      <c r="G99" s="182" t="str">
        <f ca="1">IF(C99=$X$4,IF(ISERROR($V99),"Enter smelter details","RMI"),IF(ISERROR($V99),"",OFFSET('Smelter Look-up'!$F$4,$V99-4,0)))</f>
        <v>RMI</v>
      </c>
      <c r="H99" s="183">
        <f ca="1">IF(ISERROR($V99),"",OFFSET('Smelter Look-up'!$G$4,$V99-4,0))</f>
        <v>0</v>
      </c>
      <c r="I99" s="184" t="str">
        <f ca="1">IF(ISERROR($V99),"",OFFSET('Smelter Look-up'!$H$4,$V99-4,0))</f>
        <v>Kyshtym</v>
      </c>
      <c r="J99" s="184" t="str">
        <f ca="1">IF(ISERROR($V99),"",OFFSET('Smelter Look-up'!$I$4,$V99-4,0))</f>
        <v>Chelyabinskaya oblast'</v>
      </c>
      <c r="K99" s="224"/>
      <c r="L99" s="224"/>
      <c r="M99" s="224"/>
      <c r="N99" s="224"/>
      <c r="O99" s="224"/>
      <c r="P99" s="185"/>
      <c r="Q99" s="225"/>
      <c r="R99" s="182" t="str">
        <f ca="1">IF(ISERROR($V99),"",OFFSET('Smelter Look-up'!$C$4,$V99-4,0)&amp;"")</f>
        <v>Kyshtym Copper-Electrolytic Plant ZAO</v>
      </c>
      <c r="S99" s="181" t="str">
        <f t="shared" ca="1" si="12"/>
        <v>RU</v>
      </c>
      <c r="T99" s="181" t="str">
        <f ca="1">IF(B99="","",IF(ISERROR(MATCH($J99,SorP!$B$1:$B$6279,0)),"",INDIRECT("'SorP'!$A$"&amp;MATCH($S99&amp;$J99,SorP!C:C,0))))</f>
        <v>RU-CHE</v>
      </c>
      <c r="U99" s="201"/>
      <c r="V99" s="226">
        <f ca="1">IF(C99="",NA(),IF(OR(C99="Smelter not listed",C99="Smelter not yet identified"),MATCH($B99&amp;$D99,'Smelter Look-up'!$J:$J,0),MATCH($B99&amp;$C99,'Smelter Look-up'!$J:$J,0)))</f>
        <v>149</v>
      </c>
      <c r="X99" s="227">
        <f t="shared" ca="1" si="13"/>
        <v>0</v>
      </c>
      <c r="AB99" s="228" t="str">
        <f t="shared" ca="1" si="14"/>
        <v>GoldKyshtym Copper-Electrolytic Plant ZAO</v>
      </c>
    </row>
    <row r="100" spans="1:28" s="227" customFormat="1" ht="63.75">
      <c r="A100" s="181" t="s">
        <v>696</v>
      </c>
      <c r="B100" s="182" t="str">
        <f ca="1">IF(LEN(A100)=0,"",INDEX('Smelter Look-up'!$A:$A,MATCH($A100,'Smelter Look-up'!$E:$E,0)))</f>
        <v>Gold</v>
      </c>
      <c r="C100" s="186" t="str">
        <f ca="1">IF(LEN(A100)=0,"",INDEX('Smelter Look-up'!$C:$C,MATCH($A100,'Smelter Look-up'!$E:$E,0)))</f>
        <v>L'azurde Company For Jewelry</v>
      </c>
      <c r="D100" s="230"/>
      <c r="E100" s="182" t="str">
        <f ca="1">IF(ISERROR($V100),"",OFFSET('Smelter Look-up'!$D$4,$V100-4,0)&amp;"")</f>
        <v>SAUDI ARABIA</v>
      </c>
      <c r="F100" s="182" t="str">
        <f ca="1">IF(ISERROR($V100),"",OFFSET('Smelter Look-up'!$E$4,$V100-4,0))</f>
        <v>CID001032</v>
      </c>
      <c r="G100" s="182" t="str">
        <f ca="1">IF(C100=$X$4,IF(ISERROR($V100),"Enter smelter details","RMI"),IF(ISERROR($V100),"",OFFSET('Smelter Look-up'!$F$4,$V100-4,0)))</f>
        <v>RMI</v>
      </c>
      <c r="H100" s="183">
        <f ca="1">IF(ISERROR($V100),"",OFFSET('Smelter Look-up'!$G$4,$V100-4,0))</f>
        <v>0</v>
      </c>
      <c r="I100" s="184" t="str">
        <f ca="1">IF(ISERROR($V100),"",OFFSET('Smelter Look-up'!$H$4,$V100-4,0))</f>
        <v>Riyadh</v>
      </c>
      <c r="J100" s="184" t="str">
        <f ca="1">IF(ISERROR($V100),"",OFFSET('Smelter Look-up'!$I$4,$V100-4,0))</f>
        <v>Ar Riyāḑ</v>
      </c>
      <c r="K100" s="224"/>
      <c r="L100" s="224"/>
      <c r="M100" s="224"/>
      <c r="N100" s="224"/>
      <c r="O100" s="224"/>
      <c r="P100" s="185"/>
      <c r="Q100" s="225"/>
      <c r="R100" s="182" t="str">
        <f ca="1">IF(ISERROR($V100),"",OFFSET('Smelter Look-up'!$C$4,$V100-4,0)&amp;"")</f>
        <v>L'azurde Company For Jewelry</v>
      </c>
      <c r="S100" s="181" t="str">
        <f t="shared" ca="1" si="12"/>
        <v>SA</v>
      </c>
      <c r="T100" s="181" t="str">
        <f ca="1">IF(B100="","",IF(ISERROR(MATCH($J100,SorP!$B$1:$B$6279,0)),"",INDIRECT("'SorP'!$A$"&amp;MATCH($S100&amp;$J100,SorP!C:C,0))))</f>
        <v>SA-01</v>
      </c>
      <c r="U100" s="201"/>
      <c r="V100" s="226">
        <f ca="1">IF(C100="",NA(),IF(OR(C100="Smelter not listed",C100="Smelter not yet identified"),MATCH($B100&amp;$D100,'Smelter Look-up'!$J:$J,0),MATCH($B100&amp;$C100,'Smelter Look-up'!$J:$J,0)))</f>
        <v>152</v>
      </c>
      <c r="X100" s="227">
        <f t="shared" ca="1" si="13"/>
        <v>0</v>
      </c>
      <c r="AB100" s="228" t="str">
        <f t="shared" ca="1" si="14"/>
        <v>GoldL'azurde Company For Jewelry</v>
      </c>
    </row>
    <row r="101" spans="1:28" s="227" customFormat="1" ht="63.75">
      <c r="A101" s="181" t="s">
        <v>1385</v>
      </c>
      <c r="B101" s="182" t="str">
        <f ca="1">IF(LEN(A101)=0,"",INDEX('Smelter Look-up'!$A:$A,MATCH($A101,'Smelter Look-up'!$E:$E,0)))</f>
        <v>Gold</v>
      </c>
      <c r="C101" s="186" t="str">
        <f ca="1">IF(LEN(A101)=0,"",INDEX('Smelter Look-up'!$C:$C,MATCH($A101,'Smelter Look-up'!$E:$E,0)))</f>
        <v>Lingbao Gold Co., Ltd.</v>
      </c>
      <c r="D101" s="230"/>
      <c r="E101" s="182" t="str">
        <f ca="1">IF(ISERROR($V101),"",OFFSET('Smelter Look-up'!$D$4,$V101-4,0)&amp;"")</f>
        <v>CHINA</v>
      </c>
      <c r="F101" s="182" t="str">
        <f ca="1">IF(ISERROR($V101),"",OFFSET('Smelter Look-up'!$E$4,$V101-4,0))</f>
        <v>CID001056</v>
      </c>
      <c r="G101" s="182" t="str">
        <f ca="1">IF(C101=$X$4,IF(ISERROR($V101),"Enter smelter details","RMI"),IF(ISERROR($V101),"",OFFSET('Smelter Look-up'!$F$4,$V101-4,0)))</f>
        <v>RMI</v>
      </c>
      <c r="H101" s="183">
        <f ca="1">IF(ISERROR($V101),"",OFFSET('Smelter Look-up'!$G$4,$V101-4,0))</f>
        <v>0</v>
      </c>
      <c r="I101" s="184" t="str">
        <f ca="1">IF(ISERROR($V101),"",OFFSET('Smelter Look-up'!$H$4,$V101-4,0))</f>
        <v>Lingbao</v>
      </c>
      <c r="J101" s="184" t="str">
        <f ca="1">IF(ISERROR($V101),"",OFFSET('Smelter Look-up'!$I$4,$V101-4,0))</f>
        <v>Henan Sheng</v>
      </c>
      <c r="K101" s="224"/>
      <c r="L101" s="224"/>
      <c r="M101" s="224"/>
      <c r="N101" s="224"/>
      <c r="O101" s="224"/>
      <c r="P101" s="185"/>
      <c r="Q101" s="225"/>
      <c r="R101" s="182" t="str">
        <f ca="1">IF(ISERROR($V101),"",OFFSET('Smelter Look-up'!$C$4,$V101-4,0)&amp;"")</f>
        <v>Lingbao Gold Co., Ltd.</v>
      </c>
      <c r="S101" s="181" t="str">
        <f t="shared" ca="1" si="12"/>
        <v>CN</v>
      </c>
      <c r="T101" s="181" t="str">
        <f ca="1">IF(B101="","",IF(ISERROR(MATCH($J101,SorP!$B$1:$B$6279,0)),"",INDIRECT("'SorP'!$A$"&amp;MATCH($S101&amp;$J101,SorP!C:C,0))))</f>
        <v>CN-HA</v>
      </c>
      <c r="U101" s="201"/>
      <c r="V101" s="226">
        <f ca="1">IF(C101="",NA(),IF(OR(C101="Smelter not listed",C101="Smelter not yet identified"),MATCH($B101&amp;$D101,'Smelter Look-up'!$J:$J,0),MATCH($B101&amp;$C101,'Smelter Look-up'!$J:$J,0)))</f>
        <v>154</v>
      </c>
      <c r="X101" s="227">
        <f t="shared" ca="1" si="13"/>
        <v>0</v>
      </c>
      <c r="AB101" s="228" t="str">
        <f t="shared" ca="1" si="14"/>
        <v>GoldLingbao Gold Co., Ltd.</v>
      </c>
    </row>
    <row r="102" spans="1:28" s="227" customFormat="1" ht="89.25">
      <c r="A102" s="181" t="s">
        <v>697</v>
      </c>
      <c r="B102" s="182" t="str">
        <f ca="1">IF(LEN(A102)=0,"",INDEX('Smelter Look-up'!$A:$A,MATCH($A102,'Smelter Look-up'!$E:$E,0)))</f>
        <v>Gold</v>
      </c>
      <c r="C102" s="186" t="str">
        <f ca="1">IF(LEN(A102)=0,"",INDEX('Smelter Look-up'!$C:$C,MATCH($A102,'Smelter Look-up'!$E:$E,0)))</f>
        <v>Lingbao Jinyuan Tonghui Refinery Co., Ltd.</v>
      </c>
      <c r="D102" s="230"/>
      <c r="E102" s="182" t="str">
        <f ca="1">IF(ISERROR($V102),"",OFFSET('Smelter Look-up'!$D$4,$V102-4,0)&amp;"")</f>
        <v>CHINA</v>
      </c>
      <c r="F102" s="182" t="str">
        <f ca="1">IF(ISERROR($V102),"",OFFSET('Smelter Look-up'!$E$4,$V102-4,0))</f>
        <v>CID001058</v>
      </c>
      <c r="G102" s="182" t="str">
        <f ca="1">IF(C102=$X$4,IF(ISERROR($V102),"Enter smelter details","RMI"),IF(ISERROR($V102),"",OFFSET('Smelter Look-up'!$F$4,$V102-4,0)))</f>
        <v>RMI</v>
      </c>
      <c r="H102" s="183">
        <f ca="1">IF(ISERROR($V102),"",OFFSET('Smelter Look-up'!$G$4,$V102-4,0))</f>
        <v>0</v>
      </c>
      <c r="I102" s="184" t="str">
        <f ca="1">IF(ISERROR($V102),"",OFFSET('Smelter Look-up'!$H$4,$V102-4,0))</f>
        <v>Lingbao</v>
      </c>
      <c r="J102" s="184" t="str">
        <f ca="1">IF(ISERROR($V102),"",OFFSET('Smelter Look-up'!$I$4,$V102-4,0))</f>
        <v>Henan Sheng</v>
      </c>
      <c r="K102" s="224"/>
      <c r="L102" s="224"/>
      <c r="M102" s="224"/>
      <c r="N102" s="224"/>
      <c r="O102" s="224"/>
      <c r="P102" s="185"/>
      <c r="Q102" s="225"/>
      <c r="R102" s="182" t="str">
        <f ca="1">IF(ISERROR($V102),"",OFFSET('Smelter Look-up'!$C$4,$V102-4,0)&amp;"")</f>
        <v>Lingbao Jinyuan Tonghui Refinery Co., Ltd.</v>
      </c>
      <c r="S102" s="181" t="str">
        <f t="shared" ref="S102:S132" ca="1" si="15">IF(B102="","",IF(ISERROR(MATCH($E102,CL,0)),"Unknown",INDIRECT("'C'!$A$"&amp;MATCH($E102,CL,0)+1)))</f>
        <v>CN</v>
      </c>
      <c r="T102" s="181" t="str">
        <f ca="1">IF(B102="","",IF(ISERROR(MATCH($J102,SorP!$B$1:$B$6279,0)),"",INDIRECT("'SorP'!$A$"&amp;MATCH($S102&amp;$J102,SorP!C:C,0))))</f>
        <v>CN-HA</v>
      </c>
      <c r="U102" s="201"/>
      <c r="V102" s="226">
        <f ca="1">IF(C102="",NA(),IF(OR(C102="Smelter not listed",C102="Smelter not yet identified"),MATCH($B102&amp;$D102,'Smelter Look-up'!$J:$J,0),MATCH($B102&amp;$C102,'Smelter Look-up'!$J:$J,0)))</f>
        <v>155</v>
      </c>
      <c r="X102" s="227">
        <f t="shared" ref="X102:X132" ca="1" si="16">IF(AND(C102="Smelter not listed",OR(LEN(D102)=0,LEN(E102)=0)),1,0)</f>
        <v>0</v>
      </c>
      <c r="AB102" s="228" t="str">
        <f t="shared" ref="AB102:AB132" ca="1" si="17">B102&amp;C102</f>
        <v>GoldLingbao Jinyuan Tonghui Refinery Co., Ltd.</v>
      </c>
    </row>
    <row r="103" spans="1:28" s="227" customFormat="1" ht="38.25">
      <c r="A103" s="181" t="s">
        <v>2440</v>
      </c>
      <c r="B103" s="182" t="str">
        <f ca="1">IF(LEN(A103)=0,"",INDEX('Smelter Look-up'!$A:$A,MATCH($A103,'Smelter Look-up'!$E:$E,0)))</f>
        <v>Gold</v>
      </c>
      <c r="C103" s="186" t="str">
        <f ca="1">IF(LEN(A103)=0,"",INDEX('Smelter Look-up'!$C:$C,MATCH($A103,'Smelter Look-up'!$E:$E,0)))</f>
        <v>L'Orfebre S.A.</v>
      </c>
      <c r="D103" s="230"/>
      <c r="E103" s="182" t="str">
        <f ca="1">IF(ISERROR($V103),"",OFFSET('Smelter Look-up'!$D$4,$V103-4,0)&amp;"")</f>
        <v>ANDORRA</v>
      </c>
      <c r="F103" s="182" t="str">
        <f ca="1">IF(ISERROR($V103),"",OFFSET('Smelter Look-up'!$E$4,$V103-4,0))</f>
        <v>CID002762</v>
      </c>
      <c r="G103" s="182" t="str">
        <f ca="1">IF(C103=$X$4,IF(ISERROR($V103),"Enter smelter details","RMI"),IF(ISERROR($V103),"",OFFSET('Smelter Look-up'!$F$4,$V103-4,0)))</f>
        <v>RMI</v>
      </c>
      <c r="H103" s="183">
        <f ca="1">IF(ISERROR($V103),"",OFFSET('Smelter Look-up'!$G$4,$V103-4,0))</f>
        <v>0</v>
      </c>
      <c r="I103" s="184" t="str">
        <f ca="1">IF(ISERROR($V103),"",OFFSET('Smelter Look-up'!$H$4,$V103-4,0))</f>
        <v>Andorra la Vella</v>
      </c>
      <c r="J103" s="184" t="str">
        <f ca="1">IF(ISERROR($V103),"",OFFSET('Smelter Look-up'!$I$4,$V103-4,0))</f>
        <v>Andorra la Vella</v>
      </c>
      <c r="K103" s="224"/>
      <c r="L103" s="224"/>
      <c r="M103" s="224"/>
      <c r="N103" s="224"/>
      <c r="O103" s="224"/>
      <c r="P103" s="185"/>
      <c r="Q103" s="225"/>
      <c r="R103" s="182" t="str">
        <f ca="1">IF(ISERROR($V103),"",OFFSET('Smelter Look-up'!$C$4,$V103-4,0)&amp;"")</f>
        <v>L'Orfebre S.A.</v>
      </c>
      <c r="S103" s="181" t="str">
        <f t="shared" ca="1" si="15"/>
        <v>AD</v>
      </c>
      <c r="T103" s="181" t="str">
        <f ca="1">IF(B103="","",IF(ISERROR(MATCH($J103,SorP!$B$1:$B$6279,0)),"",INDIRECT("'SorP'!$A$"&amp;MATCH($S103&amp;$J103,SorP!C:C,0))))</f>
        <v>AD-07</v>
      </c>
      <c r="U103" s="201"/>
      <c r="V103" s="226">
        <f ca="1">IF(C103="",NA(),IF(OR(C103="Smelter not listed",C103="Smelter not yet identified"),MATCH($B103&amp;$D103,'Smelter Look-up'!$J:$J,0),MATCH($B103&amp;$C103,'Smelter Look-up'!$J:$J,0)))</f>
        <v>156</v>
      </c>
      <c r="X103" s="227">
        <f t="shared" ca="1" si="16"/>
        <v>0</v>
      </c>
      <c r="AB103" s="228" t="str">
        <f t="shared" ca="1" si="17"/>
        <v>GoldL'Orfebre S.A.</v>
      </c>
    </row>
    <row r="104" spans="1:28" s="227" customFormat="1" ht="51">
      <c r="A104" s="181" t="s">
        <v>698</v>
      </c>
      <c r="B104" s="182" t="str">
        <f ca="1">IF(LEN(A104)=0,"",INDEX('Smelter Look-up'!$A:$A,MATCH($A104,'Smelter Look-up'!$E:$E,0)))</f>
        <v>Gold</v>
      </c>
      <c r="C104" s="186" t="str">
        <f ca="1">IF(LEN(A104)=0,"",INDEX('Smelter Look-up'!$C:$C,MATCH($A104,'Smelter Look-up'!$E:$E,0)))</f>
        <v>LS-NIKKO Copper Inc.</v>
      </c>
      <c r="D104" s="230"/>
      <c r="E104" s="182" t="str">
        <f ca="1">IF(ISERROR($V104),"",OFFSET('Smelter Look-up'!$D$4,$V104-4,0)&amp;"")</f>
        <v>KOREA, REPUBLIC OF</v>
      </c>
      <c r="F104" s="182" t="str">
        <f ca="1">IF(ISERROR($V104),"",OFFSET('Smelter Look-up'!$E$4,$V104-4,0))</f>
        <v>CID001078</v>
      </c>
      <c r="G104" s="182" t="str">
        <f ca="1">IF(C104=$X$4,IF(ISERROR($V104),"Enter smelter details","RMI"),IF(ISERROR($V104),"",OFFSET('Smelter Look-up'!$F$4,$V104-4,0)))</f>
        <v>RMI</v>
      </c>
      <c r="H104" s="183">
        <f ca="1">IF(ISERROR($V104),"",OFFSET('Smelter Look-up'!$G$4,$V104-4,0))</f>
        <v>0</v>
      </c>
      <c r="I104" s="184" t="str">
        <f ca="1">IF(ISERROR($V104),"",OFFSET('Smelter Look-up'!$H$4,$V104-4,0))</f>
        <v>Onsan-eup</v>
      </c>
      <c r="J104" s="184" t="str">
        <f ca="1">IF(ISERROR($V104),"",OFFSET('Smelter Look-up'!$I$4,$V104-4,0))</f>
        <v>Ulsan-gwangyeoksi</v>
      </c>
      <c r="K104" s="224"/>
      <c r="L104" s="224"/>
      <c r="M104" s="224"/>
      <c r="N104" s="224"/>
      <c r="O104" s="224"/>
      <c r="P104" s="185"/>
      <c r="Q104" s="225"/>
      <c r="R104" s="182" t="str">
        <f ca="1">IF(ISERROR($V104),"",OFFSET('Smelter Look-up'!$C$4,$V104-4,0)&amp;"")</f>
        <v>LS-NIKKO Copper Inc.</v>
      </c>
      <c r="S104" s="181" t="str">
        <f t="shared" ca="1" si="15"/>
        <v>KR</v>
      </c>
      <c r="T104" s="181" t="str">
        <f ca="1">IF(B104="","",IF(ISERROR(MATCH($J104,SorP!$B$1:$B$6279,0)),"",INDIRECT("'SorP'!$A$"&amp;MATCH($S104&amp;$J104,SorP!C:C,0))))</f>
        <v>KR-31</v>
      </c>
      <c r="U104" s="201"/>
      <c r="V104" s="226">
        <f ca="1">IF(C104="",NA(),IF(OR(C104="Smelter not listed",C104="Smelter not yet identified"),MATCH($B104&amp;$D104,'Smelter Look-up'!$J:$J,0),MATCH($B104&amp;$C104,'Smelter Look-up'!$J:$J,0)))</f>
        <v>157</v>
      </c>
      <c r="X104" s="227">
        <f t="shared" ca="1" si="16"/>
        <v>0</v>
      </c>
      <c r="AB104" s="228" t="str">
        <f t="shared" ca="1" si="17"/>
        <v>GoldLS-NIKKO Copper Inc.</v>
      </c>
    </row>
    <row r="105" spans="1:28" s="227" customFormat="1" ht="102">
      <c r="A105" s="181" t="s">
        <v>700</v>
      </c>
      <c r="B105" s="182" t="str">
        <f ca="1">IF(LEN(A105)=0,"",INDEX('Smelter Look-up'!$A:$A,MATCH($A105,'Smelter Look-up'!$E:$E,0)))</f>
        <v>Gold</v>
      </c>
      <c r="C105" s="186" t="str">
        <f ca="1">IF(LEN(A105)=0,"",INDEX('Smelter Look-up'!$C:$C,MATCH($A105,'Smelter Look-up'!$E:$E,0)))</f>
        <v>Luoyang Zijin Yinhui Gold Refinery Co., Ltd.</v>
      </c>
      <c r="D105" s="230"/>
      <c r="E105" s="182" t="str">
        <f ca="1">IF(ISERROR($V105),"",OFFSET('Smelter Look-up'!$D$4,$V105-4,0)&amp;"")</f>
        <v>CHINA</v>
      </c>
      <c r="F105" s="182" t="str">
        <f ca="1">IF(ISERROR($V105),"",OFFSET('Smelter Look-up'!$E$4,$V105-4,0))</f>
        <v>CID001093</v>
      </c>
      <c r="G105" s="182" t="str">
        <f ca="1">IF(C105=$X$4,IF(ISERROR($V105),"Enter smelter details","RMI"),IF(ISERROR($V105),"",OFFSET('Smelter Look-up'!$F$4,$V105-4,0)))</f>
        <v>RMI</v>
      </c>
      <c r="H105" s="183">
        <f ca="1">IF(ISERROR($V105),"",OFFSET('Smelter Look-up'!$G$4,$V105-4,0))</f>
        <v>0</v>
      </c>
      <c r="I105" s="184" t="str">
        <f ca="1">IF(ISERROR($V105),"",OFFSET('Smelter Look-up'!$H$4,$V105-4,0))</f>
        <v>Luoyang</v>
      </c>
      <c r="J105" s="184" t="str">
        <f ca="1">IF(ISERROR($V105),"",OFFSET('Smelter Look-up'!$I$4,$V105-4,0))</f>
        <v>Henan Sheng</v>
      </c>
      <c r="K105" s="224"/>
      <c r="L105" s="224"/>
      <c r="M105" s="224"/>
      <c r="N105" s="224"/>
      <c r="O105" s="224"/>
      <c r="P105" s="185"/>
      <c r="Q105" s="225"/>
      <c r="R105" s="182" t="str">
        <f ca="1">IF(ISERROR($V105),"",OFFSET('Smelter Look-up'!$C$4,$V105-4,0)&amp;"")</f>
        <v>Luoyang Zijin Yinhui Gold Refinery Co., Ltd.</v>
      </c>
      <c r="S105" s="181" t="str">
        <f t="shared" ca="1" si="15"/>
        <v>CN</v>
      </c>
      <c r="T105" s="181" t="str">
        <f ca="1">IF(B105="","",IF(ISERROR(MATCH($J105,SorP!$B$1:$B$6279,0)),"",INDIRECT("'SorP'!$A$"&amp;MATCH($S105&amp;$J105,SorP!C:C,0))))</f>
        <v>CN-HA</v>
      </c>
      <c r="U105" s="201"/>
      <c r="V105" s="226">
        <f ca="1">IF(C105="",NA(),IF(OR(C105="Smelter not listed",C105="Smelter not yet identified"),MATCH($B105&amp;$D105,'Smelter Look-up'!$J:$J,0),MATCH($B105&amp;$C105,'Smelter Look-up'!$J:$J,0)))</f>
        <v>159</v>
      </c>
      <c r="X105" s="227">
        <f t="shared" ca="1" si="16"/>
        <v>0</v>
      </c>
      <c r="AB105" s="228" t="str">
        <f t="shared" ca="1" si="17"/>
        <v>GoldLuoyang Zijin Yinhui Gold Refinery Co., Ltd.</v>
      </c>
    </row>
    <row r="106" spans="1:28" s="227" customFormat="1" ht="38.25">
      <c r="A106" s="181" t="s">
        <v>2509</v>
      </c>
      <c r="B106" s="182" t="str">
        <f ca="1">IF(LEN(A106)=0,"",INDEX('Smelter Look-up'!$A:$A,MATCH($A106,'Smelter Look-up'!$E:$E,0)))</f>
        <v>Gold</v>
      </c>
      <c r="C106" s="186" t="str">
        <f ca="1">IF(LEN(A106)=0,"",INDEX('Smelter Look-up'!$C:$C,MATCH($A106,'Smelter Look-up'!$E:$E,0)))</f>
        <v>Marsam Metals</v>
      </c>
      <c r="D106" s="230"/>
      <c r="E106" s="182" t="str">
        <f ca="1">IF(ISERROR($V106),"",OFFSET('Smelter Look-up'!$D$4,$V106-4,0)&amp;"")</f>
        <v>BRAZIL</v>
      </c>
      <c r="F106" s="182" t="str">
        <f ca="1">IF(ISERROR($V106),"",OFFSET('Smelter Look-up'!$E$4,$V106-4,0))</f>
        <v>CID002606</v>
      </c>
      <c r="G106" s="182" t="str">
        <f ca="1">IF(C106=$X$4,IF(ISERROR($V106),"Enter smelter details","RMI"),IF(ISERROR($V106),"",OFFSET('Smelter Look-up'!$F$4,$V106-4,0)))</f>
        <v>RMI</v>
      </c>
      <c r="H106" s="183">
        <f ca="1">IF(ISERROR($V106),"",OFFSET('Smelter Look-up'!$G$4,$V106-4,0))</f>
        <v>0</v>
      </c>
      <c r="I106" s="184" t="str">
        <f ca="1">IF(ISERROR($V106),"",OFFSET('Smelter Look-up'!$H$4,$V106-4,0))</f>
        <v>Sao Paulo</v>
      </c>
      <c r="J106" s="184" t="str">
        <f ca="1">IF(ISERROR($V106),"",OFFSET('Smelter Look-up'!$I$4,$V106-4,0))</f>
        <v>São Paulo</v>
      </c>
      <c r="K106" s="224"/>
      <c r="L106" s="224"/>
      <c r="M106" s="224"/>
      <c r="N106" s="224"/>
      <c r="O106" s="224"/>
      <c r="P106" s="185"/>
      <c r="Q106" s="225"/>
      <c r="R106" s="182" t="str">
        <f ca="1">IF(ISERROR($V106),"",OFFSET('Smelter Look-up'!$C$4,$V106-4,0)&amp;"")</f>
        <v>Marsam Metals</v>
      </c>
      <c r="S106" s="181" t="str">
        <f t="shared" ca="1" si="15"/>
        <v>BR</v>
      </c>
      <c r="T106" s="181" t="str">
        <f ca="1">IF(B106="","",IF(ISERROR(MATCH($J106,SorP!$B$1:$B$6279,0)),"",INDIRECT("'SorP'!$A$"&amp;MATCH($S106&amp;$J106,SorP!C:C,0))))</f>
        <v>BR-SP</v>
      </c>
      <c r="U106" s="201"/>
      <c r="V106" s="226">
        <f ca="1">IF(C106="",NA(),IF(OR(C106="Smelter not listed",C106="Smelter not yet identified"),MATCH($B106&amp;$D106,'Smelter Look-up'!$J:$J,0),MATCH($B106&amp;$C106,'Smelter Look-up'!$J:$J,0)))</f>
        <v>162</v>
      </c>
      <c r="X106" s="227">
        <f t="shared" ca="1" si="16"/>
        <v>0</v>
      </c>
      <c r="AB106" s="228" t="str">
        <f t="shared" ca="1" si="17"/>
        <v>GoldMarsam Metals</v>
      </c>
    </row>
    <row r="107" spans="1:28" s="227" customFormat="1" ht="25.5">
      <c r="A107" s="181" t="s">
        <v>701</v>
      </c>
      <c r="B107" s="182" t="str">
        <f ca="1">IF(LEN(A107)=0,"",INDEX('Smelter Look-up'!$A:$A,MATCH($A107,'Smelter Look-up'!$E:$E,0)))</f>
        <v>Gold</v>
      </c>
      <c r="C107" s="186" t="str">
        <f ca="1">IF(LEN(A107)=0,"",INDEX('Smelter Look-up'!$C:$C,MATCH($A107,'Smelter Look-up'!$E:$E,0)))</f>
        <v>Materion</v>
      </c>
      <c r="D107" s="230"/>
      <c r="E107" s="182" t="str">
        <f ca="1">IF(ISERROR($V107),"",OFFSET('Smelter Look-up'!$D$4,$V107-4,0)&amp;"")</f>
        <v>UNITED STATES OF AMERICA</v>
      </c>
      <c r="F107" s="182" t="str">
        <f ca="1">IF(ISERROR($V107),"",OFFSET('Smelter Look-up'!$E$4,$V107-4,0))</f>
        <v>CID001113</v>
      </c>
      <c r="G107" s="182" t="str">
        <f ca="1">IF(C107=$X$4,IF(ISERROR($V107),"Enter smelter details","RMI"),IF(ISERROR($V107),"",OFFSET('Smelter Look-up'!$F$4,$V107-4,0)))</f>
        <v>RMI</v>
      </c>
      <c r="H107" s="183">
        <f ca="1">IF(ISERROR($V107),"",OFFSET('Smelter Look-up'!$G$4,$V107-4,0))</f>
        <v>0</v>
      </c>
      <c r="I107" s="184" t="str">
        <f ca="1">IF(ISERROR($V107),"",OFFSET('Smelter Look-up'!$H$4,$V107-4,0))</f>
        <v>Buffalo</v>
      </c>
      <c r="J107" s="184" t="str">
        <f ca="1">IF(ISERROR($V107),"",OFFSET('Smelter Look-up'!$I$4,$V107-4,0))</f>
        <v>New York</v>
      </c>
      <c r="K107" s="224"/>
      <c r="L107" s="224"/>
      <c r="M107" s="224"/>
      <c r="N107" s="224"/>
      <c r="O107" s="224"/>
      <c r="P107" s="185"/>
      <c r="Q107" s="225"/>
      <c r="R107" s="182" t="str">
        <f ca="1">IF(ISERROR($V107),"",OFFSET('Smelter Look-up'!$C$4,$V107-4,0)&amp;"")</f>
        <v>Materion</v>
      </c>
      <c r="S107" s="181" t="str">
        <f t="shared" ca="1" si="15"/>
        <v>US</v>
      </c>
      <c r="T107" s="181" t="str">
        <f ca="1">IF(B107="","",IF(ISERROR(MATCH($J107,SorP!$B$1:$B$6279,0)),"",INDIRECT("'SorP'!$A$"&amp;MATCH($S107&amp;$J107,SorP!C:C,0))))</f>
        <v>US-NY</v>
      </c>
      <c r="U107" s="201"/>
      <c r="V107" s="226">
        <f ca="1">IF(C107="",NA(),IF(OR(C107="Smelter not listed",C107="Smelter not yet identified"),MATCH($B107&amp;$D107,'Smelter Look-up'!$J:$J,0),MATCH($B107&amp;$C107,'Smelter Look-up'!$J:$J,0)))</f>
        <v>163</v>
      </c>
      <c r="X107" s="227">
        <f t="shared" ca="1" si="16"/>
        <v>0</v>
      </c>
      <c r="AB107" s="228" t="str">
        <f t="shared" ca="1" si="17"/>
        <v>GoldMaterion</v>
      </c>
    </row>
    <row r="108" spans="1:28" s="227" customFormat="1" ht="63.75">
      <c r="A108" s="181" t="s">
        <v>702</v>
      </c>
      <c r="B108" s="182" t="str">
        <f ca="1">IF(LEN(A108)=0,"",INDEX('Smelter Look-up'!$A:$A,MATCH($A108,'Smelter Look-up'!$E:$E,0)))</f>
        <v>Gold</v>
      </c>
      <c r="C108" s="186" t="str">
        <f ca="1">IF(LEN(A108)=0,"",INDEX('Smelter Look-up'!$C:$C,MATCH($A108,'Smelter Look-up'!$E:$E,0)))</f>
        <v>Matsuda Sangyo Co., Ltd.</v>
      </c>
      <c r="D108" s="230"/>
      <c r="E108" s="182" t="str">
        <f ca="1">IF(ISERROR($V108),"",OFFSET('Smelter Look-up'!$D$4,$V108-4,0)&amp;"")</f>
        <v>JAPAN</v>
      </c>
      <c r="F108" s="182" t="str">
        <f ca="1">IF(ISERROR($V108),"",OFFSET('Smelter Look-up'!$E$4,$V108-4,0))</f>
        <v>CID001119</v>
      </c>
      <c r="G108" s="182" t="str">
        <f ca="1">IF(C108=$X$4,IF(ISERROR($V108),"Enter smelter details","RMI"),IF(ISERROR($V108),"",OFFSET('Smelter Look-up'!$F$4,$V108-4,0)))</f>
        <v>RMI</v>
      </c>
      <c r="H108" s="183">
        <f ca="1">IF(ISERROR($V108),"",OFFSET('Smelter Look-up'!$G$4,$V108-4,0))</f>
        <v>0</v>
      </c>
      <c r="I108" s="184" t="str">
        <f ca="1">IF(ISERROR($V108),"",OFFSET('Smelter Look-up'!$H$4,$V108-4,0))</f>
        <v>Iruma</v>
      </c>
      <c r="J108" s="184" t="str">
        <f ca="1">IF(ISERROR($V108),"",OFFSET('Smelter Look-up'!$I$4,$V108-4,0))</f>
        <v>Saitama</v>
      </c>
      <c r="K108" s="224"/>
      <c r="L108" s="224"/>
      <c r="M108" s="224"/>
      <c r="N108" s="224"/>
      <c r="O108" s="224"/>
      <c r="P108" s="185"/>
      <c r="Q108" s="225"/>
      <c r="R108" s="182" t="str">
        <f ca="1">IF(ISERROR($V108),"",OFFSET('Smelter Look-up'!$C$4,$V108-4,0)&amp;"")</f>
        <v>Matsuda Sangyo Co., Ltd.</v>
      </c>
      <c r="S108" s="181" t="str">
        <f t="shared" ca="1" si="15"/>
        <v>JP</v>
      </c>
      <c r="T108" s="181" t="str">
        <f ca="1">IF(B108="","",IF(ISERROR(MATCH($J108,SorP!$B$1:$B$6279,0)),"",INDIRECT("'SorP'!$A$"&amp;MATCH($S108&amp;$J108,SorP!C:C,0))))</f>
        <v>JP-11</v>
      </c>
      <c r="U108" s="201"/>
      <c r="V108" s="226">
        <f ca="1">IF(C108="",NA(),IF(OR(C108="Smelter not listed",C108="Smelter not yet identified"),MATCH($B108&amp;$D108,'Smelter Look-up'!$J:$J,0),MATCH($B108&amp;$C108,'Smelter Look-up'!$J:$J,0)))</f>
        <v>164</v>
      </c>
      <c r="X108" s="227">
        <f t="shared" ca="1" si="16"/>
        <v>0</v>
      </c>
      <c r="AB108" s="228" t="str">
        <f t="shared" ca="1" si="17"/>
        <v>GoldMatsuda Sangyo Co., Ltd.</v>
      </c>
    </row>
    <row r="109" spans="1:28" s="227" customFormat="1" ht="89.25">
      <c r="A109" s="181" t="s">
        <v>703</v>
      </c>
      <c r="B109" s="182" t="str">
        <f ca="1">IF(LEN(A109)=0,"",INDEX('Smelter Look-up'!$A:$A,MATCH($A109,'Smelter Look-up'!$E:$E,0)))</f>
        <v>Gold</v>
      </c>
      <c r="C109" s="186" t="str">
        <f ca="1">IF(LEN(A109)=0,"",INDEX('Smelter Look-up'!$C:$C,MATCH($A109,'Smelter Look-up'!$E:$E,0)))</f>
        <v>Metalor Technologies (Hong Kong) Ltd.</v>
      </c>
      <c r="D109" s="230"/>
      <c r="E109" s="182" t="str">
        <f ca="1">IF(ISERROR($V109),"",OFFSET('Smelter Look-up'!$D$4,$V109-4,0)&amp;"")</f>
        <v>CHINA</v>
      </c>
      <c r="F109" s="182" t="str">
        <f ca="1">IF(ISERROR($V109),"",OFFSET('Smelter Look-up'!$E$4,$V109-4,0))</f>
        <v>CID001149</v>
      </c>
      <c r="G109" s="182" t="str">
        <f ca="1">IF(C109=$X$4,IF(ISERROR($V109),"Enter smelter details","RMI"),IF(ISERROR($V109),"",OFFSET('Smelter Look-up'!$F$4,$V109-4,0)))</f>
        <v>RMI</v>
      </c>
      <c r="H109" s="183">
        <f ca="1">IF(ISERROR($V109),"",OFFSET('Smelter Look-up'!$G$4,$V109-4,0))</f>
        <v>0</v>
      </c>
      <c r="I109" s="184" t="str">
        <f ca="1">IF(ISERROR($V109),"",OFFSET('Smelter Look-up'!$H$4,$V109-4,0))</f>
        <v>Kwai Chung</v>
      </c>
      <c r="J109" s="184" t="str">
        <f ca="1">IF(ISERROR($V109),"",OFFSET('Smelter Look-up'!$I$4,$V109-4,0))</f>
        <v>Hong Kong SAR (see also separate country code entry under HK)</v>
      </c>
      <c r="K109" s="224"/>
      <c r="L109" s="224"/>
      <c r="M109" s="224"/>
      <c r="N109" s="224"/>
      <c r="O109" s="224"/>
      <c r="P109" s="185"/>
      <c r="Q109" s="225"/>
      <c r="R109" s="182" t="str">
        <f ca="1">IF(ISERROR($V109),"",OFFSET('Smelter Look-up'!$C$4,$V109-4,0)&amp;"")</f>
        <v>Metalor Technologies (Hong Kong) Ltd.</v>
      </c>
      <c r="S109" s="181" t="str">
        <f t="shared" ca="1" si="15"/>
        <v>CN</v>
      </c>
      <c r="T109" s="181" t="str">
        <f ca="1">IF(B109="","",IF(ISERROR(MATCH($J109,SorP!$B$1:$B$6279,0)),"",INDIRECT("'SorP'!$A$"&amp;MATCH($S109&amp;$J109,SorP!C:C,0))))</f>
        <v>CN-HK</v>
      </c>
      <c r="U109" s="201"/>
      <c r="V109" s="226">
        <f ca="1">IF(C109="",NA(),IF(OR(C109="Smelter not listed",C109="Smelter not yet identified"),MATCH($B109&amp;$D109,'Smelter Look-up'!$J:$J,0),MATCH($B109&amp;$C109,'Smelter Look-up'!$J:$J,0)))</f>
        <v>172</v>
      </c>
      <c r="X109" s="227">
        <f t="shared" ca="1" si="16"/>
        <v>0</v>
      </c>
      <c r="AB109" s="228" t="str">
        <f t="shared" ca="1" si="17"/>
        <v>GoldMetalor Technologies (Hong Kong) Ltd.</v>
      </c>
    </row>
    <row r="110" spans="1:28" s="227" customFormat="1" ht="102">
      <c r="A110" s="181" t="s">
        <v>704</v>
      </c>
      <c r="B110" s="182" t="str">
        <f ca="1">IF(LEN(A110)=0,"",INDEX('Smelter Look-up'!$A:$A,MATCH($A110,'Smelter Look-up'!$E:$E,0)))</f>
        <v>Gold</v>
      </c>
      <c r="C110" s="186" t="str">
        <f ca="1">IF(LEN(A110)=0,"",INDEX('Smelter Look-up'!$C:$C,MATCH($A110,'Smelter Look-up'!$E:$E,0)))</f>
        <v>Metalor Technologies (Singapore) Pte., Ltd.</v>
      </c>
      <c r="D110" s="230"/>
      <c r="E110" s="182" t="str">
        <f ca="1">IF(ISERROR($V110),"",OFFSET('Smelter Look-up'!$D$4,$V110-4,0)&amp;"")</f>
        <v>SINGAPORE</v>
      </c>
      <c r="F110" s="182" t="str">
        <f ca="1">IF(ISERROR($V110),"",OFFSET('Smelter Look-up'!$E$4,$V110-4,0))</f>
        <v>CID001152</v>
      </c>
      <c r="G110" s="182" t="str">
        <f ca="1">IF(C110=$X$4,IF(ISERROR($V110),"Enter smelter details","RMI"),IF(ISERROR($V110),"",OFFSET('Smelter Look-up'!$F$4,$V110-4,0)))</f>
        <v>RMI</v>
      </c>
      <c r="H110" s="183">
        <f ca="1">IF(ISERROR($V110),"",OFFSET('Smelter Look-up'!$G$4,$V110-4,0))</f>
        <v>0</v>
      </c>
      <c r="I110" s="184" t="str">
        <f ca="1">IF(ISERROR($V110),"",OFFSET('Smelter Look-up'!$H$4,$V110-4,0))</f>
        <v>Singapore</v>
      </c>
      <c r="J110" s="184" t="str">
        <f ca="1">IF(ISERROR($V110),"",OFFSET('Smelter Look-up'!$I$4,$V110-4,0))</f>
        <v>South West</v>
      </c>
      <c r="K110" s="224"/>
      <c r="L110" s="224"/>
      <c r="M110" s="224"/>
      <c r="N110" s="224"/>
      <c r="O110" s="224"/>
      <c r="P110" s="185"/>
      <c r="Q110" s="225"/>
      <c r="R110" s="182" t="str">
        <f ca="1">IF(ISERROR($V110),"",OFFSET('Smelter Look-up'!$C$4,$V110-4,0)&amp;"")</f>
        <v>Metalor Technologies (Singapore) Pte., Ltd.</v>
      </c>
      <c r="S110" s="181" t="str">
        <f t="shared" ca="1" si="15"/>
        <v>SG</v>
      </c>
      <c r="T110" s="181" t="str">
        <f ca="1">IF(B110="","",IF(ISERROR(MATCH($J110,SorP!$B$1:$B$6279,0)),"",INDIRECT("'SorP'!$A$"&amp;MATCH($S110&amp;$J110,SorP!C:C,0))))</f>
        <v>SG-05</v>
      </c>
      <c r="U110" s="201"/>
      <c r="V110" s="226">
        <f ca="1">IF(C110="",NA(),IF(OR(C110="Smelter not listed",C110="Smelter not yet identified"),MATCH($B110&amp;$D110,'Smelter Look-up'!$J:$J,0),MATCH($B110&amp;$C110,'Smelter Look-up'!$J:$J,0)))</f>
        <v>173</v>
      </c>
      <c r="X110" s="227">
        <f t="shared" ca="1" si="16"/>
        <v>0</v>
      </c>
      <c r="AB110" s="228" t="str">
        <f t="shared" ca="1" si="17"/>
        <v>GoldMetalor Technologies (Singapore) Pte., Ltd.</v>
      </c>
    </row>
    <row r="111" spans="1:28" s="227" customFormat="1" ht="76.5">
      <c r="A111" s="181" t="s">
        <v>1620</v>
      </c>
      <c r="B111" s="182" t="str">
        <f ca="1">IF(LEN(A111)=0,"",INDEX('Smelter Look-up'!$A:$A,MATCH($A111,'Smelter Look-up'!$E:$E,0)))</f>
        <v>Gold</v>
      </c>
      <c r="C111" s="186" t="str">
        <f ca="1">IF(LEN(A111)=0,"",INDEX('Smelter Look-up'!$C:$C,MATCH($A111,'Smelter Look-up'!$E:$E,0)))</f>
        <v>Metalor Technologies (Suzhou) Ltd.</v>
      </c>
      <c r="D111" s="230"/>
      <c r="E111" s="182" t="str">
        <f ca="1">IF(ISERROR($V111),"",OFFSET('Smelter Look-up'!$D$4,$V111-4,0)&amp;"")</f>
        <v>CHINA</v>
      </c>
      <c r="F111" s="182" t="str">
        <f ca="1">IF(ISERROR($V111),"",OFFSET('Smelter Look-up'!$E$4,$V111-4,0))</f>
        <v>CID001147</v>
      </c>
      <c r="G111" s="182" t="str">
        <f ca="1">IF(C111=$X$4,IF(ISERROR($V111),"Enter smelter details","RMI"),IF(ISERROR($V111),"",OFFSET('Smelter Look-up'!$F$4,$V111-4,0)))</f>
        <v>RMI</v>
      </c>
      <c r="H111" s="183">
        <f ca="1">IF(ISERROR($V111),"",OFFSET('Smelter Look-up'!$G$4,$V111-4,0))</f>
        <v>0</v>
      </c>
      <c r="I111" s="184" t="str">
        <f ca="1">IF(ISERROR($V111),"",OFFSET('Smelter Look-up'!$H$4,$V111-4,0))</f>
        <v>Suzhou</v>
      </c>
      <c r="J111" s="184" t="str">
        <f ca="1">IF(ISERROR($V111),"",OFFSET('Smelter Look-up'!$I$4,$V111-4,0))</f>
        <v>Jiangsu Sheng</v>
      </c>
      <c r="K111" s="224"/>
      <c r="L111" s="224"/>
      <c r="M111" s="224"/>
      <c r="N111" s="224"/>
      <c r="O111" s="224"/>
      <c r="P111" s="185"/>
      <c r="Q111" s="225"/>
      <c r="R111" s="182" t="str">
        <f ca="1">IF(ISERROR($V111),"",OFFSET('Smelter Look-up'!$C$4,$V111-4,0)&amp;"")</f>
        <v>Metalor Technologies (Suzhou) Ltd.</v>
      </c>
      <c r="S111" s="181" t="str">
        <f t="shared" ca="1" si="15"/>
        <v>CN</v>
      </c>
      <c r="T111" s="181" t="str">
        <f ca="1">IF(B111="","",IF(ISERROR(MATCH($J111,SorP!$B$1:$B$6279,0)),"",INDIRECT("'SorP'!$A$"&amp;MATCH($S111&amp;$J111,SorP!C:C,0))))</f>
        <v>CN-JS</v>
      </c>
      <c r="U111" s="201"/>
      <c r="V111" s="226">
        <f ca="1">IF(C111="",NA(),IF(OR(C111="Smelter not listed",C111="Smelter not yet identified"),MATCH($B111&amp;$D111,'Smelter Look-up'!$J:$J,0),MATCH($B111&amp;$C111,'Smelter Look-up'!$J:$J,0)))</f>
        <v>174</v>
      </c>
      <c r="X111" s="227">
        <f t="shared" ca="1" si="16"/>
        <v>0</v>
      </c>
      <c r="AB111" s="228" t="str">
        <f t="shared" ca="1" si="17"/>
        <v>GoldMetalor Technologies (Suzhou) Ltd.</v>
      </c>
    </row>
    <row r="112" spans="1:28" s="227" customFormat="1" ht="63.75">
      <c r="A112" s="181" t="s">
        <v>705</v>
      </c>
      <c r="B112" s="182" t="str">
        <f ca="1">IF(LEN(A112)=0,"",INDEX('Smelter Look-up'!$A:$A,MATCH($A112,'Smelter Look-up'!$E:$E,0)))</f>
        <v>Gold</v>
      </c>
      <c r="C112" s="186" t="str">
        <f ca="1">IF(LEN(A112)=0,"",INDEX('Smelter Look-up'!$C:$C,MATCH($A112,'Smelter Look-up'!$E:$E,0)))</f>
        <v>Metalor Technologies S.A.</v>
      </c>
      <c r="D112" s="230"/>
      <c r="E112" s="182" t="str">
        <f ca="1">IF(ISERROR($V112),"",OFFSET('Smelter Look-up'!$D$4,$V112-4,0)&amp;"")</f>
        <v>SWITZERLAND</v>
      </c>
      <c r="F112" s="182" t="str">
        <f ca="1">IF(ISERROR($V112),"",OFFSET('Smelter Look-up'!$E$4,$V112-4,0))</f>
        <v>CID001153</v>
      </c>
      <c r="G112" s="182" t="str">
        <f ca="1">IF(C112=$X$4,IF(ISERROR($V112),"Enter smelter details","RMI"),IF(ISERROR($V112),"",OFFSET('Smelter Look-up'!$F$4,$V112-4,0)))</f>
        <v>RMI</v>
      </c>
      <c r="H112" s="183">
        <f ca="1">IF(ISERROR($V112),"",OFFSET('Smelter Look-up'!$G$4,$V112-4,0))</f>
        <v>0</v>
      </c>
      <c r="I112" s="184" t="str">
        <f ca="1">IF(ISERROR($V112),"",OFFSET('Smelter Look-up'!$H$4,$V112-4,0))</f>
        <v>Marin</v>
      </c>
      <c r="J112" s="184" t="str">
        <f ca="1">IF(ISERROR($V112),"",OFFSET('Smelter Look-up'!$I$4,$V112-4,0))</f>
        <v>Neuchâtel</v>
      </c>
      <c r="K112" s="224"/>
      <c r="L112" s="224"/>
      <c r="M112" s="224"/>
      <c r="N112" s="224"/>
      <c r="O112" s="224"/>
      <c r="P112" s="185"/>
      <c r="Q112" s="225"/>
      <c r="R112" s="182" t="str">
        <f ca="1">IF(ISERROR($V112),"",OFFSET('Smelter Look-up'!$C$4,$V112-4,0)&amp;"")</f>
        <v>Metalor Technologies S.A.</v>
      </c>
      <c r="S112" s="181" t="str">
        <f t="shared" ca="1" si="15"/>
        <v>CH</v>
      </c>
      <c r="T112" s="181" t="str">
        <f ca="1">IF(B112="","",IF(ISERROR(MATCH($J112,SorP!$B$1:$B$6279,0)),"",INDIRECT("'SorP'!$A$"&amp;MATCH($S112&amp;$J112,SorP!C:C,0))))</f>
        <v>CH-NE</v>
      </c>
      <c r="U112" s="201"/>
      <c r="V112" s="226">
        <f ca="1">IF(C112="",NA(),IF(OR(C112="Smelter not listed",C112="Smelter not yet identified"),MATCH($B112&amp;$D112,'Smelter Look-up'!$J:$J,0),MATCH($B112&amp;$C112,'Smelter Look-up'!$J:$J,0)))</f>
        <v>175</v>
      </c>
      <c r="X112" s="227">
        <f t="shared" ca="1" si="16"/>
        <v>0</v>
      </c>
      <c r="AB112" s="228" t="str">
        <f t="shared" ca="1" si="17"/>
        <v>GoldMetalor Technologies S.A.</v>
      </c>
    </row>
    <row r="113" spans="1:28" s="227" customFormat="1" ht="63.75">
      <c r="A113" s="181" t="s">
        <v>706</v>
      </c>
      <c r="B113" s="182" t="str">
        <f ca="1">IF(LEN(A113)=0,"",INDEX('Smelter Look-up'!$A:$A,MATCH($A113,'Smelter Look-up'!$E:$E,0)))</f>
        <v>Gold</v>
      </c>
      <c r="C113" s="186" t="str">
        <f ca="1">IF(LEN(A113)=0,"",INDEX('Smelter Look-up'!$C:$C,MATCH($A113,'Smelter Look-up'!$E:$E,0)))</f>
        <v>Metalor USA Refining Corporation</v>
      </c>
      <c r="D113" s="230"/>
      <c r="E113" s="182" t="str">
        <f ca="1">IF(ISERROR($V113),"",OFFSET('Smelter Look-up'!$D$4,$V113-4,0)&amp;"")</f>
        <v>UNITED STATES OF AMERICA</v>
      </c>
      <c r="F113" s="182" t="str">
        <f ca="1">IF(ISERROR($V113),"",OFFSET('Smelter Look-up'!$E$4,$V113-4,0))</f>
        <v>CID001157</v>
      </c>
      <c r="G113" s="182" t="str">
        <f ca="1">IF(C113=$X$4,IF(ISERROR($V113),"Enter smelter details","RMI"),IF(ISERROR($V113),"",OFFSET('Smelter Look-up'!$F$4,$V113-4,0)))</f>
        <v>RMI</v>
      </c>
      <c r="H113" s="183">
        <f ca="1">IF(ISERROR($V113),"",OFFSET('Smelter Look-up'!$G$4,$V113-4,0))</f>
        <v>0</v>
      </c>
      <c r="I113" s="184" t="str">
        <f ca="1">IF(ISERROR($V113),"",OFFSET('Smelter Look-up'!$H$4,$V113-4,0))</f>
        <v>North Attleboro</v>
      </c>
      <c r="J113" s="184" t="str">
        <f ca="1">IF(ISERROR($V113),"",OFFSET('Smelter Look-up'!$I$4,$V113-4,0))</f>
        <v>Massachusetts</v>
      </c>
      <c r="K113" s="224"/>
      <c r="L113" s="224"/>
      <c r="M113" s="224"/>
      <c r="N113" s="224"/>
      <c r="O113" s="224"/>
      <c r="P113" s="185"/>
      <c r="Q113" s="225"/>
      <c r="R113" s="182" t="str">
        <f ca="1">IF(ISERROR($V113),"",OFFSET('Smelter Look-up'!$C$4,$V113-4,0)&amp;"")</f>
        <v>Metalor USA Refining Corporation</v>
      </c>
      <c r="S113" s="181" t="str">
        <f t="shared" ca="1" si="15"/>
        <v>US</v>
      </c>
      <c r="T113" s="181" t="str">
        <f ca="1">IF(B113="","",IF(ISERROR(MATCH($J113,SorP!$B$1:$B$6279,0)),"",INDIRECT("'SorP'!$A$"&amp;MATCH($S113&amp;$J113,SorP!C:C,0))))</f>
        <v>US-MA</v>
      </c>
      <c r="U113" s="201"/>
      <c r="V113" s="226">
        <f ca="1">IF(C113="",NA(),IF(OR(C113="Smelter not listed",C113="Smelter not yet identified"),MATCH($B113&amp;$D113,'Smelter Look-up'!$J:$J,0),MATCH($B113&amp;$C113,'Smelter Look-up'!$J:$J,0)))</f>
        <v>176</v>
      </c>
      <c r="X113" s="227">
        <f t="shared" ca="1" si="16"/>
        <v>0</v>
      </c>
      <c r="AB113" s="228" t="str">
        <f t="shared" ca="1" si="17"/>
        <v>GoldMetalor USA Refining Corporation</v>
      </c>
    </row>
    <row r="114" spans="1:28" s="227" customFormat="1" ht="89.25">
      <c r="A114" s="181" t="s">
        <v>707</v>
      </c>
      <c r="B114" s="182" t="str">
        <f ca="1">IF(LEN(A114)=0,"",INDEX('Smelter Look-up'!$A:$A,MATCH($A114,'Smelter Look-up'!$E:$E,0)))</f>
        <v>Gold</v>
      </c>
      <c r="C114" s="186" t="str">
        <f ca="1">IF(LEN(A114)=0,"",INDEX('Smelter Look-up'!$C:$C,MATCH($A114,'Smelter Look-up'!$E:$E,0)))</f>
        <v>Metalurgica Met-Mex Penoles S.A. De C.V.</v>
      </c>
      <c r="D114" s="230"/>
      <c r="E114" s="182" t="str">
        <f ca="1">IF(ISERROR($V114),"",OFFSET('Smelter Look-up'!$D$4,$V114-4,0)&amp;"")</f>
        <v>MEXICO</v>
      </c>
      <c r="F114" s="182" t="str">
        <f ca="1">IF(ISERROR($V114),"",OFFSET('Smelter Look-up'!$E$4,$V114-4,0))</f>
        <v>CID001161</v>
      </c>
      <c r="G114" s="182" t="str">
        <f ca="1">IF(C114=$X$4,IF(ISERROR($V114),"Enter smelter details","RMI"),IF(ISERROR($V114),"",OFFSET('Smelter Look-up'!$F$4,$V114-4,0)))</f>
        <v>RMI</v>
      </c>
      <c r="H114" s="183">
        <f ca="1">IF(ISERROR($V114),"",OFFSET('Smelter Look-up'!$G$4,$V114-4,0))</f>
        <v>0</v>
      </c>
      <c r="I114" s="184" t="str">
        <f ca="1">IF(ISERROR($V114),"",OFFSET('Smelter Look-up'!$H$4,$V114-4,0))</f>
        <v>Torreon</v>
      </c>
      <c r="J114" s="184" t="str">
        <f ca="1">IF(ISERROR($V114),"",OFFSET('Smelter Look-up'!$I$4,$V114-4,0))</f>
        <v>Coahuila de Zaragoza</v>
      </c>
      <c r="K114" s="224"/>
      <c r="L114" s="224"/>
      <c r="M114" s="224"/>
      <c r="N114" s="224"/>
      <c r="O114" s="224"/>
      <c r="P114" s="185"/>
      <c r="Q114" s="225"/>
      <c r="R114" s="182" t="str">
        <f ca="1">IF(ISERROR($V114),"",OFFSET('Smelter Look-up'!$C$4,$V114-4,0)&amp;"")</f>
        <v>Metalurgica Met-Mex Penoles S.A. De C.V.</v>
      </c>
      <c r="S114" s="181" t="str">
        <f t="shared" ca="1" si="15"/>
        <v>MX</v>
      </c>
      <c r="T114" s="181" t="str">
        <f ca="1">IF(B114="","",IF(ISERROR(MATCH($J114,SorP!$B$1:$B$6279,0)),"",INDIRECT("'SorP'!$A$"&amp;MATCH($S114&amp;$J114,SorP!C:C,0))))</f>
        <v>MX-COA</v>
      </c>
      <c r="U114" s="201"/>
      <c r="V114" s="226">
        <f ca="1">IF(C114="",NA(),IF(OR(C114="Smelter not listed",C114="Smelter not yet identified"),MATCH($B114&amp;$D114,'Smelter Look-up'!$J:$J,0),MATCH($B114&amp;$C114,'Smelter Look-up'!$J:$J,0)))</f>
        <v>177</v>
      </c>
      <c r="X114" s="227">
        <f t="shared" ca="1" si="16"/>
        <v>0</v>
      </c>
      <c r="AB114" s="228" t="str">
        <f t="shared" ca="1" si="17"/>
        <v>GoldMetalurgica Met-Mex Penoles S.A. De C.V.</v>
      </c>
    </row>
    <row r="115" spans="1:28" s="227" customFormat="1" ht="76.5">
      <c r="A115" s="181" t="s">
        <v>708</v>
      </c>
      <c r="B115" s="182" t="str">
        <f ca="1">IF(LEN(A115)=0,"",INDEX('Smelter Look-up'!$A:$A,MATCH($A115,'Smelter Look-up'!$E:$E,0)))</f>
        <v>Gold</v>
      </c>
      <c r="C115" s="186" t="str">
        <f ca="1">IF(LEN(A115)=0,"",INDEX('Smelter Look-up'!$C:$C,MATCH($A115,'Smelter Look-up'!$E:$E,0)))</f>
        <v>Mitsubishi Materials Corporation</v>
      </c>
      <c r="D115" s="230"/>
      <c r="E115" s="182" t="str">
        <f ca="1">IF(ISERROR($V115),"",OFFSET('Smelter Look-up'!$D$4,$V115-4,0)&amp;"")</f>
        <v>JAPAN</v>
      </c>
      <c r="F115" s="182" t="str">
        <f ca="1">IF(ISERROR($V115),"",OFFSET('Smelter Look-up'!$E$4,$V115-4,0))</f>
        <v>CID001188</v>
      </c>
      <c r="G115" s="182" t="str">
        <f ca="1">IF(C115=$X$4,IF(ISERROR($V115),"Enter smelter details","RMI"),IF(ISERROR($V115),"",OFFSET('Smelter Look-up'!$F$4,$V115-4,0)))</f>
        <v>RMI</v>
      </c>
      <c r="H115" s="183">
        <f ca="1">IF(ISERROR($V115),"",OFFSET('Smelter Look-up'!$G$4,$V115-4,0))</f>
        <v>0</v>
      </c>
      <c r="I115" s="184" t="str">
        <f ca="1">IF(ISERROR($V115),"",OFFSET('Smelter Look-up'!$H$4,$V115-4,0))</f>
        <v>Tokyo</v>
      </c>
      <c r="J115" s="184" t="str">
        <f ca="1">IF(ISERROR($V115),"",OFFSET('Smelter Look-up'!$I$4,$V115-4,0))</f>
        <v>Tokyo</v>
      </c>
      <c r="K115" s="224"/>
      <c r="L115" s="224"/>
      <c r="M115" s="224"/>
      <c r="N115" s="224"/>
      <c r="O115" s="224"/>
      <c r="P115" s="185"/>
      <c r="Q115" s="225"/>
      <c r="R115" s="182" t="str">
        <f ca="1">IF(ISERROR($V115),"",OFFSET('Smelter Look-up'!$C$4,$V115-4,0)&amp;"")</f>
        <v>Mitsubishi Materials Corporation</v>
      </c>
      <c r="S115" s="181" t="str">
        <f t="shared" ca="1" si="15"/>
        <v>JP</v>
      </c>
      <c r="T115" s="181" t="str">
        <f ca="1">IF(B115="","",IF(ISERROR(MATCH($J115,SorP!$B$1:$B$6279,0)),"",INDIRECT("'SorP'!$A$"&amp;MATCH($S115&amp;$J115,SorP!C:C,0))))</f>
        <v>JP-13</v>
      </c>
      <c r="U115" s="201"/>
      <c r="V115" s="226">
        <f ca="1">IF(C115="",NA(),IF(OR(C115="Smelter not listed",C115="Smelter not yet identified"),MATCH($B115&amp;$D115,'Smelter Look-up'!$J:$J,0),MATCH($B115&amp;$C115,'Smelter Look-up'!$J:$J,0)))</f>
        <v>181</v>
      </c>
      <c r="X115" s="227">
        <f t="shared" ca="1" si="16"/>
        <v>0</v>
      </c>
      <c r="AB115" s="228" t="str">
        <f t="shared" ca="1" si="17"/>
        <v>GoldMitsubishi Materials Corporation</v>
      </c>
    </row>
    <row r="116" spans="1:28" s="227" customFormat="1" ht="89.25">
      <c r="A116" s="181" t="s">
        <v>709</v>
      </c>
      <c r="B116" s="182" t="str">
        <f ca="1">IF(LEN(A116)=0,"",INDEX('Smelter Look-up'!$A:$A,MATCH($A116,'Smelter Look-up'!$E:$E,0)))</f>
        <v>Gold</v>
      </c>
      <c r="C116" s="186" t="str">
        <f ca="1">IF(LEN(A116)=0,"",INDEX('Smelter Look-up'!$C:$C,MATCH($A116,'Smelter Look-up'!$E:$E,0)))</f>
        <v>Mitsui Mining and Smelting Co., Ltd.</v>
      </c>
      <c r="D116" s="230"/>
      <c r="E116" s="182" t="str">
        <f ca="1">IF(ISERROR($V116),"",OFFSET('Smelter Look-up'!$D$4,$V116-4,0)&amp;"")</f>
        <v>JAPAN</v>
      </c>
      <c r="F116" s="182" t="str">
        <f ca="1">IF(ISERROR($V116),"",OFFSET('Smelter Look-up'!$E$4,$V116-4,0))</f>
        <v>CID001193</v>
      </c>
      <c r="G116" s="182" t="str">
        <f ca="1">IF(C116=$X$4,IF(ISERROR($V116),"Enter smelter details","RMI"),IF(ISERROR($V116),"",OFFSET('Smelter Look-up'!$F$4,$V116-4,0)))</f>
        <v>RMI</v>
      </c>
      <c r="H116" s="183">
        <f ca="1">IF(ISERROR($V116),"",OFFSET('Smelter Look-up'!$G$4,$V116-4,0))</f>
        <v>0</v>
      </c>
      <c r="I116" s="184" t="str">
        <f ca="1">IF(ISERROR($V116),"",OFFSET('Smelter Look-up'!$H$4,$V116-4,0))</f>
        <v>Takehara</v>
      </c>
      <c r="J116" s="184" t="str">
        <f ca="1">IF(ISERROR($V116),"",OFFSET('Smelter Look-up'!$I$4,$V116-4,0))</f>
        <v>Hiroshima</v>
      </c>
      <c r="K116" s="224"/>
      <c r="L116" s="224"/>
      <c r="M116" s="224"/>
      <c r="N116" s="224"/>
      <c r="O116" s="224"/>
      <c r="P116" s="185"/>
      <c r="Q116" s="225"/>
      <c r="R116" s="182" t="str">
        <f ca="1">IF(ISERROR($V116),"",OFFSET('Smelter Look-up'!$C$4,$V116-4,0)&amp;"")</f>
        <v>Mitsui Mining and Smelting Co., Ltd.</v>
      </c>
      <c r="S116" s="181" t="str">
        <f t="shared" ca="1" si="15"/>
        <v>JP</v>
      </c>
      <c r="T116" s="181" t="str">
        <f ca="1">IF(B116="","",IF(ISERROR(MATCH($J116,SorP!$B$1:$B$6279,0)),"",INDIRECT("'SorP'!$A$"&amp;MATCH($S116&amp;$J116,SorP!C:C,0))))</f>
        <v>JP-34</v>
      </c>
      <c r="U116" s="201"/>
      <c r="V116" s="226">
        <f ca="1">IF(C116="",NA(),IF(OR(C116="Smelter not listed",C116="Smelter not yet identified"),MATCH($B116&amp;$D116,'Smelter Look-up'!$J:$J,0),MATCH($B116&amp;$C116,'Smelter Look-up'!$J:$J,0)))</f>
        <v>183</v>
      </c>
      <c r="X116" s="227">
        <f t="shared" ca="1" si="16"/>
        <v>0</v>
      </c>
      <c r="AB116" s="228" t="str">
        <f t="shared" ca="1" si="17"/>
        <v>GoldMitsui Mining and Smelting Co., Ltd.</v>
      </c>
    </row>
    <row r="117" spans="1:28" s="227" customFormat="1" ht="76.5">
      <c r="A117" s="181" t="s">
        <v>1386</v>
      </c>
      <c r="B117" s="182" t="str">
        <f ca="1">IF(LEN(A117)=0,"",INDEX('Smelter Look-up'!$A:$A,MATCH($A117,'Smelter Look-up'!$E:$E,0)))</f>
        <v>Gold</v>
      </c>
      <c r="C117" s="186" t="str">
        <f ca="1">IF(LEN(A117)=0,"",INDEX('Smelter Look-up'!$C:$C,MATCH($A117,'Smelter Look-up'!$E:$E,0)))</f>
        <v>MMTC-PAMP India Pvt., Ltd.</v>
      </c>
      <c r="D117" s="230"/>
      <c r="E117" s="182" t="str">
        <f ca="1">IF(ISERROR($V117),"",OFFSET('Smelter Look-up'!$D$4,$V117-4,0)&amp;"")</f>
        <v>INDIA</v>
      </c>
      <c r="F117" s="182" t="str">
        <f ca="1">IF(ISERROR($V117),"",OFFSET('Smelter Look-up'!$E$4,$V117-4,0))</f>
        <v>CID002509</v>
      </c>
      <c r="G117" s="182" t="str">
        <f ca="1">IF(C117=$X$4,IF(ISERROR($V117),"Enter smelter details","RMI"),IF(ISERROR($V117),"",OFFSET('Smelter Look-up'!$F$4,$V117-4,0)))</f>
        <v>RMI</v>
      </c>
      <c r="H117" s="183">
        <f ca="1">IF(ISERROR($V117),"",OFFSET('Smelter Look-up'!$G$4,$V117-4,0))</f>
        <v>0</v>
      </c>
      <c r="I117" s="184" t="str">
        <f ca="1">IF(ISERROR($V117),"",OFFSET('Smelter Look-up'!$H$4,$V117-4,0))</f>
        <v>Mewat</v>
      </c>
      <c r="J117" s="184" t="str">
        <f ca="1">IF(ISERROR($V117),"",OFFSET('Smelter Look-up'!$I$4,$V117-4,0))</f>
        <v>Haryāna</v>
      </c>
      <c r="K117" s="224"/>
      <c r="L117" s="224"/>
      <c r="M117" s="224"/>
      <c r="N117" s="224"/>
      <c r="O117" s="224"/>
      <c r="P117" s="185"/>
      <c r="Q117" s="225"/>
      <c r="R117" s="182" t="str">
        <f ca="1">IF(ISERROR($V117),"",OFFSET('Smelter Look-up'!$C$4,$V117-4,0)&amp;"")</f>
        <v>MMTC-PAMP India Pvt., Ltd.</v>
      </c>
      <c r="S117" s="181" t="str">
        <f t="shared" ca="1" si="15"/>
        <v>IN</v>
      </c>
      <c r="T117" s="181" t="str">
        <f ca="1">IF(B117="","",IF(ISERROR(MATCH($J117,SorP!$B$1:$B$6279,0)),"",INDIRECT("'SorP'!$A$"&amp;MATCH($S117&amp;$J117,SorP!C:C,0))))</f>
        <v>IN-HR</v>
      </c>
      <c r="U117" s="201"/>
      <c r="V117" s="226">
        <f ca="1">IF(C117="",NA(),IF(OR(C117="Smelter not listed",C117="Smelter not yet identified"),MATCH($B117&amp;$D117,'Smelter Look-up'!$J:$J,0),MATCH($B117&amp;$C117,'Smelter Look-up'!$J:$J,0)))</f>
        <v>185</v>
      </c>
      <c r="X117" s="227">
        <f t="shared" ca="1" si="16"/>
        <v>0</v>
      </c>
      <c r="AB117" s="228" t="str">
        <f t="shared" ca="1" si="17"/>
        <v>GoldMMTC-PAMP India Pvt., Ltd.</v>
      </c>
    </row>
    <row r="118" spans="1:28" s="227" customFormat="1" ht="38.25">
      <c r="A118" s="181" t="s">
        <v>2311</v>
      </c>
      <c r="B118" s="182" t="str">
        <f ca="1">IF(LEN(A118)=0,"",INDEX('Smelter Look-up'!$A:$A,MATCH($A118,'Smelter Look-up'!$E:$E,0)))</f>
        <v>Gold</v>
      </c>
      <c r="C118" s="186" t="str">
        <f ca="1">IF(LEN(A118)=0,"",INDEX('Smelter Look-up'!$C:$C,MATCH($A118,'Smelter Look-up'!$E:$E,0)))</f>
        <v>Modeltech Sdn Bhd</v>
      </c>
      <c r="D118" s="230"/>
      <c r="E118" s="182" t="str">
        <f ca="1">IF(ISERROR($V118),"",OFFSET('Smelter Look-up'!$D$4,$V118-4,0)&amp;"")</f>
        <v>MALAYSIA</v>
      </c>
      <c r="F118" s="182" t="str">
        <f ca="1">IF(ISERROR($V118),"",OFFSET('Smelter Look-up'!$E$4,$V118-4,0))</f>
        <v>CID002857</v>
      </c>
      <c r="G118" s="182" t="str">
        <f ca="1">IF(C118=$X$4,IF(ISERROR($V118),"Enter smelter details","RMI"),IF(ISERROR($V118),"",OFFSET('Smelter Look-up'!$F$4,$V118-4,0)))</f>
        <v>RMI</v>
      </c>
      <c r="H118" s="183">
        <f ca="1">IF(ISERROR($V118),"",OFFSET('Smelter Look-up'!$G$4,$V118-4,0))</f>
        <v>0</v>
      </c>
      <c r="I118" s="184" t="str">
        <f ca="1">IF(ISERROR($V118),"",OFFSET('Smelter Look-up'!$H$4,$V118-4,0))</f>
        <v>Kawasan Perindustrian Bukit Rambai</v>
      </c>
      <c r="J118" s="184" t="str">
        <f ca="1">IF(ISERROR($V118),"",OFFSET('Smelter Look-up'!$I$4,$V118-4,0))</f>
        <v>Melaka</v>
      </c>
      <c r="K118" s="224"/>
      <c r="L118" s="224"/>
      <c r="M118" s="224"/>
      <c r="N118" s="224"/>
      <c r="O118" s="224"/>
      <c r="P118" s="185"/>
      <c r="Q118" s="225"/>
      <c r="R118" s="182" t="str">
        <f ca="1">IF(ISERROR($V118),"",OFFSET('Smelter Look-up'!$C$4,$V118-4,0)&amp;"")</f>
        <v>Modeltech Sdn Bhd</v>
      </c>
      <c r="S118" s="181" t="str">
        <f t="shared" ca="1" si="15"/>
        <v>MY</v>
      </c>
      <c r="T118" s="181" t="str">
        <f ca="1">IF(B118="","",IF(ISERROR(MATCH($J118,SorP!$B$1:$B$6279,0)),"",INDIRECT("'SorP'!$A$"&amp;MATCH($S118&amp;$J118,SorP!C:C,0))))</f>
        <v>MY-04</v>
      </c>
      <c r="U118" s="201"/>
      <c r="V118" s="226">
        <f ca="1">IF(C118="",NA(),IF(OR(C118="Smelter not listed",C118="Smelter not yet identified"),MATCH($B118&amp;$D118,'Smelter Look-up'!$J:$J,0),MATCH($B118&amp;$C118,'Smelter Look-up'!$J:$J,0)))</f>
        <v>186</v>
      </c>
      <c r="X118" s="227">
        <f t="shared" ca="1" si="16"/>
        <v>0</v>
      </c>
      <c r="AB118" s="228" t="str">
        <f t="shared" ca="1" si="17"/>
        <v>GoldModeltech Sdn Bhd</v>
      </c>
    </row>
    <row r="119" spans="1:28" s="227" customFormat="1" ht="38.25">
      <c r="A119" s="181" t="s">
        <v>2208</v>
      </c>
      <c r="B119" s="182" t="str">
        <f ca="1">IF(LEN(A119)=0,"",INDEX('Smelter Look-up'!$A:$A,MATCH($A119,'Smelter Look-up'!$E:$E,0)))</f>
        <v>Gold</v>
      </c>
      <c r="C119" s="186" t="str">
        <f ca="1">IF(LEN(A119)=0,"",INDEX('Smelter Look-up'!$C:$C,MATCH($A119,'Smelter Look-up'!$E:$E,0)))</f>
        <v>Morris and Watson</v>
      </c>
      <c r="D119" s="230"/>
      <c r="E119" s="182" t="str">
        <f ca="1">IF(ISERROR($V119),"",OFFSET('Smelter Look-up'!$D$4,$V119-4,0)&amp;"")</f>
        <v>NEW ZEALAND</v>
      </c>
      <c r="F119" s="182" t="str">
        <f ca="1">IF(ISERROR($V119),"",OFFSET('Smelter Look-up'!$E$4,$V119-4,0))</f>
        <v>CID002282</v>
      </c>
      <c r="G119" s="182" t="str">
        <f ca="1">IF(C119=$X$4,IF(ISERROR($V119),"Enter smelter details","RMI"),IF(ISERROR($V119),"",OFFSET('Smelter Look-up'!$F$4,$V119-4,0)))</f>
        <v>RMI</v>
      </c>
      <c r="H119" s="183">
        <f ca="1">IF(ISERROR($V119),"",OFFSET('Smelter Look-up'!$G$4,$V119-4,0))</f>
        <v>0</v>
      </c>
      <c r="I119" s="184" t="str">
        <f ca="1">IF(ISERROR($V119),"",OFFSET('Smelter Look-up'!$H$4,$V119-4,0))</f>
        <v>Onehunga</v>
      </c>
      <c r="J119" s="184" t="str">
        <f ca="1">IF(ISERROR($V119),"",OFFSET('Smelter Look-up'!$I$4,$V119-4,0))</f>
        <v>Auckland</v>
      </c>
      <c r="K119" s="224"/>
      <c r="L119" s="224"/>
      <c r="M119" s="224"/>
      <c r="N119" s="224"/>
      <c r="O119" s="224"/>
      <c r="P119" s="185"/>
      <c r="Q119" s="225"/>
      <c r="R119" s="182" t="str">
        <f ca="1">IF(ISERROR($V119),"",OFFSET('Smelter Look-up'!$C$4,$V119-4,0)&amp;"")</f>
        <v>Morris and Watson</v>
      </c>
      <c r="S119" s="181" t="str">
        <f t="shared" ca="1" si="15"/>
        <v>NZ</v>
      </c>
      <c r="T119" s="181" t="str">
        <f ca="1">IF(B119="","",IF(ISERROR(MATCH($J119,SorP!$B$1:$B$6279,0)),"",INDIRECT("'SorP'!$A$"&amp;MATCH($S119&amp;$J119,SorP!C:C,0))))</f>
        <v>NZ-AUK</v>
      </c>
      <c r="U119" s="201"/>
      <c r="V119" s="226">
        <f ca="1">IF(C119="",NA(),IF(OR(C119="Smelter not listed",C119="Smelter not yet identified"),MATCH($B119&amp;$D119,'Smelter Look-up'!$J:$J,0),MATCH($B119&amp;$C119,'Smelter Look-up'!$J:$J,0)))</f>
        <v>187</v>
      </c>
      <c r="X119" s="227">
        <f t="shared" ca="1" si="16"/>
        <v>0</v>
      </c>
      <c r="AB119" s="228" t="str">
        <f t="shared" ca="1" si="17"/>
        <v>GoldMorris and Watson</v>
      </c>
    </row>
    <row r="120" spans="1:28" s="227" customFormat="1" ht="76.5">
      <c r="A120" s="181" t="s">
        <v>710</v>
      </c>
      <c r="B120" s="182" t="str">
        <f ca="1">IF(LEN(A120)=0,"",INDEX('Smelter Look-up'!$A:$A,MATCH($A120,'Smelter Look-up'!$E:$E,0)))</f>
        <v>Gold</v>
      </c>
      <c r="C120" s="186" t="str">
        <f ca="1">IF(LEN(A120)=0,"",INDEX('Smelter Look-up'!$C:$C,MATCH($A120,'Smelter Look-up'!$E:$E,0)))</f>
        <v>Moscow Special Alloys Processing Plant</v>
      </c>
      <c r="D120" s="230"/>
      <c r="E120" s="182" t="str">
        <f ca="1">IF(ISERROR($V120),"",OFFSET('Smelter Look-up'!$D$4,$V120-4,0)&amp;"")</f>
        <v>RUSSIAN FEDERATION</v>
      </c>
      <c r="F120" s="182" t="str">
        <f ca="1">IF(ISERROR($V120),"",OFFSET('Smelter Look-up'!$E$4,$V120-4,0))</f>
        <v>CID001204</v>
      </c>
      <c r="G120" s="182" t="str">
        <f ca="1">IF(C120=$X$4,IF(ISERROR($V120),"Enter smelter details","RMI"),IF(ISERROR($V120),"",OFFSET('Smelter Look-up'!$F$4,$V120-4,0)))</f>
        <v>RMI</v>
      </c>
      <c r="H120" s="183">
        <f ca="1">IF(ISERROR($V120),"",OFFSET('Smelter Look-up'!$G$4,$V120-4,0))</f>
        <v>0</v>
      </c>
      <c r="I120" s="184" t="str">
        <f ca="1">IF(ISERROR($V120),"",OFFSET('Smelter Look-up'!$H$4,$V120-4,0))</f>
        <v>Obrucheva</v>
      </c>
      <c r="J120" s="184" t="str">
        <f ca="1">IF(ISERROR($V120),"",OFFSET('Smelter Look-up'!$I$4,$V120-4,0))</f>
        <v>Moskva</v>
      </c>
      <c r="K120" s="224"/>
      <c r="L120" s="224"/>
      <c r="M120" s="224"/>
      <c r="N120" s="224"/>
      <c r="O120" s="224"/>
      <c r="P120" s="185"/>
      <c r="Q120" s="225"/>
      <c r="R120" s="182" t="str">
        <f ca="1">IF(ISERROR($V120),"",OFFSET('Smelter Look-up'!$C$4,$V120-4,0)&amp;"")</f>
        <v>Moscow Special Alloys Processing Plant</v>
      </c>
      <c r="S120" s="181" t="str">
        <f t="shared" ca="1" si="15"/>
        <v>RU</v>
      </c>
      <c r="T120" s="181" t="str">
        <f ca="1">IF(B120="","",IF(ISERROR(MATCH($J120,SorP!$B$1:$B$6279,0)),"",INDIRECT("'SorP'!$A$"&amp;MATCH($S120&amp;$J120,SorP!C:C,0))))</f>
        <v>RU-MOW</v>
      </c>
      <c r="U120" s="201"/>
      <c r="V120" s="226">
        <f ca="1">IF(C120="",NA(),IF(OR(C120="Smelter not listed",C120="Smelter not yet identified"),MATCH($B120&amp;$D120,'Smelter Look-up'!$J:$J,0),MATCH($B120&amp;$C120,'Smelter Look-up'!$J:$J,0)))</f>
        <v>188</v>
      </c>
      <c r="X120" s="227">
        <f t="shared" ca="1" si="16"/>
        <v>0</v>
      </c>
      <c r="AB120" s="228" t="str">
        <f t="shared" ca="1" si="17"/>
        <v>GoldMoscow Special Alloys Processing Plant</v>
      </c>
    </row>
    <row r="121" spans="1:28" s="227" customFormat="1" ht="76.5">
      <c r="A121" s="181" t="s">
        <v>711</v>
      </c>
      <c r="B121" s="182" t="str">
        <f ca="1">IF(LEN(A121)=0,"",INDEX('Smelter Look-up'!$A:$A,MATCH($A121,'Smelter Look-up'!$E:$E,0)))</f>
        <v>Gold</v>
      </c>
      <c r="C121" s="186" t="str">
        <f ca="1">IF(LEN(A121)=0,"",INDEX('Smelter Look-up'!$C:$C,MATCH($A121,'Smelter Look-up'!$E:$E,0)))</f>
        <v>Nadir Metal Rafineri San. Ve Tic. A.S.</v>
      </c>
      <c r="D121" s="230"/>
      <c r="E121" s="182" t="str">
        <f ca="1">IF(ISERROR($V121),"",OFFSET('Smelter Look-up'!$D$4,$V121-4,0)&amp;"")</f>
        <v>TURKEY</v>
      </c>
      <c r="F121" s="182" t="str">
        <f ca="1">IF(ISERROR($V121),"",OFFSET('Smelter Look-up'!$E$4,$V121-4,0))</f>
        <v>CID001220</v>
      </c>
      <c r="G121" s="182" t="str">
        <f ca="1">IF(C121=$X$4,IF(ISERROR($V121),"Enter smelter details","RMI"),IF(ISERROR($V121),"",OFFSET('Smelter Look-up'!$F$4,$V121-4,0)))</f>
        <v>RMI</v>
      </c>
      <c r="H121" s="183">
        <f ca="1">IF(ISERROR($V121),"",OFFSET('Smelter Look-up'!$G$4,$V121-4,0))</f>
        <v>0</v>
      </c>
      <c r="I121" s="184" t="str">
        <f ca="1">IF(ISERROR($V121),"",OFFSET('Smelter Look-up'!$H$4,$V121-4,0))</f>
        <v>Bahçelievler</v>
      </c>
      <c r="J121" s="184" t="str">
        <f ca="1">IF(ISERROR($V121),"",OFFSET('Smelter Look-up'!$I$4,$V121-4,0))</f>
        <v>İstanbul</v>
      </c>
      <c r="K121" s="224"/>
      <c r="L121" s="224"/>
      <c r="M121" s="224"/>
      <c r="N121" s="224"/>
      <c r="O121" s="224"/>
      <c r="P121" s="185"/>
      <c r="Q121" s="225"/>
      <c r="R121" s="182" t="str">
        <f ca="1">IF(ISERROR($V121),"",OFFSET('Smelter Look-up'!$C$4,$V121-4,0)&amp;"")</f>
        <v>Nadir Metal Rafineri San. Ve Tic. A.S.</v>
      </c>
      <c r="S121" s="181" t="str">
        <f t="shared" ca="1" si="15"/>
        <v>TR</v>
      </c>
      <c r="T121" s="181" t="str">
        <f ca="1">IF(B121="","",IF(ISERROR(MATCH($J121,SorP!$B$1:$B$6279,0)),"",INDIRECT("'SorP'!$A$"&amp;MATCH($S121&amp;$J121,SorP!C:C,0))))</f>
        <v>TR-34</v>
      </c>
      <c r="U121" s="201"/>
      <c r="V121" s="226">
        <f ca="1">IF(C121="",NA(),IF(OR(C121="Smelter not listed",C121="Smelter not yet identified"),MATCH($B121&amp;$D121,'Smelter Look-up'!$J:$J,0),MATCH($B121&amp;$C121,'Smelter Look-up'!$J:$J,0)))</f>
        <v>189</v>
      </c>
      <c r="X121" s="227">
        <f t="shared" ca="1" si="16"/>
        <v>0</v>
      </c>
      <c r="AB121" s="228" t="str">
        <f t="shared" ca="1" si="17"/>
        <v>GoldNadir Metal Rafineri San. Ve Tic. A.S.</v>
      </c>
    </row>
    <row r="122" spans="1:28" s="227" customFormat="1" ht="102">
      <c r="A122" s="181" t="s">
        <v>712</v>
      </c>
      <c r="B122" s="182" t="str">
        <f ca="1">IF(LEN(A122)=0,"",INDEX('Smelter Look-up'!$A:$A,MATCH($A122,'Smelter Look-up'!$E:$E,0)))</f>
        <v>Gold</v>
      </c>
      <c r="C122" s="186" t="str">
        <f ca="1">IF(LEN(A122)=0,"",INDEX('Smelter Look-up'!$C:$C,MATCH($A122,'Smelter Look-up'!$E:$E,0)))</f>
        <v>Navoi Mining and Metallurgical Combinat</v>
      </c>
      <c r="D122" s="230"/>
      <c r="E122" s="182" t="str">
        <f ca="1">IF(ISERROR($V122),"",OFFSET('Smelter Look-up'!$D$4,$V122-4,0)&amp;"")</f>
        <v>UZBEKISTAN</v>
      </c>
      <c r="F122" s="182" t="str">
        <f ca="1">IF(ISERROR($V122),"",OFFSET('Smelter Look-up'!$E$4,$V122-4,0))</f>
        <v>CID001236</v>
      </c>
      <c r="G122" s="182" t="str">
        <f ca="1">IF(C122=$X$4,IF(ISERROR($V122),"Enter smelter details","RMI"),IF(ISERROR($V122),"",OFFSET('Smelter Look-up'!$F$4,$V122-4,0)))</f>
        <v>RMI</v>
      </c>
      <c r="H122" s="183">
        <f ca="1">IF(ISERROR($V122),"",OFFSET('Smelter Look-up'!$G$4,$V122-4,0))</f>
        <v>0</v>
      </c>
      <c r="I122" s="184" t="str">
        <f ca="1">IF(ISERROR($V122),"",OFFSET('Smelter Look-up'!$H$4,$V122-4,0))</f>
        <v>Navoi</v>
      </c>
      <c r="J122" s="184" t="str">
        <f ca="1">IF(ISERROR($V122),"",OFFSET('Smelter Look-up'!$I$4,$V122-4,0))</f>
        <v>Navoiy</v>
      </c>
      <c r="K122" s="224"/>
      <c r="L122" s="224"/>
      <c r="M122" s="224"/>
      <c r="N122" s="224"/>
      <c r="O122" s="224"/>
      <c r="P122" s="185"/>
      <c r="Q122" s="225"/>
      <c r="R122" s="182" t="str">
        <f ca="1">IF(ISERROR($V122),"",OFFSET('Smelter Look-up'!$C$4,$V122-4,0)&amp;"")</f>
        <v>Navoi Mining and Metallurgical Combinat</v>
      </c>
      <c r="S122" s="181" t="str">
        <f t="shared" ca="1" si="15"/>
        <v>UZ</v>
      </c>
      <c r="T122" s="181" t="str">
        <f ca="1">IF(B122="","",IF(ISERROR(MATCH($J122,SorP!$B$1:$B$6279,0)),"",INDIRECT("'SorP'!$A$"&amp;MATCH($S122&amp;$J122,SorP!C:C,0))))</f>
        <v>UZ-NW</v>
      </c>
      <c r="U122" s="201"/>
      <c r="V122" s="226">
        <f ca="1">IF(C122="",NA(),IF(OR(C122="Smelter not listed",C122="Smelter not yet identified"),MATCH($B122&amp;$D122,'Smelter Look-up'!$J:$J,0),MATCH($B122&amp;$C122,'Smelter Look-up'!$J:$J,0)))</f>
        <v>191</v>
      </c>
      <c r="X122" s="227">
        <f t="shared" ca="1" si="16"/>
        <v>0</v>
      </c>
      <c r="AB122" s="228" t="str">
        <f t="shared" ca="1" si="17"/>
        <v>GoldNavoi Mining and Metallurgical Combinat</v>
      </c>
    </row>
    <row r="123" spans="1:28" s="227" customFormat="1" ht="63.75">
      <c r="A123" s="181" t="s">
        <v>713</v>
      </c>
      <c r="B123" s="182" t="str">
        <f ca="1">IF(LEN(A123)=0,"",INDEX('Smelter Look-up'!$A:$A,MATCH($A123,'Smelter Look-up'!$E:$E,0)))</f>
        <v>Gold</v>
      </c>
      <c r="C123" s="186" t="str">
        <f ca="1">IF(LEN(A123)=0,"",INDEX('Smelter Look-up'!$C:$C,MATCH($A123,'Smelter Look-up'!$E:$E,0)))</f>
        <v>Nihon Material Co., Ltd.</v>
      </c>
      <c r="D123" s="230"/>
      <c r="E123" s="182" t="str">
        <f ca="1">IF(ISERROR($V123),"",OFFSET('Smelter Look-up'!$D$4,$V123-4,0)&amp;"")</f>
        <v>JAPAN</v>
      </c>
      <c r="F123" s="182" t="str">
        <f ca="1">IF(ISERROR($V123),"",OFFSET('Smelter Look-up'!$E$4,$V123-4,0))</f>
        <v>CID001259</v>
      </c>
      <c r="G123" s="182" t="str">
        <f ca="1">IF(C123=$X$4,IF(ISERROR($V123),"Enter smelter details","RMI"),IF(ISERROR($V123),"",OFFSET('Smelter Look-up'!$F$4,$V123-4,0)))</f>
        <v>RMI</v>
      </c>
      <c r="H123" s="183">
        <f ca="1">IF(ISERROR($V123),"",OFFSET('Smelter Look-up'!$G$4,$V123-4,0))</f>
        <v>0</v>
      </c>
      <c r="I123" s="184" t="str">
        <f ca="1">IF(ISERROR($V123),"",OFFSET('Smelter Look-up'!$H$4,$V123-4,0))</f>
        <v>Noda</v>
      </c>
      <c r="J123" s="184" t="str">
        <f ca="1">IF(ISERROR($V123),"",OFFSET('Smelter Look-up'!$I$4,$V123-4,0))</f>
        <v>Chiba</v>
      </c>
      <c r="K123" s="224"/>
      <c r="L123" s="224"/>
      <c r="M123" s="224"/>
      <c r="N123" s="224"/>
      <c r="O123" s="224"/>
      <c r="P123" s="185"/>
      <c r="Q123" s="225"/>
      <c r="R123" s="182" t="str">
        <f ca="1">IF(ISERROR($V123),"",OFFSET('Smelter Look-up'!$C$4,$V123-4,0)&amp;"")</f>
        <v>Nihon Material Co., Ltd.</v>
      </c>
      <c r="S123" s="181" t="str">
        <f t="shared" ca="1" si="15"/>
        <v>JP</v>
      </c>
      <c r="T123" s="181" t="str">
        <f ca="1">IF(B123="","",IF(ISERROR(MATCH($J123,SorP!$B$1:$B$6279,0)),"",INDIRECT("'SorP'!$A$"&amp;MATCH($S123&amp;$J123,SorP!C:C,0))))</f>
        <v>JP-12</v>
      </c>
      <c r="U123" s="201"/>
      <c r="V123" s="226">
        <f ca="1">IF(C123="",NA(),IF(OR(C123="Smelter not listed",C123="Smelter not yet identified"),MATCH($B123&amp;$D123,'Smelter Look-up'!$J:$J,0),MATCH($B123&amp;$C123,'Smelter Look-up'!$J:$J,0)))</f>
        <v>193</v>
      </c>
      <c r="X123" s="227">
        <f t="shared" ca="1" si="16"/>
        <v>0</v>
      </c>
      <c r="AB123" s="228" t="str">
        <f t="shared" ca="1" si="17"/>
        <v>GoldNihon Material Co., Ltd.</v>
      </c>
    </row>
    <row r="124" spans="1:28" s="227" customFormat="1" ht="127.5">
      <c r="A124" s="181" t="s">
        <v>2205</v>
      </c>
      <c r="B124" s="182" t="str">
        <f ca="1">IF(LEN(A124)=0,"",INDEX('Smelter Look-up'!$A:$A,MATCH($A124,'Smelter Look-up'!$E:$E,0)))</f>
        <v>Gold</v>
      </c>
      <c r="C124" s="186" t="str">
        <f ca="1">IF(LEN(A124)=0,"",INDEX('Smelter Look-up'!$C:$C,MATCH($A124,'Smelter Look-up'!$E:$E,0)))</f>
        <v>Ogussa Osterreichische Gold- und Silber-Scheideanstalt GmbH</v>
      </c>
      <c r="D124" s="230"/>
      <c r="E124" s="182" t="str">
        <f ca="1">IF(ISERROR($V124),"",OFFSET('Smelter Look-up'!$D$4,$V124-4,0)&amp;"")</f>
        <v>AUSTRIA</v>
      </c>
      <c r="F124" s="182" t="str">
        <f ca="1">IF(ISERROR($V124),"",OFFSET('Smelter Look-up'!$E$4,$V124-4,0))</f>
        <v>CID002779</v>
      </c>
      <c r="G124" s="182" t="str">
        <f ca="1">IF(C124=$X$4,IF(ISERROR($V124),"Enter smelter details","RMI"),IF(ISERROR($V124),"",OFFSET('Smelter Look-up'!$F$4,$V124-4,0)))</f>
        <v>RMI</v>
      </c>
      <c r="H124" s="183">
        <f ca="1">IF(ISERROR($V124),"",OFFSET('Smelter Look-up'!$G$4,$V124-4,0))</f>
        <v>0</v>
      </c>
      <c r="I124" s="184" t="str">
        <f ca="1">IF(ISERROR($V124),"",OFFSET('Smelter Look-up'!$H$4,$V124-4,0))</f>
        <v>Vienna</v>
      </c>
      <c r="J124" s="184" t="str">
        <f ca="1">IF(ISERROR($V124),"",OFFSET('Smelter Look-up'!$I$4,$V124-4,0))</f>
        <v>Wien</v>
      </c>
      <c r="K124" s="224"/>
      <c r="L124" s="224"/>
      <c r="M124" s="224"/>
      <c r="N124" s="224"/>
      <c r="O124" s="224"/>
      <c r="P124" s="185"/>
      <c r="Q124" s="225"/>
      <c r="R124" s="182" t="str">
        <f ca="1">IF(ISERROR($V124),"",OFFSET('Smelter Look-up'!$C$4,$V124-4,0)&amp;"")</f>
        <v>Ogussa Osterreichische Gold- und Silber-Scheideanstalt GmbH</v>
      </c>
      <c r="S124" s="181" t="str">
        <f t="shared" ca="1" si="15"/>
        <v>AT</v>
      </c>
      <c r="T124" s="181" t="str">
        <f ca="1">IF(B124="","",IF(ISERROR(MATCH($J124,SorP!$B$1:$B$6279,0)),"",INDIRECT("'SorP'!$A$"&amp;MATCH($S124&amp;$J124,SorP!C:C,0))))</f>
        <v>AT-9</v>
      </c>
      <c r="U124" s="201"/>
      <c r="V124" s="226">
        <f ca="1">IF(C124="",NA(),IF(OR(C124="Smelter not listed",C124="Smelter not yet identified"),MATCH($B124&amp;$D124,'Smelter Look-up'!$J:$J,0),MATCH($B124&amp;$C124,'Smelter Look-up'!$J:$J,0)))</f>
        <v>196</v>
      </c>
      <c r="X124" s="227">
        <f t="shared" ca="1" si="16"/>
        <v>0</v>
      </c>
      <c r="AB124" s="228" t="str">
        <f t="shared" ca="1" si="17"/>
        <v>GoldOgussa Osterreichische Gold- und Silber-Scheideanstalt GmbH</v>
      </c>
    </row>
    <row r="125" spans="1:28" s="227" customFormat="1" ht="89.25">
      <c r="A125" s="181" t="s">
        <v>714</v>
      </c>
      <c r="B125" s="182" t="str">
        <f ca="1">IF(LEN(A125)=0,"",INDEX('Smelter Look-up'!$A:$A,MATCH($A125,'Smelter Look-up'!$E:$E,0)))</f>
        <v>Gold</v>
      </c>
      <c r="C125" s="186" t="str">
        <f ca="1">IF(LEN(A125)=0,"",INDEX('Smelter Look-up'!$C:$C,MATCH($A125,'Smelter Look-up'!$E:$E,0)))</f>
        <v>Ohura Precious Metal Industry Co., Ltd.</v>
      </c>
      <c r="D125" s="230"/>
      <c r="E125" s="182" t="str">
        <f ca="1">IF(ISERROR($V125),"",OFFSET('Smelter Look-up'!$D$4,$V125-4,0)&amp;"")</f>
        <v>JAPAN</v>
      </c>
      <c r="F125" s="182" t="str">
        <f ca="1">IF(ISERROR($V125),"",OFFSET('Smelter Look-up'!$E$4,$V125-4,0))</f>
        <v>CID001325</v>
      </c>
      <c r="G125" s="182" t="str">
        <f ca="1">IF(C125=$X$4,IF(ISERROR($V125),"Enter smelter details","RMI"),IF(ISERROR($V125),"",OFFSET('Smelter Look-up'!$F$4,$V125-4,0)))</f>
        <v>RMI</v>
      </c>
      <c r="H125" s="183">
        <f ca="1">IF(ISERROR($V125),"",OFFSET('Smelter Look-up'!$G$4,$V125-4,0))</f>
        <v>0</v>
      </c>
      <c r="I125" s="184" t="str">
        <f ca="1">IF(ISERROR($V125),"",OFFSET('Smelter Look-up'!$H$4,$V125-4,0))</f>
        <v>Nara-shi</v>
      </c>
      <c r="J125" s="184" t="str">
        <f ca="1">IF(ISERROR($V125),"",OFFSET('Smelter Look-up'!$I$4,$V125-4,0))</f>
        <v>Nara</v>
      </c>
      <c r="K125" s="224"/>
      <c r="L125" s="224"/>
      <c r="M125" s="224"/>
      <c r="N125" s="224"/>
      <c r="O125" s="224"/>
      <c r="P125" s="185"/>
      <c r="Q125" s="225"/>
      <c r="R125" s="182" t="str">
        <f ca="1">IF(ISERROR($V125),"",OFFSET('Smelter Look-up'!$C$4,$V125-4,0)&amp;"")</f>
        <v>Ohura Precious Metal Industry Co., Ltd.</v>
      </c>
      <c r="S125" s="181" t="str">
        <f t="shared" ca="1" si="15"/>
        <v>JP</v>
      </c>
      <c r="T125" s="181" t="str">
        <f ca="1">IF(B125="","",IF(ISERROR(MATCH($J125,SorP!$B$1:$B$6279,0)),"",INDIRECT("'SorP'!$A$"&amp;MATCH($S125&amp;$J125,SorP!C:C,0))))</f>
        <v>JP-29</v>
      </c>
      <c r="U125" s="201"/>
      <c r="V125" s="226">
        <f ca="1">IF(C125="",NA(),IF(OR(C125="Smelter not listed",C125="Smelter not yet identified"),MATCH($B125&amp;$D125,'Smelter Look-up'!$J:$J,0),MATCH($B125&amp;$C125,'Smelter Look-up'!$J:$J,0)))</f>
        <v>198</v>
      </c>
      <c r="X125" s="227">
        <f t="shared" ca="1" si="16"/>
        <v>0</v>
      </c>
      <c r="AB125" s="228" t="str">
        <f t="shared" ca="1" si="17"/>
        <v>GoldOhura Precious Metal Industry Co., Ltd.</v>
      </c>
    </row>
    <row r="126" spans="1:28" s="227" customFormat="1" ht="153">
      <c r="A126" s="181" t="s">
        <v>715</v>
      </c>
      <c r="B126" s="182" t="str">
        <f ca="1">IF(LEN(A126)=0,"",INDEX('Smelter Look-up'!$A:$A,MATCH($A126,'Smelter Look-up'!$E:$E,0)))</f>
        <v>Gold</v>
      </c>
      <c r="C126" s="186" t="str">
        <f ca="1">IF(LEN(A126)=0,"",INDEX('Smelter Look-up'!$C:$C,MATCH($A126,'Smelter Look-up'!$E:$E,0)))</f>
        <v>OJSC "The Gulidov Krasnoyarsk Non-Ferrous Metals Plant" (OJSC Krastsvetmet)</v>
      </c>
      <c r="D126" s="230"/>
      <c r="E126" s="182" t="str">
        <f ca="1">IF(ISERROR($V126),"",OFFSET('Smelter Look-up'!$D$4,$V126-4,0)&amp;"")</f>
        <v>RUSSIAN FEDERATION</v>
      </c>
      <c r="F126" s="182" t="str">
        <f ca="1">IF(ISERROR($V126),"",OFFSET('Smelter Look-up'!$E$4,$V126-4,0))</f>
        <v>CID001326</v>
      </c>
      <c r="G126" s="182" t="str">
        <f ca="1">IF(C126=$X$4,IF(ISERROR($V126),"Enter smelter details","RMI"),IF(ISERROR($V126),"",OFFSET('Smelter Look-up'!$F$4,$V126-4,0)))</f>
        <v>RMI</v>
      </c>
      <c r="H126" s="183">
        <f ca="1">IF(ISERROR($V126),"",OFFSET('Smelter Look-up'!$G$4,$V126-4,0))</f>
        <v>0</v>
      </c>
      <c r="I126" s="184" t="str">
        <f ca="1">IF(ISERROR($V126),"",OFFSET('Smelter Look-up'!$H$4,$V126-4,0))</f>
        <v>Krasnoyarsk</v>
      </c>
      <c r="J126" s="184" t="str">
        <f ca="1">IF(ISERROR($V126),"",OFFSET('Smelter Look-up'!$I$4,$V126-4,0))</f>
        <v>Krasnoyarskiy kray</v>
      </c>
      <c r="K126" s="224"/>
      <c r="L126" s="224"/>
      <c r="M126" s="224"/>
      <c r="N126" s="224"/>
      <c r="O126" s="224"/>
      <c r="P126" s="185"/>
      <c r="Q126" s="225"/>
      <c r="R126" s="182" t="str">
        <f ca="1">IF(ISERROR($V126),"",OFFSET('Smelter Look-up'!$C$4,$V126-4,0)&amp;"")</f>
        <v>OJSC "The Gulidov Krasnoyarsk Non-Ferrous Metals Plant" (OJSC Krastsvetmet)</v>
      </c>
      <c r="S126" s="181" t="str">
        <f t="shared" ca="1" si="15"/>
        <v>RU</v>
      </c>
      <c r="T126" s="181" t="str">
        <f ca="1">IF(B126="","",IF(ISERROR(MATCH($J126,SorP!$B$1:$B$6279,0)),"",INDIRECT("'SorP'!$A$"&amp;MATCH($S126&amp;$J126,SorP!C:C,0))))</f>
        <v>RU-KYA</v>
      </c>
      <c r="U126" s="201"/>
      <c r="V126" s="226">
        <f ca="1">IF(C126="",NA(),IF(OR(C126="Smelter not listed",C126="Smelter not yet identified"),MATCH($B126&amp;$D126,'Smelter Look-up'!$J:$J,0),MATCH($B126&amp;$C126,'Smelter Look-up'!$J:$J,0)))</f>
        <v>199</v>
      </c>
      <c r="X126" s="227">
        <f t="shared" ca="1" si="16"/>
        <v>0</v>
      </c>
      <c r="AB126" s="228" t="str">
        <f t="shared" ca="1" si="17"/>
        <v>GoldOJSC "The Gulidov Krasnoyarsk Non-Ferrous Metals Plant" (OJSC Krastsvetmet)</v>
      </c>
    </row>
    <row r="127" spans="1:28" s="227" customFormat="1" ht="51">
      <c r="A127" s="181" t="s">
        <v>672</v>
      </c>
      <c r="B127" s="182" t="str">
        <f ca="1">IF(LEN(A127)=0,"",INDEX('Smelter Look-up'!$A:$A,MATCH($A127,'Smelter Look-up'!$E:$E,0)))</f>
        <v>Gold</v>
      </c>
      <c r="C127" s="186" t="str">
        <f ca="1">IF(LEN(A127)=0,"",INDEX('Smelter Look-up'!$C:$C,MATCH($A127,'Smelter Look-up'!$E:$E,0)))</f>
        <v>JSC Novosibirsk Refinery</v>
      </c>
      <c r="D127" s="230"/>
      <c r="E127" s="182" t="str">
        <f ca="1">IF(ISERROR($V127),"",OFFSET('Smelter Look-up'!$D$4,$V127-4,0)&amp;"")</f>
        <v>RUSSIAN FEDERATION</v>
      </c>
      <c r="F127" s="182" t="str">
        <f ca="1">IF(ISERROR($V127),"",OFFSET('Smelter Look-up'!$E$4,$V127-4,0))</f>
        <v>CID000493</v>
      </c>
      <c r="G127" s="182" t="str">
        <f ca="1">IF(C127=$X$4,IF(ISERROR($V127),"Enter smelter details","RMI"),IF(ISERROR($V127),"",OFFSET('Smelter Look-up'!$F$4,$V127-4,0)))</f>
        <v>RMI</v>
      </c>
      <c r="H127" s="183">
        <f ca="1">IF(ISERROR($V127),"",OFFSET('Smelter Look-up'!$G$4,$V127-4,0))</f>
        <v>0</v>
      </c>
      <c r="I127" s="184" t="str">
        <f ca="1">IF(ISERROR($V127),"",OFFSET('Smelter Look-up'!$H$4,$V127-4,0))</f>
        <v>Novosibirsk</v>
      </c>
      <c r="J127" s="184" t="str">
        <f ca="1">IF(ISERROR($V127),"",OFFSET('Smelter Look-up'!$I$4,$V127-4,0))</f>
        <v>Novosibirskaya oblast'</v>
      </c>
      <c r="K127" s="224"/>
      <c r="L127" s="224"/>
      <c r="M127" s="224"/>
      <c r="N127" s="224"/>
      <c r="O127" s="224"/>
      <c r="P127" s="185"/>
      <c r="Q127" s="225"/>
      <c r="R127" s="182" t="str">
        <f ca="1">IF(ISERROR($V127),"",OFFSET('Smelter Look-up'!$C$4,$V127-4,0)&amp;"")</f>
        <v>JSC Novosibirsk Refinery</v>
      </c>
      <c r="S127" s="181" t="str">
        <f t="shared" ca="1" si="15"/>
        <v>RU</v>
      </c>
      <c r="T127" s="181" t="str">
        <f ca="1">IF(B127="","",IF(ISERROR(MATCH($J127,SorP!$B$1:$B$6279,0)),"",INDIRECT("'SorP'!$A$"&amp;MATCH($S127&amp;$J127,SorP!C:C,0))))</f>
        <v>RU-NVS</v>
      </c>
      <c r="U127" s="201"/>
      <c r="V127" s="226">
        <f ca="1">IF(C127="",NA(),IF(OR(C127="Smelter not listed",C127="Smelter not yet identified"),MATCH($B127&amp;$D127,'Smelter Look-up'!$J:$J,0),MATCH($B127&amp;$C127,'Smelter Look-up'!$J:$J,0)))</f>
        <v>130</v>
      </c>
      <c r="X127" s="227">
        <f t="shared" ca="1" si="16"/>
        <v>0</v>
      </c>
      <c r="AB127" s="228" t="str">
        <f t="shared" ca="1" si="17"/>
        <v>GoldJSC Novosibirsk Refinery</v>
      </c>
    </row>
    <row r="128" spans="1:28" s="227" customFormat="1" ht="38.25">
      <c r="A128" s="181" t="s">
        <v>716</v>
      </c>
      <c r="B128" s="182" t="str">
        <f ca="1">IF(LEN(A128)=0,"",INDEX('Smelter Look-up'!$A:$A,MATCH($A128,'Smelter Look-up'!$E:$E,0)))</f>
        <v>Gold</v>
      </c>
      <c r="C128" s="186" t="str">
        <f ca="1">IF(LEN(A128)=0,"",INDEX('Smelter Look-up'!$C:$C,MATCH($A128,'Smelter Look-up'!$E:$E,0)))</f>
        <v>MKS PAMP SA</v>
      </c>
      <c r="D128" s="230"/>
      <c r="E128" s="182" t="str">
        <f ca="1">IF(ISERROR($V128),"",OFFSET('Smelter Look-up'!$D$4,$V128-4,0)&amp;"")</f>
        <v>SWITZERLAND</v>
      </c>
      <c r="F128" s="182" t="str">
        <f ca="1">IF(ISERROR($V128),"",OFFSET('Smelter Look-up'!$E$4,$V128-4,0))</f>
        <v>CID001352</v>
      </c>
      <c r="G128" s="182" t="str">
        <f ca="1">IF(C128=$X$4,IF(ISERROR($V128),"Enter smelter details","RMI"),IF(ISERROR($V128),"",OFFSET('Smelter Look-up'!$F$4,$V128-4,0)))</f>
        <v>RMI</v>
      </c>
      <c r="H128" s="183">
        <f ca="1">IF(ISERROR($V128),"",OFFSET('Smelter Look-up'!$G$4,$V128-4,0))</f>
        <v>0</v>
      </c>
      <c r="I128" s="184" t="str">
        <f ca="1">IF(ISERROR($V128),"",OFFSET('Smelter Look-up'!$H$4,$V128-4,0))</f>
        <v>Geneva</v>
      </c>
      <c r="J128" s="184" t="str">
        <f ca="1">IF(ISERROR($V128),"",OFFSET('Smelter Look-up'!$I$4,$V128-4,0))</f>
        <v>Genève</v>
      </c>
      <c r="K128" s="224"/>
      <c r="L128" s="224"/>
      <c r="M128" s="224"/>
      <c r="N128" s="224"/>
      <c r="O128" s="224"/>
      <c r="P128" s="185"/>
      <c r="Q128" s="225"/>
      <c r="R128" s="182" t="str">
        <f ca="1">IF(ISERROR($V128),"",OFFSET('Smelter Look-up'!$C$4,$V128-4,0)&amp;"")</f>
        <v>MKS PAMP SA</v>
      </c>
      <c r="S128" s="181" t="str">
        <f t="shared" ca="1" si="15"/>
        <v>CH</v>
      </c>
      <c r="T128" s="181" t="str">
        <f ca="1">IF(B128="","",IF(ISERROR(MATCH($J128,SorP!$B$1:$B$6279,0)),"",INDIRECT("'SorP'!$A$"&amp;MATCH($S128&amp;$J128,SorP!C:C,0))))</f>
        <v>CH-GE</v>
      </c>
      <c r="U128" s="201"/>
      <c r="V128" s="226">
        <f ca="1">IF(C128="",NA(),IF(OR(C128="Smelter not listed",C128="Smelter not yet identified"),MATCH($B128&amp;$D128,'Smelter Look-up'!$J:$J,0),MATCH($B128&amp;$C128,'Smelter Look-up'!$J:$J,0)))</f>
        <v>184</v>
      </c>
      <c r="X128" s="227">
        <f t="shared" ca="1" si="16"/>
        <v>0</v>
      </c>
      <c r="AB128" s="228" t="str">
        <f t="shared" ca="1" si="17"/>
        <v>GoldMKS PAMP SA</v>
      </c>
    </row>
    <row r="129" spans="1:28" s="227" customFormat="1" ht="38.25">
      <c r="A129" s="181" t="s">
        <v>2442</v>
      </c>
      <c r="B129" s="182" t="str">
        <f ca="1">IF(LEN(A129)=0,"",INDEX('Smelter Look-up'!$A:$A,MATCH($A129,'Smelter Look-up'!$E:$E,0)))</f>
        <v>Gold</v>
      </c>
      <c r="C129" s="186" t="str">
        <f ca="1">IF(LEN(A129)=0,"",INDEX('Smelter Look-up'!$C:$C,MATCH($A129,'Smelter Look-up'!$E:$E,0)))</f>
        <v>Pease &amp; Curren</v>
      </c>
      <c r="D129" s="230"/>
      <c r="E129" s="182" t="str">
        <f ca="1">IF(ISERROR($V129),"",OFFSET('Smelter Look-up'!$D$4,$V129-4,0)&amp;"")</f>
        <v>UNITED STATES OF AMERICA</v>
      </c>
      <c r="F129" s="182" t="str">
        <f ca="1">IF(ISERROR($V129),"",OFFSET('Smelter Look-up'!$E$4,$V129-4,0))</f>
        <v>CID002872</v>
      </c>
      <c r="G129" s="182" t="str">
        <f ca="1">IF(C129=$X$4,IF(ISERROR($V129),"Enter smelter details","RMI"),IF(ISERROR($V129),"",OFFSET('Smelter Look-up'!$F$4,$V129-4,0)))</f>
        <v>RMI</v>
      </c>
      <c r="H129" s="183">
        <f ca="1">IF(ISERROR($V129),"",OFFSET('Smelter Look-up'!$G$4,$V129-4,0))</f>
        <v>0</v>
      </c>
      <c r="I129" s="184" t="str">
        <f ca="1">IF(ISERROR($V129),"",OFFSET('Smelter Look-up'!$H$4,$V129-4,0))</f>
        <v>Warwick</v>
      </c>
      <c r="J129" s="184" t="str">
        <f ca="1">IF(ISERROR($V129),"",OFFSET('Smelter Look-up'!$I$4,$V129-4,0))</f>
        <v>Rhode Island</v>
      </c>
      <c r="K129" s="224"/>
      <c r="L129" s="224"/>
      <c r="M129" s="224"/>
      <c r="N129" s="224"/>
      <c r="O129" s="224"/>
      <c r="P129" s="185"/>
      <c r="Q129" s="225"/>
      <c r="R129" s="182" t="str">
        <f ca="1">IF(ISERROR($V129),"",OFFSET('Smelter Look-up'!$C$4,$V129-4,0)&amp;"")</f>
        <v>Pease &amp; Curren</v>
      </c>
      <c r="S129" s="181" t="str">
        <f t="shared" ca="1" si="15"/>
        <v>US</v>
      </c>
      <c r="T129" s="181" t="str">
        <f ca="1">IF(B129="","",IF(ISERROR(MATCH($J129,SorP!$B$1:$B$6279,0)),"",INDIRECT("'SorP'!$A$"&amp;MATCH($S129&amp;$J129,SorP!C:C,0))))</f>
        <v>US-RI</v>
      </c>
      <c r="U129" s="201"/>
      <c r="V129" s="226">
        <f ca="1">IF(C129="",NA(),IF(OR(C129="Smelter not listed",C129="Smelter not yet identified"),MATCH($B129&amp;$D129,'Smelter Look-up'!$J:$J,0),MATCH($B129&amp;$C129,'Smelter Look-up'!$J:$J,0)))</f>
        <v>204</v>
      </c>
      <c r="X129" s="227">
        <f t="shared" ca="1" si="16"/>
        <v>0</v>
      </c>
      <c r="AB129" s="228" t="str">
        <f t="shared" ca="1" si="17"/>
        <v>GoldPease &amp; Curren</v>
      </c>
    </row>
    <row r="130" spans="1:28" s="227" customFormat="1" ht="89.25">
      <c r="A130" s="181" t="s">
        <v>717</v>
      </c>
      <c r="B130" s="182" t="str">
        <f ca="1">IF(LEN(A130)=0,"",INDEX('Smelter Look-up'!$A:$A,MATCH($A130,'Smelter Look-up'!$E:$E,0)))</f>
        <v>Gold</v>
      </c>
      <c r="C130" s="186" t="str">
        <f ca="1">IF(LEN(A130)=0,"",INDEX('Smelter Look-up'!$C:$C,MATCH($A130,'Smelter Look-up'!$E:$E,0)))</f>
        <v>Penglai Penggang Gold Industry Co., Ltd.</v>
      </c>
      <c r="D130" s="230"/>
      <c r="E130" s="182" t="str">
        <f ca="1">IF(ISERROR($V130),"",OFFSET('Smelter Look-up'!$D$4,$V130-4,0)&amp;"")</f>
        <v>CHINA</v>
      </c>
      <c r="F130" s="182" t="str">
        <f ca="1">IF(ISERROR($V130),"",OFFSET('Smelter Look-up'!$E$4,$V130-4,0))</f>
        <v>CID001362</v>
      </c>
      <c r="G130" s="182" t="str">
        <f ca="1">IF(C130=$X$4,IF(ISERROR($V130),"Enter smelter details","RMI"),IF(ISERROR($V130),"",OFFSET('Smelter Look-up'!$F$4,$V130-4,0)))</f>
        <v>RMI</v>
      </c>
      <c r="H130" s="183">
        <f ca="1">IF(ISERROR($V130),"",OFFSET('Smelter Look-up'!$G$4,$V130-4,0))</f>
        <v>0</v>
      </c>
      <c r="I130" s="184" t="str">
        <f ca="1">IF(ISERROR($V130),"",OFFSET('Smelter Look-up'!$H$4,$V130-4,0))</f>
        <v>Penglai</v>
      </c>
      <c r="J130" s="184" t="str">
        <f ca="1">IF(ISERROR($V130),"",OFFSET('Smelter Look-up'!$I$4,$V130-4,0))</f>
        <v>Shandong Sheng</v>
      </c>
      <c r="K130" s="224"/>
      <c r="L130" s="224"/>
      <c r="M130" s="224"/>
      <c r="N130" s="224"/>
      <c r="O130" s="224"/>
      <c r="P130" s="185"/>
      <c r="Q130" s="225"/>
      <c r="R130" s="182" t="str">
        <f ca="1">IF(ISERROR($V130),"",OFFSET('Smelter Look-up'!$C$4,$V130-4,0)&amp;"")</f>
        <v>Penglai Penggang Gold Industry Co., Ltd.</v>
      </c>
      <c r="S130" s="181" t="str">
        <f t="shared" ca="1" si="15"/>
        <v>CN</v>
      </c>
      <c r="T130" s="181" t="str">
        <f ca="1">IF(B130="","",IF(ISERROR(MATCH($J130,SorP!$B$1:$B$6279,0)),"",INDIRECT("'SorP'!$A$"&amp;MATCH($S130&amp;$J130,SorP!C:C,0))))</f>
        <v>CN-SD</v>
      </c>
      <c r="U130" s="201"/>
      <c r="V130" s="226">
        <f ca="1">IF(C130="",NA(),IF(OR(C130="Smelter not listed",C130="Smelter not yet identified"),MATCH($B130&amp;$D130,'Smelter Look-up'!$J:$J,0),MATCH($B130&amp;$C130,'Smelter Look-up'!$J:$J,0)))</f>
        <v>205</v>
      </c>
      <c r="X130" s="227">
        <f t="shared" ca="1" si="16"/>
        <v>0</v>
      </c>
      <c r="AB130" s="228" t="str">
        <f t="shared" ca="1" si="17"/>
        <v>GoldPenglai Penggang Gold Industry Co., Ltd.</v>
      </c>
    </row>
    <row r="131" spans="1:28" s="227" customFormat="1" ht="89.25">
      <c r="A131" s="181" t="s">
        <v>2514</v>
      </c>
      <c r="B131" s="182" t="str">
        <f ca="1">IF(LEN(A131)=0,"",INDEX('Smelter Look-up'!$A:$A,MATCH($A131,'Smelter Look-up'!$E:$E,0)))</f>
        <v>Gold</v>
      </c>
      <c r="C131" s="186" t="str">
        <f ca="1">IF(LEN(A131)=0,"",INDEX('Smelter Look-up'!$C:$C,MATCH($A131,'Smelter Look-up'!$E:$E,0)))</f>
        <v>Planta Recuperadora de Metales SpA</v>
      </c>
      <c r="D131" s="230"/>
      <c r="E131" s="182" t="str">
        <f ca="1">IF(ISERROR($V131),"",OFFSET('Smelter Look-up'!$D$4,$V131-4,0)&amp;"")</f>
        <v>CHILE</v>
      </c>
      <c r="F131" s="182" t="str">
        <f ca="1">IF(ISERROR($V131),"",OFFSET('Smelter Look-up'!$E$4,$V131-4,0))</f>
        <v>CID002919</v>
      </c>
      <c r="G131" s="182" t="str">
        <f ca="1">IF(C131=$X$4,IF(ISERROR($V131),"Enter smelter details","RMI"),IF(ISERROR($V131),"",OFFSET('Smelter Look-up'!$F$4,$V131-4,0)))</f>
        <v>RMI</v>
      </c>
      <c r="H131" s="183">
        <f ca="1">IF(ISERROR($V131),"",OFFSET('Smelter Look-up'!$G$4,$V131-4,0))</f>
        <v>0</v>
      </c>
      <c r="I131" s="184" t="str">
        <f ca="1">IF(ISERROR($V131),"",OFFSET('Smelter Look-up'!$H$4,$V131-4,0))</f>
        <v>Mejillones</v>
      </c>
      <c r="J131" s="184" t="str">
        <f ca="1">IF(ISERROR($V131),"",OFFSET('Smelter Look-up'!$I$4,$V131-4,0))</f>
        <v>Antofagasta</v>
      </c>
      <c r="K131" s="224"/>
      <c r="L131" s="224"/>
      <c r="M131" s="224"/>
      <c r="N131" s="224"/>
      <c r="O131" s="224"/>
      <c r="P131" s="185"/>
      <c r="Q131" s="225"/>
      <c r="R131" s="182" t="str">
        <f ca="1">IF(ISERROR($V131),"",OFFSET('Smelter Look-up'!$C$4,$V131-4,0)&amp;"")</f>
        <v>Planta Recuperadora de Metales SpA</v>
      </c>
      <c r="S131" s="181" t="str">
        <f t="shared" ca="1" si="15"/>
        <v>CL</v>
      </c>
      <c r="T131" s="181" t="str">
        <f ca="1">IF(B131="","",IF(ISERROR(MATCH($J131,SorP!$B$1:$B$6279,0)),"",INDIRECT("'SorP'!$A$"&amp;MATCH($S131&amp;$J131,SorP!C:C,0))))</f>
        <v>CL-AN</v>
      </c>
      <c r="U131" s="201"/>
      <c r="V131" s="226">
        <f ca="1">IF(C131="",NA(),IF(OR(C131="Smelter not listed",C131="Smelter not yet identified"),MATCH($B131&amp;$D131,'Smelter Look-up'!$J:$J,0),MATCH($B131&amp;$C131,'Smelter Look-up'!$J:$J,0)))</f>
        <v>208</v>
      </c>
      <c r="X131" s="227">
        <f t="shared" ca="1" si="16"/>
        <v>0</v>
      </c>
      <c r="AB131" s="228" t="str">
        <f t="shared" ca="1" si="17"/>
        <v>GoldPlanta Recuperadora de Metales SpA</v>
      </c>
    </row>
    <row r="132" spans="1:28" s="227" customFormat="1" ht="76.5">
      <c r="A132" s="181" t="s">
        <v>718</v>
      </c>
      <c r="B132" s="182" t="str">
        <f ca="1">IF(LEN(A132)=0,"",INDEX('Smelter Look-up'!$A:$A,MATCH($A132,'Smelter Look-up'!$E:$E,0)))</f>
        <v>Gold</v>
      </c>
      <c r="C132" s="186" t="str">
        <f ca="1">IF(LEN(A132)=0,"",INDEX('Smelter Look-up'!$C:$C,MATCH($A132,'Smelter Look-up'!$E:$E,0)))</f>
        <v>Prioksky Plant of Non-Ferrous Metals</v>
      </c>
      <c r="D132" s="230"/>
      <c r="E132" s="182" t="str">
        <f ca="1">IF(ISERROR($V132),"",OFFSET('Smelter Look-up'!$D$4,$V132-4,0)&amp;"")</f>
        <v>RUSSIAN FEDERATION</v>
      </c>
      <c r="F132" s="182" t="str">
        <f ca="1">IF(ISERROR($V132),"",OFFSET('Smelter Look-up'!$E$4,$V132-4,0))</f>
        <v>CID001386</v>
      </c>
      <c r="G132" s="182" t="str">
        <f ca="1">IF(C132=$X$4,IF(ISERROR($V132),"Enter smelter details","RMI"),IF(ISERROR($V132),"",OFFSET('Smelter Look-up'!$F$4,$V132-4,0)))</f>
        <v>RMI</v>
      </c>
      <c r="H132" s="183">
        <f ca="1">IF(ISERROR($V132),"",OFFSET('Smelter Look-up'!$G$4,$V132-4,0))</f>
        <v>0</v>
      </c>
      <c r="I132" s="184" t="str">
        <f ca="1">IF(ISERROR($V132),"",OFFSET('Smelter Look-up'!$H$4,$V132-4,0))</f>
        <v>Kasimov</v>
      </c>
      <c r="J132" s="184" t="str">
        <f ca="1">IF(ISERROR($V132),"",OFFSET('Smelter Look-up'!$I$4,$V132-4,0))</f>
        <v>Ryazanskaya oblast'</v>
      </c>
      <c r="K132" s="224"/>
      <c r="L132" s="224"/>
      <c r="M132" s="224"/>
      <c r="N132" s="224"/>
      <c r="O132" s="224"/>
      <c r="P132" s="185"/>
      <c r="Q132" s="225"/>
      <c r="R132" s="182" t="str">
        <f ca="1">IF(ISERROR($V132),"",OFFSET('Smelter Look-up'!$C$4,$V132-4,0)&amp;"")</f>
        <v>Prioksky Plant of Non-Ferrous Metals</v>
      </c>
      <c r="S132" s="181" t="str">
        <f t="shared" ca="1" si="15"/>
        <v>RU</v>
      </c>
      <c r="T132" s="181" t="str">
        <f ca="1">IF(B132="","",IF(ISERROR(MATCH($J132,SorP!$B$1:$B$6279,0)),"",INDIRECT("'SorP'!$A$"&amp;MATCH($S132&amp;$J132,SorP!C:C,0))))</f>
        <v>RU-RYA</v>
      </c>
      <c r="U132" s="201"/>
      <c r="V132" s="226">
        <f ca="1">IF(C132="",NA(),IF(OR(C132="Smelter not listed",C132="Smelter not yet identified"),MATCH($B132&amp;$D132,'Smelter Look-up'!$J:$J,0),MATCH($B132&amp;$C132,'Smelter Look-up'!$J:$J,0)))</f>
        <v>209</v>
      </c>
      <c r="X132" s="227">
        <f t="shared" ca="1" si="16"/>
        <v>0</v>
      </c>
      <c r="AB132" s="228" t="str">
        <f t="shared" ca="1" si="17"/>
        <v>GoldPrioksky Plant of Non-Ferrous Metals</v>
      </c>
    </row>
    <row r="133" spans="1:28" s="227" customFormat="1" ht="76.5">
      <c r="A133" s="181" t="s">
        <v>719</v>
      </c>
      <c r="B133" s="182" t="str">
        <f ca="1">IF(LEN(A133)=0,"",INDEX('Smelter Look-up'!$A:$A,MATCH($A133,'Smelter Look-up'!$E:$E,0)))</f>
        <v>Gold</v>
      </c>
      <c r="C133" s="186" t="str">
        <f ca="1">IF(LEN(A133)=0,"",INDEX('Smelter Look-up'!$C:$C,MATCH($A133,'Smelter Look-up'!$E:$E,0)))</f>
        <v>PT Aneka Tambang (Persero) Tbk</v>
      </c>
      <c r="D133" s="230"/>
      <c r="E133" s="182" t="str">
        <f ca="1">IF(ISERROR($V133),"",OFFSET('Smelter Look-up'!$D$4,$V133-4,0)&amp;"")</f>
        <v>INDONESIA</v>
      </c>
      <c r="F133" s="182" t="str">
        <f ca="1">IF(ISERROR($V133),"",OFFSET('Smelter Look-up'!$E$4,$V133-4,0))</f>
        <v>CID001397</v>
      </c>
      <c r="G133" s="182" t="str">
        <f ca="1">IF(C133=$X$4,IF(ISERROR($V133),"Enter smelter details","RMI"),IF(ISERROR($V133),"",OFFSET('Smelter Look-up'!$F$4,$V133-4,0)))</f>
        <v>RMI</v>
      </c>
      <c r="H133" s="183">
        <f ca="1">IF(ISERROR($V133),"",OFFSET('Smelter Look-up'!$G$4,$V133-4,0))</f>
        <v>0</v>
      </c>
      <c r="I133" s="184" t="str">
        <f ca="1">IF(ISERROR($V133),"",OFFSET('Smelter Look-up'!$H$4,$V133-4,0))</f>
        <v>Jakarta</v>
      </c>
      <c r="J133" s="184" t="str">
        <f ca="1">IF(ISERROR($V133),"",OFFSET('Smelter Look-up'!$I$4,$V133-4,0))</f>
        <v>Jakarta Raya</v>
      </c>
      <c r="K133" s="224"/>
      <c r="L133" s="224"/>
      <c r="M133" s="224"/>
      <c r="N133" s="224"/>
      <c r="O133" s="224"/>
      <c r="P133" s="185"/>
      <c r="Q133" s="225"/>
      <c r="R133" s="182" t="str">
        <f ca="1">IF(ISERROR($V133),"",OFFSET('Smelter Look-up'!$C$4,$V133-4,0)&amp;"")</f>
        <v>PT Aneka Tambang (Persero) Tbk</v>
      </c>
      <c r="S133" s="181" t="str">
        <f t="shared" ref="S133" ca="1" si="18">IF(B133="","",IF(ISERROR(MATCH($E133,CL,0)),"Unknown",INDIRECT("'C'!$A$"&amp;MATCH($E133,CL,0)+1)))</f>
        <v>ID</v>
      </c>
      <c r="T133" s="181" t="str">
        <f ca="1">IF(B133="","",IF(ISERROR(MATCH($J133,SorP!$B$1:$B$6279,0)),"",INDIRECT("'SorP'!$A$"&amp;MATCH($S133&amp;$J133,SorP!C:C,0))))</f>
        <v>ID-JK</v>
      </c>
      <c r="U133" s="201"/>
      <c r="V133" s="226">
        <f ca="1">IF(C133="",NA(),IF(OR(C133="Smelter not listed",C133="Smelter not yet identified"),MATCH($B133&amp;$D133,'Smelter Look-up'!$J:$J,0),MATCH($B133&amp;$C133,'Smelter Look-up'!$J:$J,0)))</f>
        <v>211</v>
      </c>
      <c r="X133" s="227">
        <f t="shared" ref="X133" ca="1" si="19">IF(AND(C133="Smelter not listed",OR(LEN(D133)=0,LEN(E133)=0)),1,0)</f>
        <v>0</v>
      </c>
      <c r="AB133" s="228" t="str">
        <f t="shared" ref="AB133" ca="1" si="20">B133&amp;C133</f>
        <v>GoldPT Aneka Tambang (Persero) Tbk</v>
      </c>
    </row>
    <row r="134" spans="1:28" s="227" customFormat="1" ht="38.25">
      <c r="A134" s="181" t="s">
        <v>720</v>
      </c>
      <c r="B134" s="182" t="str">
        <f ca="1">IF(LEN(A134)=0,"",INDEX('Smelter Look-up'!$A:$A,MATCH($A134,'Smelter Look-up'!$E:$E,0)))</f>
        <v>Gold</v>
      </c>
      <c r="C134" s="186" t="str">
        <f ca="1">IF(LEN(A134)=0,"",INDEX('Smelter Look-up'!$C:$C,MATCH($A134,'Smelter Look-up'!$E:$E,0)))</f>
        <v>PX Precinox S.A.</v>
      </c>
      <c r="D134" s="230"/>
      <c r="E134" s="182" t="str">
        <f ca="1">IF(ISERROR($V134),"",OFFSET('Smelter Look-up'!$D$4,$V134-4,0)&amp;"")</f>
        <v>SWITZERLAND</v>
      </c>
      <c r="F134" s="182" t="str">
        <f ca="1">IF(ISERROR($V134),"",OFFSET('Smelter Look-up'!$E$4,$V134-4,0))</f>
        <v>CID001498</v>
      </c>
      <c r="G134" s="182" t="str">
        <f ca="1">IF(C134=$X$4,IF(ISERROR($V134),"Enter smelter details","RMI"),IF(ISERROR($V134),"",OFFSET('Smelter Look-up'!$F$4,$V134-4,0)))</f>
        <v>RMI</v>
      </c>
      <c r="H134" s="183">
        <f ca="1">IF(ISERROR($V134),"",OFFSET('Smelter Look-up'!$G$4,$V134-4,0))</f>
        <v>0</v>
      </c>
      <c r="I134" s="184" t="str">
        <f ca="1">IF(ISERROR($V134),"",OFFSET('Smelter Look-up'!$H$4,$V134-4,0))</f>
        <v>La Chaux-de-Fonds</v>
      </c>
      <c r="J134" s="184" t="str">
        <f ca="1">IF(ISERROR($V134),"",OFFSET('Smelter Look-up'!$I$4,$V134-4,0))</f>
        <v>Neuchâtel</v>
      </c>
      <c r="K134" s="224"/>
      <c r="L134" s="224"/>
      <c r="M134" s="224"/>
      <c r="N134" s="224"/>
      <c r="O134" s="224"/>
      <c r="P134" s="185"/>
      <c r="Q134" s="225"/>
      <c r="R134" s="182" t="str">
        <f ca="1">IF(ISERROR($V134),"",OFFSET('Smelter Look-up'!$C$4,$V134-4,0)&amp;"")</f>
        <v>PX Precinox S.A.</v>
      </c>
      <c r="S134" s="181" t="str">
        <f t="shared" ref="S134:S165" ca="1" si="21">IF(B134="","",IF(ISERROR(MATCH($E134,CL,0)),"Unknown",INDIRECT("'C'!$A$"&amp;MATCH($E134,CL,0)+1)))</f>
        <v>CH</v>
      </c>
      <c r="T134" s="181" t="str">
        <f ca="1">IF(B134="","",IF(ISERROR(MATCH($J134,SorP!$B$1:$B$6279,0)),"",INDIRECT("'SorP'!$A$"&amp;MATCH($S134&amp;$J134,SorP!C:C,0))))</f>
        <v>CH-NE</v>
      </c>
      <c r="U134" s="201"/>
      <c r="V134" s="226">
        <f ca="1">IF(C134="",NA(),IF(OR(C134="Smelter not listed",C134="Smelter not yet identified"),MATCH($B134&amp;$D134,'Smelter Look-up'!$J:$J,0),MATCH($B134&amp;$C134,'Smelter Look-up'!$J:$J,0)))</f>
        <v>212</v>
      </c>
      <c r="X134" s="227">
        <f t="shared" ref="X134:X165" ca="1" si="22">IF(AND(C134="Smelter not listed",OR(LEN(D134)=0,LEN(E134)=0)),1,0)</f>
        <v>0</v>
      </c>
      <c r="AB134" s="228" t="str">
        <f t="shared" ref="AB134:AB165" ca="1" si="23">B134&amp;C134</f>
        <v>GoldPX Precinox S.A.</v>
      </c>
    </row>
    <row r="135" spans="1:28" s="227" customFormat="1" ht="63.75">
      <c r="A135" s="181" t="s">
        <v>721</v>
      </c>
      <c r="B135" s="182" t="str">
        <f ca="1">IF(LEN(A135)=0,"",INDEX('Smelter Look-up'!$A:$A,MATCH($A135,'Smelter Look-up'!$E:$E,0)))</f>
        <v>Gold</v>
      </c>
      <c r="C135" s="186" t="str">
        <f ca="1">IF(LEN(A135)=0,"",INDEX('Smelter Look-up'!$C:$C,MATCH($A135,'Smelter Look-up'!$E:$E,0)))</f>
        <v>Rand Refinery (Pty) Ltd.</v>
      </c>
      <c r="D135" s="230"/>
      <c r="E135" s="182" t="str">
        <f ca="1">IF(ISERROR($V135),"",OFFSET('Smelter Look-up'!$D$4,$V135-4,0)&amp;"")</f>
        <v>SOUTH AFRICA</v>
      </c>
      <c r="F135" s="182" t="str">
        <f ca="1">IF(ISERROR($V135),"",OFFSET('Smelter Look-up'!$E$4,$V135-4,0))</f>
        <v>CID001512</v>
      </c>
      <c r="G135" s="182" t="str">
        <f ca="1">IF(C135=$X$4,IF(ISERROR($V135),"Enter smelter details","RMI"),IF(ISERROR($V135),"",OFFSET('Smelter Look-up'!$F$4,$V135-4,0)))</f>
        <v>RMI</v>
      </c>
      <c r="H135" s="183">
        <f ca="1">IF(ISERROR($V135),"",OFFSET('Smelter Look-up'!$G$4,$V135-4,0))</f>
        <v>0</v>
      </c>
      <c r="I135" s="184" t="str">
        <f ca="1">IF(ISERROR($V135),"",OFFSET('Smelter Look-up'!$H$4,$V135-4,0))</f>
        <v>Germiston</v>
      </c>
      <c r="J135" s="184" t="str">
        <f ca="1">IF(ISERROR($V135),"",OFFSET('Smelter Look-up'!$I$4,$V135-4,0))</f>
        <v>Gauteng</v>
      </c>
      <c r="K135" s="224"/>
      <c r="L135" s="224"/>
      <c r="M135" s="224"/>
      <c r="N135" s="224"/>
      <c r="O135" s="224"/>
      <c r="P135" s="185"/>
      <c r="Q135" s="225"/>
      <c r="R135" s="182" t="str">
        <f ca="1">IF(ISERROR($V135),"",OFFSET('Smelter Look-up'!$C$4,$V135-4,0)&amp;"")</f>
        <v>Rand Refinery (Pty) Ltd.</v>
      </c>
      <c r="S135" s="181" t="str">
        <f t="shared" ca="1" si="21"/>
        <v>ZA</v>
      </c>
      <c r="T135" s="181" t="str">
        <f ca="1">IF(B135="","",IF(ISERROR(MATCH($J135,SorP!$B$1:$B$6279,0)),"",INDIRECT("'SorP'!$A$"&amp;MATCH($S135&amp;$J135,SorP!C:C,0))))</f>
        <v>ZA-GP</v>
      </c>
      <c r="U135" s="201"/>
      <c r="V135" s="226">
        <f ca="1">IF(C135="",NA(),IF(OR(C135="Smelter not listed",C135="Smelter not yet identified"),MATCH($B135&amp;$D135,'Smelter Look-up'!$J:$J,0),MATCH($B135&amp;$C135,'Smelter Look-up'!$J:$J,0)))</f>
        <v>215</v>
      </c>
      <c r="X135" s="227">
        <f t="shared" ca="1" si="22"/>
        <v>0</v>
      </c>
      <c r="AB135" s="228" t="str">
        <f t="shared" ca="1" si="23"/>
        <v>GoldRand Refinery (Pty) Ltd.</v>
      </c>
    </row>
    <row r="136" spans="1:28" s="227" customFormat="1" ht="51">
      <c r="A136" s="181" t="s">
        <v>2316</v>
      </c>
      <c r="B136" s="182" t="str">
        <f ca="1">IF(LEN(A136)=0,"",INDEX('Smelter Look-up'!$A:$A,MATCH($A136,'Smelter Look-up'!$E:$E,0)))</f>
        <v>Gold</v>
      </c>
      <c r="C136" s="186" t="str">
        <f ca="1">IF(LEN(A136)=0,"",INDEX('Smelter Look-up'!$C:$C,MATCH($A136,'Smelter Look-up'!$E:$E,0)))</f>
        <v>REMONDIS PMR B.V.</v>
      </c>
      <c r="D136" s="230"/>
      <c r="E136" s="182" t="str">
        <f ca="1">IF(ISERROR($V136),"",OFFSET('Smelter Look-up'!$D$4,$V136-4,0)&amp;"")</f>
        <v>NETHERLANDS</v>
      </c>
      <c r="F136" s="182" t="str">
        <f ca="1">IF(ISERROR($V136),"",OFFSET('Smelter Look-up'!$E$4,$V136-4,0))</f>
        <v>CID002582</v>
      </c>
      <c r="G136" s="182" t="str">
        <f ca="1">IF(C136=$X$4,IF(ISERROR($V136),"Enter smelter details","RMI"),IF(ISERROR($V136),"",OFFSET('Smelter Look-up'!$F$4,$V136-4,0)))</f>
        <v>RMI</v>
      </c>
      <c r="H136" s="183">
        <f ca="1">IF(ISERROR($V136),"",OFFSET('Smelter Look-up'!$G$4,$V136-4,0))</f>
        <v>0</v>
      </c>
      <c r="I136" s="184" t="str">
        <f ca="1">IF(ISERROR($V136),"",OFFSET('Smelter Look-up'!$H$4,$V136-4,0))</f>
        <v>Moerdijk</v>
      </c>
      <c r="J136" s="184" t="str">
        <f ca="1">IF(ISERROR($V136),"",OFFSET('Smelter Look-up'!$I$4,$V136-4,0))</f>
        <v>Noord-Brabant</v>
      </c>
      <c r="K136" s="224"/>
      <c r="L136" s="224"/>
      <c r="M136" s="224"/>
      <c r="N136" s="224"/>
      <c r="O136" s="224"/>
      <c r="P136" s="185"/>
      <c r="Q136" s="225"/>
      <c r="R136" s="182" t="str">
        <f ca="1">IF(ISERROR($V136),"",OFFSET('Smelter Look-up'!$C$4,$V136-4,0)&amp;"")</f>
        <v>REMONDIS PMR B.V.</v>
      </c>
      <c r="S136" s="181" t="str">
        <f t="shared" ca="1" si="21"/>
        <v>NL</v>
      </c>
      <c r="T136" s="181" t="str">
        <f ca="1">IF(B136="","",IF(ISERROR(MATCH($J136,SorP!$B$1:$B$6279,0)),"",INDIRECT("'SorP'!$A$"&amp;MATCH($S136&amp;$J136,SorP!C:C,0))))</f>
        <v>NL-NB</v>
      </c>
      <c r="U136" s="201"/>
      <c r="V136" s="226">
        <f ca="1">IF(C136="",NA(),IF(OR(C136="Smelter not listed",C136="Smelter not yet identified"),MATCH($B136&amp;$D136,'Smelter Look-up'!$J:$J,0),MATCH($B136&amp;$C136,'Smelter Look-up'!$J:$J,0)))</f>
        <v>219</v>
      </c>
      <c r="X136" s="227">
        <f t="shared" ca="1" si="22"/>
        <v>0</v>
      </c>
      <c r="AB136" s="228" t="str">
        <f t="shared" ca="1" si="23"/>
        <v>GoldREMONDIS PMR B.V.</v>
      </c>
    </row>
    <row r="137" spans="1:28" s="227" customFormat="1" ht="51">
      <c r="A137" s="181" t="s">
        <v>722</v>
      </c>
      <c r="B137" s="182" t="str">
        <f ca="1">IF(LEN(A137)=0,"",INDEX('Smelter Look-up'!$A:$A,MATCH($A137,'Smelter Look-up'!$E:$E,0)))</f>
        <v>Gold</v>
      </c>
      <c r="C137" s="186" t="str">
        <f ca="1">IF(LEN(A137)=0,"",INDEX('Smelter Look-up'!$C:$C,MATCH($A137,'Smelter Look-up'!$E:$E,0)))</f>
        <v>Royal Canadian Mint</v>
      </c>
      <c r="D137" s="230"/>
      <c r="E137" s="182" t="str">
        <f ca="1">IF(ISERROR($V137),"",OFFSET('Smelter Look-up'!$D$4,$V137-4,0)&amp;"")</f>
        <v>CANADA</v>
      </c>
      <c r="F137" s="182" t="str">
        <f ca="1">IF(ISERROR($V137),"",OFFSET('Smelter Look-up'!$E$4,$V137-4,0))</f>
        <v>CID001534</v>
      </c>
      <c r="G137" s="182" t="str">
        <f ca="1">IF(C137=$X$4,IF(ISERROR($V137),"Enter smelter details","RMI"),IF(ISERROR($V137),"",OFFSET('Smelter Look-up'!$F$4,$V137-4,0)))</f>
        <v>RMI</v>
      </c>
      <c r="H137" s="183">
        <f ca="1">IF(ISERROR($V137),"",OFFSET('Smelter Look-up'!$G$4,$V137-4,0))</f>
        <v>0</v>
      </c>
      <c r="I137" s="184" t="str">
        <f ca="1">IF(ISERROR($V137),"",OFFSET('Smelter Look-up'!$H$4,$V137-4,0))</f>
        <v>Ottawa</v>
      </c>
      <c r="J137" s="184" t="str">
        <f ca="1">IF(ISERROR($V137),"",OFFSET('Smelter Look-up'!$I$4,$V137-4,0))</f>
        <v>Ontario</v>
      </c>
      <c r="K137" s="224"/>
      <c r="L137" s="224"/>
      <c r="M137" s="224"/>
      <c r="N137" s="224"/>
      <c r="O137" s="224"/>
      <c r="P137" s="185"/>
      <c r="Q137" s="225"/>
      <c r="R137" s="182" t="str">
        <f ca="1">IF(ISERROR($V137),"",OFFSET('Smelter Look-up'!$C$4,$V137-4,0)&amp;"")</f>
        <v>Royal Canadian Mint</v>
      </c>
      <c r="S137" s="181" t="str">
        <f t="shared" ca="1" si="21"/>
        <v>CA</v>
      </c>
      <c r="T137" s="181" t="str">
        <f ca="1">IF(B137="","",IF(ISERROR(MATCH($J137,SorP!$B$1:$B$6279,0)),"",INDIRECT("'SorP'!$A$"&amp;MATCH($S137&amp;$J137,SorP!C:C,0))))</f>
        <v>CA-ON</v>
      </c>
      <c r="U137" s="201"/>
      <c r="V137" s="226">
        <f ca="1">IF(C137="",NA(),IF(OR(C137="Smelter not listed",C137="Smelter not yet identified"),MATCH($B137&amp;$D137,'Smelter Look-up'!$J:$J,0),MATCH($B137&amp;$C137,'Smelter Look-up'!$J:$J,0)))</f>
        <v>220</v>
      </c>
      <c r="X137" s="227">
        <f t="shared" ca="1" si="22"/>
        <v>0</v>
      </c>
      <c r="AB137" s="228" t="str">
        <f t="shared" ca="1" si="23"/>
        <v>GoldRoyal Canadian Mint</v>
      </c>
    </row>
    <row r="138" spans="1:28" s="227" customFormat="1" ht="25.5">
      <c r="A138" s="181" t="s">
        <v>2259</v>
      </c>
      <c r="B138" s="182" t="str">
        <f ca="1">IF(LEN(A138)=0,"",INDEX('Smelter Look-up'!$A:$A,MATCH($A138,'Smelter Look-up'!$E:$E,0)))</f>
        <v>Gold</v>
      </c>
      <c r="C138" s="186" t="str">
        <f ca="1">IF(LEN(A138)=0,"",INDEX('Smelter Look-up'!$C:$C,MATCH($A138,'Smelter Look-up'!$E:$E,0)))</f>
        <v>SAAMP</v>
      </c>
      <c r="D138" s="230"/>
      <c r="E138" s="182" t="str">
        <f ca="1">IF(ISERROR($V138),"",OFFSET('Smelter Look-up'!$D$4,$V138-4,0)&amp;"")</f>
        <v>FRANCE</v>
      </c>
      <c r="F138" s="182" t="str">
        <f ca="1">IF(ISERROR($V138),"",OFFSET('Smelter Look-up'!$E$4,$V138-4,0))</f>
        <v>CID002761</v>
      </c>
      <c r="G138" s="182" t="str">
        <f ca="1">IF(C138=$X$4,IF(ISERROR($V138),"Enter smelter details","RMI"),IF(ISERROR($V138),"",OFFSET('Smelter Look-up'!$F$4,$V138-4,0)))</f>
        <v>RMI</v>
      </c>
      <c r="H138" s="183">
        <f ca="1">IF(ISERROR($V138),"",OFFSET('Smelter Look-up'!$G$4,$V138-4,0))</f>
        <v>0</v>
      </c>
      <c r="I138" s="184" t="str">
        <f ca="1">IF(ISERROR($V138),"",OFFSET('Smelter Look-up'!$H$4,$V138-4,0))</f>
        <v>Paris</v>
      </c>
      <c r="J138" s="184" t="str">
        <f ca="1">IF(ISERROR($V138),"",OFFSET('Smelter Look-up'!$I$4,$V138-4,0))</f>
        <v>Île-de-France</v>
      </c>
      <c r="K138" s="224"/>
      <c r="L138" s="224"/>
      <c r="M138" s="224"/>
      <c r="N138" s="224"/>
      <c r="O138" s="224"/>
      <c r="P138" s="185"/>
      <c r="Q138" s="225"/>
      <c r="R138" s="182" t="str">
        <f ca="1">IF(ISERROR($V138),"",OFFSET('Smelter Look-up'!$C$4,$V138-4,0)&amp;"")</f>
        <v>SAAMP</v>
      </c>
      <c r="S138" s="181" t="str">
        <f t="shared" ca="1" si="21"/>
        <v>FR</v>
      </c>
      <c r="T138" s="181" t="str">
        <f ca="1">IF(B138="","",IF(ISERROR(MATCH($J138,SorP!$B$1:$B$6279,0)),"",INDIRECT("'SorP'!$A$"&amp;MATCH($S138&amp;$J138,SorP!C:C,0))))</f>
        <v>FR-IDF</v>
      </c>
      <c r="U138" s="201"/>
      <c r="V138" s="226">
        <f ca="1">IF(C138="",NA(),IF(OR(C138="Smelter not listed",C138="Smelter not yet identified"),MATCH($B138&amp;$D138,'Smelter Look-up'!$J:$J,0),MATCH($B138&amp;$C138,'Smelter Look-up'!$J:$J,0)))</f>
        <v>221</v>
      </c>
      <c r="X138" s="227">
        <f t="shared" ca="1" si="22"/>
        <v>0</v>
      </c>
      <c r="AB138" s="228" t="str">
        <f t="shared" ca="1" si="23"/>
        <v>GoldSAAMP</v>
      </c>
    </row>
    <row r="139" spans="1:28" s="227" customFormat="1" ht="38.25">
      <c r="A139" s="181" t="s">
        <v>723</v>
      </c>
      <c r="B139" s="182" t="str">
        <f ca="1">IF(LEN(A139)=0,"",INDEX('Smelter Look-up'!$A:$A,MATCH($A139,'Smelter Look-up'!$E:$E,0)))</f>
        <v>Gold</v>
      </c>
      <c r="C139" s="186" t="str">
        <f ca="1">IF(LEN(A139)=0,"",INDEX('Smelter Look-up'!$C:$C,MATCH($A139,'Smelter Look-up'!$E:$E,0)))</f>
        <v>Sabin Metal Corp.</v>
      </c>
      <c r="D139" s="230"/>
      <c r="E139" s="182" t="str">
        <f ca="1">IF(ISERROR($V139),"",OFFSET('Smelter Look-up'!$D$4,$V139-4,0)&amp;"")</f>
        <v>UNITED STATES OF AMERICA</v>
      </c>
      <c r="F139" s="182" t="str">
        <f ca="1">IF(ISERROR($V139),"",OFFSET('Smelter Look-up'!$E$4,$V139-4,0))</f>
        <v>CID001546</v>
      </c>
      <c r="G139" s="182" t="str">
        <f ca="1">IF(C139=$X$4,IF(ISERROR($V139),"Enter smelter details","RMI"),IF(ISERROR($V139),"",OFFSET('Smelter Look-up'!$F$4,$V139-4,0)))</f>
        <v>RMI</v>
      </c>
      <c r="H139" s="183">
        <f ca="1">IF(ISERROR($V139),"",OFFSET('Smelter Look-up'!$G$4,$V139-4,0))</f>
        <v>0</v>
      </c>
      <c r="I139" s="184" t="str">
        <f ca="1">IF(ISERROR($V139),"",OFFSET('Smelter Look-up'!$H$4,$V139-4,0))</f>
        <v>Williston</v>
      </c>
      <c r="J139" s="184" t="str">
        <f ca="1">IF(ISERROR($V139),"",OFFSET('Smelter Look-up'!$I$4,$V139-4,0))</f>
        <v>North Dakota</v>
      </c>
      <c r="K139" s="224"/>
      <c r="L139" s="224"/>
      <c r="M139" s="224"/>
      <c r="N139" s="224"/>
      <c r="O139" s="224"/>
      <c r="P139" s="185"/>
      <c r="Q139" s="225"/>
      <c r="R139" s="182" t="str">
        <f ca="1">IF(ISERROR($V139),"",OFFSET('Smelter Look-up'!$C$4,$V139-4,0)&amp;"")</f>
        <v>Sabin Metal Corp.</v>
      </c>
      <c r="S139" s="181" t="str">
        <f t="shared" ca="1" si="21"/>
        <v>US</v>
      </c>
      <c r="T139" s="181" t="str">
        <f ca="1">IF(B139="","",IF(ISERROR(MATCH($J139,SorP!$B$1:$B$6279,0)),"",INDIRECT("'SorP'!$A$"&amp;MATCH($S139&amp;$J139,SorP!C:C,0))))</f>
        <v>US-ND</v>
      </c>
      <c r="U139" s="201"/>
      <c r="V139" s="226">
        <f ca="1">IF(C139="",NA(),IF(OR(C139="Smelter not listed",C139="Smelter not yet identified"),MATCH($B139&amp;$D139,'Smelter Look-up'!$J:$J,0),MATCH($B139&amp;$C139,'Smelter Look-up'!$J:$J,0)))</f>
        <v>222</v>
      </c>
      <c r="X139" s="227">
        <f t="shared" ca="1" si="22"/>
        <v>0</v>
      </c>
      <c r="AB139" s="228" t="str">
        <f t="shared" ca="1" si="23"/>
        <v>GoldSabin Metal Corp.</v>
      </c>
    </row>
    <row r="140" spans="1:28" s="227" customFormat="1" ht="38.25">
      <c r="A140" s="181" t="s">
        <v>2518</v>
      </c>
      <c r="B140" s="182" t="str">
        <f ca="1">IF(LEN(A140)=0,"",INDEX('Smelter Look-up'!$A:$A,MATCH($A140,'Smelter Look-up'!$E:$E,0)))</f>
        <v>Gold</v>
      </c>
      <c r="C140" s="186" t="str">
        <f ca="1">IF(LEN(A140)=0,"",INDEX('Smelter Look-up'!$C:$C,MATCH($A140,'Smelter Look-up'!$E:$E,0)))</f>
        <v>Safimet S.p.A</v>
      </c>
      <c r="D140" s="230"/>
      <c r="E140" s="182" t="str">
        <f ca="1">IF(ISERROR($V140),"",OFFSET('Smelter Look-up'!$D$4,$V140-4,0)&amp;"")</f>
        <v>ITALY</v>
      </c>
      <c r="F140" s="182" t="str">
        <f ca="1">IF(ISERROR($V140),"",OFFSET('Smelter Look-up'!$E$4,$V140-4,0))</f>
        <v>CID002973</v>
      </c>
      <c r="G140" s="182" t="str">
        <f ca="1">IF(C140=$X$4,IF(ISERROR($V140),"Enter smelter details","RMI"),IF(ISERROR($V140),"",OFFSET('Smelter Look-up'!$F$4,$V140-4,0)))</f>
        <v>RMI</v>
      </c>
      <c r="H140" s="183">
        <f ca="1">IF(ISERROR($V140),"",OFFSET('Smelter Look-up'!$G$4,$V140-4,0))</f>
        <v>0</v>
      </c>
      <c r="I140" s="184" t="str">
        <f ca="1">IF(ISERROR($V140),"",OFFSET('Smelter Look-up'!$H$4,$V140-4,0))</f>
        <v>Arezzo</v>
      </c>
      <c r="J140" s="184" t="str">
        <f ca="1">IF(ISERROR($V140),"",OFFSET('Smelter Look-up'!$I$4,$V140-4,0))</f>
        <v>Toscana</v>
      </c>
      <c r="K140" s="224"/>
      <c r="L140" s="224"/>
      <c r="M140" s="224"/>
      <c r="N140" s="224"/>
      <c r="O140" s="224"/>
      <c r="P140" s="185"/>
      <c r="Q140" s="225"/>
      <c r="R140" s="182" t="str">
        <f ca="1">IF(ISERROR($V140),"",OFFSET('Smelter Look-up'!$C$4,$V140-4,0)&amp;"")</f>
        <v>Safimet S.p.A</v>
      </c>
      <c r="S140" s="181" t="str">
        <f t="shared" ca="1" si="21"/>
        <v>IT</v>
      </c>
      <c r="T140" s="181" t="str">
        <f ca="1">IF(B140="","",IF(ISERROR(MATCH($J140,SorP!$B$1:$B$6279,0)),"",INDIRECT("'SorP'!$A$"&amp;MATCH($S140&amp;$J140,SorP!C:C,0))))</f>
        <v>IT-52</v>
      </c>
      <c r="U140" s="201"/>
      <c r="V140" s="226">
        <f ca="1">IF(C140="",NA(),IF(OR(C140="Smelter not listed",C140="Smelter not yet identified"),MATCH($B140&amp;$D140,'Smelter Look-up'!$J:$J,0),MATCH($B140&amp;$C140,'Smelter Look-up'!$J:$J,0)))</f>
        <v>223</v>
      </c>
      <c r="X140" s="227">
        <f t="shared" ca="1" si="22"/>
        <v>0</v>
      </c>
      <c r="AB140" s="228" t="str">
        <f t="shared" ca="1" si="23"/>
        <v>GoldSafimet S.p.A</v>
      </c>
    </row>
    <row r="141" spans="1:28" s="227" customFormat="1" ht="25.5">
      <c r="A141" s="181" t="s">
        <v>2318</v>
      </c>
      <c r="B141" s="182" t="str">
        <f ca="1">IF(LEN(A141)=0,"",INDEX('Smelter Look-up'!$A:$A,MATCH($A141,'Smelter Look-up'!$E:$E,0)))</f>
        <v>Gold</v>
      </c>
      <c r="C141" s="186" t="str">
        <f ca="1">IF(LEN(A141)=0,"",INDEX('Smelter Look-up'!$C:$C,MATCH($A141,'Smelter Look-up'!$E:$E,0)))</f>
        <v>SAFINA A.S.</v>
      </c>
      <c r="D141" s="230"/>
      <c r="E141" s="182" t="str">
        <f ca="1">IF(ISERROR($V141),"",OFFSET('Smelter Look-up'!$D$4,$V141-4,0)&amp;"")</f>
        <v>CZECHIA</v>
      </c>
      <c r="F141" s="182" t="str">
        <f ca="1">IF(ISERROR($V141),"",OFFSET('Smelter Look-up'!$E$4,$V141-4,0))</f>
        <v>CID002290</v>
      </c>
      <c r="G141" s="182" t="str">
        <f ca="1">IF(C141=$X$4,IF(ISERROR($V141),"Enter smelter details","RMI"),IF(ISERROR($V141),"",OFFSET('Smelter Look-up'!$F$4,$V141-4,0)))</f>
        <v>RMI</v>
      </c>
      <c r="H141" s="183">
        <f ca="1">IF(ISERROR($V141),"",OFFSET('Smelter Look-up'!$G$4,$V141-4,0))</f>
        <v>0</v>
      </c>
      <c r="I141" s="184" t="str">
        <f ca="1">IF(ISERROR($V141),"",OFFSET('Smelter Look-up'!$H$4,$V141-4,0))</f>
        <v>Vestec</v>
      </c>
      <c r="J141" s="184" t="str">
        <f ca="1">IF(ISERROR($V141),"",OFFSET('Smelter Look-up'!$I$4,$V141-4,0))</f>
        <v>Praha-západ</v>
      </c>
      <c r="K141" s="224"/>
      <c r="L141" s="224"/>
      <c r="M141" s="224"/>
      <c r="N141" s="224"/>
      <c r="O141" s="224"/>
      <c r="P141" s="185"/>
      <c r="Q141" s="225"/>
      <c r="R141" s="182" t="str">
        <f ca="1">IF(ISERROR($V141),"",OFFSET('Smelter Look-up'!$C$4,$V141-4,0)&amp;"")</f>
        <v>SAFINA A.S.</v>
      </c>
      <c r="S141" s="181" t="str">
        <f t="shared" ca="1" si="21"/>
        <v>CZ</v>
      </c>
      <c r="T141" s="181" t="str">
        <f ca="1">IF(B141="","",IF(ISERROR(MATCH($J141,SorP!$B$1:$B$6279,0)),"",INDIRECT("'SorP'!$A$"&amp;MATCH($S141&amp;$J141,SorP!C:C,0))))</f>
        <v>CZ-20A</v>
      </c>
      <c r="U141" s="201"/>
      <c r="V141" s="226">
        <f ca="1">IF(C141="",NA(),IF(OR(C141="Smelter not listed",C141="Smelter not yet identified"),MATCH($B141&amp;$D141,'Smelter Look-up'!$J:$J,0),MATCH($B141&amp;$C141,'Smelter Look-up'!$J:$J,0)))</f>
        <v>224</v>
      </c>
      <c r="X141" s="227">
        <f t="shared" ca="1" si="22"/>
        <v>0</v>
      </c>
      <c r="AB141" s="228" t="str">
        <f t="shared" ca="1" si="23"/>
        <v>GoldSAFINA A.S.</v>
      </c>
    </row>
    <row r="142" spans="1:28" s="227" customFormat="1" ht="25.5">
      <c r="A142" s="181" t="s">
        <v>2321</v>
      </c>
      <c r="B142" s="182" t="str">
        <f ca="1">IF(LEN(A142)=0,"",INDEX('Smelter Look-up'!$A:$A,MATCH($A142,'Smelter Look-up'!$E:$E,0)))</f>
        <v>Gold</v>
      </c>
      <c r="C142" s="186" t="str">
        <f ca="1">IF(LEN(A142)=0,"",INDEX('Smelter Look-up'!$C:$C,MATCH($A142,'Smelter Look-up'!$E:$E,0)))</f>
        <v>Sai Refinery</v>
      </c>
      <c r="D142" s="230"/>
      <c r="E142" s="182" t="str">
        <f ca="1">IF(ISERROR($V142),"",OFFSET('Smelter Look-up'!$D$4,$V142-4,0)&amp;"")</f>
        <v>INDIA</v>
      </c>
      <c r="F142" s="182" t="str">
        <f ca="1">IF(ISERROR($V142),"",OFFSET('Smelter Look-up'!$E$4,$V142-4,0))</f>
        <v>CID002853</v>
      </c>
      <c r="G142" s="182" t="str">
        <f ca="1">IF(C142=$X$4,IF(ISERROR($V142),"Enter smelter details","RMI"),IF(ISERROR($V142),"",OFFSET('Smelter Look-up'!$F$4,$V142-4,0)))</f>
        <v>RMI</v>
      </c>
      <c r="H142" s="183">
        <f ca="1">IF(ISERROR($V142),"",OFFSET('Smelter Look-up'!$G$4,$V142-4,0))</f>
        <v>0</v>
      </c>
      <c r="I142" s="184" t="str">
        <f ca="1">IF(ISERROR($V142),"",OFFSET('Smelter Look-up'!$H$4,$V142-4,0))</f>
        <v>Parwanoo</v>
      </c>
      <c r="J142" s="184" t="str">
        <f ca="1">IF(ISERROR($V142),"",OFFSET('Smelter Look-up'!$I$4,$V142-4,0))</f>
        <v>Himāchal Pradesh</v>
      </c>
      <c r="K142" s="224"/>
      <c r="L142" s="224"/>
      <c r="M142" s="224"/>
      <c r="N142" s="224"/>
      <c r="O142" s="224"/>
      <c r="P142" s="185"/>
      <c r="Q142" s="225"/>
      <c r="R142" s="182" t="str">
        <f ca="1">IF(ISERROR($V142),"",OFFSET('Smelter Look-up'!$C$4,$V142-4,0)&amp;"")</f>
        <v>Sai Refinery</v>
      </c>
      <c r="S142" s="181" t="str">
        <f t="shared" ca="1" si="21"/>
        <v>IN</v>
      </c>
      <c r="T142" s="181" t="str">
        <f ca="1">IF(B142="","",IF(ISERROR(MATCH($J142,SorP!$B$1:$B$6279,0)),"",INDIRECT("'SorP'!$A$"&amp;MATCH($S142&amp;$J142,SorP!C:C,0))))</f>
        <v>IN-HP</v>
      </c>
      <c r="U142" s="201"/>
      <c r="V142" s="226">
        <f ca="1">IF(C142="",NA(),IF(OR(C142="Smelter not listed",C142="Smelter not yet identified"),MATCH($B142&amp;$D142,'Smelter Look-up'!$J:$J,0),MATCH($B142&amp;$C142,'Smelter Look-up'!$J:$J,0)))</f>
        <v>226</v>
      </c>
      <c r="X142" s="227">
        <f t="shared" ca="1" si="22"/>
        <v>0</v>
      </c>
      <c r="AB142" s="228" t="str">
        <f t="shared" ca="1" si="23"/>
        <v>GoldSai Refinery</v>
      </c>
    </row>
    <row r="143" spans="1:28" s="227" customFormat="1" ht="51">
      <c r="A143" s="181" t="s">
        <v>1404</v>
      </c>
      <c r="B143" s="182" t="str">
        <f ca="1">IF(LEN(A143)=0,"",INDEX('Smelter Look-up'!$A:$A,MATCH($A143,'Smelter Look-up'!$E:$E,0)))</f>
        <v>Gold</v>
      </c>
      <c r="C143" s="186" t="str">
        <f ca="1">IF(LEN(A143)=0,"",INDEX('Smelter Look-up'!$C:$C,MATCH($A143,'Smelter Look-up'!$E:$E,0)))</f>
        <v>Samduck Precious Metals</v>
      </c>
      <c r="D143" s="230"/>
      <c r="E143" s="182" t="str">
        <f ca="1">IF(ISERROR($V143),"",OFFSET('Smelter Look-up'!$D$4,$V143-4,0)&amp;"")</f>
        <v>KOREA, REPUBLIC OF</v>
      </c>
      <c r="F143" s="182" t="str">
        <f ca="1">IF(ISERROR($V143),"",OFFSET('Smelter Look-up'!$E$4,$V143-4,0))</f>
        <v>CID001555</v>
      </c>
      <c r="G143" s="182" t="str">
        <f ca="1">IF(C143=$X$4,IF(ISERROR($V143),"Enter smelter details","RMI"),IF(ISERROR($V143),"",OFFSET('Smelter Look-up'!$F$4,$V143-4,0)))</f>
        <v>RMI</v>
      </c>
      <c r="H143" s="183">
        <f ca="1">IF(ISERROR($V143),"",OFFSET('Smelter Look-up'!$G$4,$V143-4,0))</f>
        <v>0</v>
      </c>
      <c r="I143" s="184" t="str">
        <f ca="1">IF(ISERROR($V143),"",OFFSET('Smelter Look-up'!$H$4,$V143-4,0))</f>
        <v>Namdong</v>
      </c>
      <c r="J143" s="184" t="str">
        <f ca="1">IF(ISERROR($V143),"",OFFSET('Smelter Look-up'!$I$4,$V143-4,0))</f>
        <v>Incheon-gwangyeoksi</v>
      </c>
      <c r="K143" s="224"/>
      <c r="L143" s="224"/>
      <c r="M143" s="224"/>
      <c r="N143" s="224"/>
      <c r="O143" s="224"/>
      <c r="P143" s="185"/>
      <c r="Q143" s="225"/>
      <c r="R143" s="182" t="str">
        <f ca="1">IF(ISERROR($V143),"",OFFSET('Smelter Look-up'!$C$4,$V143-4,0)&amp;"")</f>
        <v>Samduck Precious Metals</v>
      </c>
      <c r="S143" s="181" t="str">
        <f t="shared" ca="1" si="21"/>
        <v>KR</v>
      </c>
      <c r="T143" s="181" t="str">
        <f ca="1">IF(B143="","",IF(ISERROR(MATCH($J143,SorP!$B$1:$B$6279,0)),"",INDIRECT("'SorP'!$A$"&amp;MATCH($S143&amp;$J143,SorP!C:C,0))))</f>
        <v>KR-28</v>
      </c>
      <c r="U143" s="201"/>
      <c r="V143" s="226">
        <f ca="1">IF(C143="",NA(),IF(OR(C143="Smelter not listed",C143="Smelter not yet identified"),MATCH($B143&amp;$D143,'Smelter Look-up'!$J:$J,0),MATCH($B143&amp;$C143,'Smelter Look-up'!$J:$J,0)))</f>
        <v>229</v>
      </c>
      <c r="X143" s="227">
        <f t="shared" ca="1" si="22"/>
        <v>0</v>
      </c>
      <c r="AB143" s="228" t="str">
        <f t="shared" ca="1" si="23"/>
        <v>GoldSamduck Precious Metals</v>
      </c>
    </row>
    <row r="144" spans="1:28" s="227" customFormat="1" ht="51">
      <c r="A144" s="181" t="s">
        <v>724</v>
      </c>
      <c r="B144" s="182" t="str">
        <f ca="1">IF(LEN(A144)=0,"",INDEX('Smelter Look-up'!$A:$A,MATCH($A144,'Smelter Look-up'!$E:$E,0)))</f>
        <v>Gold</v>
      </c>
      <c r="C144" s="186" t="str">
        <f ca="1">IF(LEN(A144)=0,"",INDEX('Smelter Look-up'!$C:$C,MATCH($A144,'Smelter Look-up'!$E:$E,0)))</f>
        <v>Samwon Metals Corp.</v>
      </c>
      <c r="D144" s="230"/>
      <c r="E144" s="182" t="str">
        <f ca="1">IF(ISERROR($V144),"",OFFSET('Smelter Look-up'!$D$4,$V144-4,0)&amp;"")</f>
        <v>KOREA, REPUBLIC OF</v>
      </c>
      <c r="F144" s="182" t="str">
        <f ca="1">IF(ISERROR($V144),"",OFFSET('Smelter Look-up'!$E$4,$V144-4,0))</f>
        <v>CID001562</v>
      </c>
      <c r="G144" s="182" t="str">
        <f ca="1">IF(C144=$X$4,IF(ISERROR($V144),"Enter smelter details","RMI"),IF(ISERROR($V144),"",OFFSET('Smelter Look-up'!$F$4,$V144-4,0)))</f>
        <v>RMI</v>
      </c>
      <c r="H144" s="183">
        <f ca="1">IF(ISERROR($V144),"",OFFSET('Smelter Look-up'!$G$4,$V144-4,0))</f>
        <v>0</v>
      </c>
      <c r="I144" s="184" t="str">
        <f ca="1">IF(ISERROR($V144),"",OFFSET('Smelter Look-up'!$H$4,$V144-4,0))</f>
        <v>Changwon</v>
      </c>
      <c r="J144" s="184" t="str">
        <f ca="1">IF(ISERROR($V144),"",OFFSET('Smelter Look-up'!$I$4,$V144-4,0))</f>
        <v>Gyeongsangnam-do</v>
      </c>
      <c r="K144" s="224"/>
      <c r="L144" s="224"/>
      <c r="M144" s="224"/>
      <c r="N144" s="224"/>
      <c r="O144" s="224"/>
      <c r="P144" s="185"/>
      <c r="Q144" s="225"/>
      <c r="R144" s="182" t="str">
        <f ca="1">IF(ISERROR($V144),"",OFFSET('Smelter Look-up'!$C$4,$V144-4,0)&amp;"")</f>
        <v>Samwon Metals Corp.</v>
      </c>
      <c r="S144" s="181" t="str">
        <f t="shared" ca="1" si="21"/>
        <v>KR</v>
      </c>
      <c r="T144" s="181" t="str">
        <f ca="1">IF(B144="","",IF(ISERROR(MATCH($J144,SorP!$B$1:$B$6279,0)),"",INDIRECT("'SorP'!$A$"&amp;MATCH($S144&amp;$J144,SorP!C:C,0))))</f>
        <v>KR-48</v>
      </c>
      <c r="U144" s="201"/>
      <c r="V144" s="226">
        <f ca="1">IF(C144="",NA(),IF(OR(C144="Smelter not listed",C144="Smelter not yet identified"),MATCH($B144&amp;$D144,'Smelter Look-up'!$J:$J,0),MATCH($B144&amp;$C144,'Smelter Look-up'!$J:$J,0)))</f>
        <v>230</v>
      </c>
      <c r="X144" s="227">
        <f t="shared" ca="1" si="22"/>
        <v>0</v>
      </c>
      <c r="AB144" s="228" t="str">
        <f t="shared" ca="1" si="23"/>
        <v>GoldSamwon Metals Corp.</v>
      </c>
    </row>
    <row r="145" spans="1:28" s="227" customFormat="1" ht="63.75">
      <c r="A145" s="181" t="s">
        <v>725</v>
      </c>
      <c r="B145" s="182" t="str">
        <f ca="1">IF(LEN(A145)=0,"",INDEX('Smelter Look-up'!$A:$A,MATCH($A145,'Smelter Look-up'!$E:$E,0)))</f>
        <v>Gold</v>
      </c>
      <c r="C145" s="186" t="str">
        <f ca="1">IF(LEN(A145)=0,"",INDEX('Smelter Look-up'!$C:$C,MATCH($A145,'Smelter Look-up'!$E:$E,0)))</f>
        <v>SEMPSA Joyeria Plateria S.A.</v>
      </c>
      <c r="D145" s="230"/>
      <c r="E145" s="182" t="str">
        <f ca="1">IF(ISERROR($V145),"",OFFSET('Smelter Look-up'!$D$4,$V145-4,0)&amp;"")</f>
        <v>SPAIN</v>
      </c>
      <c r="F145" s="182" t="str">
        <f ca="1">IF(ISERROR($V145),"",OFFSET('Smelter Look-up'!$E$4,$V145-4,0))</f>
        <v>CID001585</v>
      </c>
      <c r="G145" s="182" t="str">
        <f ca="1">IF(C145=$X$4,IF(ISERROR($V145),"Enter smelter details","RMI"),IF(ISERROR($V145),"",OFFSET('Smelter Look-up'!$F$4,$V145-4,0)))</f>
        <v>RMI</v>
      </c>
      <c r="H145" s="183">
        <f ca="1">IF(ISERROR($V145),"",OFFSET('Smelter Look-up'!$G$4,$V145-4,0))</f>
        <v>0</v>
      </c>
      <c r="I145" s="184" t="str">
        <f ca="1">IF(ISERROR($V145),"",OFFSET('Smelter Look-up'!$H$4,$V145-4,0))</f>
        <v>Madrid</v>
      </c>
      <c r="J145" s="184" t="str">
        <f ca="1">IF(ISERROR($V145),"",OFFSET('Smelter Look-up'!$I$4,$V145-4,0))</f>
        <v>Madrid, Comunidad de</v>
      </c>
      <c r="K145" s="224"/>
      <c r="L145" s="224"/>
      <c r="M145" s="224"/>
      <c r="N145" s="224"/>
      <c r="O145" s="224"/>
      <c r="P145" s="185"/>
      <c r="Q145" s="225"/>
      <c r="R145" s="182" t="str">
        <f ca="1">IF(ISERROR($V145),"",OFFSET('Smelter Look-up'!$C$4,$V145-4,0)&amp;"")</f>
        <v>SEMPSA Joyeria Plateria S.A.</v>
      </c>
      <c r="S145" s="181" t="str">
        <f t="shared" ca="1" si="21"/>
        <v>ES</v>
      </c>
      <c r="T145" s="181" t="str">
        <f ca="1">IF(B145="","",IF(ISERROR(MATCH($J145,SorP!$B$1:$B$6279,0)),"",INDIRECT("'SorP'!$A$"&amp;MATCH($S145&amp;$J145,SorP!C:C,0))))</f>
        <v>ES-MD</v>
      </c>
      <c r="U145" s="201"/>
      <c r="V145" s="226">
        <f ca="1">IF(C145="",NA(),IF(OR(C145="Smelter not listed",C145="Smelter not yet identified"),MATCH($B145&amp;$D145,'Smelter Look-up'!$J:$J,0),MATCH($B145&amp;$C145,'Smelter Look-up'!$J:$J,0)))</f>
        <v>234</v>
      </c>
      <c r="X145" s="227">
        <f t="shared" ca="1" si="22"/>
        <v>0</v>
      </c>
      <c r="AB145" s="228" t="str">
        <f t="shared" ca="1" si="23"/>
        <v>GoldSEMPSA Joyeria Plateria S.A.</v>
      </c>
    </row>
    <row r="146" spans="1:28" s="227" customFormat="1" ht="114.75">
      <c r="A146" s="181" t="s">
        <v>1654</v>
      </c>
      <c r="B146" s="182" t="str">
        <f ca="1">IF(LEN(A146)=0,"",INDEX('Smelter Look-up'!$A:$A,MATCH($A146,'Smelter Look-up'!$E:$E,0)))</f>
        <v>Gold</v>
      </c>
      <c r="C146" s="186" t="str">
        <f ca="1">IF(LEN(A146)=0,"",INDEX('Smelter Look-up'!$C:$C,MATCH($A146,'Smelter Look-up'!$E:$E,0)))</f>
        <v>Shandong Tiancheng Biological Gold Industrial Co., Ltd.</v>
      </c>
      <c r="D146" s="230"/>
      <c r="E146" s="182" t="str">
        <f ca="1">IF(ISERROR($V146),"",OFFSET('Smelter Look-up'!$D$4,$V146-4,0)&amp;"")</f>
        <v>CHINA</v>
      </c>
      <c r="F146" s="182" t="str">
        <f ca="1">IF(ISERROR($V146),"",OFFSET('Smelter Look-up'!$E$4,$V146-4,0))</f>
        <v>CID001619</v>
      </c>
      <c r="G146" s="182" t="str">
        <f ca="1">IF(C146=$X$4,IF(ISERROR($V146),"Enter smelter details","RMI"),IF(ISERROR($V146),"",OFFSET('Smelter Look-up'!$F$4,$V146-4,0)))</f>
        <v>RMI</v>
      </c>
      <c r="H146" s="183">
        <f ca="1">IF(ISERROR($V146),"",OFFSET('Smelter Look-up'!$G$4,$V146-4,0))</f>
        <v>0</v>
      </c>
      <c r="I146" s="184" t="str">
        <f ca="1">IF(ISERROR($V146),"",OFFSET('Smelter Look-up'!$H$4,$V146-4,0))</f>
        <v>Laizhou</v>
      </c>
      <c r="J146" s="184" t="str">
        <f ca="1">IF(ISERROR($V146),"",OFFSET('Smelter Look-up'!$I$4,$V146-4,0))</f>
        <v>Shandong Sheng</v>
      </c>
      <c r="K146" s="224"/>
      <c r="L146" s="224"/>
      <c r="M146" s="224"/>
      <c r="N146" s="224"/>
      <c r="O146" s="224"/>
      <c r="P146" s="185"/>
      <c r="Q146" s="225"/>
      <c r="R146" s="182" t="str">
        <f ca="1">IF(ISERROR($V146),"",OFFSET('Smelter Look-up'!$C$4,$V146-4,0)&amp;"")</f>
        <v>Shandong Tiancheng Biological Gold Industrial Co., Ltd.</v>
      </c>
      <c r="S146" s="181" t="str">
        <f t="shared" ca="1" si="21"/>
        <v>CN</v>
      </c>
      <c r="T146" s="181" t="str">
        <f ca="1">IF(B146="","",IF(ISERROR(MATCH($J146,SorP!$B$1:$B$6279,0)),"",INDIRECT("'SorP'!$A$"&amp;MATCH($S146&amp;$J146,SorP!C:C,0))))</f>
        <v>CN-SD</v>
      </c>
      <c r="U146" s="201"/>
      <c r="V146" s="226">
        <f ca="1">IF(C146="",NA(),IF(OR(C146="Smelter not listed",C146="Smelter not yet identified"),MATCH($B146&amp;$D146,'Smelter Look-up'!$J:$J,0),MATCH($B146&amp;$C146,'Smelter Look-up'!$J:$J,0)))</f>
        <v>245</v>
      </c>
      <c r="X146" s="227">
        <f t="shared" ca="1" si="22"/>
        <v>0</v>
      </c>
      <c r="AB146" s="228" t="str">
        <f t="shared" ca="1" si="23"/>
        <v>GoldShandong Tiancheng Biological Gold Industrial Co., Ltd.</v>
      </c>
    </row>
    <row r="147" spans="1:28" s="227" customFormat="1" ht="102">
      <c r="A147" s="181" t="s">
        <v>726</v>
      </c>
      <c r="B147" s="182" t="str">
        <f ca="1">IF(LEN(A147)=0,"",INDEX('Smelter Look-up'!$A:$A,MATCH($A147,'Smelter Look-up'!$E:$E,0)))</f>
        <v>Gold</v>
      </c>
      <c r="C147" s="186" t="str">
        <f ca="1">IF(LEN(A147)=0,"",INDEX('Smelter Look-up'!$C:$C,MATCH($A147,'Smelter Look-up'!$E:$E,0)))</f>
        <v>Shandong Zhaojin Gold &amp; Silver Refinery Co., Ltd.</v>
      </c>
      <c r="D147" s="230"/>
      <c r="E147" s="182" t="str">
        <f ca="1">IF(ISERROR($V147),"",OFFSET('Smelter Look-up'!$D$4,$V147-4,0)&amp;"")</f>
        <v>CHINA</v>
      </c>
      <c r="F147" s="182" t="str">
        <f ca="1">IF(ISERROR($V147),"",OFFSET('Smelter Look-up'!$E$4,$V147-4,0))</f>
        <v>CID001622</v>
      </c>
      <c r="G147" s="182" t="str">
        <f ca="1">IF(C147=$X$4,IF(ISERROR($V147),"Enter smelter details","RMI"),IF(ISERROR($V147),"",OFFSET('Smelter Look-up'!$F$4,$V147-4,0)))</f>
        <v>RMI</v>
      </c>
      <c r="H147" s="183">
        <f ca="1">IF(ISERROR($V147),"",OFFSET('Smelter Look-up'!$G$4,$V147-4,0))</f>
        <v>0</v>
      </c>
      <c r="I147" s="184" t="str">
        <f ca="1">IF(ISERROR($V147),"",OFFSET('Smelter Look-up'!$H$4,$V147-4,0))</f>
        <v>Zhaoyuan</v>
      </c>
      <c r="J147" s="184" t="str">
        <f ca="1">IF(ISERROR($V147),"",OFFSET('Smelter Look-up'!$I$4,$V147-4,0))</f>
        <v>Shandong Sheng</v>
      </c>
      <c r="K147" s="224"/>
      <c r="L147" s="224"/>
      <c r="M147" s="224"/>
      <c r="N147" s="224"/>
      <c r="O147" s="224"/>
      <c r="P147" s="185"/>
      <c r="Q147" s="225"/>
      <c r="R147" s="182" t="str">
        <f ca="1">IF(ISERROR($V147),"",OFFSET('Smelter Look-up'!$C$4,$V147-4,0)&amp;"")</f>
        <v>Shandong Zhaojin Gold &amp; Silver Refinery Co., Ltd.</v>
      </c>
      <c r="S147" s="181" t="str">
        <f t="shared" ca="1" si="21"/>
        <v>CN</v>
      </c>
      <c r="T147" s="181" t="str">
        <f ca="1">IF(B147="","",IF(ISERROR(MATCH($J147,SorP!$B$1:$B$6279,0)),"",INDIRECT("'SorP'!$A$"&amp;MATCH($S147&amp;$J147,SorP!C:C,0))))</f>
        <v>CN-SD</v>
      </c>
      <c r="U147" s="201"/>
      <c r="V147" s="226">
        <f ca="1">IF(C147="",NA(),IF(OR(C147="Smelter not listed",C147="Smelter not yet identified"),MATCH($B147&amp;$D147,'Smelter Look-up'!$J:$J,0),MATCH($B147&amp;$C147,'Smelter Look-up'!$J:$J,0)))</f>
        <v>246</v>
      </c>
      <c r="X147" s="227">
        <f t="shared" ca="1" si="22"/>
        <v>0</v>
      </c>
      <c r="AB147" s="228" t="str">
        <f t="shared" ca="1" si="23"/>
        <v>GoldShandong Zhaojin Gold &amp; Silver Refinery Co., Ltd.</v>
      </c>
    </row>
    <row r="148" spans="1:28" s="227" customFormat="1" ht="89.25">
      <c r="A148" s="181" t="s">
        <v>1387</v>
      </c>
      <c r="B148" s="182" t="str">
        <f ca="1">IF(LEN(A148)=0,"",INDEX('Smelter Look-up'!$A:$A,MATCH($A148,'Smelter Look-up'!$E:$E,0)))</f>
        <v>Gold</v>
      </c>
      <c r="C148" s="186" t="str">
        <f ca="1">IF(LEN(A148)=0,"",INDEX('Smelter Look-up'!$C:$C,MATCH($A148,'Smelter Look-up'!$E:$E,0)))</f>
        <v>Sichuan Tianze Precious Metals Co., Ltd.</v>
      </c>
      <c r="D148" s="230"/>
      <c r="E148" s="182" t="str">
        <f ca="1">IF(ISERROR($V148),"",OFFSET('Smelter Look-up'!$D$4,$V148-4,0)&amp;"")</f>
        <v>CHINA</v>
      </c>
      <c r="F148" s="182" t="str">
        <f ca="1">IF(ISERROR($V148),"",OFFSET('Smelter Look-up'!$E$4,$V148-4,0))</f>
        <v>CID001736</v>
      </c>
      <c r="G148" s="182" t="str">
        <f ca="1">IF(C148=$X$4,IF(ISERROR($V148),"Enter smelter details","RMI"),IF(ISERROR($V148),"",OFFSET('Smelter Look-up'!$F$4,$V148-4,0)))</f>
        <v>RMI</v>
      </c>
      <c r="H148" s="183">
        <f ca="1">IF(ISERROR($V148),"",OFFSET('Smelter Look-up'!$G$4,$V148-4,0))</f>
        <v>0</v>
      </c>
      <c r="I148" s="184" t="str">
        <f ca="1">IF(ISERROR($V148),"",OFFSET('Smelter Look-up'!$H$4,$V148-4,0))</f>
        <v>Chengdu</v>
      </c>
      <c r="J148" s="184" t="str">
        <f ca="1">IF(ISERROR($V148),"",OFFSET('Smelter Look-up'!$I$4,$V148-4,0))</f>
        <v>Sichuan Sheng</v>
      </c>
      <c r="K148" s="224"/>
      <c r="L148" s="224"/>
      <c r="M148" s="224"/>
      <c r="N148" s="224"/>
      <c r="O148" s="224"/>
      <c r="P148" s="185"/>
      <c r="Q148" s="225"/>
      <c r="R148" s="182" t="str">
        <f ca="1">IF(ISERROR($V148),"",OFFSET('Smelter Look-up'!$C$4,$V148-4,0)&amp;"")</f>
        <v>Sichuan Tianze Precious Metals Co., Ltd.</v>
      </c>
      <c r="S148" s="181" t="str">
        <f t="shared" ca="1" si="21"/>
        <v>CN</v>
      </c>
      <c r="T148" s="181" t="str">
        <f ca="1">IF(B148="","",IF(ISERROR(MATCH($J148,SorP!$B$1:$B$6279,0)),"",INDIRECT("'SorP'!$A$"&amp;MATCH($S148&amp;$J148,SorP!C:C,0))))</f>
        <v>CN-SC</v>
      </c>
      <c r="U148" s="201"/>
      <c r="V148" s="226">
        <f ca="1">IF(C148="",NA(),IF(OR(C148="Smelter not listed",C148="Smelter not yet identified"),MATCH($B148&amp;$D148,'Smelter Look-up'!$J:$J,0),MATCH($B148&amp;$C148,'Smelter Look-up'!$J:$J,0)))</f>
        <v>253</v>
      </c>
      <c r="X148" s="227">
        <f t="shared" ca="1" si="22"/>
        <v>0</v>
      </c>
      <c r="AB148" s="228" t="str">
        <f t="shared" ca="1" si="23"/>
        <v>GoldSichuan Tianze Precious Metals Co., Ltd.</v>
      </c>
    </row>
    <row r="149" spans="1:28" s="227" customFormat="1" ht="63.75">
      <c r="A149" s="181" t="s">
        <v>1389</v>
      </c>
      <c r="B149" s="182" t="str">
        <f ca="1">IF(LEN(A149)=0,"",INDEX('Smelter Look-up'!$A:$A,MATCH($A149,'Smelter Look-up'!$E:$E,0)))</f>
        <v>Gold</v>
      </c>
      <c r="C149" s="186" t="str">
        <f ca="1">IF(LEN(A149)=0,"",INDEX('Smelter Look-up'!$C:$C,MATCH($A149,'Smelter Look-up'!$E:$E,0)))</f>
        <v>Singway Technology Co., Ltd.</v>
      </c>
      <c r="D149" s="230"/>
      <c r="E149" s="182" t="str">
        <f ca="1">IF(ISERROR($V149),"",OFFSET('Smelter Look-up'!$D$4,$V149-4,0)&amp;"")</f>
        <v>TAIWAN, PROVINCE OF CHINA</v>
      </c>
      <c r="F149" s="182" t="str">
        <f ca="1">IF(ISERROR($V149),"",OFFSET('Smelter Look-up'!$E$4,$V149-4,0))</f>
        <v>CID002516</v>
      </c>
      <c r="G149" s="182" t="str">
        <f ca="1">IF(C149=$X$4,IF(ISERROR($V149),"Enter smelter details","RMI"),IF(ISERROR($V149),"",OFFSET('Smelter Look-up'!$F$4,$V149-4,0)))</f>
        <v>RMI</v>
      </c>
      <c r="H149" s="183">
        <f ca="1">IF(ISERROR($V149),"",OFFSET('Smelter Look-up'!$G$4,$V149-4,0))</f>
        <v>0</v>
      </c>
      <c r="I149" s="184" t="str">
        <f ca="1">IF(ISERROR($V149),"",OFFSET('Smelter Look-up'!$H$4,$V149-4,0))</f>
        <v>Dayuan</v>
      </c>
      <c r="J149" s="184" t="str">
        <f ca="1">IF(ISERROR($V149),"",OFFSET('Smelter Look-up'!$I$4,$V149-4,0))</f>
        <v>Taoyuan</v>
      </c>
      <c r="K149" s="224"/>
      <c r="L149" s="224"/>
      <c r="M149" s="224"/>
      <c r="N149" s="224"/>
      <c r="O149" s="224"/>
      <c r="P149" s="185"/>
      <c r="Q149" s="225"/>
      <c r="R149" s="182" t="str">
        <f ca="1">IF(ISERROR($V149),"",OFFSET('Smelter Look-up'!$C$4,$V149-4,0)&amp;"")</f>
        <v>Singway Technology Co., Ltd.</v>
      </c>
      <c r="S149" s="181" t="str">
        <f t="shared" ca="1" si="21"/>
        <v>TW</v>
      </c>
      <c r="T149" s="181" t="str">
        <f ca="1">IF(B149="","",IF(ISERROR(MATCH($J149,SorP!$B$1:$B$6279,0)),"",INDIRECT("'SorP'!$A$"&amp;MATCH($S149&amp;$J149,SorP!C:C,0))))</f>
        <v>TW-TAO</v>
      </c>
      <c r="U149" s="201"/>
      <c r="V149" s="226">
        <f ca="1">IF(C149="",NA(),IF(OR(C149="Smelter not listed",C149="Smelter not yet identified"),MATCH($B149&amp;$D149,'Smelter Look-up'!$J:$J,0),MATCH($B149&amp;$C149,'Smelter Look-up'!$J:$J,0)))</f>
        <v>255</v>
      </c>
      <c r="X149" s="227">
        <f t="shared" ca="1" si="22"/>
        <v>0</v>
      </c>
      <c r="AB149" s="228" t="str">
        <f t="shared" ca="1" si="23"/>
        <v>GoldSingway Technology Co., Ltd.</v>
      </c>
    </row>
    <row r="150" spans="1:28" s="227" customFormat="1" ht="114.75">
      <c r="A150" s="181" t="s">
        <v>727</v>
      </c>
      <c r="B150" s="182" t="str">
        <f ca="1">IF(LEN(A150)=0,"",INDEX('Smelter Look-up'!$A:$A,MATCH($A150,'Smelter Look-up'!$E:$E,0)))</f>
        <v>Gold</v>
      </c>
      <c r="C150" s="186" t="str">
        <f ca="1">IF(LEN(A150)=0,"",INDEX('Smelter Look-up'!$C:$C,MATCH($A150,'Smelter Look-up'!$E:$E,0)))</f>
        <v>SOE Shyolkovsky Factory of Secondary Precious Metals</v>
      </c>
      <c r="D150" s="230"/>
      <c r="E150" s="182" t="str">
        <f ca="1">IF(ISERROR($V150),"",OFFSET('Smelter Look-up'!$D$4,$V150-4,0)&amp;"")</f>
        <v>RUSSIAN FEDERATION</v>
      </c>
      <c r="F150" s="182" t="str">
        <f ca="1">IF(ISERROR($V150),"",OFFSET('Smelter Look-up'!$E$4,$V150-4,0))</f>
        <v>CID001756</v>
      </c>
      <c r="G150" s="182" t="str">
        <f ca="1">IF(C150=$X$4,IF(ISERROR($V150),"Enter smelter details","RMI"),IF(ISERROR($V150),"",OFFSET('Smelter Look-up'!$F$4,$V150-4,0)))</f>
        <v>RMI</v>
      </c>
      <c r="H150" s="183">
        <f ca="1">IF(ISERROR($V150),"",OFFSET('Smelter Look-up'!$G$4,$V150-4,0))</f>
        <v>0</v>
      </c>
      <c r="I150" s="184" t="str">
        <f ca="1">IF(ISERROR($V150),"",OFFSET('Smelter Look-up'!$H$4,$V150-4,0))</f>
        <v>Shyolkovo</v>
      </c>
      <c r="J150" s="184" t="str">
        <f ca="1">IF(ISERROR($V150),"",OFFSET('Smelter Look-up'!$I$4,$V150-4,0))</f>
        <v>Moskovskaja oblast'</v>
      </c>
      <c r="K150" s="224"/>
      <c r="L150" s="224"/>
      <c r="M150" s="224"/>
      <c r="N150" s="224"/>
      <c r="O150" s="224"/>
      <c r="P150" s="185"/>
      <c r="Q150" s="225"/>
      <c r="R150" s="182" t="str">
        <f ca="1">IF(ISERROR($V150),"",OFFSET('Smelter Look-up'!$C$4,$V150-4,0)&amp;"")</f>
        <v>SOE Shyolkovsky Factory of Secondary Precious Metals</v>
      </c>
      <c r="S150" s="181" t="str">
        <f t="shared" ca="1" si="21"/>
        <v>RU</v>
      </c>
      <c r="T150" s="181" t="str">
        <f ca="1">IF(B150="","",IF(ISERROR(MATCH($J150,SorP!$B$1:$B$6279,0)),"",INDIRECT("'SorP'!$A$"&amp;MATCH($S150&amp;$J150,SorP!C:C,0))))</f>
        <v>RU-MOS</v>
      </c>
      <c r="U150" s="201"/>
      <c r="V150" s="226">
        <f ca="1">IF(C150="",NA(),IF(OR(C150="Smelter not listed",C150="Smelter not yet identified"),MATCH($B150&amp;$D150,'Smelter Look-up'!$J:$J,0),MATCH($B150&amp;$C150,'Smelter Look-up'!$J:$J,0)))</f>
        <v>257</v>
      </c>
      <c r="X150" s="227">
        <f t="shared" ca="1" si="22"/>
        <v>0</v>
      </c>
      <c r="AB150" s="228" t="str">
        <f t="shared" ca="1" si="23"/>
        <v>GoldSOE Shyolkovsky Factory of Secondary Precious Metals</v>
      </c>
    </row>
    <row r="151" spans="1:28" s="227" customFormat="1" ht="102">
      <c r="A151" s="181" t="s">
        <v>728</v>
      </c>
      <c r="B151" s="182" t="str">
        <f ca="1">IF(LEN(A151)=0,"",INDEX('Smelter Look-up'!$A:$A,MATCH($A151,'Smelter Look-up'!$E:$E,0)))</f>
        <v>Gold</v>
      </c>
      <c r="C151" s="186" t="str">
        <f ca="1">IF(LEN(A151)=0,"",INDEX('Smelter Look-up'!$C:$C,MATCH($A151,'Smelter Look-up'!$E:$E,0)))</f>
        <v>Solar Applied Materials Technology Corp.</v>
      </c>
      <c r="D151" s="230"/>
      <c r="E151" s="182" t="str">
        <f ca="1">IF(ISERROR($V151),"",OFFSET('Smelter Look-up'!$D$4,$V151-4,0)&amp;"")</f>
        <v>TAIWAN, PROVINCE OF CHINA</v>
      </c>
      <c r="F151" s="182" t="str">
        <f ca="1">IF(ISERROR($V151),"",OFFSET('Smelter Look-up'!$E$4,$V151-4,0))</f>
        <v>CID001761</v>
      </c>
      <c r="G151" s="182" t="str">
        <f ca="1">IF(C151=$X$4,IF(ISERROR($V151),"Enter smelter details","RMI"),IF(ISERROR($V151),"",OFFSET('Smelter Look-up'!$F$4,$V151-4,0)))</f>
        <v>RMI</v>
      </c>
      <c r="H151" s="183">
        <f ca="1">IF(ISERROR($V151),"",OFFSET('Smelter Look-up'!$G$4,$V151-4,0))</f>
        <v>0</v>
      </c>
      <c r="I151" s="184" t="str">
        <f ca="1">IF(ISERROR($V151),"",OFFSET('Smelter Look-up'!$H$4,$V151-4,0))</f>
        <v>Tainan City</v>
      </c>
      <c r="J151" s="184" t="str">
        <f ca="1">IF(ISERROR($V151),"",OFFSET('Smelter Look-up'!$I$4,$V151-4,0))</f>
        <v>Tainan</v>
      </c>
      <c r="K151" s="224"/>
      <c r="L151" s="224"/>
      <c r="M151" s="224"/>
      <c r="N151" s="224"/>
      <c r="O151" s="224"/>
      <c r="P151" s="185"/>
      <c r="Q151" s="225"/>
      <c r="R151" s="182" t="str">
        <f ca="1">IF(ISERROR($V151),"",OFFSET('Smelter Look-up'!$C$4,$V151-4,0)&amp;"")</f>
        <v>Solar Applied Materials Technology Corp.</v>
      </c>
      <c r="S151" s="181" t="str">
        <f t="shared" ca="1" si="21"/>
        <v>TW</v>
      </c>
      <c r="T151" s="181" t="str">
        <f ca="1">IF(B151="","",IF(ISERROR(MATCH($J151,SorP!$B$1:$B$6279,0)),"",INDIRECT("'SorP'!$A$"&amp;MATCH($S151&amp;$J151,SorP!C:C,0))))</f>
        <v>TW-TNN</v>
      </c>
      <c r="U151" s="201"/>
      <c r="V151" s="226">
        <f ca="1">IF(C151="",NA(),IF(OR(C151="Smelter not listed",C151="Smelter not yet identified"),MATCH($B151&amp;$D151,'Smelter Look-up'!$J:$J,0),MATCH($B151&amp;$C151,'Smelter Look-up'!$J:$J,0)))</f>
        <v>258</v>
      </c>
      <c r="X151" s="227">
        <f t="shared" ca="1" si="22"/>
        <v>0</v>
      </c>
      <c r="AB151" s="228" t="str">
        <f t="shared" ca="1" si="23"/>
        <v>GoldSolar Applied Materials Technology Corp.</v>
      </c>
    </row>
    <row r="152" spans="1:28" s="227" customFormat="1" ht="165.75">
      <c r="A152" s="181" t="s">
        <v>2520</v>
      </c>
      <c r="B152" s="182" t="str">
        <f ca="1">IF(LEN(A152)=0,"",INDEX('Smelter Look-up'!$A:$A,MATCH($A152,'Smelter Look-up'!$E:$E,0)))</f>
        <v>Gold</v>
      </c>
      <c r="C152" s="186" t="str">
        <f ca="1">IF(LEN(A152)=0,"",INDEX('Smelter Look-up'!$C:$C,MATCH($A152,'Smelter Look-up'!$E:$E,0)))</f>
        <v>State Research Institute Center for Physical Sciences and Technology</v>
      </c>
      <c r="D152" s="230"/>
      <c r="E152" s="182" t="str">
        <f ca="1">IF(ISERROR($V152),"",OFFSET('Smelter Look-up'!$D$4,$V152-4,0)&amp;"")</f>
        <v>LITHUANIA</v>
      </c>
      <c r="F152" s="182" t="str">
        <f ca="1">IF(ISERROR($V152),"",OFFSET('Smelter Look-up'!$E$4,$V152-4,0))</f>
        <v>CID003153</v>
      </c>
      <c r="G152" s="182" t="str">
        <f ca="1">IF(C152=$X$4,IF(ISERROR($V152),"Enter smelter details","RMI"),IF(ISERROR($V152),"",OFFSET('Smelter Look-up'!$F$4,$V152-4,0)))</f>
        <v>RMI</v>
      </c>
      <c r="H152" s="183">
        <f ca="1">IF(ISERROR($V152),"",OFFSET('Smelter Look-up'!$G$4,$V152-4,0))</f>
        <v>0</v>
      </c>
      <c r="I152" s="184" t="str">
        <f ca="1">IF(ISERROR($V152),"",OFFSET('Smelter Look-up'!$H$4,$V152-4,0))</f>
        <v>Vilnius</v>
      </c>
      <c r="J152" s="184" t="str">
        <f ca="1">IF(ISERROR($V152),"",OFFSET('Smelter Look-up'!$I$4,$V152-4,0))</f>
        <v>Vilnius</v>
      </c>
      <c r="K152" s="224"/>
      <c r="L152" s="224"/>
      <c r="M152" s="224"/>
      <c r="N152" s="224"/>
      <c r="O152" s="224"/>
      <c r="P152" s="185"/>
      <c r="Q152" s="225"/>
      <c r="R152" s="182" t="str">
        <f ca="1">IF(ISERROR($V152),"",OFFSET('Smelter Look-up'!$C$4,$V152-4,0)&amp;"")</f>
        <v>State Research Institute Center for Physical Sciences and Technology</v>
      </c>
      <c r="S152" s="181" t="str">
        <f t="shared" ca="1" si="21"/>
        <v>LT</v>
      </c>
      <c r="T152" s="181" t="str">
        <f ca="1">IF(B152="","",IF(ISERROR(MATCH($J152,SorP!$B$1:$B$6279,0)),"",INDIRECT("'SorP'!$A$"&amp;MATCH($S152&amp;$J152,SorP!C:C,0))))</f>
        <v>LT-58</v>
      </c>
      <c r="U152" s="201"/>
      <c r="V152" s="226">
        <f ca="1">IF(C152="",NA(),IF(OR(C152="Smelter not listed",C152="Smelter not yet identified"),MATCH($B152&amp;$D152,'Smelter Look-up'!$J:$J,0),MATCH($B152&amp;$C152,'Smelter Look-up'!$J:$J,0)))</f>
        <v>262</v>
      </c>
      <c r="X152" s="227">
        <f t="shared" ca="1" si="22"/>
        <v>0</v>
      </c>
      <c r="AB152" s="228" t="str">
        <f t="shared" ca="1" si="23"/>
        <v>GoldState Research Institute Center for Physical Sciences and Technology</v>
      </c>
    </row>
    <row r="153" spans="1:28" s="227" customFormat="1" ht="38.25">
      <c r="A153" s="181" t="s">
        <v>1710</v>
      </c>
      <c r="B153" s="182" t="str">
        <f ca="1">IF(LEN(A153)=0,"",INDEX('Smelter Look-up'!$A:$A,MATCH($A153,'Smelter Look-up'!$E:$E,0)))</f>
        <v>Gold</v>
      </c>
      <c r="C153" s="186" t="str">
        <f ca="1">IF(LEN(A153)=0,"",INDEX('Smelter Look-up'!$C:$C,MATCH($A153,'Smelter Look-up'!$E:$E,0)))</f>
        <v>Sudan Gold Refinery</v>
      </c>
      <c r="D153" s="230"/>
      <c r="E153" s="182" t="str">
        <f ca="1">IF(ISERROR($V153),"",OFFSET('Smelter Look-up'!$D$4,$V153-4,0)&amp;"")</f>
        <v>SUDAN</v>
      </c>
      <c r="F153" s="182" t="str">
        <f ca="1">IF(ISERROR($V153),"",OFFSET('Smelter Look-up'!$E$4,$V153-4,0))</f>
        <v>CID002567</v>
      </c>
      <c r="G153" s="182" t="str">
        <f ca="1">IF(C153=$X$4,IF(ISERROR($V153),"Enter smelter details","RMI"),IF(ISERROR($V153),"",OFFSET('Smelter Look-up'!$F$4,$V153-4,0)))</f>
        <v>RMI</v>
      </c>
      <c r="H153" s="183">
        <f ca="1">IF(ISERROR($V153),"",OFFSET('Smelter Look-up'!$G$4,$V153-4,0))</f>
        <v>0</v>
      </c>
      <c r="I153" s="184" t="str">
        <f ca="1">IF(ISERROR($V153),"",OFFSET('Smelter Look-up'!$H$4,$V153-4,0))</f>
        <v>Khartoum</v>
      </c>
      <c r="J153" s="184" t="str">
        <f ca="1">IF(ISERROR($V153),"",OFFSET('Smelter Look-up'!$I$4,$V153-4,0))</f>
        <v>Khartoum</v>
      </c>
      <c r="K153" s="224"/>
      <c r="L153" s="224"/>
      <c r="M153" s="224"/>
      <c r="N153" s="224"/>
      <c r="O153" s="224"/>
      <c r="P153" s="185"/>
      <c r="Q153" s="225"/>
      <c r="R153" s="182" t="str">
        <f ca="1">IF(ISERROR($V153),"",OFFSET('Smelter Look-up'!$C$4,$V153-4,0)&amp;"")</f>
        <v>Sudan Gold Refinery</v>
      </c>
      <c r="S153" s="181" t="str">
        <f t="shared" ca="1" si="21"/>
        <v>SD</v>
      </c>
      <c r="T153" s="181" t="str">
        <f ca="1">IF(B153="","",IF(ISERROR(MATCH($J153,SorP!$B$1:$B$6279,0)),"",INDIRECT("'SorP'!$A$"&amp;MATCH($S153&amp;$J153,SorP!C:C,0))))</f>
        <v>SD-KH</v>
      </c>
      <c r="U153" s="201"/>
      <c r="V153" s="226">
        <f ca="1">IF(C153="",NA(),IF(OR(C153="Smelter not listed",C153="Smelter not yet identified"),MATCH($B153&amp;$D153,'Smelter Look-up'!$J:$J,0),MATCH($B153&amp;$C153,'Smelter Look-up'!$J:$J,0)))</f>
        <v>263</v>
      </c>
      <c r="X153" s="227">
        <f t="shared" ca="1" si="22"/>
        <v>0</v>
      </c>
      <c r="AB153" s="228" t="str">
        <f t="shared" ca="1" si="23"/>
        <v>GoldSudan Gold Refinery</v>
      </c>
    </row>
    <row r="154" spans="1:28" s="227" customFormat="1" ht="76.5">
      <c r="A154" s="181" t="s">
        <v>729</v>
      </c>
      <c r="B154" s="182" t="str">
        <f ca="1">IF(LEN(A154)=0,"",INDEX('Smelter Look-up'!$A:$A,MATCH($A154,'Smelter Look-up'!$E:$E,0)))</f>
        <v>Gold</v>
      </c>
      <c r="C154" s="186" t="str">
        <f ca="1">IF(LEN(A154)=0,"",INDEX('Smelter Look-up'!$C:$C,MATCH($A154,'Smelter Look-up'!$E:$E,0)))</f>
        <v>Sumitomo Metal Mining Co., Ltd.</v>
      </c>
      <c r="D154" s="230"/>
      <c r="E154" s="182" t="str">
        <f ca="1">IF(ISERROR($V154),"",OFFSET('Smelter Look-up'!$D$4,$V154-4,0)&amp;"")</f>
        <v>JAPAN</v>
      </c>
      <c r="F154" s="182" t="str">
        <f ca="1">IF(ISERROR($V154),"",OFFSET('Smelter Look-up'!$E$4,$V154-4,0))</f>
        <v>CID001798</v>
      </c>
      <c r="G154" s="182" t="str">
        <f ca="1">IF(C154=$X$4,IF(ISERROR($V154),"Enter smelter details","RMI"),IF(ISERROR($V154),"",OFFSET('Smelter Look-up'!$F$4,$V154-4,0)))</f>
        <v>RMI</v>
      </c>
      <c r="H154" s="183">
        <f ca="1">IF(ISERROR($V154),"",OFFSET('Smelter Look-up'!$G$4,$V154-4,0))</f>
        <v>0</v>
      </c>
      <c r="I154" s="184" t="str">
        <f ca="1">IF(ISERROR($V154),"",OFFSET('Smelter Look-up'!$H$4,$V154-4,0))</f>
        <v>Saijo</v>
      </c>
      <c r="J154" s="184" t="str">
        <f ca="1">IF(ISERROR($V154),"",OFFSET('Smelter Look-up'!$I$4,$V154-4,0))</f>
        <v>Ehime</v>
      </c>
      <c r="K154" s="224"/>
      <c r="L154" s="224"/>
      <c r="M154" s="224"/>
      <c r="N154" s="224"/>
      <c r="O154" s="224"/>
      <c r="P154" s="185"/>
      <c r="Q154" s="225"/>
      <c r="R154" s="182" t="str">
        <f ca="1">IF(ISERROR($V154),"",OFFSET('Smelter Look-up'!$C$4,$V154-4,0)&amp;"")</f>
        <v>Sumitomo Metal Mining Co., Ltd.</v>
      </c>
      <c r="S154" s="181" t="str">
        <f t="shared" ca="1" si="21"/>
        <v>JP</v>
      </c>
      <c r="T154" s="181" t="str">
        <f ca="1">IF(B154="","",IF(ISERROR(MATCH($J154,SorP!$B$1:$B$6279,0)),"",INDIRECT("'SorP'!$A$"&amp;MATCH($S154&amp;$J154,SorP!C:C,0))))</f>
        <v>JP-38</v>
      </c>
      <c r="U154" s="201"/>
      <c r="V154" s="226">
        <f ca="1">IF(C154="",NA(),IF(OR(C154="Smelter not listed",C154="Smelter not yet identified"),MATCH($B154&amp;$D154,'Smelter Look-up'!$J:$J,0),MATCH($B154&amp;$C154,'Smelter Look-up'!$J:$J,0)))</f>
        <v>265</v>
      </c>
      <c r="X154" s="227">
        <f t="shared" ca="1" si="22"/>
        <v>0</v>
      </c>
      <c r="AB154" s="228" t="str">
        <f t="shared" ca="1" si="23"/>
        <v>GoldSumitomo Metal Mining Co., Ltd.</v>
      </c>
    </row>
    <row r="155" spans="1:28" s="227" customFormat="1" ht="25.5">
      <c r="A155" s="181" t="s">
        <v>1712</v>
      </c>
      <c r="B155" s="182" t="str">
        <f ca="1">IF(LEN(A155)=0,"",INDEX('Smelter Look-up'!$A:$A,MATCH($A155,'Smelter Look-up'!$E:$E,0)))</f>
        <v>Gold</v>
      </c>
      <c r="C155" s="186" t="str">
        <f ca="1">IF(LEN(A155)=0,"",INDEX('Smelter Look-up'!$C:$C,MATCH($A155,'Smelter Look-up'!$E:$E,0)))</f>
        <v>T.C.A S.p.A</v>
      </c>
      <c r="D155" s="230"/>
      <c r="E155" s="182" t="str">
        <f ca="1">IF(ISERROR($V155),"",OFFSET('Smelter Look-up'!$D$4,$V155-4,0)&amp;"")</f>
        <v>ITALY</v>
      </c>
      <c r="F155" s="182" t="str">
        <f ca="1">IF(ISERROR($V155),"",OFFSET('Smelter Look-up'!$E$4,$V155-4,0))</f>
        <v>CID002580</v>
      </c>
      <c r="G155" s="182" t="str">
        <f ca="1">IF(C155=$X$4,IF(ISERROR($V155),"Enter smelter details","RMI"),IF(ISERROR($V155),"",OFFSET('Smelter Look-up'!$F$4,$V155-4,0)))</f>
        <v>RMI</v>
      </c>
      <c r="H155" s="183">
        <f ca="1">IF(ISERROR($V155),"",OFFSET('Smelter Look-up'!$G$4,$V155-4,0))</f>
        <v>0</v>
      </c>
      <c r="I155" s="184" t="str">
        <f ca="1">IF(ISERROR($V155),"",OFFSET('Smelter Look-up'!$H$4,$V155-4,0))</f>
        <v>Capolona</v>
      </c>
      <c r="J155" s="184" t="str">
        <f ca="1">IF(ISERROR($V155),"",OFFSET('Smelter Look-up'!$I$4,$V155-4,0))</f>
        <v>Toscana</v>
      </c>
      <c r="K155" s="224"/>
      <c r="L155" s="224"/>
      <c r="M155" s="224"/>
      <c r="N155" s="224"/>
      <c r="O155" s="224"/>
      <c r="P155" s="185"/>
      <c r="Q155" s="225"/>
      <c r="R155" s="182" t="str">
        <f ca="1">IF(ISERROR($V155),"",OFFSET('Smelter Look-up'!$C$4,$V155-4,0)&amp;"")</f>
        <v>T.C.A S.p.A</v>
      </c>
      <c r="S155" s="181" t="str">
        <f t="shared" ca="1" si="21"/>
        <v>IT</v>
      </c>
      <c r="T155" s="181" t="str">
        <f ca="1">IF(B155="","",IF(ISERROR(MATCH($J155,SorP!$B$1:$B$6279,0)),"",INDIRECT("'SorP'!$A$"&amp;MATCH($S155&amp;$J155,SorP!C:C,0))))</f>
        <v>IT-52</v>
      </c>
      <c r="U155" s="201"/>
      <c r="V155" s="226">
        <f ca="1">IF(C155="",NA(),IF(OR(C155="Smelter not listed",C155="Smelter not yet identified"),MATCH($B155&amp;$D155,'Smelter Look-up'!$J:$J,0),MATCH($B155&amp;$C155,'Smelter Look-up'!$J:$J,0)))</f>
        <v>269</v>
      </c>
      <c r="X155" s="227">
        <f t="shared" ca="1" si="22"/>
        <v>0</v>
      </c>
      <c r="AB155" s="228" t="str">
        <f t="shared" ca="1" si="23"/>
        <v>GoldT.C.A S.p.A</v>
      </c>
    </row>
    <row r="156" spans="1:28" s="227" customFormat="1" ht="63.75">
      <c r="A156" s="181" t="s">
        <v>730</v>
      </c>
      <c r="B156" s="182" t="str">
        <f ca="1">IF(LEN(A156)=0,"",INDEX('Smelter Look-up'!$A:$A,MATCH($A156,'Smelter Look-up'!$E:$E,0)))</f>
        <v>Gold</v>
      </c>
      <c r="C156" s="186" t="str">
        <f ca="1">IF(LEN(A156)=0,"",INDEX('Smelter Look-up'!$C:$C,MATCH($A156,'Smelter Look-up'!$E:$E,0)))</f>
        <v>Tanaka Kikinzoku Kogyo K.K.</v>
      </c>
      <c r="D156" s="230"/>
      <c r="E156" s="182" t="str">
        <f ca="1">IF(ISERROR($V156),"",OFFSET('Smelter Look-up'!$D$4,$V156-4,0)&amp;"")</f>
        <v>JAPAN</v>
      </c>
      <c r="F156" s="182" t="str">
        <f ca="1">IF(ISERROR($V156),"",OFFSET('Smelter Look-up'!$E$4,$V156-4,0))</f>
        <v>CID001875</v>
      </c>
      <c r="G156" s="182" t="str">
        <f ca="1">IF(C156=$X$4,IF(ISERROR($V156),"Enter smelter details","RMI"),IF(ISERROR($V156),"",OFFSET('Smelter Look-up'!$F$4,$V156-4,0)))</f>
        <v>RMI</v>
      </c>
      <c r="H156" s="183">
        <f ca="1">IF(ISERROR($V156),"",OFFSET('Smelter Look-up'!$G$4,$V156-4,0))</f>
        <v>0</v>
      </c>
      <c r="I156" s="184" t="str">
        <f ca="1">IF(ISERROR($V156),"",OFFSET('Smelter Look-up'!$H$4,$V156-4,0))</f>
        <v>Hiratsuka</v>
      </c>
      <c r="J156" s="184" t="str">
        <f ca="1">IF(ISERROR($V156),"",OFFSET('Smelter Look-up'!$I$4,$V156-4,0))</f>
        <v>Kanagawa</v>
      </c>
      <c r="K156" s="224"/>
      <c r="L156" s="224"/>
      <c r="M156" s="224"/>
      <c r="N156" s="224"/>
      <c r="O156" s="224"/>
      <c r="P156" s="185"/>
      <c r="Q156" s="225"/>
      <c r="R156" s="182" t="str">
        <f ca="1">IF(ISERROR($V156),"",OFFSET('Smelter Look-up'!$C$4,$V156-4,0)&amp;"")</f>
        <v>Tanaka Kikinzoku Kogyo K.K.</v>
      </c>
      <c r="S156" s="181" t="str">
        <f t="shared" ca="1" si="21"/>
        <v>JP</v>
      </c>
      <c r="T156" s="181" t="str">
        <f ca="1">IF(B156="","",IF(ISERROR(MATCH($J156,SorP!$B$1:$B$6279,0)),"",INDIRECT("'SorP'!$A$"&amp;MATCH($S156&amp;$J156,SorP!C:C,0))))</f>
        <v>JP-14</v>
      </c>
      <c r="U156" s="201"/>
      <c r="V156" s="226">
        <f ca="1">IF(C156="",NA(),IF(OR(C156="Smelter not listed",C156="Smelter not yet identified"),MATCH($B156&amp;$D156,'Smelter Look-up'!$J:$J,0),MATCH($B156&amp;$C156,'Smelter Look-up'!$J:$J,0)))</f>
        <v>278</v>
      </c>
      <c r="X156" s="227">
        <f t="shared" ca="1" si="22"/>
        <v>0</v>
      </c>
      <c r="AB156" s="228" t="str">
        <f t="shared" ca="1" si="23"/>
        <v>GoldTanaka Kikinzoku Kogyo K.K.</v>
      </c>
    </row>
    <row r="157" spans="1:28" s="227" customFormat="1" ht="76.5">
      <c r="A157" s="181" t="s">
        <v>732</v>
      </c>
      <c r="B157" s="182" t="str">
        <f ca="1">IF(LEN(A157)=0,"",INDEX('Smelter Look-up'!$A:$A,MATCH($A157,'Smelter Look-up'!$E:$E,0)))</f>
        <v>Gold</v>
      </c>
      <c r="C157" s="186" t="str">
        <f ca="1">IF(LEN(A157)=0,"",INDEX('Smelter Look-up'!$C:$C,MATCH($A157,'Smelter Look-up'!$E:$E,0)))</f>
        <v>Shandong Gold Smelting Co., Ltd.</v>
      </c>
      <c r="D157" s="230"/>
      <c r="E157" s="182" t="str">
        <f ca="1">IF(ISERROR($V157),"",OFFSET('Smelter Look-up'!$D$4,$V157-4,0)&amp;"")</f>
        <v>CHINA</v>
      </c>
      <c r="F157" s="182" t="str">
        <f ca="1">IF(ISERROR($V157),"",OFFSET('Smelter Look-up'!$E$4,$V157-4,0))</f>
        <v>CID001916</v>
      </c>
      <c r="G157" s="182" t="str">
        <f ca="1">IF(C157=$X$4,IF(ISERROR($V157),"Enter smelter details","RMI"),IF(ISERROR($V157),"",OFFSET('Smelter Look-up'!$F$4,$V157-4,0)))</f>
        <v>RMI</v>
      </c>
      <c r="H157" s="183">
        <f ca="1">IF(ISERROR($V157),"",OFFSET('Smelter Look-up'!$G$4,$V157-4,0))</f>
        <v>0</v>
      </c>
      <c r="I157" s="184" t="str">
        <f ca="1">IF(ISERROR($V157),"",OFFSET('Smelter Look-up'!$H$4,$V157-4,0))</f>
        <v>Laizhou</v>
      </c>
      <c r="J157" s="184" t="str">
        <f ca="1">IF(ISERROR($V157),"",OFFSET('Smelter Look-up'!$I$4,$V157-4,0))</f>
        <v>Shandong Sheng</v>
      </c>
      <c r="K157" s="224"/>
      <c r="L157" s="224"/>
      <c r="M157" s="224"/>
      <c r="N157" s="224"/>
      <c r="O157" s="224"/>
      <c r="P157" s="185"/>
      <c r="Q157" s="225"/>
      <c r="R157" s="182" t="str">
        <f ca="1">IF(ISERROR($V157),"",OFFSET('Smelter Look-up'!$C$4,$V157-4,0)&amp;"")</f>
        <v>Shandong Gold Smelting Co., Ltd.</v>
      </c>
      <c r="S157" s="181" t="str">
        <f t="shared" ca="1" si="21"/>
        <v>CN</v>
      </c>
      <c r="T157" s="181" t="str">
        <f ca="1">IF(B157="","",IF(ISERROR(MATCH($J157,SorP!$B$1:$B$6279,0)),"",INDIRECT("'SorP'!$A$"&amp;MATCH($S157&amp;$J157,SorP!C:C,0))))</f>
        <v>CN-SD</v>
      </c>
      <c r="U157" s="201"/>
      <c r="V157" s="226">
        <f ca="1">IF(C157="",NA(),IF(OR(C157="Smelter not listed",C157="Smelter not yet identified"),MATCH($B157&amp;$D157,'Smelter Look-up'!$J:$J,0),MATCH($B157&amp;$C157,'Smelter Look-up'!$J:$J,0)))</f>
        <v>239</v>
      </c>
      <c r="X157" s="227">
        <f t="shared" ca="1" si="22"/>
        <v>0</v>
      </c>
      <c r="AB157" s="228" t="str">
        <f t="shared" ca="1" si="23"/>
        <v>GoldShandong Gold Smelting Co., Ltd.</v>
      </c>
    </row>
    <row r="158" spans="1:28" s="227" customFormat="1" ht="63.75">
      <c r="A158" s="181" t="s">
        <v>733</v>
      </c>
      <c r="B158" s="182" t="str">
        <f ca="1">IF(LEN(A158)=0,"",INDEX('Smelter Look-up'!$A:$A,MATCH($A158,'Smelter Look-up'!$E:$E,0)))</f>
        <v>Gold</v>
      </c>
      <c r="C158" s="186" t="str">
        <f ca="1">IF(LEN(A158)=0,"",INDEX('Smelter Look-up'!$C:$C,MATCH($A158,'Smelter Look-up'!$E:$E,0)))</f>
        <v>Tokuriki Honten Co., Ltd.</v>
      </c>
      <c r="D158" s="230"/>
      <c r="E158" s="182" t="str">
        <f ca="1">IF(ISERROR($V158),"",OFFSET('Smelter Look-up'!$D$4,$V158-4,0)&amp;"")</f>
        <v>JAPAN</v>
      </c>
      <c r="F158" s="182" t="str">
        <f ca="1">IF(ISERROR($V158),"",OFFSET('Smelter Look-up'!$E$4,$V158-4,0))</f>
        <v>CID001938</v>
      </c>
      <c r="G158" s="182" t="str">
        <f ca="1">IF(C158=$X$4,IF(ISERROR($V158),"Enter smelter details","RMI"),IF(ISERROR($V158),"",OFFSET('Smelter Look-up'!$F$4,$V158-4,0)))</f>
        <v>RMI</v>
      </c>
      <c r="H158" s="183">
        <f ca="1">IF(ISERROR($V158),"",OFFSET('Smelter Look-up'!$G$4,$V158-4,0))</f>
        <v>0</v>
      </c>
      <c r="I158" s="184" t="str">
        <f ca="1">IF(ISERROR($V158),"",OFFSET('Smelter Look-up'!$H$4,$V158-4,0))</f>
        <v>Kuki</v>
      </c>
      <c r="J158" s="184" t="str">
        <f ca="1">IF(ISERROR($V158),"",OFFSET('Smelter Look-up'!$I$4,$V158-4,0))</f>
        <v>Saitama</v>
      </c>
      <c r="K158" s="224"/>
      <c r="L158" s="224"/>
      <c r="M158" s="224"/>
      <c r="N158" s="224"/>
      <c r="O158" s="224"/>
      <c r="P158" s="185"/>
      <c r="Q158" s="225"/>
      <c r="R158" s="182" t="str">
        <f ca="1">IF(ISERROR($V158),"",OFFSET('Smelter Look-up'!$C$4,$V158-4,0)&amp;"")</f>
        <v>Tokuriki Honten Co., Ltd.</v>
      </c>
      <c r="S158" s="181" t="str">
        <f t="shared" ca="1" si="21"/>
        <v>JP</v>
      </c>
      <c r="T158" s="181" t="str">
        <f ca="1">IF(B158="","",IF(ISERROR(MATCH($J158,SorP!$B$1:$B$6279,0)),"",INDIRECT("'SorP'!$A$"&amp;MATCH($S158&amp;$J158,SorP!C:C,0))))</f>
        <v>JP-11</v>
      </c>
      <c r="U158" s="201"/>
      <c r="V158" s="226">
        <f ca="1">IF(C158="",NA(),IF(OR(C158="Smelter not listed",C158="Smelter not yet identified"),MATCH($B158&amp;$D158,'Smelter Look-up'!$J:$J,0),MATCH($B158&amp;$C158,'Smelter Look-up'!$J:$J,0)))</f>
        <v>283</v>
      </c>
      <c r="X158" s="227">
        <f t="shared" ca="1" si="22"/>
        <v>0</v>
      </c>
      <c r="AB158" s="228" t="str">
        <f t="shared" ca="1" si="23"/>
        <v>GoldTokuriki Honten Co., Ltd.</v>
      </c>
    </row>
    <row r="159" spans="1:28" s="227" customFormat="1" ht="102">
      <c r="A159" s="181" t="s">
        <v>734</v>
      </c>
      <c r="B159" s="182" t="str">
        <f ca="1">IF(LEN(A159)=0,"",INDEX('Smelter Look-up'!$A:$A,MATCH($A159,'Smelter Look-up'!$E:$E,0)))</f>
        <v>Gold</v>
      </c>
      <c r="C159" s="186" t="str">
        <f ca="1">IF(LEN(A159)=0,"",INDEX('Smelter Look-up'!$C:$C,MATCH($A159,'Smelter Look-up'!$E:$E,0)))</f>
        <v>Tongling Nonferrous Metals Group Co., Ltd.</v>
      </c>
      <c r="D159" s="230"/>
      <c r="E159" s="182" t="str">
        <f ca="1">IF(ISERROR($V159),"",OFFSET('Smelter Look-up'!$D$4,$V159-4,0)&amp;"")</f>
        <v>CHINA</v>
      </c>
      <c r="F159" s="182" t="str">
        <f ca="1">IF(ISERROR($V159),"",OFFSET('Smelter Look-up'!$E$4,$V159-4,0))</f>
        <v>CID001947</v>
      </c>
      <c r="G159" s="182" t="str">
        <f ca="1">IF(C159=$X$4,IF(ISERROR($V159),"Enter smelter details","RMI"),IF(ISERROR($V159),"",OFFSET('Smelter Look-up'!$F$4,$V159-4,0)))</f>
        <v>RMI</v>
      </c>
      <c r="H159" s="183">
        <f ca="1">IF(ISERROR($V159),"",OFFSET('Smelter Look-up'!$G$4,$V159-4,0))</f>
        <v>0</v>
      </c>
      <c r="I159" s="184" t="str">
        <f ca="1">IF(ISERROR($V159),"",OFFSET('Smelter Look-up'!$H$4,$V159-4,0))</f>
        <v>Tongling</v>
      </c>
      <c r="J159" s="184" t="str">
        <f ca="1">IF(ISERROR($V159),"",OFFSET('Smelter Look-up'!$I$4,$V159-4,0))</f>
        <v>Anhui Sheng</v>
      </c>
      <c r="K159" s="224"/>
      <c r="L159" s="224"/>
      <c r="M159" s="224"/>
      <c r="N159" s="224"/>
      <c r="O159" s="224"/>
      <c r="P159" s="185"/>
      <c r="Q159" s="225"/>
      <c r="R159" s="182" t="str">
        <f ca="1">IF(ISERROR($V159),"",OFFSET('Smelter Look-up'!$C$4,$V159-4,0)&amp;"")</f>
        <v>Tongling Nonferrous Metals Group Co., Ltd.</v>
      </c>
      <c r="S159" s="181" t="str">
        <f t="shared" ca="1" si="21"/>
        <v>CN</v>
      </c>
      <c r="T159" s="181" t="str">
        <f ca="1">IF(B159="","",IF(ISERROR(MATCH($J159,SorP!$B$1:$B$6279,0)),"",INDIRECT("'SorP'!$A$"&amp;MATCH($S159&amp;$J159,SorP!C:C,0))))</f>
        <v>CN-AH</v>
      </c>
      <c r="U159" s="201"/>
      <c r="V159" s="226">
        <f ca="1">IF(C159="",NA(),IF(OR(C159="Smelter not listed",C159="Smelter not yet identified"),MATCH($B159&amp;$D159,'Smelter Look-up'!$J:$J,0),MATCH($B159&amp;$C159,'Smelter Look-up'!$J:$J,0)))</f>
        <v>284</v>
      </c>
      <c r="X159" s="227">
        <f t="shared" ca="1" si="22"/>
        <v>0</v>
      </c>
      <c r="AB159" s="228" t="str">
        <f t="shared" ca="1" si="23"/>
        <v>GoldTongling Nonferrous Metals Group Co., Ltd.</v>
      </c>
    </row>
    <row r="160" spans="1:28" s="227" customFormat="1" ht="63.75">
      <c r="A160" s="181" t="s">
        <v>2262</v>
      </c>
      <c r="B160" s="182" t="str">
        <f ca="1">IF(LEN(A160)=0,"",INDEX('Smelter Look-up'!$A:$A,MATCH($A160,'Smelter Look-up'!$E:$E,0)))</f>
        <v>Gold</v>
      </c>
      <c r="C160" s="186" t="str">
        <f ca="1">IF(LEN(A160)=0,"",INDEX('Smelter Look-up'!$C:$C,MATCH($A160,'Smelter Look-up'!$E:$E,0)))</f>
        <v>Industrial Refining Company</v>
      </c>
      <c r="D160" s="230"/>
      <c r="E160" s="182" t="str">
        <f ca="1">IF(ISERROR($V160),"",OFFSET('Smelter Look-up'!$D$4,$V160-4,0)&amp;"")</f>
        <v>BELGIUM</v>
      </c>
      <c r="F160" s="182" t="str">
        <f ca="1">IF(ISERROR($V160),"",OFFSET('Smelter Look-up'!$E$4,$V160-4,0))</f>
        <v>CID002587</v>
      </c>
      <c r="G160" s="182" t="str">
        <f ca="1">IF(C160=$X$4,IF(ISERROR($V160),"Enter smelter details","RMI"),IF(ISERROR($V160),"",OFFSET('Smelter Look-up'!$F$4,$V160-4,0)))</f>
        <v>RMI</v>
      </c>
      <c r="H160" s="183">
        <f ca="1">IF(ISERROR($V160),"",OFFSET('Smelter Look-up'!$G$4,$V160-4,0))</f>
        <v>0</v>
      </c>
      <c r="I160" s="184" t="str">
        <f ca="1">IF(ISERROR($V160),"",OFFSET('Smelter Look-up'!$H$4,$V160-4,0))</f>
        <v>Antwerp</v>
      </c>
      <c r="J160" s="184" t="str">
        <f ca="1">IF(ISERROR($V160),"",OFFSET('Smelter Look-up'!$I$4,$V160-4,0))</f>
        <v>Antwerpen</v>
      </c>
      <c r="K160" s="224"/>
      <c r="L160" s="224"/>
      <c r="M160" s="224"/>
      <c r="N160" s="224"/>
      <c r="O160" s="224"/>
      <c r="P160" s="185"/>
      <c r="Q160" s="225"/>
      <c r="R160" s="182" t="str">
        <f ca="1">IF(ISERROR($V160),"",OFFSET('Smelter Look-up'!$C$4,$V160-4,0)&amp;"")</f>
        <v>Industrial Refining Company</v>
      </c>
      <c r="S160" s="181" t="str">
        <f t="shared" ca="1" si="21"/>
        <v>BE</v>
      </c>
      <c r="T160" s="181" t="str">
        <f ca="1">IF(B160="","",IF(ISERROR(MATCH($J160,SorP!$B$1:$B$6279,0)),"",INDIRECT("'SorP'!$A$"&amp;MATCH($S160&amp;$J160,SorP!C:C,0))))</f>
        <v>BE-VAN</v>
      </c>
      <c r="U160" s="201"/>
      <c r="V160" s="226">
        <f ca="1">IF(C160="",NA(),IF(OR(C160="Smelter not listed",C160="Smelter not yet identified"),MATCH($B160&amp;$D160,'Smelter Look-up'!$J:$J,0),MATCH($B160&amp;$C160,'Smelter Look-up'!$J:$J,0)))</f>
        <v>115</v>
      </c>
      <c r="X160" s="227">
        <f t="shared" ca="1" si="22"/>
        <v>0</v>
      </c>
      <c r="AB160" s="228" t="str">
        <f t="shared" ca="1" si="23"/>
        <v>GoldIndustrial Refining Company</v>
      </c>
    </row>
    <row r="161" spans="1:28" s="227" customFormat="1" ht="51">
      <c r="A161" s="181" t="s">
        <v>2328</v>
      </c>
      <c r="B161" s="182" t="str">
        <f ca="1">IF(LEN(A161)=0,"",INDEX('Smelter Look-up'!$A:$A,MATCH($A161,'Smelter Look-up'!$E:$E,0)))</f>
        <v>Gold</v>
      </c>
      <c r="C161" s="186" t="str">
        <f ca="1">IF(LEN(A161)=0,"",INDEX('Smelter Look-up'!$C:$C,MATCH($A161,'Smelter Look-up'!$E:$E,0)))</f>
        <v>TOO Tau-Ken-Altyn</v>
      </c>
      <c r="D161" s="230"/>
      <c r="E161" s="182" t="str">
        <f ca="1">IF(ISERROR($V161),"",OFFSET('Smelter Look-up'!$D$4,$V161-4,0)&amp;"")</f>
        <v>KAZAKHSTAN</v>
      </c>
      <c r="F161" s="182" t="str">
        <f ca="1">IF(ISERROR($V161),"",OFFSET('Smelter Look-up'!$E$4,$V161-4,0))</f>
        <v>CID002615</v>
      </c>
      <c r="G161" s="182" t="str">
        <f ca="1">IF(C161=$X$4,IF(ISERROR($V161),"Enter smelter details","RMI"),IF(ISERROR($V161),"",OFFSET('Smelter Look-up'!$F$4,$V161-4,0)))</f>
        <v>RMI</v>
      </c>
      <c r="H161" s="183">
        <f ca="1">IF(ISERROR($V161),"",OFFSET('Smelter Look-up'!$G$4,$V161-4,0))</f>
        <v>0</v>
      </c>
      <c r="I161" s="184" t="str">
        <f ca="1">IF(ISERROR($V161),"",OFFSET('Smelter Look-up'!$H$4,$V161-4,0))</f>
        <v>Astana</v>
      </c>
      <c r="J161" s="184" t="str">
        <f ca="1">IF(ISERROR($V161),"",OFFSET('Smelter Look-up'!$I$4,$V161-4,0))</f>
        <v>Almaty</v>
      </c>
      <c r="K161" s="224"/>
      <c r="L161" s="224"/>
      <c r="M161" s="224"/>
      <c r="N161" s="224"/>
      <c r="O161" s="224"/>
      <c r="P161" s="185"/>
      <c r="Q161" s="225"/>
      <c r="R161" s="182" t="str">
        <f ca="1">IF(ISERROR($V161),"",OFFSET('Smelter Look-up'!$C$4,$V161-4,0)&amp;"")</f>
        <v>TOO Tau-Ken-Altyn</v>
      </c>
      <c r="S161" s="181" t="str">
        <f t="shared" ca="1" si="21"/>
        <v>KZ</v>
      </c>
      <c r="T161" s="181" t="str">
        <f ca="1">IF(B161="","",IF(ISERROR(MATCH($J161,SorP!$B$1:$B$6279,0)),"",INDIRECT("'SorP'!$A$"&amp;MATCH($S161&amp;$J161,SorP!C:C,0))))</f>
        <v>KZ-ALA</v>
      </c>
      <c r="U161" s="201"/>
      <c r="V161" s="226">
        <f ca="1">IF(C161="",NA(),IF(OR(C161="Smelter not listed",C161="Smelter not yet identified"),MATCH($B161&amp;$D161,'Smelter Look-up'!$J:$J,0),MATCH($B161&amp;$C161,'Smelter Look-up'!$J:$J,0)))</f>
        <v>287</v>
      </c>
      <c r="X161" s="227">
        <f t="shared" ca="1" si="22"/>
        <v>0</v>
      </c>
      <c r="AB161" s="228" t="str">
        <f t="shared" ca="1" si="23"/>
        <v>GoldTOO Tau-Ken-Altyn</v>
      </c>
    </row>
    <row r="162" spans="1:28" s="227" customFormat="1" ht="25.5">
      <c r="A162" s="181" t="s">
        <v>735</v>
      </c>
      <c r="B162" s="182" t="str">
        <f ca="1">IF(LEN(A162)=0,"",INDEX('Smelter Look-up'!$A:$A,MATCH($A162,'Smelter Look-up'!$E:$E,0)))</f>
        <v>Gold</v>
      </c>
      <c r="C162" s="186" t="str">
        <f ca="1">IF(LEN(A162)=0,"",INDEX('Smelter Look-up'!$C:$C,MATCH($A162,'Smelter Look-up'!$E:$E,0)))</f>
        <v>Torecom</v>
      </c>
      <c r="D162" s="230"/>
      <c r="E162" s="182" t="str">
        <f ca="1">IF(ISERROR($V162),"",OFFSET('Smelter Look-up'!$D$4,$V162-4,0)&amp;"")</f>
        <v>KOREA, REPUBLIC OF</v>
      </c>
      <c r="F162" s="182" t="str">
        <f ca="1">IF(ISERROR($V162),"",OFFSET('Smelter Look-up'!$E$4,$V162-4,0))</f>
        <v>CID001955</v>
      </c>
      <c r="G162" s="182" t="str">
        <f ca="1">IF(C162=$X$4,IF(ISERROR($V162),"Enter smelter details","RMI"),IF(ISERROR($V162),"",OFFSET('Smelter Look-up'!$F$4,$V162-4,0)))</f>
        <v>RMI</v>
      </c>
      <c r="H162" s="183">
        <f ca="1">IF(ISERROR($V162),"",OFFSET('Smelter Look-up'!$G$4,$V162-4,0))</f>
        <v>0</v>
      </c>
      <c r="I162" s="184" t="str">
        <f ca="1">IF(ISERROR($V162),"",OFFSET('Smelter Look-up'!$H$4,$V162-4,0))</f>
        <v>Asan</v>
      </c>
      <c r="J162" s="184" t="str">
        <f ca="1">IF(ISERROR($V162),"",OFFSET('Smelter Look-up'!$I$4,$V162-4,0))</f>
        <v>Chungcheongnam-do</v>
      </c>
      <c r="K162" s="224"/>
      <c r="L162" s="224"/>
      <c r="M162" s="224"/>
      <c r="N162" s="224"/>
      <c r="O162" s="224"/>
      <c r="P162" s="185"/>
      <c r="Q162" s="225"/>
      <c r="R162" s="182" t="str">
        <f ca="1">IF(ISERROR($V162),"",OFFSET('Smelter Look-up'!$C$4,$V162-4,0)&amp;"")</f>
        <v>Torecom</v>
      </c>
      <c r="S162" s="181" t="str">
        <f t="shared" ca="1" si="21"/>
        <v>KR</v>
      </c>
      <c r="T162" s="181" t="str">
        <f ca="1">IF(B162="","",IF(ISERROR(MATCH($J162,SorP!$B$1:$B$6279,0)),"",INDIRECT("'SorP'!$A$"&amp;MATCH($S162&amp;$J162,SorP!C:C,0))))</f>
        <v>KR-44</v>
      </c>
      <c r="U162" s="201"/>
      <c r="V162" s="226">
        <f ca="1">IF(C162="",NA(),IF(OR(C162="Smelter not listed",C162="Smelter not yet identified"),MATCH($B162&amp;$D162,'Smelter Look-up'!$J:$J,0),MATCH($B162&amp;$C162,'Smelter Look-up'!$J:$J,0)))</f>
        <v>288</v>
      </c>
      <c r="X162" s="227">
        <f t="shared" ca="1" si="22"/>
        <v>0</v>
      </c>
      <c r="AB162" s="228" t="str">
        <f t="shared" ca="1" si="23"/>
        <v>GoldTorecom</v>
      </c>
    </row>
    <row r="163" spans="1:28" s="227" customFormat="1" ht="63.75">
      <c r="A163" s="181" t="s">
        <v>147</v>
      </c>
      <c r="B163" s="182" t="str">
        <f ca="1">IF(LEN(A163)=0,"",INDEX('Smelter Look-up'!$A:$A,MATCH($A163,'Smelter Look-up'!$E:$E,0)))</f>
        <v>Gold</v>
      </c>
      <c r="C163" s="186" t="str">
        <f ca="1">IF(LEN(A163)=0,"",INDEX('Smelter Look-up'!$C:$C,MATCH($A163,'Smelter Look-up'!$E:$E,0)))</f>
        <v>Umicore Precious Metals Thailand</v>
      </c>
      <c r="D163" s="230"/>
      <c r="E163" s="182" t="str">
        <f ca="1">IF(ISERROR($V163),"",OFFSET('Smelter Look-up'!$D$4,$V163-4,0)&amp;"")</f>
        <v>THAILAND</v>
      </c>
      <c r="F163" s="182" t="str">
        <f ca="1">IF(ISERROR($V163),"",OFFSET('Smelter Look-up'!$E$4,$V163-4,0))</f>
        <v>CID002314</v>
      </c>
      <c r="G163" s="182" t="str">
        <f ca="1">IF(C163=$X$4,IF(ISERROR($V163),"Enter smelter details","RMI"),IF(ISERROR($V163),"",OFFSET('Smelter Look-up'!$F$4,$V163-4,0)))</f>
        <v>RMI</v>
      </c>
      <c r="H163" s="183">
        <f ca="1">IF(ISERROR($V163),"",OFFSET('Smelter Look-up'!$G$4,$V163-4,0))</f>
        <v>0</v>
      </c>
      <c r="I163" s="184" t="str">
        <f ca="1">IF(ISERROR($V163),"",OFFSET('Smelter Look-up'!$H$4,$V163-4,0))</f>
        <v>Khwaeng Dok Mai</v>
      </c>
      <c r="J163" s="184" t="str">
        <f ca="1">IF(ISERROR($V163),"",OFFSET('Smelter Look-up'!$I$4,$V163-4,0))</f>
        <v>Krung Thep Maha Nakhon</v>
      </c>
      <c r="K163" s="224"/>
      <c r="L163" s="224"/>
      <c r="M163" s="224"/>
      <c r="N163" s="224"/>
      <c r="O163" s="224"/>
      <c r="P163" s="185"/>
      <c r="Q163" s="225"/>
      <c r="R163" s="182" t="str">
        <f ca="1">IF(ISERROR($V163),"",OFFSET('Smelter Look-up'!$C$4,$V163-4,0)&amp;"")</f>
        <v>Umicore Precious Metals Thailand</v>
      </c>
      <c r="S163" s="181" t="str">
        <f t="shared" ca="1" si="21"/>
        <v>TH</v>
      </c>
      <c r="T163" s="181" t="str">
        <f ca="1">IF(B163="","",IF(ISERROR(MATCH($J163,SorP!$B$1:$B$6279,0)),"",INDIRECT("'SorP'!$A$"&amp;MATCH($S163&amp;$J163,SorP!C:C,0))))</f>
        <v>TH-10</v>
      </c>
      <c r="U163" s="201"/>
      <c r="V163" s="226">
        <f ca="1">IF(C163="",NA(),IF(OR(C163="Smelter not listed",C163="Smelter not yet identified"),MATCH($B163&amp;$D163,'Smelter Look-up'!$J:$J,0),MATCH($B163&amp;$C163,'Smelter Look-up'!$J:$J,0)))</f>
        <v>292</v>
      </c>
      <c r="X163" s="227">
        <f t="shared" ca="1" si="22"/>
        <v>0</v>
      </c>
      <c r="AB163" s="228" t="str">
        <f t="shared" ca="1" si="23"/>
        <v>GoldUmicore Precious Metals Thailand</v>
      </c>
    </row>
    <row r="164" spans="1:28" s="227" customFormat="1" ht="102">
      <c r="A164" s="181" t="s">
        <v>736</v>
      </c>
      <c r="B164" s="182" t="str">
        <f ca="1">IF(LEN(A164)=0,"",INDEX('Smelter Look-up'!$A:$A,MATCH($A164,'Smelter Look-up'!$E:$E,0)))</f>
        <v>Gold</v>
      </c>
      <c r="C164" s="186" t="str">
        <f ca="1">IF(LEN(A164)=0,"",INDEX('Smelter Look-up'!$C:$C,MATCH($A164,'Smelter Look-up'!$E:$E,0)))</f>
        <v>Umicore S.A. Business Unit Precious Metals Refining</v>
      </c>
      <c r="D164" s="230"/>
      <c r="E164" s="182" t="str">
        <f ca="1">IF(ISERROR($V164),"",OFFSET('Smelter Look-up'!$D$4,$V164-4,0)&amp;"")</f>
        <v>BELGIUM</v>
      </c>
      <c r="F164" s="182" t="str">
        <f ca="1">IF(ISERROR($V164),"",OFFSET('Smelter Look-up'!$E$4,$V164-4,0))</f>
        <v>CID001980</v>
      </c>
      <c r="G164" s="182" t="str">
        <f ca="1">IF(C164=$X$4,IF(ISERROR($V164),"Enter smelter details","RMI"),IF(ISERROR($V164),"",OFFSET('Smelter Look-up'!$F$4,$V164-4,0)))</f>
        <v>RMI</v>
      </c>
      <c r="H164" s="183">
        <f ca="1">IF(ISERROR($V164),"",OFFSET('Smelter Look-up'!$G$4,$V164-4,0))</f>
        <v>0</v>
      </c>
      <c r="I164" s="184" t="str">
        <f ca="1">IF(ISERROR($V164),"",OFFSET('Smelter Look-up'!$H$4,$V164-4,0))</f>
        <v>Hoboken</v>
      </c>
      <c r="J164" s="184" t="str">
        <f ca="1">IF(ISERROR($V164),"",OFFSET('Smelter Look-up'!$I$4,$V164-4,0))</f>
        <v>Antwerpen</v>
      </c>
      <c r="K164" s="224"/>
      <c r="L164" s="224"/>
      <c r="M164" s="224"/>
      <c r="N164" s="224"/>
      <c r="O164" s="224"/>
      <c r="P164" s="185"/>
      <c r="Q164" s="225"/>
      <c r="R164" s="182" t="str">
        <f ca="1">IF(ISERROR($V164),"",OFFSET('Smelter Look-up'!$C$4,$V164-4,0)&amp;"")</f>
        <v>Umicore S.A. Business Unit Precious Metals Refining</v>
      </c>
      <c r="S164" s="181" t="str">
        <f t="shared" ca="1" si="21"/>
        <v>BE</v>
      </c>
      <c r="T164" s="181" t="str">
        <f ca="1">IF(B164="","",IF(ISERROR(MATCH($J164,SorP!$B$1:$B$6279,0)),"",INDIRECT("'SorP'!$A$"&amp;MATCH($S164&amp;$J164,SorP!C:C,0))))</f>
        <v>BE-VAN</v>
      </c>
      <c r="U164" s="201"/>
      <c r="V164" s="226">
        <f ca="1">IF(C164="",NA(),IF(OR(C164="Smelter not listed",C164="Smelter not yet identified"),MATCH($B164&amp;$D164,'Smelter Look-up'!$J:$J,0),MATCH($B164&amp;$C164,'Smelter Look-up'!$J:$J,0)))</f>
        <v>293</v>
      </c>
      <c r="X164" s="227">
        <f t="shared" ca="1" si="22"/>
        <v>0</v>
      </c>
      <c r="AB164" s="228" t="str">
        <f t="shared" ca="1" si="23"/>
        <v>GoldUmicore S.A. Business Unit Precious Metals Refining</v>
      </c>
    </row>
    <row r="165" spans="1:28" s="227" customFormat="1" ht="76.5">
      <c r="A165" s="181" t="s">
        <v>737</v>
      </c>
      <c r="B165" s="182" t="str">
        <f ca="1">IF(LEN(A165)=0,"",INDEX('Smelter Look-up'!$A:$A,MATCH($A165,'Smelter Look-up'!$E:$E,0)))</f>
        <v>Gold</v>
      </c>
      <c r="C165" s="186" t="str">
        <f ca="1">IF(LEN(A165)=0,"",INDEX('Smelter Look-up'!$C:$C,MATCH($A165,'Smelter Look-up'!$E:$E,0)))</f>
        <v>United Precious Metal Refining, Inc.</v>
      </c>
      <c r="D165" s="230"/>
      <c r="E165" s="182" t="str">
        <f ca="1">IF(ISERROR($V165),"",OFFSET('Smelter Look-up'!$D$4,$V165-4,0)&amp;"")</f>
        <v>UNITED STATES OF AMERICA</v>
      </c>
      <c r="F165" s="182" t="str">
        <f ca="1">IF(ISERROR($V165),"",OFFSET('Smelter Look-up'!$E$4,$V165-4,0))</f>
        <v>CID001993</v>
      </c>
      <c r="G165" s="182" t="str">
        <f ca="1">IF(C165=$X$4,IF(ISERROR($V165),"Enter smelter details","RMI"),IF(ISERROR($V165),"",OFFSET('Smelter Look-up'!$F$4,$V165-4,0)))</f>
        <v>RMI</v>
      </c>
      <c r="H165" s="183">
        <f ca="1">IF(ISERROR($V165),"",OFFSET('Smelter Look-up'!$G$4,$V165-4,0))</f>
        <v>0</v>
      </c>
      <c r="I165" s="184" t="str">
        <f ca="1">IF(ISERROR($V165),"",OFFSET('Smelter Look-up'!$H$4,$V165-4,0))</f>
        <v>Alden</v>
      </c>
      <c r="J165" s="184" t="str">
        <f ca="1">IF(ISERROR($V165),"",OFFSET('Smelter Look-up'!$I$4,$V165-4,0))</f>
        <v>New York</v>
      </c>
      <c r="K165" s="224"/>
      <c r="L165" s="224"/>
      <c r="M165" s="224"/>
      <c r="N165" s="224"/>
      <c r="O165" s="224"/>
      <c r="P165" s="185"/>
      <c r="Q165" s="225"/>
      <c r="R165" s="182" t="str">
        <f ca="1">IF(ISERROR($V165),"",OFFSET('Smelter Look-up'!$C$4,$V165-4,0)&amp;"")</f>
        <v>United Precious Metal Refining, Inc.</v>
      </c>
      <c r="S165" s="181" t="str">
        <f t="shared" ca="1" si="21"/>
        <v>US</v>
      </c>
      <c r="T165" s="181" t="str">
        <f ca="1">IF(B165="","",IF(ISERROR(MATCH($J165,SorP!$B$1:$B$6279,0)),"",INDIRECT("'SorP'!$A$"&amp;MATCH($S165&amp;$J165,SorP!C:C,0))))</f>
        <v>US-NY</v>
      </c>
      <c r="U165" s="201"/>
      <c r="V165" s="226">
        <f ca="1">IF(C165="",NA(),IF(OR(C165="Smelter not listed",C165="Smelter not yet identified"),MATCH($B165&amp;$D165,'Smelter Look-up'!$J:$J,0),MATCH($B165&amp;$C165,'Smelter Look-up'!$J:$J,0)))</f>
        <v>294</v>
      </c>
      <c r="X165" s="227">
        <f t="shared" ca="1" si="22"/>
        <v>0</v>
      </c>
      <c r="AB165" s="228" t="str">
        <f t="shared" ca="1" si="23"/>
        <v>GoldUnited Precious Metal Refining, Inc.</v>
      </c>
    </row>
    <row r="166" spans="1:28" s="227" customFormat="1" ht="38.25">
      <c r="A166" s="181" t="s">
        <v>738</v>
      </c>
      <c r="B166" s="182" t="str">
        <f ca="1">IF(LEN(A166)=0,"",INDEX('Smelter Look-up'!$A:$A,MATCH($A166,'Smelter Look-up'!$E:$E,0)))</f>
        <v>Gold</v>
      </c>
      <c r="C166" s="186" t="str">
        <f ca="1">IF(LEN(A166)=0,"",INDEX('Smelter Look-up'!$C:$C,MATCH($A166,'Smelter Look-up'!$E:$E,0)))</f>
        <v>Valcambi S.A.</v>
      </c>
      <c r="D166" s="230"/>
      <c r="E166" s="182" t="str">
        <f ca="1">IF(ISERROR($V166),"",OFFSET('Smelter Look-up'!$D$4,$V166-4,0)&amp;"")</f>
        <v>SWITZERLAND</v>
      </c>
      <c r="F166" s="182" t="str">
        <f ca="1">IF(ISERROR($V166),"",OFFSET('Smelter Look-up'!$E$4,$V166-4,0))</f>
        <v>CID002003</v>
      </c>
      <c r="G166" s="182" t="str">
        <f ca="1">IF(C166=$X$4,IF(ISERROR($V166),"Enter smelter details","RMI"),IF(ISERROR($V166),"",OFFSET('Smelter Look-up'!$F$4,$V166-4,0)))</f>
        <v>RMI</v>
      </c>
      <c r="H166" s="183">
        <f ca="1">IF(ISERROR($V166),"",OFFSET('Smelter Look-up'!$G$4,$V166-4,0))</f>
        <v>0</v>
      </c>
      <c r="I166" s="184" t="str">
        <f ca="1">IF(ISERROR($V166),"",OFFSET('Smelter Look-up'!$H$4,$V166-4,0))</f>
        <v>Balerna</v>
      </c>
      <c r="J166" s="184" t="str">
        <f ca="1">IF(ISERROR($V166),"",OFFSET('Smelter Look-up'!$I$4,$V166-4,0))</f>
        <v>Ticino</v>
      </c>
      <c r="K166" s="224"/>
      <c r="L166" s="224"/>
      <c r="M166" s="224"/>
      <c r="N166" s="224"/>
      <c r="O166" s="224"/>
      <c r="P166" s="185"/>
      <c r="Q166" s="225"/>
      <c r="R166" s="182" t="str">
        <f ca="1">IF(ISERROR($V166),"",OFFSET('Smelter Look-up'!$C$4,$V166-4,0)&amp;"")</f>
        <v>Valcambi S.A.</v>
      </c>
      <c r="S166" s="181" t="str">
        <f t="shared" ref="S166:S196" ca="1" si="24">IF(B166="","",IF(ISERROR(MATCH($E166,CL,0)),"Unknown",INDIRECT("'C'!$A$"&amp;MATCH($E166,CL,0)+1)))</f>
        <v>CH</v>
      </c>
      <c r="T166" s="181" t="str">
        <f ca="1">IF(B166="","",IF(ISERROR(MATCH($J166,SorP!$B$1:$B$6279,0)),"",INDIRECT("'SorP'!$A$"&amp;MATCH($S166&amp;$J166,SorP!C:C,0))))</f>
        <v>CH-TI</v>
      </c>
      <c r="U166" s="201"/>
      <c r="V166" s="226">
        <f ca="1">IF(C166="",NA(),IF(OR(C166="Smelter not listed",C166="Smelter not yet identified"),MATCH($B166&amp;$D166,'Smelter Look-up'!$J:$J,0),MATCH($B166&amp;$C166,'Smelter Look-up'!$J:$J,0)))</f>
        <v>295</v>
      </c>
      <c r="X166" s="227">
        <f t="shared" ref="X166:X196" ca="1" si="25">IF(AND(C166="Smelter not listed",OR(LEN(D166)=0,LEN(E166)=0)),1,0)</f>
        <v>0</v>
      </c>
      <c r="AB166" s="228" t="str">
        <f t="shared" ref="AB166:AB196" ca="1" si="26">B166&amp;C166</f>
        <v>GoldValcambi S.A.</v>
      </c>
    </row>
    <row r="167" spans="1:28" s="227" customFormat="1" ht="102">
      <c r="A167" s="181" t="s">
        <v>739</v>
      </c>
      <c r="B167" s="182" t="str">
        <f ca="1">IF(LEN(A167)=0,"",INDEX('Smelter Look-up'!$A:$A,MATCH($A167,'Smelter Look-up'!$E:$E,0)))</f>
        <v>Gold</v>
      </c>
      <c r="C167" s="186" t="str">
        <f ca="1">IF(LEN(A167)=0,"",INDEX('Smelter Look-up'!$C:$C,MATCH($A167,'Smelter Look-up'!$E:$E,0)))</f>
        <v>Western Australian Mint (T/a The Perth Mint)</v>
      </c>
      <c r="D167" s="230"/>
      <c r="E167" s="182" t="str">
        <f ca="1">IF(ISERROR($V167),"",OFFSET('Smelter Look-up'!$D$4,$V167-4,0)&amp;"")</f>
        <v>AUSTRALIA</v>
      </c>
      <c r="F167" s="182" t="str">
        <f ca="1">IF(ISERROR($V167),"",OFFSET('Smelter Look-up'!$E$4,$V167-4,0))</f>
        <v>CID002030</v>
      </c>
      <c r="G167" s="182" t="str">
        <f ca="1">IF(C167=$X$4,IF(ISERROR($V167),"Enter smelter details","RMI"),IF(ISERROR($V167),"",OFFSET('Smelter Look-up'!$F$4,$V167-4,0)))</f>
        <v>RMI</v>
      </c>
      <c r="H167" s="183">
        <f ca="1">IF(ISERROR($V167),"",OFFSET('Smelter Look-up'!$G$4,$V167-4,0))</f>
        <v>0</v>
      </c>
      <c r="I167" s="184" t="str">
        <f ca="1">IF(ISERROR($V167),"",OFFSET('Smelter Look-up'!$H$4,$V167-4,0))</f>
        <v>Newburn</v>
      </c>
      <c r="J167" s="184" t="str">
        <f ca="1">IF(ISERROR($V167),"",OFFSET('Smelter Look-up'!$I$4,$V167-4,0))</f>
        <v>Western Australia</v>
      </c>
      <c r="K167" s="224"/>
      <c r="L167" s="224"/>
      <c r="M167" s="224"/>
      <c r="N167" s="224"/>
      <c r="O167" s="224"/>
      <c r="P167" s="185"/>
      <c r="Q167" s="225"/>
      <c r="R167" s="182" t="str">
        <f ca="1">IF(ISERROR($V167),"",OFFSET('Smelter Look-up'!$C$4,$V167-4,0)&amp;"")</f>
        <v>Western Australian Mint (T/a The Perth Mint)</v>
      </c>
      <c r="S167" s="181" t="str">
        <f t="shared" ca="1" si="24"/>
        <v>AU</v>
      </c>
      <c r="T167" s="181" t="str">
        <f ca="1">IF(B167="","",IF(ISERROR(MATCH($J167,SorP!$B$1:$B$6279,0)),"",INDIRECT("'SorP'!$A$"&amp;MATCH($S167&amp;$J167,SorP!C:C,0))))</f>
        <v>AU-WA</v>
      </c>
      <c r="U167" s="201"/>
      <c r="V167" s="226">
        <f ca="1">IF(C167="",NA(),IF(OR(C167="Smelter not listed",C167="Smelter not yet identified"),MATCH($B167&amp;$D167,'Smelter Look-up'!$J:$J,0),MATCH($B167&amp;$C167,'Smelter Look-up'!$J:$J,0)))</f>
        <v>297</v>
      </c>
      <c r="X167" s="227">
        <f t="shared" ca="1" si="25"/>
        <v>0</v>
      </c>
      <c r="AB167" s="228" t="str">
        <f t="shared" ca="1" si="26"/>
        <v>GoldWestern Australian Mint (T/a The Perth Mint)</v>
      </c>
    </row>
    <row r="168" spans="1:28" s="227" customFormat="1" ht="63.75">
      <c r="A168" s="181" t="s">
        <v>2204</v>
      </c>
      <c r="B168" s="182" t="str">
        <f ca="1">IF(LEN(A168)=0,"",INDEX('Smelter Look-up'!$A:$A,MATCH($A168,'Smelter Look-up'!$E:$E,0)))</f>
        <v>Gold</v>
      </c>
      <c r="C168" s="186" t="str">
        <f ca="1">IF(LEN(A168)=0,"",INDEX('Smelter Look-up'!$C:$C,MATCH($A168,'Smelter Look-up'!$E:$E,0)))</f>
        <v>WIELAND Edelmetalle GmbH</v>
      </c>
      <c r="D168" s="230"/>
      <c r="E168" s="182" t="str">
        <f ca="1">IF(ISERROR($V168),"",OFFSET('Smelter Look-up'!$D$4,$V168-4,0)&amp;"")</f>
        <v>GERMANY</v>
      </c>
      <c r="F168" s="182" t="str">
        <f ca="1">IF(ISERROR($V168),"",OFFSET('Smelter Look-up'!$E$4,$V168-4,0))</f>
        <v>CID002778</v>
      </c>
      <c r="G168" s="182" t="str">
        <f ca="1">IF(C168=$X$4,IF(ISERROR($V168),"Enter smelter details","RMI"),IF(ISERROR($V168),"",OFFSET('Smelter Look-up'!$F$4,$V168-4,0)))</f>
        <v>RMI</v>
      </c>
      <c r="H168" s="183">
        <f ca="1">IF(ISERROR($V168),"",OFFSET('Smelter Look-up'!$G$4,$V168-4,0))</f>
        <v>0</v>
      </c>
      <c r="I168" s="184" t="str">
        <f ca="1">IF(ISERROR($V168),"",OFFSET('Smelter Look-up'!$H$4,$V168-4,0))</f>
        <v>Pforzheim</v>
      </c>
      <c r="J168" s="184" t="str">
        <f ca="1">IF(ISERROR($V168),"",OFFSET('Smelter Look-up'!$I$4,$V168-4,0))</f>
        <v>Baden-Württemberg</v>
      </c>
      <c r="K168" s="224"/>
      <c r="L168" s="224"/>
      <c r="M168" s="224"/>
      <c r="N168" s="224"/>
      <c r="O168" s="224"/>
      <c r="P168" s="185"/>
      <c r="Q168" s="225"/>
      <c r="R168" s="182" t="str">
        <f ca="1">IF(ISERROR($V168),"",OFFSET('Smelter Look-up'!$C$4,$V168-4,0)&amp;"")</f>
        <v>WIELAND Edelmetalle GmbH</v>
      </c>
      <c r="S168" s="181" t="str">
        <f t="shared" ca="1" si="24"/>
        <v>DE</v>
      </c>
      <c r="T168" s="181" t="str">
        <f ca="1">IF(B168="","",IF(ISERROR(MATCH($J168,SorP!$B$1:$B$6279,0)),"",INDIRECT("'SorP'!$A$"&amp;MATCH($S168&amp;$J168,SorP!C:C,0))))</f>
        <v>DE-BW</v>
      </c>
      <c r="U168" s="201"/>
      <c r="V168" s="226">
        <f ca="1">IF(C168="",NA(),IF(OR(C168="Smelter not listed",C168="Smelter not yet identified"),MATCH($B168&amp;$D168,'Smelter Look-up'!$J:$J,0),MATCH($B168&amp;$C168,'Smelter Look-up'!$J:$J,0)))</f>
        <v>298</v>
      </c>
      <c r="X168" s="227">
        <f t="shared" ca="1" si="25"/>
        <v>0</v>
      </c>
      <c r="AB168" s="228" t="str">
        <f t="shared" ca="1" si="26"/>
        <v>GoldWIELAND Edelmetalle GmbH</v>
      </c>
    </row>
    <row r="169" spans="1:28" s="227" customFormat="1" ht="63.75">
      <c r="A169" s="181" t="s">
        <v>741</v>
      </c>
      <c r="B169" s="182" t="str">
        <f ca="1">IF(LEN(A169)=0,"",INDEX('Smelter Look-up'!$A:$A,MATCH($A169,'Smelter Look-up'!$E:$E,0)))</f>
        <v>Gold</v>
      </c>
      <c r="C169" s="186" t="str">
        <f ca="1">IF(LEN(A169)=0,"",INDEX('Smelter Look-up'!$C:$C,MATCH($A169,'Smelter Look-up'!$E:$E,0)))</f>
        <v>Yokohama Metal Co., Ltd.</v>
      </c>
      <c r="D169" s="230"/>
      <c r="E169" s="182" t="str">
        <f ca="1">IF(ISERROR($V169),"",OFFSET('Smelter Look-up'!$D$4,$V169-4,0)&amp;"")</f>
        <v>JAPAN</v>
      </c>
      <c r="F169" s="182" t="str">
        <f ca="1">IF(ISERROR($V169),"",OFFSET('Smelter Look-up'!$E$4,$V169-4,0))</f>
        <v>CID002129</v>
      </c>
      <c r="G169" s="182" t="str">
        <f ca="1">IF(C169=$X$4,IF(ISERROR($V169),"Enter smelter details","RMI"),IF(ISERROR($V169),"",OFFSET('Smelter Look-up'!$F$4,$V169-4,0)))</f>
        <v>RMI</v>
      </c>
      <c r="H169" s="183">
        <f ca="1">IF(ISERROR($V169),"",OFFSET('Smelter Look-up'!$G$4,$V169-4,0))</f>
        <v>0</v>
      </c>
      <c r="I169" s="184" t="str">
        <f ca="1">IF(ISERROR($V169),"",OFFSET('Smelter Look-up'!$H$4,$V169-4,0))</f>
        <v>Sagamihara</v>
      </c>
      <c r="J169" s="184" t="str">
        <f ca="1">IF(ISERROR($V169),"",OFFSET('Smelter Look-up'!$I$4,$V169-4,0))</f>
        <v>Kanagawa</v>
      </c>
      <c r="K169" s="224"/>
      <c r="L169" s="224"/>
      <c r="M169" s="224"/>
      <c r="N169" s="224"/>
      <c r="O169" s="224"/>
      <c r="P169" s="185"/>
      <c r="Q169" s="225"/>
      <c r="R169" s="182" t="str">
        <f ca="1">IF(ISERROR($V169),"",OFFSET('Smelter Look-up'!$C$4,$V169-4,0)&amp;"")</f>
        <v>Yokohama Metal Co., Ltd.</v>
      </c>
      <c r="S169" s="181" t="str">
        <f t="shared" ca="1" si="24"/>
        <v>JP</v>
      </c>
      <c r="T169" s="181" t="str">
        <f ca="1">IF(B169="","",IF(ISERROR(MATCH($J169,SorP!$B$1:$B$6279,0)),"",INDIRECT("'SorP'!$A$"&amp;MATCH($S169&amp;$J169,SorP!C:C,0))))</f>
        <v>JP-14</v>
      </c>
      <c r="U169" s="201"/>
      <c r="V169" s="226">
        <f ca="1">IF(C169="",NA(),IF(OR(C169="Smelter not listed",C169="Smelter not yet identified"),MATCH($B169&amp;$D169,'Smelter Look-up'!$J:$J,0),MATCH($B169&amp;$C169,'Smelter Look-up'!$J:$J,0)))</f>
        <v>306</v>
      </c>
      <c r="X169" s="227">
        <f t="shared" ca="1" si="25"/>
        <v>0</v>
      </c>
      <c r="AB169" s="228" t="str">
        <f t="shared" ca="1" si="26"/>
        <v>GoldYokohama Metal Co., Ltd.</v>
      </c>
    </row>
    <row r="170" spans="1:28" s="227" customFormat="1" ht="76.5">
      <c r="A170" s="181" t="s">
        <v>742</v>
      </c>
      <c r="B170" s="182" t="str">
        <f ca="1">IF(LEN(A170)=0,"",INDEX('Smelter Look-up'!$A:$A,MATCH($A170,'Smelter Look-up'!$E:$E,0)))</f>
        <v>Gold</v>
      </c>
      <c r="C170" s="186" t="str">
        <f ca="1">IF(LEN(A170)=0,"",INDEX('Smelter Look-up'!$C:$C,MATCH($A170,'Smelter Look-up'!$E:$E,0)))</f>
        <v>Yunnan Copper Industry Co., Ltd.</v>
      </c>
      <c r="D170" s="230"/>
      <c r="E170" s="182" t="str">
        <f ca="1">IF(ISERROR($V170),"",OFFSET('Smelter Look-up'!$D$4,$V170-4,0)&amp;"")</f>
        <v>CHINA</v>
      </c>
      <c r="F170" s="182" t="str">
        <f ca="1">IF(ISERROR($V170),"",OFFSET('Smelter Look-up'!$E$4,$V170-4,0))</f>
        <v>CID000197</v>
      </c>
      <c r="G170" s="182" t="str">
        <f ca="1">IF(C170=$X$4,IF(ISERROR($V170),"Enter smelter details","RMI"),IF(ISERROR($V170),"",OFFSET('Smelter Look-up'!$F$4,$V170-4,0)))</f>
        <v>RMI</v>
      </c>
      <c r="H170" s="183">
        <f ca="1">IF(ISERROR($V170),"",OFFSET('Smelter Look-up'!$G$4,$V170-4,0))</f>
        <v>0</v>
      </c>
      <c r="I170" s="184" t="str">
        <f ca="1">IF(ISERROR($V170),"",OFFSET('Smelter Look-up'!$H$4,$V170-4,0))</f>
        <v>Kunming</v>
      </c>
      <c r="J170" s="184" t="str">
        <f ca="1">IF(ISERROR($V170),"",OFFSET('Smelter Look-up'!$I$4,$V170-4,0))</f>
        <v>Yunnan Sheng</v>
      </c>
      <c r="K170" s="224"/>
      <c r="L170" s="224"/>
      <c r="M170" s="224"/>
      <c r="N170" s="224"/>
      <c r="O170" s="224"/>
      <c r="P170" s="185"/>
      <c r="Q170" s="225"/>
      <c r="R170" s="182" t="str">
        <f ca="1">IF(ISERROR($V170),"",OFFSET('Smelter Look-up'!$C$4,$V170-4,0)&amp;"")</f>
        <v>Yunnan Copper Industry Co., Ltd.</v>
      </c>
      <c r="S170" s="181" t="str">
        <f t="shared" ca="1" si="24"/>
        <v>CN</v>
      </c>
      <c r="T170" s="181" t="str">
        <f ca="1">IF(B170="","",IF(ISERROR(MATCH($J170,SorP!$B$1:$B$6279,0)),"",INDIRECT("'SorP'!$A$"&amp;MATCH($S170&amp;$J170,SorP!C:C,0))))</f>
        <v>CN-YN</v>
      </c>
      <c r="U170" s="201"/>
      <c r="V170" s="226">
        <f ca="1">IF(C170="",NA(),IF(OR(C170="Smelter not listed",C170="Smelter not yet identified"),MATCH($B170&amp;$D170,'Smelter Look-up'!$J:$J,0),MATCH($B170&amp;$C170,'Smelter Look-up'!$J:$J,0)))</f>
        <v>307</v>
      </c>
      <c r="X170" s="227">
        <f t="shared" ca="1" si="25"/>
        <v>0</v>
      </c>
      <c r="AB170" s="228" t="str">
        <f t="shared" ca="1" si="26"/>
        <v>GoldYunnan Copper Industry Co., Ltd.</v>
      </c>
    </row>
    <row r="171" spans="1:28" s="227" customFormat="1" ht="114.75">
      <c r="A171" s="181" t="s">
        <v>743</v>
      </c>
      <c r="B171" s="182" t="str">
        <f ca="1">IF(LEN(A171)=0,"",INDEX('Smelter Look-up'!$A:$A,MATCH($A171,'Smelter Look-up'!$E:$E,0)))</f>
        <v>Gold</v>
      </c>
      <c r="C171" s="186" t="str">
        <f ca="1">IF(LEN(A171)=0,"",INDEX('Smelter Look-up'!$C:$C,MATCH($A171,'Smelter Look-up'!$E:$E,0)))</f>
        <v>Zhongyuan Gold Smelter of Zhongjin Gold Corporation</v>
      </c>
      <c r="D171" s="230"/>
      <c r="E171" s="182" t="str">
        <f ca="1">IF(ISERROR($V171),"",OFFSET('Smelter Look-up'!$D$4,$V171-4,0)&amp;"")</f>
        <v>CHINA</v>
      </c>
      <c r="F171" s="182" t="str">
        <f ca="1">IF(ISERROR($V171),"",OFFSET('Smelter Look-up'!$E$4,$V171-4,0))</f>
        <v>CID002224</v>
      </c>
      <c r="G171" s="182" t="str">
        <f ca="1">IF(C171=$X$4,IF(ISERROR($V171),"Enter smelter details","RMI"),IF(ISERROR($V171),"",OFFSET('Smelter Look-up'!$F$4,$V171-4,0)))</f>
        <v>RMI</v>
      </c>
      <c r="H171" s="183">
        <f ca="1">IF(ISERROR($V171),"",OFFSET('Smelter Look-up'!$G$4,$V171-4,0))</f>
        <v>0</v>
      </c>
      <c r="I171" s="184" t="str">
        <f ca="1">IF(ISERROR($V171),"",OFFSET('Smelter Look-up'!$H$4,$V171-4,0))</f>
        <v>Sanmenxia</v>
      </c>
      <c r="J171" s="184" t="str">
        <f ca="1">IF(ISERROR($V171),"",OFFSET('Smelter Look-up'!$I$4,$V171-4,0))</f>
        <v>Henan Sheng</v>
      </c>
      <c r="K171" s="224"/>
      <c r="L171" s="224"/>
      <c r="M171" s="224"/>
      <c r="N171" s="224"/>
      <c r="O171" s="224"/>
      <c r="P171" s="185"/>
      <c r="Q171" s="225"/>
      <c r="R171" s="182" t="str">
        <f ca="1">IF(ISERROR($V171),"",OFFSET('Smelter Look-up'!$C$4,$V171-4,0)&amp;"")</f>
        <v>Zhongyuan Gold Smelter of Zhongjin Gold Corporation</v>
      </c>
      <c r="S171" s="181" t="str">
        <f t="shared" ca="1" si="24"/>
        <v>CN</v>
      </c>
      <c r="T171" s="181" t="str">
        <f ca="1">IF(B171="","",IF(ISERROR(MATCH($J171,SorP!$B$1:$B$6279,0)),"",INDIRECT("'SorP'!$A$"&amp;MATCH($S171&amp;$J171,SorP!C:C,0))))</f>
        <v>CN-HA</v>
      </c>
      <c r="U171" s="201"/>
      <c r="V171" s="226">
        <f ca="1">IF(C171="",NA(),IF(OR(C171="Smelter not listed",C171="Smelter not yet identified"),MATCH($B171&amp;$D171,'Smelter Look-up'!$J:$J,0),MATCH($B171&amp;$C171,'Smelter Look-up'!$J:$J,0)))</f>
        <v>316</v>
      </c>
      <c r="X171" s="227">
        <f t="shared" ca="1" si="25"/>
        <v>0</v>
      </c>
      <c r="AB171" s="228" t="str">
        <f t="shared" ca="1" si="26"/>
        <v>GoldZhongyuan Gold Smelter of Zhongjin Gold Corporation</v>
      </c>
    </row>
    <row r="172" spans="1:28" s="227" customFormat="1" ht="25.5">
      <c r="A172" s="181" t="s">
        <v>763</v>
      </c>
      <c r="B172" s="182" t="str">
        <f ca="1">IF(LEN(A172)=0,"",INDEX('Smelter Look-up'!$A:$A,MATCH($A172,'Smelter Look-up'!$E:$E,0)))</f>
        <v>Tin</v>
      </c>
      <c r="C172" s="186" t="str">
        <f ca="1">IF(LEN(A172)=0,"",INDEX('Smelter Look-up'!$C:$C,MATCH($A172,'Smelter Look-up'!$E:$E,0)))</f>
        <v>Alpha</v>
      </c>
      <c r="D172" s="230"/>
      <c r="E172" s="182" t="str">
        <f ca="1">IF(ISERROR($V172),"",OFFSET('Smelter Look-up'!$D$4,$V172-4,0)&amp;"")</f>
        <v>UNITED STATES OF AMERICA</v>
      </c>
      <c r="F172" s="182" t="str">
        <f ca="1">IF(ISERROR($V172),"",OFFSET('Smelter Look-up'!$E$4,$V172-4,0))</f>
        <v>CID000292</v>
      </c>
      <c r="G172" s="182" t="str">
        <f ca="1">IF(C172=$X$4,IF(ISERROR($V172),"Enter smelter details","RMI"),IF(ISERROR($V172),"",OFFSET('Smelter Look-up'!$F$4,$V172-4,0)))</f>
        <v>RMI</v>
      </c>
      <c r="H172" s="183">
        <f ca="1">IF(ISERROR($V172),"",OFFSET('Smelter Look-up'!$G$4,$V172-4,0))</f>
        <v>0</v>
      </c>
      <c r="I172" s="184" t="str">
        <f ca="1">IF(ISERROR($V172),"",OFFSET('Smelter Look-up'!$H$4,$V172-4,0))</f>
        <v>Altoona</v>
      </c>
      <c r="J172" s="184" t="str">
        <f ca="1">IF(ISERROR($V172),"",OFFSET('Smelter Look-up'!$I$4,$V172-4,0))</f>
        <v>Pennsylvania</v>
      </c>
      <c r="K172" s="224"/>
      <c r="L172" s="224"/>
      <c r="M172" s="224"/>
      <c r="N172" s="224"/>
      <c r="O172" s="224"/>
      <c r="P172" s="185"/>
      <c r="Q172" s="225"/>
      <c r="R172" s="182" t="str">
        <f ca="1">IF(ISERROR($V172),"",OFFSET('Smelter Look-up'!$C$4,$V172-4,0)&amp;"")</f>
        <v>Alpha</v>
      </c>
      <c r="S172" s="181" t="str">
        <f t="shared" ca="1" si="24"/>
        <v>US</v>
      </c>
      <c r="T172" s="181" t="str">
        <f ca="1">IF(B172="","",IF(ISERROR(MATCH($J172,SorP!$B$1:$B$6279,0)),"",INDIRECT("'SorP'!$A$"&amp;MATCH($S172&amp;$J172,SorP!C:C,0))))</f>
        <v>US-PA</v>
      </c>
      <c r="U172" s="201"/>
      <c r="V172" s="226">
        <f ca="1">IF(C172="",NA(),IF(OR(C172="Smelter not listed",C172="Smelter not yet identified"),MATCH($B172&amp;$D172,'Smelter Look-up'!$J:$J,0),MATCH($B172&amp;$C172,'Smelter Look-up'!$J:$J,0)))</f>
        <v>389</v>
      </c>
      <c r="X172" s="227">
        <f t="shared" ca="1" si="25"/>
        <v>0</v>
      </c>
      <c r="AB172" s="228" t="str">
        <f t="shared" ca="1" si="26"/>
        <v>TinAlpha</v>
      </c>
    </row>
    <row r="173" spans="1:28" s="227" customFormat="1" ht="114.75">
      <c r="A173" s="181" t="s">
        <v>2137</v>
      </c>
      <c r="B173" s="182" t="str">
        <f ca="1">IF(LEN(A173)=0,"",INDEX('Smelter Look-up'!$A:$A,MATCH($A173,'Smelter Look-up'!$E:$E,0)))</f>
        <v>Tin</v>
      </c>
      <c r="C173" s="186" t="str">
        <f ca="1">IF(LEN(A173)=0,"",INDEX('Smelter Look-up'!$C:$C,MATCH($A173,'Smelter Look-up'!$E:$E,0)))</f>
        <v>An Vinh Joint Stock Mineral Processing Company</v>
      </c>
      <c r="D173" s="230"/>
      <c r="E173" s="182" t="str">
        <f ca="1">IF(ISERROR($V173),"",OFFSET('Smelter Look-up'!$D$4,$V173-4,0)&amp;"")</f>
        <v>VIET NAM</v>
      </c>
      <c r="F173" s="182" t="str">
        <f ca="1">IF(ISERROR($V173),"",OFFSET('Smelter Look-up'!$E$4,$V173-4,0))</f>
        <v>CID002703</v>
      </c>
      <c r="G173" s="182" t="str">
        <f ca="1">IF(C173=$X$4,IF(ISERROR($V173),"Enter smelter details","RMI"),IF(ISERROR($V173),"",OFFSET('Smelter Look-up'!$F$4,$V173-4,0)))</f>
        <v>RMI</v>
      </c>
      <c r="H173" s="183">
        <f ca="1">IF(ISERROR($V173),"",OFFSET('Smelter Look-up'!$G$4,$V173-4,0))</f>
        <v>0</v>
      </c>
      <c r="I173" s="184" t="str">
        <f ca="1">IF(ISERROR($V173),"",OFFSET('Smelter Look-up'!$H$4,$V173-4,0))</f>
        <v>Quy Hop</v>
      </c>
      <c r="J173" s="184" t="str">
        <f ca="1">IF(ISERROR($V173),"",OFFSET('Smelter Look-up'!$I$4,$V173-4,0))</f>
        <v>Nghệ An</v>
      </c>
      <c r="K173" s="224"/>
      <c r="L173" s="224"/>
      <c r="M173" s="224"/>
      <c r="N173" s="224"/>
      <c r="O173" s="224"/>
      <c r="P173" s="185"/>
      <c r="Q173" s="225"/>
      <c r="R173" s="182" t="str">
        <f ca="1">IF(ISERROR($V173),"",OFFSET('Smelter Look-up'!$C$4,$V173-4,0)&amp;"")</f>
        <v>An Vinh Joint Stock Mineral Processing Company</v>
      </c>
      <c r="S173" s="181" t="str">
        <f t="shared" ca="1" si="24"/>
        <v>VN</v>
      </c>
      <c r="T173" s="181" t="str">
        <f ca="1">IF(B173="","",IF(ISERROR(MATCH($J173,SorP!$B$1:$B$6279,0)),"",INDIRECT("'SorP'!$A$"&amp;MATCH($S173&amp;$J173,SorP!C:C,0))))</f>
        <v>VN-22</v>
      </c>
      <c r="U173" s="201"/>
      <c r="V173" s="226">
        <f ca="1">IF(C173="",NA(),IF(OR(C173="Smelter not listed",C173="Smelter not yet identified"),MATCH($B173&amp;$D173,'Smelter Look-up'!$J:$J,0),MATCH($B173&amp;$C173,'Smelter Look-up'!$J:$J,0)))</f>
        <v>393</v>
      </c>
      <c r="X173" s="227">
        <f t="shared" ca="1" si="25"/>
        <v>0</v>
      </c>
      <c r="AB173" s="228" t="str">
        <f t="shared" ca="1" si="26"/>
        <v>TinAn Vinh Joint Stock Mineral Processing Company</v>
      </c>
    </row>
    <row r="174" spans="1:28" s="227" customFormat="1" ht="102">
      <c r="A174" s="181" t="s">
        <v>2278</v>
      </c>
      <c r="B174" s="182" t="str">
        <f ca="1">IF(LEN(A174)=0,"",INDEX('Smelter Look-up'!$A:$A,MATCH($A174,'Smelter Look-up'!$E:$E,0)))</f>
        <v>Tin</v>
      </c>
      <c r="C174" s="186" t="str">
        <f ca="1">IF(LEN(A174)=0,"",INDEX('Smelter Look-up'!$C:$C,MATCH($A174,'Smelter Look-up'!$E:$E,0)))</f>
        <v>Chenzhou Yunxiang Mining and Metallurgy Co., Ltd.</v>
      </c>
      <c r="D174" s="230"/>
      <c r="E174" s="182" t="str">
        <f ca="1">IF(ISERROR($V174),"",OFFSET('Smelter Look-up'!$D$4,$V174-4,0)&amp;"")</f>
        <v>CHINA</v>
      </c>
      <c r="F174" s="182" t="str">
        <f ca="1">IF(ISERROR($V174),"",OFFSET('Smelter Look-up'!$E$4,$V174-4,0))</f>
        <v>CID000228</v>
      </c>
      <c r="G174" s="182" t="str">
        <f ca="1">IF(C174=$X$4,IF(ISERROR($V174),"Enter smelter details","RMI"),IF(ISERROR($V174),"",OFFSET('Smelter Look-up'!$F$4,$V174-4,0)))</f>
        <v>RMI</v>
      </c>
      <c r="H174" s="183">
        <f ca="1">IF(ISERROR($V174),"",OFFSET('Smelter Look-up'!$G$4,$V174-4,0))</f>
        <v>0</v>
      </c>
      <c r="I174" s="184" t="str">
        <f ca="1">IF(ISERROR($V174),"",OFFSET('Smelter Look-up'!$H$4,$V174-4,0))</f>
        <v>Chenzhou</v>
      </c>
      <c r="J174" s="184" t="str">
        <f ca="1">IF(ISERROR($V174),"",OFFSET('Smelter Look-up'!$I$4,$V174-4,0))</f>
        <v>Hunan Sheng</v>
      </c>
      <c r="K174" s="224"/>
      <c r="L174" s="224"/>
      <c r="M174" s="224"/>
      <c r="N174" s="224"/>
      <c r="O174" s="224"/>
      <c r="P174" s="185"/>
      <c r="Q174" s="225"/>
      <c r="R174" s="182" t="str">
        <f ca="1">IF(ISERROR($V174),"",OFFSET('Smelter Look-up'!$C$4,$V174-4,0)&amp;"")</f>
        <v>Chenzhou Yunxiang Mining and Metallurgy Co., Ltd.</v>
      </c>
      <c r="S174" s="181" t="str">
        <f t="shared" ca="1" si="24"/>
        <v>CN</v>
      </c>
      <c r="T174" s="181" t="str">
        <f ca="1">IF(B174="","",IF(ISERROR(MATCH($J174,SorP!$B$1:$B$6279,0)),"",INDIRECT("'SorP'!$A$"&amp;MATCH($S174&amp;$J174,SorP!C:C,0))))</f>
        <v>CN-HN</v>
      </c>
      <c r="U174" s="201"/>
      <c r="V174" s="226">
        <f ca="1">IF(C174="",NA(),IF(OR(C174="Smelter not listed",C174="Smelter not yet identified"),MATCH($B174&amp;$D174,'Smelter Look-up'!$J:$J,0),MATCH($B174&amp;$C174,'Smelter Look-up'!$J:$J,0)))</f>
        <v>400</v>
      </c>
      <c r="X174" s="227">
        <f t="shared" ca="1" si="25"/>
        <v>0</v>
      </c>
      <c r="AB174" s="228" t="str">
        <f t="shared" ca="1" si="26"/>
        <v>TinChenzhou Yunxiang Mining and Metallurgy Co., Ltd.</v>
      </c>
    </row>
    <row r="175" spans="1:28" s="227" customFormat="1" ht="63.75">
      <c r="A175" s="181" t="s">
        <v>770</v>
      </c>
      <c r="B175" s="182" t="str">
        <f ca="1">IF(LEN(A175)=0,"",INDEX('Smelter Look-up'!$A:$A,MATCH($A175,'Smelter Look-up'!$E:$E,0)))</f>
        <v>Tin</v>
      </c>
      <c r="C175" s="186" t="str">
        <f ca="1">IF(LEN(A175)=0,"",INDEX('Smelter Look-up'!$C:$C,MATCH($A175,'Smelter Look-up'!$E:$E,0)))</f>
        <v>China Tin Group Co., Ltd.</v>
      </c>
      <c r="D175" s="230"/>
      <c r="E175" s="182" t="str">
        <f ca="1">IF(ISERROR($V175),"",OFFSET('Smelter Look-up'!$D$4,$V175-4,0)&amp;"")</f>
        <v>CHINA</v>
      </c>
      <c r="F175" s="182" t="str">
        <f ca="1">IF(ISERROR($V175),"",OFFSET('Smelter Look-up'!$E$4,$V175-4,0))</f>
        <v>CID001070</v>
      </c>
      <c r="G175" s="182" t="str">
        <f ca="1">IF(C175=$X$4,IF(ISERROR($V175),"Enter smelter details","RMI"),IF(ISERROR($V175),"",OFFSET('Smelter Look-up'!$F$4,$V175-4,0)))</f>
        <v>RMI</v>
      </c>
      <c r="H175" s="183">
        <f ca="1">IF(ISERROR($V175),"",OFFSET('Smelter Look-up'!$G$4,$V175-4,0))</f>
        <v>0</v>
      </c>
      <c r="I175" s="184" t="str">
        <f ca="1">IF(ISERROR($V175),"",OFFSET('Smelter Look-up'!$H$4,$V175-4,0))</f>
        <v>Laibin</v>
      </c>
      <c r="J175" s="184" t="str">
        <f ca="1">IF(ISERROR($V175),"",OFFSET('Smelter Look-up'!$I$4,$V175-4,0))</f>
        <v>Guangxi Zhuangzu Zizhiqu</v>
      </c>
      <c r="K175" s="224"/>
      <c r="L175" s="224"/>
      <c r="M175" s="224"/>
      <c r="N175" s="224"/>
      <c r="O175" s="224"/>
      <c r="P175" s="185"/>
      <c r="Q175" s="225"/>
      <c r="R175" s="182" t="str">
        <f ca="1">IF(ISERROR($V175),"",OFFSET('Smelter Look-up'!$C$4,$V175-4,0)&amp;"")</f>
        <v>China Tin Group Co., Ltd.</v>
      </c>
      <c r="S175" s="181" t="str">
        <f t="shared" ca="1" si="24"/>
        <v>CN</v>
      </c>
      <c r="T175" s="181" t="str">
        <f ca="1">IF(B175="","",IF(ISERROR(MATCH($J175,SorP!$B$1:$B$6279,0)),"",INDIRECT("'SorP'!$A$"&amp;MATCH($S175&amp;$J175,SorP!C:C,0))))</f>
        <v>CN-GX</v>
      </c>
      <c r="U175" s="201"/>
      <c r="V175" s="226">
        <f ca="1">IF(C175="",NA(),IF(OR(C175="Smelter not listed",C175="Smelter not yet identified"),MATCH($B175&amp;$D175,'Smelter Look-up'!$J:$J,0),MATCH($B175&amp;$C175,'Smelter Look-up'!$J:$J,0)))</f>
        <v>403</v>
      </c>
      <c r="X175" s="227">
        <f t="shared" ca="1" si="25"/>
        <v>0</v>
      </c>
      <c r="AB175" s="228" t="str">
        <f t="shared" ca="1" si="26"/>
        <v>TinChina Tin Group Co., Ltd.</v>
      </c>
    </row>
    <row r="176" spans="1:28" s="227" customFormat="1" ht="51">
      <c r="A176" s="181" t="s">
        <v>15097</v>
      </c>
      <c r="B176" s="182" t="str">
        <f ca="1">IF(LEN(A176)=0,"",INDEX('Smelter Look-up'!$A:$A,MATCH($A176,'Smelter Look-up'!$E:$E,0)))</f>
        <v>Tin</v>
      </c>
      <c r="C176" s="186" t="str">
        <f ca="1">IF(LEN(A176)=0,"",INDEX('Smelter Look-up'!$C:$C,MATCH($A176,'Smelter Look-up'!$E:$E,0)))</f>
        <v>CV Venus Inti Perkasa</v>
      </c>
      <c r="D176" s="230"/>
      <c r="E176" s="182" t="str">
        <f ca="1">IF(ISERROR($V176),"",OFFSET('Smelter Look-up'!$D$4,$V176-4,0)&amp;"")</f>
        <v>INDONESIA</v>
      </c>
      <c r="F176" s="182" t="str">
        <f ca="1">IF(ISERROR($V176),"",OFFSET('Smelter Look-up'!$E$4,$V176-4,0))</f>
        <v>CID002455</v>
      </c>
      <c r="G176" s="182" t="str">
        <f ca="1">IF(C176=$X$4,IF(ISERROR($V176),"Enter smelter details","RMI"),IF(ISERROR($V176),"",OFFSET('Smelter Look-up'!$F$4,$V176-4,0)))</f>
        <v>RMI</v>
      </c>
      <c r="H176" s="183">
        <f ca="1">IF(ISERROR($V176),"",OFFSET('Smelter Look-up'!$G$4,$V176-4,0))</f>
        <v>0</v>
      </c>
      <c r="I176" s="184" t="str">
        <f ca="1">IF(ISERROR($V176),"",OFFSET('Smelter Look-up'!$H$4,$V176-4,0))</f>
        <v>Pangkal Pinang</v>
      </c>
      <c r="J176" s="184" t="str">
        <f ca="1">IF(ISERROR($V176),"",OFFSET('Smelter Look-up'!$I$4,$V176-4,0))</f>
        <v>Kepulauan Bangka Belitung</v>
      </c>
      <c r="K176" s="224"/>
      <c r="L176" s="224"/>
      <c r="M176" s="224"/>
      <c r="N176" s="224"/>
      <c r="O176" s="224"/>
      <c r="P176" s="185"/>
      <c r="Q176" s="225"/>
      <c r="R176" s="182" t="str">
        <f ca="1">IF(ISERROR($V176),"",OFFSET('Smelter Look-up'!$C$4,$V176-4,0)&amp;"")</f>
        <v>CV Venus Inti Perkasa</v>
      </c>
      <c r="S176" s="181" t="str">
        <f t="shared" ca="1" si="24"/>
        <v>ID</v>
      </c>
      <c r="T176" s="181" t="str">
        <f ca="1">IF(B176="","",IF(ISERROR(MATCH($J176,SorP!$B$1:$B$6279,0)),"",INDIRECT("'SorP'!$A$"&amp;MATCH($S176&amp;$J176,SorP!C:C,0))))</f>
        <v>ID-BB</v>
      </c>
      <c r="U176" s="201"/>
      <c r="V176" s="226">
        <f ca="1">IF(C176="",NA(),IF(OR(C176="Smelter not listed",C176="Smelter not yet identified"),MATCH($B176&amp;$D176,'Smelter Look-up'!$J:$J,0),MATCH($B176&amp;$C176,'Smelter Look-up'!$J:$J,0)))</f>
        <v>415</v>
      </c>
      <c r="X176" s="227">
        <f t="shared" ca="1" si="25"/>
        <v>0</v>
      </c>
      <c r="AB176" s="228" t="str">
        <f t="shared" ca="1" si="26"/>
        <v>TinCV Venus Inti Perkasa</v>
      </c>
    </row>
    <row r="177" spans="1:28" s="227" customFormat="1" ht="20.25">
      <c r="A177" s="181" t="s">
        <v>1405</v>
      </c>
      <c r="B177" s="182" t="str">
        <f ca="1">IF(LEN(A177)=0,"",INDEX('Smelter Look-up'!$A:$A,MATCH($A177,'Smelter Look-up'!$E:$E,0)))</f>
        <v>Tin</v>
      </c>
      <c r="C177" s="186" t="str">
        <f ca="1">IF(LEN(A177)=0,"",INDEX('Smelter Look-up'!$C:$C,MATCH($A177,'Smelter Look-up'!$E:$E,0)))</f>
        <v>Dowa</v>
      </c>
      <c r="D177" s="230"/>
      <c r="E177" s="182" t="str">
        <f ca="1">IF(ISERROR($V177),"",OFFSET('Smelter Look-up'!$D$4,$V177-4,0)&amp;"")</f>
        <v>JAPAN</v>
      </c>
      <c r="F177" s="182" t="str">
        <f ca="1">IF(ISERROR($V177),"",OFFSET('Smelter Look-up'!$E$4,$V177-4,0))</f>
        <v>CID000402</v>
      </c>
      <c r="G177" s="182" t="str">
        <f ca="1">IF(C177=$X$4,IF(ISERROR($V177),"Enter smelter details","RMI"),IF(ISERROR($V177),"",OFFSET('Smelter Look-up'!$F$4,$V177-4,0)))</f>
        <v>RMI</v>
      </c>
      <c r="H177" s="183">
        <f ca="1">IF(ISERROR($V177),"",OFFSET('Smelter Look-up'!$G$4,$V177-4,0))</f>
        <v>0</v>
      </c>
      <c r="I177" s="184" t="str">
        <f ca="1">IF(ISERROR($V177),"",OFFSET('Smelter Look-up'!$H$4,$V177-4,0))</f>
        <v>Kosaka</v>
      </c>
      <c r="J177" s="184" t="str">
        <f ca="1">IF(ISERROR($V177),"",OFFSET('Smelter Look-up'!$I$4,$V177-4,0))</f>
        <v>Akita</v>
      </c>
      <c r="K177" s="224"/>
      <c r="L177" s="224"/>
      <c r="M177" s="224"/>
      <c r="N177" s="224"/>
      <c r="O177" s="224"/>
      <c r="P177" s="185"/>
      <c r="Q177" s="225"/>
      <c r="R177" s="182" t="str">
        <f ca="1">IF(ISERROR($V177),"",OFFSET('Smelter Look-up'!$C$4,$V177-4,0)&amp;"")</f>
        <v>Dowa</v>
      </c>
      <c r="S177" s="181" t="str">
        <f t="shared" ca="1" si="24"/>
        <v>JP</v>
      </c>
      <c r="T177" s="181" t="str">
        <f ca="1">IF(B177="","",IF(ISERROR(MATCH($J177,SorP!$B$1:$B$6279,0)),"",INDIRECT("'SorP'!$A$"&amp;MATCH($S177&amp;$J177,SorP!C:C,0))))</f>
        <v>JP-05</v>
      </c>
      <c r="U177" s="201"/>
      <c r="V177" s="226">
        <f ca="1">IF(C177="",NA(),IF(OR(C177="Smelter not listed",C177="Smelter not yet identified"),MATCH($B177&amp;$D177,'Smelter Look-up'!$J:$J,0),MATCH($B177&amp;$C177,'Smelter Look-up'!$J:$J,0)))</f>
        <v>417</v>
      </c>
      <c r="X177" s="227">
        <f t="shared" ca="1" si="25"/>
        <v>0</v>
      </c>
      <c r="AB177" s="228" t="str">
        <f t="shared" ca="1" si="26"/>
        <v>TinDowa</v>
      </c>
    </row>
    <row r="178" spans="1:28" s="227" customFormat="1" ht="191.25">
      <c r="A178" s="181" t="s">
        <v>1806</v>
      </c>
      <c r="B178" s="182" t="str">
        <f ca="1">IF(LEN(A178)=0,"",INDEX('Smelter Look-up'!$A:$A,MATCH($A178,'Smelter Look-up'!$E:$E,0)))</f>
        <v>Tin</v>
      </c>
      <c r="C178" s="186" t="str">
        <f ca="1">IF(LEN(A178)=0,"",INDEX('Smelter Look-up'!$C:$C,MATCH($A178,'Smelter Look-up'!$E:$E,0)))</f>
        <v>Electro-Mechanical Facility of the Cao Bang Minerals &amp; Metallurgy Joint Stock Company</v>
      </c>
      <c r="D178" s="230"/>
      <c r="E178" s="182" t="str">
        <f ca="1">IF(ISERROR($V178),"",OFFSET('Smelter Look-up'!$D$4,$V178-4,0)&amp;"")</f>
        <v>VIET NAM</v>
      </c>
      <c r="F178" s="182" t="str">
        <f ca="1">IF(ISERROR($V178),"",OFFSET('Smelter Look-up'!$E$4,$V178-4,0))</f>
        <v>CID002572</v>
      </c>
      <c r="G178" s="182" t="str">
        <f ca="1">IF(C178=$X$4,IF(ISERROR($V178),"Enter smelter details","RMI"),IF(ISERROR($V178),"",OFFSET('Smelter Look-up'!$F$4,$V178-4,0)))</f>
        <v>RMI</v>
      </c>
      <c r="H178" s="183">
        <f ca="1">IF(ISERROR($V178),"",OFFSET('Smelter Look-up'!$G$4,$V178-4,0))</f>
        <v>0</v>
      </c>
      <c r="I178" s="184" t="str">
        <f ca="1">IF(ISERROR($V178),"",OFFSET('Smelter Look-up'!$H$4,$V178-4,0))</f>
        <v>Tinh Tuc</v>
      </c>
      <c r="J178" s="184" t="str">
        <f ca="1">IF(ISERROR($V178),"",OFFSET('Smelter Look-up'!$I$4,$V178-4,0))</f>
        <v>Cao Bằng</v>
      </c>
      <c r="K178" s="224"/>
      <c r="L178" s="224"/>
      <c r="M178" s="224"/>
      <c r="N178" s="224"/>
      <c r="O178" s="224"/>
      <c r="P178" s="185"/>
      <c r="Q178" s="225"/>
      <c r="R178" s="182" t="str">
        <f ca="1">IF(ISERROR($V178),"",OFFSET('Smelter Look-up'!$C$4,$V178-4,0)&amp;"")</f>
        <v>Electro-Mechanical Facility of the Cao Bang Minerals &amp; Metallurgy Joint Stock Company</v>
      </c>
      <c r="S178" s="181" t="str">
        <f t="shared" ca="1" si="24"/>
        <v>VN</v>
      </c>
      <c r="T178" s="181" t="str">
        <f ca="1">IF(B178="","",IF(ISERROR(MATCH($J178,SorP!$B$1:$B$6279,0)),"",INDIRECT("'SorP'!$A$"&amp;MATCH($S178&amp;$J178,SorP!C:C,0))))</f>
        <v>VN-04</v>
      </c>
      <c r="U178" s="201"/>
      <c r="V178" s="226">
        <f ca="1">IF(C178="",NA(),IF(OR(C178="Smelter not listed",C178="Smelter not yet identified"),MATCH($B178&amp;$D178,'Smelter Look-up'!$J:$J,0),MATCH($B178&amp;$C178,'Smelter Look-up'!$J:$J,0)))</f>
        <v>420</v>
      </c>
      <c r="X178" s="227">
        <f t="shared" ca="1" si="25"/>
        <v>0</v>
      </c>
      <c r="AB178" s="228" t="str">
        <f t="shared" ca="1" si="26"/>
        <v>TinElectro-Mechanical Facility of the Cao Bang Minerals &amp; Metallurgy Joint Stock Company</v>
      </c>
    </row>
    <row r="179" spans="1:28" s="227" customFormat="1" ht="38.25">
      <c r="A179" s="181" t="s">
        <v>764</v>
      </c>
      <c r="B179" s="182" t="str">
        <f ca="1">IF(LEN(A179)=0,"",INDEX('Smelter Look-up'!$A:$A,MATCH($A179,'Smelter Look-up'!$E:$E,0)))</f>
        <v>Tin</v>
      </c>
      <c r="C179" s="186" t="str">
        <f ca="1">IF(LEN(A179)=0,"",INDEX('Smelter Look-up'!$C:$C,MATCH($A179,'Smelter Look-up'!$E:$E,0)))</f>
        <v>EM Vinto</v>
      </c>
      <c r="D179" s="230"/>
      <c r="E179" s="182" t="str">
        <f ca="1">IF(ISERROR($V179),"",OFFSET('Smelter Look-up'!$D$4,$V179-4,0)&amp;"")</f>
        <v>BOLIVIA (PLURINATIONAL STATE OF)</v>
      </c>
      <c r="F179" s="182" t="str">
        <f ca="1">IF(ISERROR($V179),"",OFFSET('Smelter Look-up'!$E$4,$V179-4,0))</f>
        <v>CID000438</v>
      </c>
      <c r="G179" s="182" t="str">
        <f ca="1">IF(C179=$X$4,IF(ISERROR($V179),"Enter smelter details","RMI"),IF(ISERROR($V179),"",OFFSET('Smelter Look-up'!$F$4,$V179-4,0)))</f>
        <v>RMI</v>
      </c>
      <c r="H179" s="183">
        <f ca="1">IF(ISERROR($V179),"",OFFSET('Smelter Look-up'!$G$4,$V179-4,0))</f>
        <v>0</v>
      </c>
      <c r="I179" s="184" t="str">
        <f ca="1">IF(ISERROR($V179),"",OFFSET('Smelter Look-up'!$H$4,$V179-4,0))</f>
        <v>Oruro</v>
      </c>
      <c r="J179" s="184" t="str">
        <f ca="1">IF(ISERROR($V179),"",OFFSET('Smelter Look-up'!$I$4,$V179-4,0))</f>
        <v>Oruro</v>
      </c>
      <c r="K179" s="224"/>
      <c r="L179" s="224"/>
      <c r="M179" s="224"/>
      <c r="N179" s="224"/>
      <c r="O179" s="224"/>
      <c r="P179" s="185"/>
      <c r="Q179" s="225"/>
      <c r="R179" s="182" t="str">
        <f ca="1">IF(ISERROR($V179),"",OFFSET('Smelter Look-up'!$C$4,$V179-4,0)&amp;"")</f>
        <v>EM Vinto</v>
      </c>
      <c r="S179" s="181" t="str">
        <f t="shared" ca="1" si="24"/>
        <v>BO</v>
      </c>
      <c r="T179" s="181" t="str">
        <f ca="1">IF(B179="","",IF(ISERROR(MATCH($J179,SorP!$B$1:$B$6279,0)),"",INDIRECT("'SorP'!$A$"&amp;MATCH($S179&amp;$J179,SorP!C:C,0))))</f>
        <v>BO-O</v>
      </c>
      <c r="U179" s="201"/>
      <c r="V179" s="226">
        <f ca="1">IF(C179="",NA(),IF(OR(C179="Smelter not listed",C179="Smelter not yet identified"),MATCH($B179&amp;$D179,'Smelter Look-up'!$J:$J,0),MATCH($B179&amp;$C179,'Smelter Look-up'!$J:$J,0)))</f>
        <v>421</v>
      </c>
      <c r="X179" s="227">
        <f t="shared" ca="1" si="25"/>
        <v>0</v>
      </c>
      <c r="AB179" s="228" t="str">
        <f t="shared" ca="1" si="26"/>
        <v>TinEM Vinto</v>
      </c>
    </row>
    <row r="180" spans="1:28" s="227" customFormat="1" ht="51">
      <c r="A180" s="181" t="s">
        <v>765</v>
      </c>
      <c r="B180" s="182" t="str">
        <f ca="1">IF(LEN(A180)=0,"",INDEX('Smelter Look-up'!$A:$A,MATCH($A180,'Smelter Look-up'!$E:$E,0)))</f>
        <v>Tin</v>
      </c>
      <c r="C180" s="186" t="str">
        <f ca="1">IF(LEN(A180)=0,"",INDEX('Smelter Look-up'!$C:$C,MATCH($A180,'Smelter Look-up'!$E:$E,0)))</f>
        <v>Estanho de Rondonia S.A.</v>
      </c>
      <c r="D180" s="230"/>
      <c r="E180" s="182" t="str">
        <f ca="1">IF(ISERROR($V180),"",OFFSET('Smelter Look-up'!$D$4,$V180-4,0)&amp;"")</f>
        <v>BRAZIL</v>
      </c>
      <c r="F180" s="182" t="str">
        <f ca="1">IF(ISERROR($V180),"",OFFSET('Smelter Look-up'!$E$4,$V180-4,0))</f>
        <v>CID000448</v>
      </c>
      <c r="G180" s="182" t="str">
        <f ca="1">IF(C180=$X$4,IF(ISERROR($V180),"Enter smelter details","RMI"),IF(ISERROR($V180),"",OFFSET('Smelter Look-up'!$F$4,$V180-4,0)))</f>
        <v>RMI</v>
      </c>
      <c r="H180" s="183">
        <f ca="1">IF(ISERROR($V180),"",OFFSET('Smelter Look-up'!$G$4,$V180-4,0))</f>
        <v>0</v>
      </c>
      <c r="I180" s="184" t="str">
        <f ca="1">IF(ISERROR($V180),"",OFFSET('Smelter Look-up'!$H$4,$V180-4,0))</f>
        <v>Ariquemes</v>
      </c>
      <c r="J180" s="184" t="str">
        <f ca="1">IF(ISERROR($V180),"",OFFSET('Smelter Look-up'!$I$4,$V180-4,0))</f>
        <v>Rondônia</v>
      </c>
      <c r="K180" s="224"/>
      <c r="L180" s="224"/>
      <c r="M180" s="224"/>
      <c r="N180" s="224"/>
      <c r="O180" s="224"/>
      <c r="P180" s="185"/>
      <c r="Q180" s="225"/>
      <c r="R180" s="182" t="str">
        <f ca="1">IF(ISERROR($V180),"",OFFSET('Smelter Look-up'!$C$4,$V180-4,0)&amp;"")</f>
        <v>Estanho de Rondonia S.A.</v>
      </c>
      <c r="S180" s="181" t="str">
        <f t="shared" ca="1" si="24"/>
        <v>BR</v>
      </c>
      <c r="T180" s="181" t="str">
        <f ca="1">IF(B180="","",IF(ISERROR(MATCH($J180,SorP!$B$1:$B$6279,0)),"",INDIRECT("'SorP'!$A$"&amp;MATCH($S180&amp;$J180,SorP!C:C,0))))</f>
        <v>BR-RO</v>
      </c>
      <c r="U180" s="201"/>
      <c r="V180" s="226">
        <f ca="1">IF(C180="",NA(),IF(OR(C180="Smelter not listed",C180="Smelter not yet identified"),MATCH($B180&amp;$D180,'Smelter Look-up'!$J:$J,0),MATCH($B180&amp;$C180,'Smelter Look-up'!$J:$J,0)))</f>
        <v>425</v>
      </c>
      <c r="X180" s="227">
        <f t="shared" ca="1" si="25"/>
        <v>0</v>
      </c>
      <c r="AB180" s="228" t="str">
        <f t="shared" ca="1" si="26"/>
        <v>TinEstanho de Rondonia S.A.</v>
      </c>
    </row>
    <row r="181" spans="1:28" s="227" customFormat="1" ht="25.5">
      <c r="A181" s="181" t="s">
        <v>766</v>
      </c>
      <c r="B181" s="182" t="str">
        <f ca="1">IF(LEN(A181)=0,"",INDEX('Smelter Look-up'!$A:$A,MATCH($A181,'Smelter Look-up'!$E:$E,0)))</f>
        <v>Tin</v>
      </c>
      <c r="C181" s="186" t="str">
        <f ca="1">IF(LEN(A181)=0,"",INDEX('Smelter Look-up'!$C:$C,MATCH($A181,'Smelter Look-up'!$E:$E,0)))</f>
        <v>Fenix Metals</v>
      </c>
      <c r="D181" s="230"/>
      <c r="E181" s="182" t="str">
        <f ca="1">IF(ISERROR($V181),"",OFFSET('Smelter Look-up'!$D$4,$V181-4,0)&amp;"")</f>
        <v>POLAND</v>
      </c>
      <c r="F181" s="182" t="str">
        <f ca="1">IF(ISERROR($V181),"",OFFSET('Smelter Look-up'!$E$4,$V181-4,0))</f>
        <v>CID000468</v>
      </c>
      <c r="G181" s="182" t="str">
        <f ca="1">IF(C181=$X$4,IF(ISERROR($V181),"Enter smelter details","RMI"),IF(ISERROR($V181),"",OFFSET('Smelter Look-up'!$F$4,$V181-4,0)))</f>
        <v>RMI</v>
      </c>
      <c r="H181" s="183">
        <f ca="1">IF(ISERROR($V181),"",OFFSET('Smelter Look-up'!$G$4,$V181-4,0))</f>
        <v>0</v>
      </c>
      <c r="I181" s="184" t="str">
        <f ca="1">IF(ISERROR($V181),"",OFFSET('Smelter Look-up'!$H$4,$V181-4,0))</f>
        <v>Chmielów</v>
      </c>
      <c r="J181" s="184" t="str">
        <f ca="1">IF(ISERROR($V181),"",OFFSET('Smelter Look-up'!$I$4,$V181-4,0))</f>
        <v>Podkarpackie</v>
      </c>
      <c r="K181" s="224"/>
      <c r="L181" s="224"/>
      <c r="M181" s="224"/>
      <c r="N181" s="224"/>
      <c r="O181" s="224"/>
      <c r="P181" s="185"/>
      <c r="Q181" s="225"/>
      <c r="R181" s="182" t="str">
        <f ca="1">IF(ISERROR($V181),"",OFFSET('Smelter Look-up'!$C$4,$V181-4,0)&amp;"")</f>
        <v>Fenix Metals</v>
      </c>
      <c r="S181" s="181" t="str">
        <f t="shared" ca="1" si="24"/>
        <v>PL</v>
      </c>
      <c r="T181" s="181" t="str">
        <f ca="1">IF(B181="","",IF(ISERROR(MATCH($J181,SorP!$B$1:$B$6279,0)),"",INDIRECT("'SorP'!$A$"&amp;MATCH($S181&amp;$J181,SorP!C:C,0))))</f>
        <v>PL-18</v>
      </c>
      <c r="U181" s="201"/>
      <c r="V181" s="226">
        <f ca="1">IF(C181="",NA(),IF(OR(C181="Smelter not listed",C181="Smelter not yet identified"),MATCH($B181&amp;$D181,'Smelter Look-up'!$J:$J,0),MATCH($B181&amp;$C181,'Smelter Look-up'!$J:$J,0)))</f>
        <v>430</v>
      </c>
      <c r="X181" s="227">
        <f t="shared" ca="1" si="25"/>
        <v>0</v>
      </c>
      <c r="AB181" s="228" t="str">
        <f t="shared" ca="1" si="26"/>
        <v>TinFenix Metals</v>
      </c>
    </row>
    <row r="182" spans="1:28" s="227" customFormat="1" ht="89.25">
      <c r="A182" s="181" t="s">
        <v>769</v>
      </c>
      <c r="B182" s="182" t="str">
        <f ca="1">IF(LEN(A182)=0,"",INDEX('Smelter Look-up'!$A:$A,MATCH($A182,'Smelter Look-up'!$E:$E,0)))</f>
        <v>Tin</v>
      </c>
      <c r="C182" s="186" t="str">
        <f ca="1">IF(LEN(A182)=0,"",INDEX('Smelter Look-up'!$C:$C,MATCH($A182,'Smelter Look-up'!$E:$E,0)))</f>
        <v>Gejiu Kai Meng Industry and Trade LLC</v>
      </c>
      <c r="D182" s="230"/>
      <c r="E182" s="182" t="str">
        <f ca="1">IF(ISERROR($V182),"",OFFSET('Smelter Look-up'!$D$4,$V182-4,0)&amp;"")</f>
        <v>CHINA</v>
      </c>
      <c r="F182" s="182" t="str">
        <f ca="1">IF(ISERROR($V182),"",OFFSET('Smelter Look-up'!$E$4,$V182-4,0))</f>
        <v>CID000942</v>
      </c>
      <c r="G182" s="182" t="str">
        <f ca="1">IF(C182=$X$4,IF(ISERROR($V182),"Enter smelter details","RMI"),IF(ISERROR($V182),"",OFFSET('Smelter Look-up'!$F$4,$V182-4,0)))</f>
        <v>RMI</v>
      </c>
      <c r="H182" s="183">
        <f ca="1">IF(ISERROR($V182),"",OFFSET('Smelter Look-up'!$G$4,$V182-4,0))</f>
        <v>0</v>
      </c>
      <c r="I182" s="184" t="str">
        <f ca="1">IF(ISERROR($V182),"",OFFSET('Smelter Look-up'!$H$4,$V182-4,0))</f>
        <v>Gejiu</v>
      </c>
      <c r="J182" s="184" t="str">
        <f ca="1">IF(ISERROR($V182),"",OFFSET('Smelter Look-up'!$I$4,$V182-4,0))</f>
        <v>Yunnan Sheng</v>
      </c>
      <c r="K182" s="224"/>
      <c r="L182" s="224"/>
      <c r="M182" s="224"/>
      <c r="N182" s="224"/>
      <c r="O182" s="224"/>
      <c r="P182" s="185"/>
      <c r="Q182" s="225"/>
      <c r="R182" s="182" t="str">
        <f ca="1">IF(ISERROR($V182),"",OFFSET('Smelter Look-up'!$C$4,$V182-4,0)&amp;"")</f>
        <v>Gejiu Kai Meng Industry and Trade LLC</v>
      </c>
      <c r="S182" s="181" t="str">
        <f t="shared" ca="1" si="24"/>
        <v>CN</v>
      </c>
      <c r="T182" s="181" t="str">
        <f ca="1">IF(B182="","",IF(ISERROR(MATCH($J182,SorP!$B$1:$B$6279,0)),"",INDIRECT("'SorP'!$A$"&amp;MATCH($S182&amp;$J182,SorP!C:C,0))))</f>
        <v>CN-YN</v>
      </c>
      <c r="U182" s="201"/>
      <c r="V182" s="226">
        <f ca="1">IF(C182="",NA(),IF(OR(C182="Smelter not listed",C182="Smelter not yet identified"),MATCH($B182&amp;$D182,'Smelter Look-up'!$J:$J,0),MATCH($B182&amp;$C182,'Smelter Look-up'!$J:$J,0)))</f>
        <v>435</v>
      </c>
      <c r="X182" s="227">
        <f t="shared" ca="1" si="25"/>
        <v>0</v>
      </c>
      <c r="AB182" s="228" t="str">
        <f t="shared" ca="1" si="26"/>
        <v>TinGejiu Kai Meng Industry and Trade LLC</v>
      </c>
    </row>
    <row r="183" spans="1:28" s="227" customFormat="1" ht="89.25">
      <c r="A183" s="181" t="s">
        <v>767</v>
      </c>
      <c r="B183" s="182" t="str">
        <f ca="1">IF(LEN(A183)=0,"",INDEX('Smelter Look-up'!$A:$A,MATCH($A183,'Smelter Look-up'!$E:$E,0)))</f>
        <v>Tin</v>
      </c>
      <c r="C183" s="186" t="str">
        <f ca="1">IF(LEN(A183)=0,"",INDEX('Smelter Look-up'!$C:$C,MATCH($A183,'Smelter Look-up'!$E:$E,0)))</f>
        <v>Gejiu Non-Ferrous Metal Processing Co., Ltd.</v>
      </c>
      <c r="D183" s="230"/>
      <c r="E183" s="182" t="str">
        <f ca="1">IF(ISERROR($V183),"",OFFSET('Smelter Look-up'!$D$4,$V183-4,0)&amp;"")</f>
        <v>CHINA</v>
      </c>
      <c r="F183" s="182" t="str">
        <f ca="1">IF(ISERROR($V183),"",OFFSET('Smelter Look-up'!$E$4,$V183-4,0))</f>
        <v>CID000538</v>
      </c>
      <c r="G183" s="182" t="str">
        <f ca="1">IF(C183=$X$4,IF(ISERROR($V183),"Enter smelter details","RMI"),IF(ISERROR($V183),"",OFFSET('Smelter Look-up'!$F$4,$V183-4,0)))</f>
        <v>RMI</v>
      </c>
      <c r="H183" s="183">
        <f ca="1">IF(ISERROR($V183),"",OFFSET('Smelter Look-up'!$G$4,$V183-4,0))</f>
        <v>0</v>
      </c>
      <c r="I183" s="184" t="str">
        <f ca="1">IF(ISERROR($V183),"",OFFSET('Smelter Look-up'!$H$4,$V183-4,0))</f>
        <v>Gejiu</v>
      </c>
      <c r="J183" s="184" t="str">
        <f ca="1">IF(ISERROR($V183),"",OFFSET('Smelter Look-up'!$I$4,$V183-4,0))</f>
        <v>Yunnan Sheng</v>
      </c>
      <c r="K183" s="224"/>
      <c r="L183" s="224"/>
      <c r="M183" s="224"/>
      <c r="N183" s="224"/>
      <c r="O183" s="224"/>
      <c r="P183" s="185"/>
      <c r="Q183" s="225"/>
      <c r="R183" s="182" t="str">
        <f ca="1">IF(ISERROR($V183),"",OFFSET('Smelter Look-up'!$C$4,$V183-4,0)&amp;"")</f>
        <v>Gejiu Non-Ferrous Metal Processing Co., Ltd.</v>
      </c>
      <c r="S183" s="181" t="str">
        <f t="shared" ca="1" si="24"/>
        <v>CN</v>
      </c>
      <c r="T183" s="181" t="str">
        <f ca="1">IF(B183="","",IF(ISERROR(MATCH($J183,SorP!$B$1:$B$6279,0)),"",INDIRECT("'SorP'!$A$"&amp;MATCH($S183&amp;$J183,SorP!C:C,0))))</f>
        <v>CN-YN</v>
      </c>
      <c r="U183" s="201"/>
      <c r="V183" s="226">
        <f ca="1">IF(C183="",NA(),IF(OR(C183="Smelter not listed",C183="Smelter not yet identified"),MATCH($B183&amp;$D183,'Smelter Look-up'!$J:$J,0),MATCH($B183&amp;$C183,'Smelter Look-up'!$J:$J,0)))</f>
        <v>436</v>
      </c>
      <c r="X183" s="227">
        <f t="shared" ca="1" si="25"/>
        <v>0</v>
      </c>
      <c r="AB183" s="228" t="str">
        <f t="shared" ca="1" si="26"/>
        <v>TinGejiu Non-Ferrous Metal Processing Co., Ltd.</v>
      </c>
    </row>
    <row r="184" spans="1:28" s="227" customFormat="1" ht="102">
      <c r="A184" s="181" t="s">
        <v>1799</v>
      </c>
      <c r="B184" s="182" t="str">
        <f ca="1">IF(LEN(A184)=0,"",INDEX('Smelter Look-up'!$A:$A,MATCH($A184,'Smelter Look-up'!$E:$E,0)))</f>
        <v>Tin</v>
      </c>
      <c r="C184" s="186" t="str">
        <f ca="1">IF(LEN(A184)=0,"",INDEX('Smelter Look-up'!$C:$C,MATCH($A184,'Smelter Look-up'!$E:$E,0)))</f>
        <v>Gejiu Yunxin Nonferrous Electrolysis Co., Ltd.</v>
      </c>
      <c r="D184" s="230"/>
      <c r="E184" s="182" t="str">
        <f ca="1">IF(ISERROR($V184),"",OFFSET('Smelter Look-up'!$D$4,$V184-4,0)&amp;"")</f>
        <v>CHINA</v>
      </c>
      <c r="F184" s="182" t="str">
        <f ca="1">IF(ISERROR($V184),"",OFFSET('Smelter Look-up'!$E$4,$V184-4,0))</f>
        <v>CID001908</v>
      </c>
      <c r="G184" s="182" t="str">
        <f ca="1">IF(C184=$X$4,IF(ISERROR($V184),"Enter smelter details","RMI"),IF(ISERROR($V184),"",OFFSET('Smelter Look-up'!$F$4,$V184-4,0)))</f>
        <v>RMI</v>
      </c>
      <c r="H184" s="183">
        <f ca="1">IF(ISERROR($V184),"",OFFSET('Smelter Look-up'!$G$4,$V184-4,0))</f>
        <v>0</v>
      </c>
      <c r="I184" s="184" t="str">
        <f ca="1">IF(ISERROR($V184),"",OFFSET('Smelter Look-up'!$H$4,$V184-4,0))</f>
        <v>Gejiu</v>
      </c>
      <c r="J184" s="184" t="str">
        <f ca="1">IF(ISERROR($V184),"",OFFSET('Smelter Look-up'!$I$4,$V184-4,0))</f>
        <v>Yunnan Sheng</v>
      </c>
      <c r="K184" s="224"/>
      <c r="L184" s="224"/>
      <c r="M184" s="224"/>
      <c r="N184" s="224"/>
      <c r="O184" s="224"/>
      <c r="P184" s="185"/>
      <c r="Q184" s="225"/>
      <c r="R184" s="182" t="str">
        <f ca="1">IF(ISERROR($V184),"",OFFSET('Smelter Look-up'!$C$4,$V184-4,0)&amp;"")</f>
        <v>Gejiu Yunxin Nonferrous Electrolysis Co., Ltd.</v>
      </c>
      <c r="S184" s="181" t="str">
        <f t="shared" ca="1" si="24"/>
        <v>CN</v>
      </c>
      <c r="T184" s="181" t="str">
        <f ca="1">IF(B184="","",IF(ISERROR(MATCH($J184,SorP!$B$1:$B$6279,0)),"",INDIRECT("'SorP'!$A$"&amp;MATCH($S184&amp;$J184,SorP!C:C,0))))</f>
        <v>CN-YN</v>
      </c>
      <c r="U184" s="201"/>
      <c r="V184" s="226">
        <f ca="1">IF(C184="",NA(),IF(OR(C184="Smelter not listed",C184="Smelter not yet identified"),MATCH($B184&amp;$D184,'Smelter Look-up'!$J:$J,0),MATCH($B184&amp;$C184,'Smelter Look-up'!$J:$J,0)))</f>
        <v>437</v>
      </c>
      <c r="X184" s="227">
        <f t="shared" ca="1" si="25"/>
        <v>0</v>
      </c>
      <c r="AB184" s="228" t="str">
        <f t="shared" ca="1" si="26"/>
        <v>TinGejiu Yunxin Nonferrous Electrolysis Co., Ltd.</v>
      </c>
    </row>
    <row r="185" spans="1:28" s="227" customFormat="1" ht="89.25">
      <c r="A185" s="181" t="s">
        <v>768</v>
      </c>
      <c r="B185" s="182" t="str">
        <f ca="1">IF(LEN(A185)=0,"",INDEX('Smelter Look-up'!$A:$A,MATCH($A185,'Smelter Look-up'!$E:$E,0)))</f>
        <v>Tin</v>
      </c>
      <c r="C185" s="186" t="str">
        <f ca="1">IF(LEN(A185)=0,"",INDEX('Smelter Look-up'!$C:$C,MATCH($A185,'Smelter Look-up'!$E:$E,0)))</f>
        <v>Gejiu Zili Mining And Metallurgy Co., Ltd.</v>
      </c>
      <c r="D185" s="230"/>
      <c r="E185" s="182" t="str">
        <f ca="1">IF(ISERROR($V185),"",OFFSET('Smelter Look-up'!$D$4,$V185-4,0)&amp;"")</f>
        <v>CHINA</v>
      </c>
      <c r="F185" s="182" t="str">
        <f ca="1">IF(ISERROR($V185),"",OFFSET('Smelter Look-up'!$E$4,$V185-4,0))</f>
        <v>CID000555</v>
      </c>
      <c r="G185" s="182" t="str">
        <f ca="1">IF(C185=$X$4,IF(ISERROR($V185),"Enter smelter details","RMI"),IF(ISERROR($V185),"",OFFSET('Smelter Look-up'!$F$4,$V185-4,0)))</f>
        <v>RMI</v>
      </c>
      <c r="H185" s="183">
        <f ca="1">IF(ISERROR($V185),"",OFFSET('Smelter Look-up'!$G$4,$V185-4,0))</f>
        <v>0</v>
      </c>
      <c r="I185" s="184" t="str">
        <f ca="1">IF(ISERROR($V185),"",OFFSET('Smelter Look-up'!$H$4,$V185-4,0))</f>
        <v>Gejiu</v>
      </c>
      <c r="J185" s="184" t="str">
        <f ca="1">IF(ISERROR($V185),"",OFFSET('Smelter Look-up'!$I$4,$V185-4,0))</f>
        <v>Yunnan Sheng</v>
      </c>
      <c r="K185" s="224"/>
      <c r="L185" s="224"/>
      <c r="M185" s="224"/>
      <c r="N185" s="224"/>
      <c r="O185" s="224"/>
      <c r="P185" s="185"/>
      <c r="Q185" s="225"/>
      <c r="R185" s="182" t="str">
        <f ca="1">IF(ISERROR($V185),"",OFFSET('Smelter Look-up'!$C$4,$V185-4,0)&amp;"")</f>
        <v>Gejiu Zili Mining And Metallurgy Co., Ltd.</v>
      </c>
      <c r="S185" s="181" t="str">
        <f t="shared" ca="1" si="24"/>
        <v>CN</v>
      </c>
      <c r="T185" s="181" t="str">
        <f ca="1">IF(B185="","",IF(ISERROR(MATCH($J185,SorP!$B$1:$B$6279,0)),"",INDIRECT("'SorP'!$A$"&amp;MATCH($S185&amp;$J185,SorP!C:C,0))))</f>
        <v>CN-YN</v>
      </c>
      <c r="U185" s="201"/>
      <c r="V185" s="226">
        <f ca="1">IF(C185="",NA(),IF(OR(C185="Smelter not listed",C185="Smelter not yet identified"),MATCH($B185&amp;$D185,'Smelter Look-up'!$J:$J,0),MATCH($B185&amp;$C185,'Smelter Look-up'!$J:$J,0)))</f>
        <v>439</v>
      </c>
      <c r="X185" s="227">
        <f t="shared" ca="1" si="25"/>
        <v>0</v>
      </c>
      <c r="AB185" s="228" t="str">
        <f t="shared" ca="1" si="26"/>
        <v>TinGejiu Zili Mining And Metallurgy Co., Ltd.</v>
      </c>
    </row>
    <row r="186" spans="1:28" s="227" customFormat="1" ht="102">
      <c r="A186" s="181" t="s">
        <v>2529</v>
      </c>
      <c r="B186" s="182" t="str">
        <f ca="1">IF(LEN(A186)=0,"",INDEX('Smelter Look-up'!$A:$A,MATCH($A186,'Smelter Look-up'!$E:$E,0)))</f>
        <v>Tin</v>
      </c>
      <c r="C186" s="186" t="str">
        <f ca="1">IF(LEN(A186)=0,"",INDEX('Smelter Look-up'!$C:$C,MATCH($A186,'Smelter Look-up'!$E:$E,0)))</f>
        <v>Guangdong Hanhe Non-Ferrous Metal Co., Ltd.</v>
      </c>
      <c r="D186" s="230"/>
      <c r="E186" s="182" t="str">
        <f ca="1">IF(ISERROR($V186),"",OFFSET('Smelter Look-up'!$D$4,$V186-4,0)&amp;"")</f>
        <v>CHINA</v>
      </c>
      <c r="F186" s="182" t="str">
        <f ca="1">IF(ISERROR($V186),"",OFFSET('Smelter Look-up'!$E$4,$V186-4,0))</f>
        <v>CID003116</v>
      </c>
      <c r="G186" s="182" t="str">
        <f ca="1">IF(C186=$X$4,IF(ISERROR($V186),"Enter smelter details","RMI"),IF(ISERROR($V186),"",OFFSET('Smelter Look-up'!$F$4,$V186-4,0)))</f>
        <v>RMI</v>
      </c>
      <c r="H186" s="183">
        <f ca="1">IF(ISERROR($V186),"",OFFSET('Smelter Look-up'!$G$4,$V186-4,0))</f>
        <v>0</v>
      </c>
      <c r="I186" s="184" t="str">
        <f ca="1">IF(ISERROR($V186),"",OFFSET('Smelter Look-up'!$H$4,$V186-4,0))</f>
        <v>Chaozhou</v>
      </c>
      <c r="J186" s="184" t="str">
        <f ca="1">IF(ISERROR($V186),"",OFFSET('Smelter Look-up'!$I$4,$V186-4,0))</f>
        <v>Guangdong Sheng</v>
      </c>
      <c r="K186" s="224"/>
      <c r="L186" s="224"/>
      <c r="M186" s="224"/>
      <c r="N186" s="224"/>
      <c r="O186" s="224"/>
      <c r="P186" s="185"/>
      <c r="Q186" s="225"/>
      <c r="R186" s="182" t="str">
        <f ca="1">IF(ISERROR($V186),"",OFFSET('Smelter Look-up'!$C$4,$V186-4,0)&amp;"")</f>
        <v>Guangdong Hanhe Non-Ferrous Metal Co., Ltd.</v>
      </c>
      <c r="S186" s="181" t="str">
        <f t="shared" ca="1" si="24"/>
        <v>CN</v>
      </c>
      <c r="T186" s="181" t="str">
        <f ca="1">IF(B186="","",IF(ISERROR(MATCH($J186,SorP!$B$1:$B$6279,0)),"",INDIRECT("'SorP'!$A$"&amp;MATCH($S186&amp;$J186,SorP!C:C,0))))</f>
        <v>CN-GD</v>
      </c>
      <c r="U186" s="201"/>
      <c r="V186" s="226">
        <f ca="1">IF(C186="",NA(),IF(OR(C186="Smelter not listed",C186="Smelter not yet identified"),MATCH($B186&amp;$D186,'Smelter Look-up'!$J:$J,0),MATCH($B186&amp;$C186,'Smelter Look-up'!$J:$J,0)))</f>
        <v>442</v>
      </c>
      <c r="X186" s="227">
        <f t="shared" ca="1" si="25"/>
        <v>0</v>
      </c>
      <c r="AB186" s="228" t="str">
        <f t="shared" ca="1" si="26"/>
        <v>TinGuangdong Hanhe Non-Ferrous Metal Co., Ltd.</v>
      </c>
    </row>
    <row r="187" spans="1:28" s="227" customFormat="1" ht="76.5">
      <c r="A187" s="181" t="s">
        <v>139</v>
      </c>
      <c r="B187" s="182" t="str">
        <f ca="1">IF(LEN(A187)=0,"",INDEX('Smelter Look-up'!$A:$A,MATCH($A187,'Smelter Look-up'!$E:$E,0)))</f>
        <v>Tin</v>
      </c>
      <c r="C187" s="186" t="str">
        <f ca="1">IF(LEN(A187)=0,"",INDEX('Smelter Look-up'!$C:$C,MATCH($A187,'Smelter Look-up'!$E:$E,0)))</f>
        <v>Magnu's Minerais Metais e Ligas Ltda.</v>
      </c>
      <c r="D187" s="230"/>
      <c r="E187" s="182" t="str">
        <f ca="1">IF(ISERROR($V187),"",OFFSET('Smelter Look-up'!$D$4,$V187-4,0)&amp;"")</f>
        <v>BRAZIL</v>
      </c>
      <c r="F187" s="182" t="str">
        <f ca="1">IF(ISERROR($V187),"",OFFSET('Smelter Look-up'!$E$4,$V187-4,0))</f>
        <v>CID002468</v>
      </c>
      <c r="G187" s="182" t="str">
        <f ca="1">IF(C187=$X$4,IF(ISERROR($V187),"Enter smelter details","RMI"),IF(ISERROR($V187),"",OFFSET('Smelter Look-up'!$F$4,$V187-4,0)))</f>
        <v>RMI</v>
      </c>
      <c r="H187" s="183">
        <f ca="1">IF(ISERROR($V187),"",OFFSET('Smelter Look-up'!$G$4,$V187-4,0))</f>
        <v>0</v>
      </c>
      <c r="I187" s="184" t="str">
        <f ca="1">IF(ISERROR($V187),"",OFFSET('Smelter Look-up'!$H$4,$V187-4,0))</f>
        <v>São João del Rei</v>
      </c>
      <c r="J187" s="184" t="str">
        <f ca="1">IF(ISERROR($V187),"",OFFSET('Smelter Look-up'!$I$4,$V187-4,0))</f>
        <v>Minas Gerais</v>
      </c>
      <c r="K187" s="224"/>
      <c r="L187" s="224"/>
      <c r="M187" s="224"/>
      <c r="N187" s="224"/>
      <c r="O187" s="224"/>
      <c r="P187" s="185"/>
      <c r="Q187" s="225"/>
      <c r="R187" s="182" t="str">
        <f ca="1">IF(ISERROR($V187),"",OFFSET('Smelter Look-up'!$C$4,$V187-4,0)&amp;"")</f>
        <v>Magnu's Minerais Metais e Ligas Ltda.</v>
      </c>
      <c r="S187" s="181" t="str">
        <f t="shared" ca="1" si="24"/>
        <v>BR</v>
      </c>
      <c r="T187" s="181" t="str">
        <f ca="1">IF(B187="","",IF(ISERROR(MATCH($J187,SorP!$B$1:$B$6279,0)),"",INDIRECT("'SorP'!$A$"&amp;MATCH($S187&amp;$J187,SorP!C:C,0))))</f>
        <v>BR-MG</v>
      </c>
      <c r="U187" s="201"/>
      <c r="V187" s="226">
        <f ca="1">IF(C187="",NA(),IF(OR(C187="Smelter not listed",C187="Smelter not yet identified"),MATCH($B187&amp;$D187,'Smelter Look-up'!$J:$J,0),MATCH($B187&amp;$C187,'Smelter Look-up'!$J:$J,0)))</f>
        <v>457</v>
      </c>
      <c r="X187" s="227">
        <f t="shared" ca="1" si="25"/>
        <v>0</v>
      </c>
      <c r="AB187" s="228" t="str">
        <f t="shared" ca="1" si="26"/>
        <v>TinMagnu's Minerais Metais e Ligas Ltda.</v>
      </c>
    </row>
    <row r="188" spans="1:28" s="227" customFormat="1" ht="76.5">
      <c r="A188" s="181" t="s">
        <v>771</v>
      </c>
      <c r="B188" s="182" t="str">
        <f ca="1">IF(LEN(A188)=0,"",INDEX('Smelter Look-up'!$A:$A,MATCH($A188,'Smelter Look-up'!$E:$E,0)))</f>
        <v>Tin</v>
      </c>
      <c r="C188" s="186" t="str">
        <f ca="1">IF(LEN(A188)=0,"",INDEX('Smelter Look-up'!$C:$C,MATCH($A188,'Smelter Look-up'!$E:$E,0)))</f>
        <v>Malaysia Smelting Corporation (MSC)</v>
      </c>
      <c r="D188" s="230"/>
      <c r="E188" s="182" t="str">
        <f ca="1">IF(ISERROR($V188),"",OFFSET('Smelter Look-up'!$D$4,$V188-4,0)&amp;"")</f>
        <v>MALAYSIA</v>
      </c>
      <c r="F188" s="182" t="str">
        <f ca="1">IF(ISERROR($V188),"",OFFSET('Smelter Look-up'!$E$4,$V188-4,0))</f>
        <v>CID001105</v>
      </c>
      <c r="G188" s="182" t="str">
        <f ca="1">IF(C188=$X$4,IF(ISERROR($V188),"Enter smelter details","RMI"),IF(ISERROR($V188),"",OFFSET('Smelter Look-up'!$F$4,$V188-4,0)))</f>
        <v>RMI</v>
      </c>
      <c r="H188" s="183">
        <f ca="1">IF(ISERROR($V188),"",OFFSET('Smelter Look-up'!$G$4,$V188-4,0))</f>
        <v>0</v>
      </c>
      <c r="I188" s="184" t="str">
        <f ca="1">IF(ISERROR($V188),"",OFFSET('Smelter Look-up'!$H$4,$V188-4,0))</f>
        <v>Butterworth</v>
      </c>
      <c r="J188" s="184" t="str">
        <f ca="1">IF(ISERROR($V188),"",OFFSET('Smelter Look-up'!$I$4,$V188-4,0))</f>
        <v>Pulau Pinang</v>
      </c>
      <c r="K188" s="224"/>
      <c r="L188" s="224"/>
      <c r="M188" s="224"/>
      <c r="N188" s="224"/>
      <c r="O188" s="224"/>
      <c r="P188" s="185"/>
      <c r="Q188" s="225"/>
      <c r="R188" s="182" t="str">
        <f ca="1">IF(ISERROR($V188),"",OFFSET('Smelter Look-up'!$C$4,$V188-4,0)&amp;"")</f>
        <v>Malaysia Smelting Corporation (MSC)</v>
      </c>
      <c r="S188" s="181" t="str">
        <f t="shared" ca="1" si="24"/>
        <v>MY</v>
      </c>
      <c r="T188" s="181" t="str">
        <f ca="1">IF(B188="","",IF(ISERROR(MATCH($J188,SorP!$B$1:$B$6279,0)),"",INDIRECT("'SorP'!$A$"&amp;MATCH($S188&amp;$J188,SorP!C:C,0))))</f>
        <v>MY-07</v>
      </c>
      <c r="U188" s="201"/>
      <c r="V188" s="226">
        <f ca="1">IF(C188="",NA(),IF(OR(C188="Smelter not listed",C188="Smelter not yet identified"),MATCH($B188&amp;$D188,'Smelter Look-up'!$J:$J,0),MATCH($B188&amp;$C188,'Smelter Look-up'!$J:$J,0)))</f>
        <v>458</v>
      </c>
      <c r="X188" s="227">
        <f t="shared" ca="1" si="25"/>
        <v>0</v>
      </c>
      <c r="AB188" s="228" t="str">
        <f t="shared" ca="1" si="26"/>
        <v>TinMalaysia Smelting Corporation (MSC)</v>
      </c>
    </row>
    <row r="189" spans="1:28" s="227" customFormat="1" ht="51">
      <c r="A189" s="181" t="s">
        <v>1321</v>
      </c>
      <c r="B189" s="182" t="str">
        <f ca="1">IF(LEN(A189)=0,"",INDEX('Smelter Look-up'!$A:$A,MATCH($A189,'Smelter Look-up'!$E:$E,0)))</f>
        <v>Tin</v>
      </c>
      <c r="C189" s="186" t="str">
        <f ca="1">IF(LEN(A189)=0,"",INDEX('Smelter Look-up'!$C:$C,MATCH($A189,'Smelter Look-up'!$E:$E,0)))</f>
        <v>Melt Metais e Ligas S.A.</v>
      </c>
      <c r="D189" s="230"/>
      <c r="E189" s="182" t="str">
        <f ca="1">IF(ISERROR($V189),"",OFFSET('Smelter Look-up'!$D$4,$V189-4,0)&amp;"")</f>
        <v>BRAZIL</v>
      </c>
      <c r="F189" s="182" t="str">
        <f ca="1">IF(ISERROR($V189),"",OFFSET('Smelter Look-up'!$E$4,$V189-4,0))</f>
        <v>CID002500</v>
      </c>
      <c r="G189" s="182" t="str">
        <f ca="1">IF(C189=$X$4,IF(ISERROR($V189),"Enter smelter details","RMI"),IF(ISERROR($V189),"",OFFSET('Smelter Look-up'!$F$4,$V189-4,0)))</f>
        <v>RMI</v>
      </c>
      <c r="H189" s="183">
        <f ca="1">IF(ISERROR($V189),"",OFFSET('Smelter Look-up'!$G$4,$V189-4,0))</f>
        <v>0</v>
      </c>
      <c r="I189" s="184" t="str">
        <f ca="1">IF(ISERROR($V189),"",OFFSET('Smelter Look-up'!$H$4,$V189-4,0))</f>
        <v>Ariquemes</v>
      </c>
      <c r="J189" s="184" t="str">
        <f ca="1">IF(ISERROR($V189),"",OFFSET('Smelter Look-up'!$I$4,$V189-4,0))</f>
        <v>Rondônia</v>
      </c>
      <c r="K189" s="224"/>
      <c r="L189" s="224"/>
      <c r="M189" s="224"/>
      <c r="N189" s="224"/>
      <c r="O189" s="224"/>
      <c r="P189" s="185"/>
      <c r="Q189" s="225"/>
      <c r="R189" s="182" t="str">
        <f ca="1">IF(ISERROR($V189),"",OFFSET('Smelter Look-up'!$C$4,$V189-4,0)&amp;"")</f>
        <v>Melt Metais e Ligas S.A.</v>
      </c>
      <c r="S189" s="181" t="str">
        <f t="shared" ca="1" si="24"/>
        <v>BR</v>
      </c>
      <c r="T189" s="181" t="str">
        <f ca="1">IF(B189="","",IF(ISERROR(MATCH($J189,SorP!$B$1:$B$6279,0)),"",INDIRECT("'SorP'!$A$"&amp;MATCH($S189&amp;$J189,SorP!C:C,0))))</f>
        <v>BR-RO</v>
      </c>
      <c r="U189" s="201"/>
      <c r="V189" s="226">
        <f ca="1">IF(C189="",NA(),IF(OR(C189="Smelter not listed",C189="Smelter not yet identified"),MATCH($B189&amp;$D189,'Smelter Look-up'!$J:$J,0),MATCH($B189&amp;$C189,'Smelter Look-up'!$J:$J,0)))</f>
        <v>459</v>
      </c>
      <c r="X189" s="227">
        <f t="shared" ca="1" si="25"/>
        <v>0</v>
      </c>
      <c r="AB189" s="228" t="str">
        <f t="shared" ca="1" si="26"/>
        <v>TinMelt Metais e Ligas S.A.</v>
      </c>
    </row>
    <row r="190" spans="1:28" s="227" customFormat="1" ht="51">
      <c r="A190" s="181" t="s">
        <v>1781</v>
      </c>
      <c r="B190" s="182" t="str">
        <f ca="1">IF(LEN(A190)=0,"",INDEX('Smelter Look-up'!$A:$A,MATCH($A190,'Smelter Look-up'!$E:$E,0)))</f>
        <v>Tin</v>
      </c>
      <c r="C190" s="186" t="str">
        <f ca="1">IF(LEN(A190)=0,"",INDEX('Smelter Look-up'!$C:$C,MATCH($A190,'Smelter Look-up'!$E:$E,0)))</f>
        <v>Metallic Resources, Inc.</v>
      </c>
      <c r="D190" s="230"/>
      <c r="E190" s="182" t="str">
        <f ca="1">IF(ISERROR($V190),"",OFFSET('Smelter Look-up'!$D$4,$V190-4,0)&amp;"")</f>
        <v>UNITED STATES OF AMERICA</v>
      </c>
      <c r="F190" s="182" t="str">
        <f ca="1">IF(ISERROR($V190),"",OFFSET('Smelter Look-up'!$E$4,$V190-4,0))</f>
        <v>CID001142</v>
      </c>
      <c r="G190" s="182" t="str">
        <f ca="1">IF(C190=$X$4,IF(ISERROR($V190),"Enter smelter details","RMI"),IF(ISERROR($V190),"",OFFSET('Smelter Look-up'!$F$4,$V190-4,0)))</f>
        <v>RMI</v>
      </c>
      <c r="H190" s="183">
        <f ca="1">IF(ISERROR($V190),"",OFFSET('Smelter Look-up'!$G$4,$V190-4,0))</f>
        <v>0</v>
      </c>
      <c r="I190" s="184" t="str">
        <f ca="1">IF(ISERROR($V190),"",OFFSET('Smelter Look-up'!$H$4,$V190-4,0))</f>
        <v>Twinsburg</v>
      </c>
      <c r="J190" s="184" t="str">
        <f ca="1">IF(ISERROR($V190),"",OFFSET('Smelter Look-up'!$I$4,$V190-4,0))</f>
        <v>Ohio</v>
      </c>
      <c r="K190" s="224"/>
      <c r="L190" s="224"/>
      <c r="M190" s="224"/>
      <c r="N190" s="224"/>
      <c r="O190" s="224"/>
      <c r="P190" s="185"/>
      <c r="Q190" s="225"/>
      <c r="R190" s="182" t="str">
        <f ca="1">IF(ISERROR($V190),"",OFFSET('Smelter Look-up'!$C$4,$V190-4,0)&amp;"")</f>
        <v>Metallic Resources, Inc.</v>
      </c>
      <c r="S190" s="181" t="str">
        <f t="shared" ca="1" si="24"/>
        <v>US</v>
      </c>
      <c r="T190" s="181" t="str">
        <f ca="1">IF(B190="","",IF(ISERROR(MATCH($J190,SorP!$B$1:$B$6279,0)),"",INDIRECT("'SorP'!$A$"&amp;MATCH($S190&amp;$J190,SorP!C:C,0))))</f>
        <v>US-OH</v>
      </c>
      <c r="U190" s="201"/>
      <c r="V190" s="226">
        <f ca="1">IF(C190="",NA(),IF(OR(C190="Smelter not listed",C190="Smelter not yet identified"),MATCH($B190&amp;$D190,'Smelter Look-up'!$J:$J,0),MATCH($B190&amp;$C190,'Smelter Look-up'!$J:$J,0)))</f>
        <v>462</v>
      </c>
      <c r="X190" s="227">
        <f t="shared" ca="1" si="25"/>
        <v>0</v>
      </c>
      <c r="AB190" s="228" t="str">
        <f t="shared" ca="1" si="26"/>
        <v>TinMetallic Resources, Inc.</v>
      </c>
    </row>
    <row r="191" spans="1:28" s="227" customFormat="1" ht="25.5">
      <c r="A191" s="181" t="s">
        <v>773</v>
      </c>
      <c r="B191" s="182" t="str">
        <f ca="1">IF(LEN(A191)=0,"",INDEX('Smelter Look-up'!$A:$A,MATCH($A191,'Smelter Look-up'!$E:$E,0)))</f>
        <v>Tin</v>
      </c>
      <c r="C191" s="186" t="str">
        <f ca="1">IF(LEN(A191)=0,"",INDEX('Smelter Look-up'!$C:$C,MATCH($A191,'Smelter Look-up'!$E:$E,0)))</f>
        <v>Minsur</v>
      </c>
      <c r="D191" s="230"/>
      <c r="E191" s="182" t="str">
        <f ca="1">IF(ISERROR($V191),"",OFFSET('Smelter Look-up'!$D$4,$V191-4,0)&amp;"")</f>
        <v>PERU</v>
      </c>
      <c r="F191" s="182" t="str">
        <f ca="1">IF(ISERROR($V191),"",OFFSET('Smelter Look-up'!$E$4,$V191-4,0))</f>
        <v>CID001182</v>
      </c>
      <c r="G191" s="182" t="str">
        <f ca="1">IF(C191=$X$4,IF(ISERROR($V191),"Enter smelter details","RMI"),IF(ISERROR($V191),"",OFFSET('Smelter Look-up'!$F$4,$V191-4,0)))</f>
        <v>RMI</v>
      </c>
      <c r="H191" s="183">
        <f ca="1">IF(ISERROR($V191),"",OFFSET('Smelter Look-up'!$G$4,$V191-4,0))</f>
        <v>0</v>
      </c>
      <c r="I191" s="184" t="str">
        <f ca="1">IF(ISERROR($V191),"",OFFSET('Smelter Look-up'!$H$4,$V191-4,0))</f>
        <v>Paracas</v>
      </c>
      <c r="J191" s="184" t="str">
        <f ca="1">IF(ISERROR($V191),"",OFFSET('Smelter Look-up'!$I$4,$V191-4,0))</f>
        <v>Ika</v>
      </c>
      <c r="K191" s="224"/>
      <c r="L191" s="224"/>
      <c r="M191" s="224"/>
      <c r="N191" s="224"/>
      <c r="O191" s="224"/>
      <c r="P191" s="185"/>
      <c r="Q191" s="225"/>
      <c r="R191" s="182" t="str">
        <f ca="1">IF(ISERROR($V191),"",OFFSET('Smelter Look-up'!$C$4,$V191-4,0)&amp;"")</f>
        <v>Minsur</v>
      </c>
      <c r="S191" s="181" t="str">
        <f t="shared" ca="1" si="24"/>
        <v>PE</v>
      </c>
      <c r="T191" s="181" t="str">
        <f ca="1">IF(B191="","",IF(ISERROR(MATCH($J191,SorP!$B$1:$B$6279,0)),"",INDIRECT("'SorP'!$A$"&amp;MATCH($S191&amp;$J191,SorP!C:C,0))))</f>
        <v>PE-ICA</v>
      </c>
      <c r="U191" s="201"/>
      <c r="V191" s="226">
        <f ca="1">IF(C191="",NA(),IF(OR(C191="Smelter not listed",C191="Smelter not yet identified"),MATCH($B191&amp;$D191,'Smelter Look-up'!$J:$J,0),MATCH($B191&amp;$C191,'Smelter Look-up'!$J:$J,0)))</f>
        <v>470</v>
      </c>
      <c r="X191" s="227">
        <f t="shared" ca="1" si="25"/>
        <v>0</v>
      </c>
      <c r="AB191" s="228" t="str">
        <f t="shared" ca="1" si="26"/>
        <v>TinMinsur</v>
      </c>
    </row>
    <row r="192" spans="1:28" s="227" customFormat="1" ht="114.75">
      <c r="A192" s="181" t="s">
        <v>1809</v>
      </c>
      <c r="B192" s="182" t="str">
        <f ca="1">IF(LEN(A192)=0,"",INDEX('Smelter Look-up'!$A:$A,MATCH($A192,'Smelter Look-up'!$E:$E,0)))</f>
        <v>Tin</v>
      </c>
      <c r="C192" s="186" t="str">
        <f ca="1">IF(LEN(A192)=0,"",INDEX('Smelter Look-up'!$C:$C,MATCH($A192,'Smelter Look-up'!$E:$E,0)))</f>
        <v>Nghe Tinh Non-Ferrous Metals Joint Stock Company</v>
      </c>
      <c r="D192" s="230"/>
      <c r="E192" s="182" t="str">
        <f ca="1">IF(ISERROR($V192),"",OFFSET('Smelter Look-up'!$D$4,$V192-4,0)&amp;"")</f>
        <v>VIET NAM</v>
      </c>
      <c r="F192" s="182" t="str">
        <f ca="1">IF(ISERROR($V192),"",OFFSET('Smelter Look-up'!$E$4,$V192-4,0))</f>
        <v>CID002573</v>
      </c>
      <c r="G192" s="182" t="str">
        <f ca="1">IF(C192=$X$4,IF(ISERROR($V192),"Enter smelter details","RMI"),IF(ISERROR($V192),"",OFFSET('Smelter Look-up'!$F$4,$V192-4,0)))</f>
        <v>RMI</v>
      </c>
      <c r="H192" s="183">
        <f ca="1">IF(ISERROR($V192),"",OFFSET('Smelter Look-up'!$G$4,$V192-4,0))</f>
        <v>0</v>
      </c>
      <c r="I192" s="184" t="str">
        <f ca="1">IF(ISERROR($V192),"",OFFSET('Smelter Look-up'!$H$4,$V192-4,0))</f>
        <v>Quy Hop</v>
      </c>
      <c r="J192" s="184" t="str">
        <f ca="1">IF(ISERROR($V192),"",OFFSET('Smelter Look-up'!$I$4,$V192-4,0))</f>
        <v>Nghệ An</v>
      </c>
      <c r="K192" s="224"/>
      <c r="L192" s="224"/>
      <c r="M192" s="224"/>
      <c r="N192" s="224"/>
      <c r="O192" s="224"/>
      <c r="P192" s="185"/>
      <c r="Q192" s="225"/>
      <c r="R192" s="182" t="str">
        <f ca="1">IF(ISERROR($V192),"",OFFSET('Smelter Look-up'!$C$4,$V192-4,0)&amp;"")</f>
        <v>Nghe Tinh Non-Ferrous Metals Joint Stock Company</v>
      </c>
      <c r="S192" s="181" t="str">
        <f t="shared" ca="1" si="24"/>
        <v>VN</v>
      </c>
      <c r="T192" s="181" t="str">
        <f ca="1">IF(B192="","",IF(ISERROR(MATCH($J192,SorP!$B$1:$B$6279,0)),"",INDIRECT("'SorP'!$A$"&amp;MATCH($S192&amp;$J192,SorP!C:C,0))))</f>
        <v>VN-22</v>
      </c>
      <c r="U192" s="201"/>
      <c r="V192" s="226">
        <f ca="1">IF(C192="",NA(),IF(OR(C192="Smelter not listed",C192="Smelter not yet identified"),MATCH($B192&amp;$D192,'Smelter Look-up'!$J:$J,0),MATCH($B192&amp;$C192,'Smelter Look-up'!$J:$J,0)))</f>
        <v>476</v>
      </c>
      <c r="X192" s="227">
        <f t="shared" ca="1" si="25"/>
        <v>0</v>
      </c>
      <c r="AB192" s="228" t="str">
        <f t="shared" ca="1" si="26"/>
        <v>TinNghe Tinh Non-Ferrous Metals Joint Stock Company</v>
      </c>
    </row>
    <row r="193" spans="1:28" s="227" customFormat="1" ht="76.5">
      <c r="A193" s="181" t="s">
        <v>776</v>
      </c>
      <c r="B193" s="182" t="str">
        <f ca="1">IF(LEN(A193)=0,"",INDEX('Smelter Look-up'!$A:$A,MATCH($A193,'Smelter Look-up'!$E:$E,0)))</f>
        <v>Tin</v>
      </c>
      <c r="C193" s="186" t="str">
        <f ca="1">IF(LEN(A193)=0,"",INDEX('Smelter Look-up'!$C:$C,MATCH($A193,'Smelter Look-up'!$E:$E,0)))</f>
        <v>O.M. Manufacturing (Thailand) Co., Ltd.</v>
      </c>
      <c r="D193" s="230"/>
      <c r="E193" s="182" t="str">
        <f ca="1">IF(ISERROR($V193),"",OFFSET('Smelter Look-up'!$D$4,$V193-4,0)&amp;"")</f>
        <v>THAILAND</v>
      </c>
      <c r="F193" s="182" t="str">
        <f ca="1">IF(ISERROR($V193),"",OFFSET('Smelter Look-up'!$E$4,$V193-4,0))</f>
        <v>CID001314</v>
      </c>
      <c r="G193" s="182" t="str">
        <f ca="1">IF(C193=$X$4,IF(ISERROR($V193),"Enter smelter details","RMI"),IF(ISERROR($V193),"",OFFSET('Smelter Look-up'!$F$4,$V193-4,0)))</f>
        <v>RMI</v>
      </c>
      <c r="H193" s="183">
        <f ca="1">IF(ISERROR($V193),"",OFFSET('Smelter Look-up'!$G$4,$V193-4,0))</f>
        <v>0</v>
      </c>
      <c r="I193" s="184" t="str">
        <f ca="1">IF(ISERROR($V193),"",OFFSET('Smelter Look-up'!$H$4,$V193-4,0))</f>
        <v>Nongkham Sriracha</v>
      </c>
      <c r="J193" s="184" t="str">
        <f ca="1">IF(ISERROR($V193),"",OFFSET('Smelter Look-up'!$I$4,$V193-4,0))</f>
        <v>Chon Buri</v>
      </c>
      <c r="K193" s="224"/>
      <c r="L193" s="224"/>
      <c r="M193" s="224"/>
      <c r="N193" s="224"/>
      <c r="O193" s="224"/>
      <c r="P193" s="185"/>
      <c r="Q193" s="225"/>
      <c r="R193" s="182" t="str">
        <f ca="1">IF(ISERROR($V193),"",OFFSET('Smelter Look-up'!$C$4,$V193-4,0)&amp;"")</f>
        <v>O.M. Manufacturing (Thailand) Co., Ltd.</v>
      </c>
      <c r="S193" s="181" t="str">
        <f t="shared" ca="1" si="24"/>
        <v>TH</v>
      </c>
      <c r="T193" s="181" t="str">
        <f ca="1">IF(B193="","",IF(ISERROR(MATCH($J193,SorP!$B$1:$B$6279,0)),"",INDIRECT("'SorP'!$A$"&amp;MATCH($S193&amp;$J193,SorP!C:C,0))))</f>
        <v>TH-20</v>
      </c>
      <c r="U193" s="201"/>
      <c r="V193" s="226">
        <f ca="1">IF(C193="",NA(),IF(OR(C193="Smelter not listed",C193="Smelter not yet identified"),MATCH($B193&amp;$D193,'Smelter Look-up'!$J:$J,0),MATCH($B193&amp;$C193,'Smelter Look-up'!$J:$J,0)))</f>
        <v>479</v>
      </c>
      <c r="X193" s="227">
        <f t="shared" ca="1" si="25"/>
        <v>0</v>
      </c>
      <c r="AB193" s="228" t="str">
        <f t="shared" ca="1" si="26"/>
        <v>TinO.M. Manufacturing (Thailand) Co., Ltd.</v>
      </c>
    </row>
    <row r="194" spans="1:28" s="227" customFormat="1" ht="63.75">
      <c r="A194" s="181" t="s">
        <v>1397</v>
      </c>
      <c r="B194" s="182" t="str">
        <f ca="1">IF(LEN(A194)=0,"",INDEX('Smelter Look-up'!$A:$A,MATCH($A194,'Smelter Look-up'!$E:$E,0)))</f>
        <v>Tin</v>
      </c>
      <c r="C194" s="186" t="str">
        <f ca="1">IF(LEN(A194)=0,"",INDEX('Smelter Look-up'!$C:$C,MATCH($A194,'Smelter Look-up'!$E:$E,0)))</f>
        <v>O.M. Manufacturing Philippines, Inc.</v>
      </c>
      <c r="D194" s="230"/>
      <c r="E194" s="182" t="str">
        <f ca="1">IF(ISERROR($V194),"",OFFSET('Smelter Look-up'!$D$4,$V194-4,0)&amp;"")</f>
        <v>PHILIPPINES</v>
      </c>
      <c r="F194" s="182" t="str">
        <f ca="1">IF(ISERROR($V194),"",OFFSET('Smelter Look-up'!$E$4,$V194-4,0))</f>
        <v>CID002517</v>
      </c>
      <c r="G194" s="182" t="str">
        <f ca="1">IF(C194=$X$4,IF(ISERROR($V194),"Enter smelter details","RMI"),IF(ISERROR($V194),"",OFFSET('Smelter Look-up'!$F$4,$V194-4,0)))</f>
        <v>RMI</v>
      </c>
      <c r="H194" s="183">
        <f ca="1">IF(ISERROR($V194),"",OFFSET('Smelter Look-up'!$G$4,$V194-4,0))</f>
        <v>0</v>
      </c>
      <c r="I194" s="184" t="str">
        <f ca="1">IF(ISERROR($V194),"",OFFSET('Smelter Look-up'!$H$4,$V194-4,0))</f>
        <v>Rosario</v>
      </c>
      <c r="J194" s="184" t="str">
        <f ca="1">IF(ISERROR($V194),"",OFFSET('Smelter Look-up'!$I$4,$V194-4,0))</f>
        <v>Cavite</v>
      </c>
      <c r="K194" s="224"/>
      <c r="L194" s="224"/>
      <c r="M194" s="224"/>
      <c r="N194" s="224"/>
      <c r="O194" s="224"/>
      <c r="P194" s="185"/>
      <c r="Q194" s="225"/>
      <c r="R194" s="182" t="str">
        <f ca="1">IF(ISERROR($V194),"",OFFSET('Smelter Look-up'!$C$4,$V194-4,0)&amp;"")</f>
        <v>O.M. Manufacturing Philippines, Inc.</v>
      </c>
      <c r="S194" s="181" t="str">
        <f t="shared" ca="1" si="24"/>
        <v>PH</v>
      </c>
      <c r="T194" s="181" t="str">
        <f ca="1">IF(B194="","",IF(ISERROR(MATCH($J194,SorP!$B$1:$B$6279,0)),"",INDIRECT("'SorP'!$A$"&amp;MATCH($S194&amp;$J194,SorP!C:C,0))))</f>
        <v>PH-CAV</v>
      </c>
      <c r="U194" s="201"/>
      <c r="V194" s="226">
        <f ca="1">IF(C194="",NA(),IF(OR(C194="Smelter not listed",C194="Smelter not yet identified"),MATCH($B194&amp;$D194,'Smelter Look-up'!$J:$J,0),MATCH($B194&amp;$C194,'Smelter Look-up'!$J:$J,0)))</f>
        <v>480</v>
      </c>
      <c r="X194" s="227">
        <f t="shared" ca="1" si="25"/>
        <v>0</v>
      </c>
      <c r="AB194" s="228" t="str">
        <f t="shared" ca="1" si="26"/>
        <v>TinO.M. Manufacturing Philippines, Inc.</v>
      </c>
    </row>
    <row r="195" spans="1:28" s="227" customFormat="1" ht="63.75">
      <c r="A195" s="181" t="s">
        <v>777</v>
      </c>
      <c r="B195" s="182" t="str">
        <f ca="1">IF(LEN(A195)=0,"",INDEX('Smelter Look-up'!$A:$A,MATCH($A195,'Smelter Look-up'!$E:$E,0)))</f>
        <v>Tin</v>
      </c>
      <c r="C195" s="186" t="str">
        <f ca="1">IF(LEN(A195)=0,"",INDEX('Smelter Look-up'!$C:$C,MATCH($A195,'Smelter Look-up'!$E:$E,0)))</f>
        <v>Operaciones Metalurgicas S.A.</v>
      </c>
      <c r="D195" s="230"/>
      <c r="E195" s="182" t="str">
        <f ca="1">IF(ISERROR($V195),"",OFFSET('Smelter Look-up'!$D$4,$V195-4,0)&amp;"")</f>
        <v>BOLIVIA (PLURINATIONAL STATE OF)</v>
      </c>
      <c r="F195" s="182" t="str">
        <f ca="1">IF(ISERROR($V195),"",OFFSET('Smelter Look-up'!$E$4,$V195-4,0))</f>
        <v>CID001337</v>
      </c>
      <c r="G195" s="182" t="str">
        <f ca="1">IF(C195=$X$4,IF(ISERROR($V195),"Enter smelter details","RMI"),IF(ISERROR($V195),"",OFFSET('Smelter Look-up'!$F$4,$V195-4,0)))</f>
        <v>RMI</v>
      </c>
      <c r="H195" s="183">
        <f ca="1">IF(ISERROR($V195),"",OFFSET('Smelter Look-up'!$G$4,$V195-4,0))</f>
        <v>0</v>
      </c>
      <c r="I195" s="184" t="str">
        <f ca="1">IF(ISERROR($V195),"",OFFSET('Smelter Look-up'!$H$4,$V195-4,0))</f>
        <v>Oruro</v>
      </c>
      <c r="J195" s="184" t="str">
        <f ca="1">IF(ISERROR($V195),"",OFFSET('Smelter Look-up'!$I$4,$V195-4,0))</f>
        <v>Oruro</v>
      </c>
      <c r="K195" s="224"/>
      <c r="L195" s="224"/>
      <c r="M195" s="224"/>
      <c r="N195" s="224"/>
      <c r="O195" s="224"/>
      <c r="P195" s="185"/>
      <c r="Q195" s="225"/>
      <c r="R195" s="182" t="str">
        <f ca="1">IF(ISERROR($V195),"",OFFSET('Smelter Look-up'!$C$4,$V195-4,0)&amp;"")</f>
        <v>Operaciones Metalurgicas S.A.</v>
      </c>
      <c r="S195" s="181" t="str">
        <f t="shared" ca="1" si="24"/>
        <v>BO</v>
      </c>
      <c r="T195" s="181" t="str">
        <f ca="1">IF(B195="","",IF(ISERROR(MATCH($J195,SorP!$B$1:$B$6279,0)),"",INDIRECT("'SorP'!$A$"&amp;MATCH($S195&amp;$J195,SorP!C:C,0))))</f>
        <v>BO-O</v>
      </c>
      <c r="U195" s="201"/>
      <c r="V195" s="226">
        <f ca="1">IF(C195="",NA(),IF(OR(C195="Smelter not listed",C195="Smelter not yet identified"),MATCH($B195&amp;$D195,'Smelter Look-up'!$J:$J,0),MATCH($B195&amp;$C195,'Smelter Look-up'!$J:$J,0)))</f>
        <v>482</v>
      </c>
      <c r="X195" s="227">
        <f t="shared" ca="1" si="25"/>
        <v>0</v>
      </c>
      <c r="AB195" s="228" t="str">
        <f t="shared" ca="1" si="26"/>
        <v>TinOperaciones Metalurgicas S.A.</v>
      </c>
    </row>
    <row r="196" spans="1:28" s="227" customFormat="1" ht="63.75">
      <c r="A196" s="181" t="s">
        <v>15095</v>
      </c>
      <c r="B196" s="182" t="str">
        <f ca="1">IF(LEN(A196)=0,"",INDEX('Smelter Look-up'!$A:$A,MATCH($A196,'Smelter Look-up'!$E:$E,0)))</f>
        <v>Tin</v>
      </c>
      <c r="C196" s="186" t="str">
        <f ca="1">IF(LEN(A196)=0,"",INDEX('Smelter Look-up'!$C:$C,MATCH($A196,'Smelter Look-up'!$E:$E,0)))</f>
        <v>PT Aries Kencana Sejahtera</v>
      </c>
      <c r="D196" s="230"/>
      <c r="E196" s="182" t="str">
        <f ca="1">IF(ISERROR($V196),"",OFFSET('Smelter Look-up'!$D$4,$V196-4,0)&amp;"")</f>
        <v>INDONESIA</v>
      </c>
      <c r="F196" s="182" t="str">
        <f ca="1">IF(ISERROR($V196),"",OFFSET('Smelter Look-up'!$E$4,$V196-4,0))</f>
        <v>CID000309</v>
      </c>
      <c r="G196" s="182" t="str">
        <f ca="1">IF(C196=$X$4,IF(ISERROR($V196),"Enter smelter details","RMI"),IF(ISERROR($V196),"",OFFSET('Smelter Look-up'!$F$4,$V196-4,0)))</f>
        <v>RMI</v>
      </c>
      <c r="H196" s="183">
        <f ca="1">IF(ISERROR($V196),"",OFFSET('Smelter Look-up'!$G$4,$V196-4,0))</f>
        <v>0</v>
      </c>
      <c r="I196" s="184" t="str">
        <f ca="1">IF(ISERROR($V196),"",OFFSET('Smelter Look-up'!$H$4,$V196-4,0))</f>
        <v>Pemali</v>
      </c>
      <c r="J196" s="184" t="str">
        <f ca="1">IF(ISERROR($V196),"",OFFSET('Smelter Look-up'!$I$4,$V196-4,0))</f>
        <v>Kepulauan Bangka Belitung</v>
      </c>
      <c r="K196" s="224"/>
      <c r="L196" s="224"/>
      <c r="M196" s="224"/>
      <c r="N196" s="224"/>
      <c r="O196" s="224"/>
      <c r="P196" s="185"/>
      <c r="Q196" s="225"/>
      <c r="R196" s="182" t="str">
        <f ca="1">IF(ISERROR($V196),"",OFFSET('Smelter Look-up'!$C$4,$V196-4,0)&amp;"")</f>
        <v>PT Aries Kencana Sejahtera</v>
      </c>
      <c r="S196" s="181" t="str">
        <f t="shared" ca="1" si="24"/>
        <v>ID</v>
      </c>
      <c r="T196" s="181" t="str">
        <f ca="1">IF(B196="","",IF(ISERROR(MATCH($J196,SorP!$B$1:$B$6279,0)),"",INDIRECT("'SorP'!$A$"&amp;MATCH($S196&amp;$J196,SorP!C:C,0))))</f>
        <v>ID-BB</v>
      </c>
      <c r="U196" s="201"/>
      <c r="V196" s="226">
        <f ca="1">IF(C196="",NA(),IF(OR(C196="Smelter not listed",C196="Smelter not yet identified"),MATCH($B196&amp;$D196,'Smelter Look-up'!$J:$J,0),MATCH($B196&amp;$C196,'Smelter Look-up'!$J:$J,0)))</f>
        <v>486</v>
      </c>
      <c r="X196" s="227">
        <f t="shared" ca="1" si="25"/>
        <v>0</v>
      </c>
      <c r="AB196" s="228" t="str">
        <f t="shared" ca="1" si="26"/>
        <v>TinPT Aries Kencana Sejahtera</v>
      </c>
    </row>
    <row r="197" spans="1:28" s="227" customFormat="1" ht="63.75">
      <c r="A197" s="181" t="s">
        <v>778</v>
      </c>
      <c r="B197" s="182" t="str">
        <f ca="1">IF(LEN(A197)=0,"",INDEX('Smelter Look-up'!$A:$A,MATCH($A197,'Smelter Look-up'!$E:$E,0)))</f>
        <v>Tin</v>
      </c>
      <c r="C197" s="186" t="str">
        <f ca="1">IF(LEN(A197)=0,"",INDEX('Smelter Look-up'!$C:$C,MATCH($A197,'Smelter Look-up'!$E:$E,0)))</f>
        <v>PT Artha Cipta Langgeng</v>
      </c>
      <c r="D197" s="230"/>
      <c r="E197" s="182" t="str">
        <f ca="1">IF(ISERROR($V197),"",OFFSET('Smelter Look-up'!$D$4,$V197-4,0)&amp;"")</f>
        <v>INDONESIA</v>
      </c>
      <c r="F197" s="182" t="str">
        <f ca="1">IF(ISERROR($V197),"",OFFSET('Smelter Look-up'!$E$4,$V197-4,0))</f>
        <v>CID001399</v>
      </c>
      <c r="G197" s="182" t="str">
        <f ca="1">IF(C197=$X$4,IF(ISERROR($V197),"Enter smelter details","RMI"),IF(ISERROR($V197),"",OFFSET('Smelter Look-up'!$F$4,$V197-4,0)))</f>
        <v>RMI</v>
      </c>
      <c r="H197" s="183">
        <f ca="1">IF(ISERROR($V197),"",OFFSET('Smelter Look-up'!$G$4,$V197-4,0))</f>
        <v>0</v>
      </c>
      <c r="I197" s="184" t="str">
        <f ca="1">IF(ISERROR($V197),"",OFFSET('Smelter Look-up'!$H$4,$V197-4,0))</f>
        <v>Sungailiat</v>
      </c>
      <c r="J197" s="184" t="str">
        <f ca="1">IF(ISERROR($V197),"",OFFSET('Smelter Look-up'!$I$4,$V197-4,0))</f>
        <v>Kepulauan Bangka Belitung</v>
      </c>
      <c r="K197" s="224"/>
      <c r="L197" s="224"/>
      <c r="M197" s="224"/>
      <c r="N197" s="224"/>
      <c r="O197" s="224"/>
      <c r="P197" s="185"/>
      <c r="Q197" s="225"/>
      <c r="R197" s="182" t="str">
        <f ca="1">IF(ISERROR($V197),"",OFFSET('Smelter Look-up'!$C$4,$V197-4,0)&amp;"")</f>
        <v>PT Artha Cipta Langgeng</v>
      </c>
      <c r="S197" s="181" t="str">
        <f t="shared" ref="S197" ca="1" si="27">IF(B197="","",IF(ISERROR(MATCH($E197,CL,0)),"Unknown",INDIRECT("'C'!$A$"&amp;MATCH($E197,CL,0)+1)))</f>
        <v>ID</v>
      </c>
      <c r="T197" s="181" t="str">
        <f ca="1">IF(B197="","",IF(ISERROR(MATCH($J197,SorP!$B$1:$B$6279,0)),"",INDIRECT("'SorP'!$A$"&amp;MATCH($S197&amp;$J197,SorP!C:C,0))))</f>
        <v>ID-BB</v>
      </c>
      <c r="U197" s="201"/>
      <c r="V197" s="226">
        <f ca="1">IF(C197="",NA(),IF(OR(C197="Smelter not listed",C197="Smelter not yet identified"),MATCH($B197&amp;$D197,'Smelter Look-up'!$J:$J,0),MATCH($B197&amp;$C197,'Smelter Look-up'!$J:$J,0)))</f>
        <v>487</v>
      </c>
      <c r="X197" s="227">
        <f t="shared" ref="X197" ca="1" si="28">IF(AND(C197="Smelter not listed",OR(LEN(D197)=0,LEN(E197)=0)),1,0)</f>
        <v>0</v>
      </c>
      <c r="AB197" s="228" t="str">
        <f t="shared" ref="AB197" ca="1" si="29">B197&amp;C197</f>
        <v>TinPT Artha Cipta Langgeng</v>
      </c>
    </row>
    <row r="198" spans="1:28" s="227" customFormat="1" ht="63.75">
      <c r="A198" s="181" t="s">
        <v>1399</v>
      </c>
      <c r="B198" s="182" t="str">
        <f ca="1">IF(LEN(A198)=0,"",INDEX('Smelter Look-up'!$A:$A,MATCH($A198,'Smelter Look-up'!$E:$E,0)))</f>
        <v>Tin</v>
      </c>
      <c r="C198" s="186" t="str">
        <f ca="1">IF(LEN(A198)=0,"",INDEX('Smelter Look-up'!$C:$C,MATCH($A198,'Smelter Look-up'!$E:$E,0)))</f>
        <v>PT ATD Makmur Mandiri Jaya</v>
      </c>
      <c r="D198" s="230"/>
      <c r="E198" s="182" t="str">
        <f ca="1">IF(ISERROR($V198),"",OFFSET('Smelter Look-up'!$D$4,$V198-4,0)&amp;"")</f>
        <v>INDONESIA</v>
      </c>
      <c r="F198" s="182" t="str">
        <f ca="1">IF(ISERROR($V198),"",OFFSET('Smelter Look-up'!$E$4,$V198-4,0))</f>
        <v>CID002503</v>
      </c>
      <c r="G198" s="182" t="str">
        <f ca="1">IF(C198=$X$4,IF(ISERROR($V198),"Enter smelter details","RMI"),IF(ISERROR($V198),"",OFFSET('Smelter Look-up'!$F$4,$V198-4,0)))</f>
        <v>RMI</v>
      </c>
      <c r="H198" s="183">
        <f ca="1">IF(ISERROR($V198),"",OFFSET('Smelter Look-up'!$G$4,$V198-4,0))</f>
        <v>0</v>
      </c>
      <c r="I198" s="184" t="str">
        <f ca="1">IF(ISERROR($V198),"",OFFSET('Smelter Look-up'!$H$4,$V198-4,0))</f>
        <v>Sungailiat</v>
      </c>
      <c r="J198" s="184" t="str">
        <f ca="1">IF(ISERROR($V198),"",OFFSET('Smelter Look-up'!$I$4,$V198-4,0))</f>
        <v>Kepulauan Bangka Belitung</v>
      </c>
      <c r="K198" s="224"/>
      <c r="L198" s="224"/>
      <c r="M198" s="224"/>
      <c r="N198" s="224"/>
      <c r="O198" s="224"/>
      <c r="P198" s="185"/>
      <c r="Q198" s="225"/>
      <c r="R198" s="182" t="str">
        <f ca="1">IF(ISERROR($V198),"",OFFSET('Smelter Look-up'!$C$4,$V198-4,0)&amp;"")</f>
        <v>PT ATD Makmur Mandiri Jaya</v>
      </c>
      <c r="S198" s="181" t="str">
        <f t="shared" ref="S198:S229" ca="1" si="30">IF(B198="","",IF(ISERROR(MATCH($E198,CL,0)),"Unknown",INDIRECT("'C'!$A$"&amp;MATCH($E198,CL,0)+1)))</f>
        <v>ID</v>
      </c>
      <c r="T198" s="181" t="str">
        <f ca="1">IF(B198="","",IF(ISERROR(MATCH($J198,SorP!$B$1:$B$6279,0)),"",INDIRECT("'SorP'!$A$"&amp;MATCH($S198&amp;$J198,SorP!C:C,0))))</f>
        <v>ID-BB</v>
      </c>
      <c r="U198" s="201"/>
      <c r="V198" s="226">
        <f ca="1">IF(C198="",NA(),IF(OR(C198="Smelter not listed",C198="Smelter not yet identified"),MATCH($B198&amp;$D198,'Smelter Look-up'!$J:$J,0),MATCH($B198&amp;$C198,'Smelter Look-up'!$J:$J,0)))</f>
        <v>488</v>
      </c>
      <c r="X198" s="227">
        <f t="shared" ref="X198:X229" ca="1" si="31">IF(AND(C198="Smelter not listed",OR(LEN(D198)=0,LEN(E198)=0)),1,0)</f>
        <v>0</v>
      </c>
      <c r="AB198" s="228" t="str">
        <f t="shared" ref="AB198:AB229" ca="1" si="32">B198&amp;C198</f>
        <v>TinPT ATD Makmur Mandiri Jaya</v>
      </c>
    </row>
    <row r="199" spans="1:28" s="227" customFormat="1" ht="51">
      <c r="A199" s="181" t="s">
        <v>15479</v>
      </c>
      <c r="B199" s="182" t="str">
        <f ca="1">IF(LEN(A199)=0,"",INDEX('Smelter Look-up'!$A:$A,MATCH($A199,'Smelter Look-up'!$E:$E,0)))</f>
        <v>Tin</v>
      </c>
      <c r="C199" s="186" t="str">
        <f ca="1">IF(LEN(A199)=0,"",INDEX('Smelter Look-up'!$C:$C,MATCH($A199,'Smelter Look-up'!$E:$E,0)))</f>
        <v>PT Babel Inti Perkasa</v>
      </c>
      <c r="D199" s="230"/>
      <c r="E199" s="182" t="str">
        <f ca="1">IF(ISERROR($V199),"",OFFSET('Smelter Look-up'!$D$4,$V199-4,0)&amp;"")</f>
        <v>INDONESIA</v>
      </c>
      <c r="F199" s="182" t="str">
        <f ca="1">IF(ISERROR($V199),"",OFFSET('Smelter Look-up'!$E$4,$V199-4,0))</f>
        <v>CID001402</v>
      </c>
      <c r="G199" s="182" t="str">
        <f ca="1">IF(C199=$X$4,IF(ISERROR($V199),"Enter smelter details","RMI"),IF(ISERROR($V199),"",OFFSET('Smelter Look-up'!$F$4,$V199-4,0)))</f>
        <v>RMI</v>
      </c>
      <c r="H199" s="183">
        <f ca="1">IF(ISERROR($V199),"",OFFSET('Smelter Look-up'!$G$4,$V199-4,0))</f>
        <v>0</v>
      </c>
      <c r="I199" s="184" t="str">
        <f ca="1">IF(ISERROR($V199),"",OFFSET('Smelter Look-up'!$H$4,$V199-4,0))</f>
        <v>Lintang</v>
      </c>
      <c r="J199" s="184" t="str">
        <f ca="1">IF(ISERROR($V199),"",OFFSET('Smelter Look-up'!$I$4,$V199-4,0))</f>
        <v>Kepulauan Bangka Belitung</v>
      </c>
      <c r="K199" s="224"/>
      <c r="L199" s="224"/>
      <c r="M199" s="224"/>
      <c r="N199" s="224"/>
      <c r="O199" s="224"/>
      <c r="P199" s="185"/>
      <c r="Q199" s="225"/>
      <c r="R199" s="182" t="str">
        <f ca="1">IF(ISERROR($V199),"",OFFSET('Smelter Look-up'!$C$4,$V199-4,0)&amp;"")</f>
        <v>PT Babel Inti Perkasa</v>
      </c>
      <c r="S199" s="181" t="str">
        <f t="shared" ca="1" si="30"/>
        <v>ID</v>
      </c>
      <c r="T199" s="181" t="str">
        <f ca="1">IF(B199="","",IF(ISERROR(MATCH($J199,SorP!$B$1:$B$6279,0)),"",INDIRECT("'SorP'!$A$"&amp;MATCH($S199&amp;$J199,SorP!C:C,0))))</f>
        <v>ID-BB</v>
      </c>
      <c r="U199" s="201"/>
      <c r="V199" s="226">
        <f ca="1">IF(C199="",NA(),IF(OR(C199="Smelter not listed",C199="Smelter not yet identified"),MATCH($B199&amp;$D199,'Smelter Look-up'!$J:$J,0),MATCH($B199&amp;$C199,'Smelter Look-up'!$J:$J,0)))</f>
        <v>489</v>
      </c>
      <c r="X199" s="227">
        <f t="shared" ca="1" si="31"/>
        <v>0</v>
      </c>
      <c r="AB199" s="228" t="str">
        <f t="shared" ca="1" si="32"/>
        <v>TinPT Babel Inti Perkasa</v>
      </c>
    </row>
    <row r="200" spans="1:28" s="227" customFormat="1" ht="63.75">
      <c r="A200" s="181" t="s">
        <v>15482</v>
      </c>
      <c r="B200" s="182" t="str">
        <f ca="1">IF(LEN(A200)=0,"",INDEX('Smelter Look-up'!$A:$A,MATCH($A200,'Smelter Look-up'!$E:$E,0)))</f>
        <v>Tin</v>
      </c>
      <c r="C200" s="186" t="str">
        <f ca="1">IF(LEN(A200)=0,"",INDEX('Smelter Look-up'!$C:$C,MATCH($A200,'Smelter Look-up'!$E:$E,0)))</f>
        <v>PT Belitung Industri Sejahtera</v>
      </c>
      <c r="D200" s="230"/>
      <c r="E200" s="182" t="str">
        <f ca="1">IF(ISERROR($V200),"",OFFSET('Smelter Look-up'!$D$4,$V200-4,0)&amp;"")</f>
        <v>INDONESIA</v>
      </c>
      <c r="F200" s="182" t="str">
        <f ca="1">IF(ISERROR($V200),"",OFFSET('Smelter Look-up'!$E$4,$V200-4,0))</f>
        <v>CID001421</v>
      </c>
      <c r="G200" s="182" t="str">
        <f ca="1">IF(C200=$X$4,IF(ISERROR($V200),"Enter smelter details","RMI"),IF(ISERROR($V200),"",OFFSET('Smelter Look-up'!$F$4,$V200-4,0)))</f>
        <v>RMI</v>
      </c>
      <c r="H200" s="183">
        <f ca="1">IF(ISERROR($V200),"",OFFSET('Smelter Look-up'!$G$4,$V200-4,0))</f>
        <v>0</v>
      </c>
      <c r="I200" s="184" t="str">
        <f ca="1">IF(ISERROR($V200),"",OFFSET('Smelter Look-up'!$H$4,$V200-4,0))</f>
        <v>Belitung</v>
      </c>
      <c r="J200" s="184" t="str">
        <f ca="1">IF(ISERROR($V200),"",OFFSET('Smelter Look-up'!$I$4,$V200-4,0))</f>
        <v>Kepulauan Bangka Belitung</v>
      </c>
      <c r="K200" s="224"/>
      <c r="L200" s="224"/>
      <c r="M200" s="224"/>
      <c r="N200" s="224"/>
      <c r="O200" s="224"/>
      <c r="P200" s="185"/>
      <c r="Q200" s="225"/>
      <c r="R200" s="182" t="str">
        <f ca="1">IF(ISERROR($V200),"",OFFSET('Smelter Look-up'!$C$4,$V200-4,0)&amp;"")</f>
        <v>PT Belitung Industri Sejahtera</v>
      </c>
      <c r="S200" s="181" t="str">
        <f t="shared" ca="1" si="30"/>
        <v>ID</v>
      </c>
      <c r="T200" s="181" t="str">
        <f ca="1">IF(B200="","",IF(ISERROR(MATCH($J200,SorP!$B$1:$B$6279,0)),"",INDIRECT("'SorP'!$A$"&amp;MATCH($S200&amp;$J200,SorP!C:C,0))))</f>
        <v>ID-BB</v>
      </c>
      <c r="U200" s="201"/>
      <c r="V200" s="226">
        <f ca="1">IF(C200="",NA(),IF(OR(C200="Smelter not listed",C200="Smelter not yet identified"),MATCH($B200&amp;$D200,'Smelter Look-up'!$J:$J,0),MATCH($B200&amp;$C200,'Smelter Look-up'!$J:$J,0)))</f>
        <v>494</v>
      </c>
      <c r="X200" s="227">
        <f t="shared" ca="1" si="31"/>
        <v>0</v>
      </c>
      <c r="AB200" s="228" t="str">
        <f t="shared" ca="1" si="32"/>
        <v>TinPT Belitung Industri Sejahtera</v>
      </c>
    </row>
    <row r="201" spans="1:28" s="227" customFormat="1" ht="38.25">
      <c r="A201" s="181" t="s">
        <v>15471</v>
      </c>
      <c r="B201" s="182" t="str">
        <f ca="1">IF(LEN(A201)=0,"",INDEX('Smelter Look-up'!$A:$A,MATCH($A201,'Smelter Look-up'!$E:$E,0)))</f>
        <v>Tin</v>
      </c>
      <c r="C201" s="186" t="str">
        <f ca="1">IF(LEN(A201)=0,"",INDEX('Smelter Look-up'!$C:$C,MATCH($A201,'Smelter Look-up'!$E:$E,0)))</f>
        <v>PT Bukit Timah</v>
      </c>
      <c r="D201" s="230"/>
      <c r="E201" s="182" t="str">
        <f ca="1">IF(ISERROR($V201),"",OFFSET('Smelter Look-up'!$D$4,$V201-4,0)&amp;"")</f>
        <v>INDONESIA</v>
      </c>
      <c r="F201" s="182" t="str">
        <f ca="1">IF(ISERROR($V201),"",OFFSET('Smelter Look-up'!$E$4,$V201-4,0))</f>
        <v>CID001428</v>
      </c>
      <c r="G201" s="182" t="str">
        <f ca="1">IF(C201=$X$4,IF(ISERROR($V201),"Enter smelter details","RMI"),IF(ISERROR($V201),"",OFFSET('Smelter Look-up'!$F$4,$V201-4,0)))</f>
        <v>RMI</v>
      </c>
      <c r="H201" s="183">
        <f ca="1">IF(ISERROR($V201),"",OFFSET('Smelter Look-up'!$G$4,$V201-4,0))</f>
        <v>0</v>
      </c>
      <c r="I201" s="184" t="str">
        <f ca="1">IF(ISERROR($V201),"",OFFSET('Smelter Look-up'!$H$4,$V201-4,0))</f>
        <v>Pangkal Pinang</v>
      </c>
      <c r="J201" s="184" t="str">
        <f ca="1">IF(ISERROR($V201),"",OFFSET('Smelter Look-up'!$I$4,$V201-4,0))</f>
        <v>Kepulauan Bangka Belitung</v>
      </c>
      <c r="K201" s="224"/>
      <c r="L201" s="224"/>
      <c r="M201" s="224"/>
      <c r="N201" s="224"/>
      <c r="O201" s="224"/>
      <c r="P201" s="185"/>
      <c r="Q201" s="225"/>
      <c r="R201" s="182" t="str">
        <f ca="1">IF(ISERROR($V201),"",OFFSET('Smelter Look-up'!$C$4,$V201-4,0)&amp;"")</f>
        <v>PT Bukit Timah</v>
      </c>
      <c r="S201" s="181" t="str">
        <f t="shared" ca="1" si="30"/>
        <v>ID</v>
      </c>
      <c r="T201" s="181" t="str">
        <f ca="1">IF(B201="","",IF(ISERROR(MATCH($J201,SorP!$B$1:$B$6279,0)),"",INDIRECT("'SorP'!$A$"&amp;MATCH($S201&amp;$J201,SorP!C:C,0))))</f>
        <v>ID-BB</v>
      </c>
      <c r="U201" s="201"/>
      <c r="V201" s="226">
        <f ca="1">IF(C201="",NA(),IF(OR(C201="Smelter not listed",C201="Smelter not yet identified"),MATCH($B201&amp;$D201,'Smelter Look-up'!$J:$J,0),MATCH($B201&amp;$C201,'Smelter Look-up'!$J:$J,0)))</f>
        <v>495</v>
      </c>
      <c r="X201" s="227">
        <f t="shared" ca="1" si="31"/>
        <v>0</v>
      </c>
      <c r="AB201" s="228" t="str">
        <f t="shared" ca="1" si="32"/>
        <v>TinPT Bukit Timah</v>
      </c>
    </row>
    <row r="202" spans="1:28" s="227" customFormat="1" ht="51">
      <c r="A202" s="181" t="s">
        <v>15484</v>
      </c>
      <c r="B202" s="182" t="str">
        <f ca="1">IF(LEN(A202)=0,"",INDEX('Smelter Look-up'!$A:$A,MATCH($A202,'Smelter Look-up'!$E:$E,0)))</f>
        <v>Tin</v>
      </c>
      <c r="C202" s="186" t="str">
        <f ca="1">IF(LEN(A202)=0,"",INDEX('Smelter Look-up'!$C:$C,MATCH($A202,'Smelter Look-up'!$E:$E,0)))</f>
        <v>PT Cipta Persada Mulia</v>
      </c>
      <c r="D202" s="230"/>
      <c r="E202" s="182" t="str">
        <f ca="1">IF(ISERROR($V202),"",OFFSET('Smelter Look-up'!$D$4,$V202-4,0)&amp;"")</f>
        <v>INDONESIA</v>
      </c>
      <c r="F202" s="182" t="str">
        <f ca="1">IF(ISERROR($V202),"",OFFSET('Smelter Look-up'!$E$4,$V202-4,0))</f>
        <v>CID002696</v>
      </c>
      <c r="G202" s="182" t="str">
        <f ca="1">IF(C202=$X$4,IF(ISERROR($V202),"Enter smelter details","RMI"),IF(ISERROR($V202),"",OFFSET('Smelter Look-up'!$F$4,$V202-4,0)))</f>
        <v>RMI</v>
      </c>
      <c r="H202" s="183">
        <f ca="1">IF(ISERROR($V202),"",OFFSET('Smelter Look-up'!$G$4,$V202-4,0))</f>
        <v>0</v>
      </c>
      <c r="I202" s="184" t="str">
        <f ca="1">IF(ISERROR($V202),"",OFFSET('Smelter Look-up'!$H$4,$V202-4,0))</f>
        <v>Batam</v>
      </c>
      <c r="J202" s="184" t="str">
        <f ca="1">IF(ISERROR($V202),"",OFFSET('Smelter Look-up'!$I$4,$V202-4,0))</f>
        <v>Kepulauan Riau</v>
      </c>
      <c r="K202" s="224"/>
      <c r="L202" s="224"/>
      <c r="M202" s="224"/>
      <c r="N202" s="224"/>
      <c r="O202" s="224"/>
      <c r="P202" s="185"/>
      <c r="Q202" s="225"/>
      <c r="R202" s="182" t="str">
        <f ca="1">IF(ISERROR($V202),"",OFFSET('Smelter Look-up'!$C$4,$V202-4,0)&amp;"")</f>
        <v>PT Cipta Persada Mulia</v>
      </c>
      <c r="S202" s="181" t="str">
        <f t="shared" ca="1" si="30"/>
        <v>ID</v>
      </c>
      <c r="T202" s="181" t="str">
        <f ca="1">IF(B202="","",IF(ISERROR(MATCH($J202,SorP!$B$1:$B$6279,0)),"",INDIRECT("'SorP'!$A$"&amp;MATCH($S202&amp;$J202,SorP!C:C,0))))</f>
        <v>ID-KR</v>
      </c>
      <c r="U202" s="201"/>
      <c r="V202" s="226">
        <f ca="1">IF(C202="",NA(),IF(OR(C202="Smelter not listed",C202="Smelter not yet identified"),MATCH($B202&amp;$D202,'Smelter Look-up'!$J:$J,0),MATCH($B202&amp;$C202,'Smelter Look-up'!$J:$J,0)))</f>
        <v>496</v>
      </c>
      <c r="X202" s="227">
        <f t="shared" ca="1" si="31"/>
        <v>0</v>
      </c>
      <c r="AB202" s="228" t="str">
        <f t="shared" ca="1" si="32"/>
        <v>TinPT Cipta Persada Mulia</v>
      </c>
    </row>
    <row r="203" spans="1:28" s="227" customFormat="1" ht="51">
      <c r="A203" s="181" t="s">
        <v>15110</v>
      </c>
      <c r="B203" s="182" t="str">
        <f ca="1">IF(LEN(A203)=0,"",INDEX('Smelter Look-up'!$A:$A,MATCH($A203,'Smelter Look-up'!$E:$E,0)))</f>
        <v>Tin</v>
      </c>
      <c r="C203" s="186" t="str">
        <f ca="1">IF(LEN(A203)=0,"",INDEX('Smelter Look-up'!$C:$C,MATCH($A203,'Smelter Look-up'!$E:$E,0)))</f>
        <v>PT Menara Cipta Mulia</v>
      </c>
      <c r="D203" s="230"/>
      <c r="E203" s="182" t="str">
        <f ca="1">IF(ISERROR($V203),"",OFFSET('Smelter Look-up'!$D$4,$V203-4,0)&amp;"")</f>
        <v>INDONESIA</v>
      </c>
      <c r="F203" s="182" t="str">
        <f ca="1">IF(ISERROR($V203),"",OFFSET('Smelter Look-up'!$E$4,$V203-4,0))</f>
        <v>CID002835</v>
      </c>
      <c r="G203" s="182" t="str">
        <f ca="1">IF(C203=$X$4,IF(ISERROR($V203),"Enter smelter details","RMI"),IF(ISERROR($V203),"",OFFSET('Smelter Look-up'!$F$4,$V203-4,0)))</f>
        <v>RMI</v>
      </c>
      <c r="H203" s="183">
        <f ca="1">IF(ISERROR($V203),"",OFFSET('Smelter Look-up'!$G$4,$V203-4,0))</f>
        <v>0</v>
      </c>
      <c r="I203" s="184" t="str">
        <f ca="1">IF(ISERROR($V203),"",OFFSET('Smelter Look-up'!$H$4,$V203-4,0))</f>
        <v>Mentawak</v>
      </c>
      <c r="J203" s="184" t="str">
        <f ca="1">IF(ISERROR($V203),"",OFFSET('Smelter Look-up'!$I$4,$V203-4,0))</f>
        <v>Kepulauan Bangka Belitung</v>
      </c>
      <c r="K203" s="224"/>
      <c r="L203" s="224"/>
      <c r="M203" s="224"/>
      <c r="N203" s="224"/>
      <c r="O203" s="224"/>
      <c r="P203" s="185"/>
      <c r="Q203" s="225"/>
      <c r="R203" s="182" t="str">
        <f ca="1">IF(ISERROR($V203),"",OFFSET('Smelter Look-up'!$C$4,$V203-4,0)&amp;"")</f>
        <v>PT Menara Cipta Mulia</v>
      </c>
      <c r="S203" s="181" t="str">
        <f t="shared" ca="1" si="30"/>
        <v>ID</v>
      </c>
      <c r="T203" s="181" t="str">
        <f ca="1">IF(B203="","",IF(ISERROR(MATCH($J203,SorP!$B$1:$B$6279,0)),"",INDIRECT("'SorP'!$A$"&amp;MATCH($S203&amp;$J203,SorP!C:C,0))))</f>
        <v>ID-BB</v>
      </c>
      <c r="U203" s="201"/>
      <c r="V203" s="226">
        <f ca="1">IF(C203="",NA(),IF(OR(C203="Smelter not listed",C203="Smelter not yet identified"),MATCH($B203&amp;$D203,'Smelter Look-up'!$J:$J,0),MATCH($B203&amp;$C203,'Smelter Look-up'!$J:$J,0)))</f>
        <v>499</v>
      </c>
      <c r="X203" s="227">
        <f t="shared" ca="1" si="31"/>
        <v>0</v>
      </c>
      <c r="AB203" s="228" t="str">
        <f t="shared" ca="1" si="32"/>
        <v>TinPT Menara Cipta Mulia</v>
      </c>
    </row>
    <row r="204" spans="1:28" s="227" customFormat="1" ht="51">
      <c r="A204" s="181" t="s">
        <v>779</v>
      </c>
      <c r="B204" s="182" t="str">
        <f ca="1">IF(LEN(A204)=0,"",INDEX('Smelter Look-up'!$A:$A,MATCH($A204,'Smelter Look-up'!$E:$E,0)))</f>
        <v>Tin</v>
      </c>
      <c r="C204" s="186" t="str">
        <f ca="1">IF(LEN(A204)=0,"",INDEX('Smelter Look-up'!$C:$C,MATCH($A204,'Smelter Look-up'!$E:$E,0)))</f>
        <v>PT Mitra Stania Prima</v>
      </c>
      <c r="D204" s="230"/>
      <c r="E204" s="182" t="str">
        <f ca="1">IF(ISERROR($V204),"",OFFSET('Smelter Look-up'!$D$4,$V204-4,0)&amp;"")</f>
        <v>INDONESIA</v>
      </c>
      <c r="F204" s="182" t="str">
        <f ca="1">IF(ISERROR($V204),"",OFFSET('Smelter Look-up'!$E$4,$V204-4,0))</f>
        <v>CID001453</v>
      </c>
      <c r="G204" s="182" t="str">
        <f ca="1">IF(C204=$X$4,IF(ISERROR($V204),"Enter smelter details","RMI"),IF(ISERROR($V204),"",OFFSET('Smelter Look-up'!$F$4,$V204-4,0)))</f>
        <v>RMI</v>
      </c>
      <c r="H204" s="183">
        <f ca="1">IF(ISERROR($V204),"",OFFSET('Smelter Look-up'!$G$4,$V204-4,0))</f>
        <v>0</v>
      </c>
      <c r="I204" s="184" t="str">
        <f ca="1">IF(ISERROR($V204),"",OFFSET('Smelter Look-up'!$H$4,$V204-4,0))</f>
        <v>Sungailiat</v>
      </c>
      <c r="J204" s="184" t="str">
        <f ca="1">IF(ISERROR($V204),"",OFFSET('Smelter Look-up'!$I$4,$V204-4,0))</f>
        <v>Kepulauan Bangka Belitung</v>
      </c>
      <c r="K204" s="224"/>
      <c r="L204" s="224"/>
      <c r="M204" s="224"/>
      <c r="N204" s="224"/>
      <c r="O204" s="224"/>
      <c r="P204" s="185"/>
      <c r="Q204" s="225"/>
      <c r="R204" s="182" t="str">
        <f ca="1">IF(ISERROR($V204),"",OFFSET('Smelter Look-up'!$C$4,$V204-4,0)&amp;"")</f>
        <v>PT Mitra Stania Prima</v>
      </c>
      <c r="S204" s="181" t="str">
        <f t="shared" ca="1" si="30"/>
        <v>ID</v>
      </c>
      <c r="T204" s="181" t="str">
        <f ca="1">IF(B204="","",IF(ISERROR(MATCH($J204,SorP!$B$1:$B$6279,0)),"",INDIRECT("'SorP'!$A$"&amp;MATCH($S204&amp;$J204,SorP!C:C,0))))</f>
        <v>ID-BB</v>
      </c>
      <c r="U204" s="201"/>
      <c r="V204" s="226">
        <f ca="1">IF(C204="",NA(),IF(OR(C204="Smelter not listed",C204="Smelter not yet identified"),MATCH($B204&amp;$D204,'Smelter Look-up'!$J:$J,0),MATCH($B204&amp;$C204,'Smelter Look-up'!$J:$J,0)))</f>
        <v>500</v>
      </c>
      <c r="X204" s="227">
        <f t="shared" ca="1" si="31"/>
        <v>0</v>
      </c>
      <c r="AB204" s="228" t="str">
        <f t="shared" ca="1" si="32"/>
        <v>TinPT Mitra Stania Prima</v>
      </c>
    </row>
    <row r="205" spans="1:28" s="227" customFormat="1" ht="51">
      <c r="A205" s="181" t="s">
        <v>15489</v>
      </c>
      <c r="B205" s="182" t="str">
        <f ca="1">IF(LEN(A205)=0,"",INDEX('Smelter Look-up'!$A:$A,MATCH($A205,'Smelter Look-up'!$E:$E,0)))</f>
        <v>Tin</v>
      </c>
      <c r="C205" s="186" t="str">
        <f ca="1">IF(LEN(A205)=0,"",INDEX('Smelter Look-up'!$C:$C,MATCH($A205,'Smelter Look-up'!$E:$E,0)))</f>
        <v>PT Panca Mega Persada</v>
      </c>
      <c r="D205" s="230"/>
      <c r="E205" s="182" t="str">
        <f ca="1">IF(ISERROR($V205),"",OFFSET('Smelter Look-up'!$D$4,$V205-4,0)&amp;"")</f>
        <v>INDONESIA</v>
      </c>
      <c r="F205" s="182" t="str">
        <f ca="1">IF(ISERROR($V205),"",OFFSET('Smelter Look-up'!$E$4,$V205-4,0))</f>
        <v>CID001457</v>
      </c>
      <c r="G205" s="182" t="str">
        <f ca="1">IF(C205=$X$4,IF(ISERROR($V205),"Enter smelter details","RMI"),IF(ISERROR($V205),"",OFFSET('Smelter Look-up'!$F$4,$V205-4,0)))</f>
        <v>RMI</v>
      </c>
      <c r="H205" s="183">
        <f ca="1">IF(ISERROR($V205),"",OFFSET('Smelter Look-up'!$G$4,$V205-4,0))</f>
        <v>0</v>
      </c>
      <c r="I205" s="184" t="str">
        <f ca="1">IF(ISERROR($V205),"",OFFSET('Smelter Look-up'!$H$4,$V205-4,0))</f>
        <v>Sungailiat</v>
      </c>
      <c r="J205" s="184" t="str">
        <f ca="1">IF(ISERROR($V205),"",OFFSET('Smelter Look-up'!$I$4,$V205-4,0))</f>
        <v>Kepulauan Bangka Belitung</v>
      </c>
      <c r="K205" s="224"/>
      <c r="L205" s="224"/>
      <c r="M205" s="224"/>
      <c r="N205" s="224"/>
      <c r="O205" s="224"/>
      <c r="P205" s="185"/>
      <c r="Q205" s="225"/>
      <c r="R205" s="182" t="str">
        <f ca="1">IF(ISERROR($V205),"",OFFSET('Smelter Look-up'!$C$4,$V205-4,0)&amp;"")</f>
        <v>PT Panca Mega Persada</v>
      </c>
      <c r="S205" s="181" t="str">
        <f t="shared" ca="1" si="30"/>
        <v>ID</v>
      </c>
      <c r="T205" s="181" t="str">
        <f ca="1">IF(B205="","",IF(ISERROR(MATCH($J205,SorP!$B$1:$B$6279,0)),"",INDIRECT("'SorP'!$A$"&amp;MATCH($S205&amp;$J205,SorP!C:C,0))))</f>
        <v>ID-BB</v>
      </c>
      <c r="U205" s="201"/>
      <c r="V205" s="226">
        <f ca="1">IF(C205="",NA(),IF(OR(C205="Smelter not listed",C205="Smelter not yet identified"),MATCH($B205&amp;$D205,'Smelter Look-up'!$J:$J,0),MATCH($B205&amp;$C205,'Smelter Look-up'!$J:$J,0)))</f>
        <v>502</v>
      </c>
      <c r="X205" s="227">
        <f t="shared" ca="1" si="31"/>
        <v>0</v>
      </c>
      <c r="AB205" s="228" t="str">
        <f t="shared" ca="1" si="32"/>
        <v>TinPT Panca Mega Persada</v>
      </c>
    </row>
    <row r="206" spans="1:28" s="227" customFormat="1" ht="51">
      <c r="A206" s="181" t="s">
        <v>15112</v>
      </c>
      <c r="B206" s="182" t="str">
        <f ca="1">IF(LEN(A206)=0,"",INDEX('Smelter Look-up'!$A:$A,MATCH($A206,'Smelter Look-up'!$E:$E,0)))</f>
        <v>Tin</v>
      </c>
      <c r="C206" s="186" t="str">
        <f ca="1">IF(LEN(A206)=0,"",INDEX('Smelter Look-up'!$C:$C,MATCH($A206,'Smelter Look-up'!$E:$E,0)))</f>
        <v>PT Prima Timah Utama</v>
      </c>
      <c r="D206" s="230"/>
      <c r="E206" s="182" t="str">
        <f ca="1">IF(ISERROR($V206),"",OFFSET('Smelter Look-up'!$D$4,$V206-4,0)&amp;"")</f>
        <v>INDONESIA</v>
      </c>
      <c r="F206" s="182" t="str">
        <f ca="1">IF(ISERROR($V206),"",OFFSET('Smelter Look-up'!$E$4,$V206-4,0))</f>
        <v>CID001458</v>
      </c>
      <c r="G206" s="182" t="str">
        <f ca="1">IF(C206=$X$4,IF(ISERROR($V206),"Enter smelter details","RMI"),IF(ISERROR($V206),"",OFFSET('Smelter Look-up'!$F$4,$V206-4,0)))</f>
        <v>RMI</v>
      </c>
      <c r="H206" s="183">
        <f ca="1">IF(ISERROR($V206),"",OFFSET('Smelter Look-up'!$G$4,$V206-4,0))</f>
        <v>0</v>
      </c>
      <c r="I206" s="184" t="str">
        <f ca="1">IF(ISERROR($V206),"",OFFSET('Smelter Look-up'!$H$4,$V206-4,0))</f>
        <v>Pangkal Pinang</v>
      </c>
      <c r="J206" s="184" t="str">
        <f ca="1">IF(ISERROR($V206),"",OFFSET('Smelter Look-up'!$I$4,$V206-4,0))</f>
        <v>Kepulauan Bangka Belitung</v>
      </c>
      <c r="K206" s="224"/>
      <c r="L206" s="224"/>
      <c r="M206" s="224"/>
      <c r="N206" s="224"/>
      <c r="O206" s="224"/>
      <c r="P206" s="185"/>
      <c r="Q206" s="225"/>
      <c r="R206" s="182" t="str">
        <f ca="1">IF(ISERROR($V206),"",OFFSET('Smelter Look-up'!$C$4,$V206-4,0)&amp;"")</f>
        <v>PT Prima Timah Utama</v>
      </c>
      <c r="S206" s="181" t="str">
        <f t="shared" ca="1" si="30"/>
        <v>ID</v>
      </c>
      <c r="T206" s="181" t="str">
        <f ca="1">IF(B206="","",IF(ISERROR(MATCH($J206,SorP!$B$1:$B$6279,0)),"",INDIRECT("'SorP'!$A$"&amp;MATCH($S206&amp;$J206,SorP!C:C,0))))</f>
        <v>ID-BB</v>
      </c>
      <c r="U206" s="201"/>
      <c r="V206" s="226">
        <f ca="1">IF(C206="",NA(),IF(OR(C206="Smelter not listed",C206="Smelter not yet identified"),MATCH($B206&amp;$D206,'Smelter Look-up'!$J:$J,0),MATCH($B206&amp;$C206,'Smelter Look-up'!$J:$J,0)))</f>
        <v>504</v>
      </c>
      <c r="X206" s="227">
        <f t="shared" ca="1" si="31"/>
        <v>0</v>
      </c>
      <c r="AB206" s="228" t="str">
        <f t="shared" ca="1" si="32"/>
        <v>TinPT Prima Timah Utama</v>
      </c>
    </row>
    <row r="207" spans="1:28" s="227" customFormat="1" ht="51">
      <c r="A207" s="181" t="s">
        <v>780</v>
      </c>
      <c r="B207" s="182" t="str">
        <f ca="1">IF(LEN(A207)=0,"",INDEX('Smelter Look-up'!$A:$A,MATCH($A207,'Smelter Look-up'!$E:$E,0)))</f>
        <v>Tin</v>
      </c>
      <c r="C207" s="186" t="str">
        <f ca="1">IF(LEN(A207)=0,"",INDEX('Smelter Look-up'!$C:$C,MATCH($A207,'Smelter Look-up'!$E:$E,0)))</f>
        <v>PT Refined Bangka Tin</v>
      </c>
      <c r="D207" s="230"/>
      <c r="E207" s="182" t="str">
        <f ca="1">IF(ISERROR($V207),"",OFFSET('Smelter Look-up'!$D$4,$V207-4,0)&amp;"")</f>
        <v>INDONESIA</v>
      </c>
      <c r="F207" s="182" t="str">
        <f ca="1">IF(ISERROR($V207),"",OFFSET('Smelter Look-up'!$E$4,$V207-4,0))</f>
        <v>CID001460</v>
      </c>
      <c r="G207" s="182" t="str">
        <f ca="1">IF(C207=$X$4,IF(ISERROR($V207),"Enter smelter details","RMI"),IF(ISERROR($V207),"",OFFSET('Smelter Look-up'!$F$4,$V207-4,0)))</f>
        <v>RMI</v>
      </c>
      <c r="H207" s="183">
        <f ca="1">IF(ISERROR($V207),"",OFFSET('Smelter Look-up'!$G$4,$V207-4,0))</f>
        <v>0</v>
      </c>
      <c r="I207" s="184" t="str">
        <f ca="1">IF(ISERROR($V207),"",OFFSET('Smelter Look-up'!$H$4,$V207-4,0))</f>
        <v>Sungailiat</v>
      </c>
      <c r="J207" s="184" t="str">
        <f ca="1">IF(ISERROR($V207),"",OFFSET('Smelter Look-up'!$I$4,$V207-4,0))</f>
        <v>Kepulauan Bangka Belitung</v>
      </c>
      <c r="K207" s="224"/>
      <c r="L207" s="224"/>
      <c r="M207" s="224"/>
      <c r="N207" s="224"/>
      <c r="O207" s="224"/>
      <c r="P207" s="185"/>
      <c r="Q207" s="225"/>
      <c r="R207" s="182" t="str">
        <f ca="1">IF(ISERROR($V207),"",OFFSET('Smelter Look-up'!$C$4,$V207-4,0)&amp;"")</f>
        <v>PT Refined Bangka Tin</v>
      </c>
      <c r="S207" s="181" t="str">
        <f t="shared" ca="1" si="30"/>
        <v>ID</v>
      </c>
      <c r="T207" s="181" t="str">
        <f ca="1">IF(B207="","",IF(ISERROR(MATCH($J207,SorP!$B$1:$B$6279,0)),"",INDIRECT("'SorP'!$A$"&amp;MATCH($S207&amp;$J207,SorP!C:C,0))))</f>
        <v>ID-BB</v>
      </c>
      <c r="U207" s="201"/>
      <c r="V207" s="226">
        <f ca="1">IF(C207="",NA(),IF(OR(C207="Smelter not listed",C207="Smelter not yet identified"),MATCH($B207&amp;$D207,'Smelter Look-up'!$J:$J,0),MATCH($B207&amp;$C207,'Smelter Look-up'!$J:$J,0)))</f>
        <v>507</v>
      </c>
      <c r="X207" s="227">
        <f t="shared" ca="1" si="31"/>
        <v>0</v>
      </c>
      <c r="AB207" s="228" t="str">
        <f t="shared" ca="1" si="32"/>
        <v>TinPT Refined Bangka Tin</v>
      </c>
    </row>
    <row r="208" spans="1:28" s="227" customFormat="1" ht="63.75">
      <c r="A208" s="181" t="s">
        <v>15493</v>
      </c>
      <c r="B208" s="182" t="str">
        <f ca="1">IF(LEN(A208)=0,"",INDEX('Smelter Look-up'!$A:$A,MATCH($A208,'Smelter Look-up'!$E:$E,0)))</f>
        <v>Tin</v>
      </c>
      <c r="C208" s="186" t="str">
        <f ca="1">IF(LEN(A208)=0,"",INDEX('Smelter Look-up'!$C:$C,MATCH($A208,'Smelter Look-up'!$E:$E,0)))</f>
        <v>PT Sariwiguna Binasentosa</v>
      </c>
      <c r="D208" s="230"/>
      <c r="E208" s="182" t="str">
        <f ca="1">IF(ISERROR($V208),"",OFFSET('Smelter Look-up'!$D$4,$V208-4,0)&amp;"")</f>
        <v>INDONESIA</v>
      </c>
      <c r="F208" s="182" t="str">
        <f ca="1">IF(ISERROR($V208),"",OFFSET('Smelter Look-up'!$E$4,$V208-4,0))</f>
        <v>CID001463</v>
      </c>
      <c r="G208" s="182" t="str">
        <f ca="1">IF(C208=$X$4,IF(ISERROR($V208),"Enter smelter details","RMI"),IF(ISERROR($V208),"",OFFSET('Smelter Look-up'!$F$4,$V208-4,0)))</f>
        <v>RMI</v>
      </c>
      <c r="H208" s="183">
        <f ca="1">IF(ISERROR($V208),"",OFFSET('Smelter Look-up'!$G$4,$V208-4,0))</f>
        <v>0</v>
      </c>
      <c r="I208" s="184" t="str">
        <f ca="1">IF(ISERROR($V208),"",OFFSET('Smelter Look-up'!$H$4,$V208-4,0))</f>
        <v>Pangkal Pinang</v>
      </c>
      <c r="J208" s="184" t="str">
        <f ca="1">IF(ISERROR($V208),"",OFFSET('Smelter Look-up'!$I$4,$V208-4,0))</f>
        <v>Kepulauan Bangka Belitung</v>
      </c>
      <c r="K208" s="224"/>
      <c r="L208" s="224"/>
      <c r="M208" s="224"/>
      <c r="N208" s="224"/>
      <c r="O208" s="224"/>
      <c r="P208" s="185"/>
      <c r="Q208" s="225"/>
      <c r="R208" s="182" t="str">
        <f ca="1">IF(ISERROR($V208),"",OFFSET('Smelter Look-up'!$C$4,$V208-4,0)&amp;"")</f>
        <v>PT Sariwiguna Binasentosa</v>
      </c>
      <c r="S208" s="181" t="str">
        <f t="shared" ca="1" si="30"/>
        <v>ID</v>
      </c>
      <c r="T208" s="181" t="str">
        <f ca="1">IF(B208="","",IF(ISERROR(MATCH($J208,SorP!$B$1:$B$6279,0)),"",INDIRECT("'SorP'!$A$"&amp;MATCH($S208&amp;$J208,SorP!C:C,0))))</f>
        <v>ID-BB</v>
      </c>
      <c r="U208" s="201"/>
      <c r="V208" s="226">
        <f ca="1">IF(C208="",NA(),IF(OR(C208="Smelter not listed",C208="Smelter not yet identified"),MATCH($B208&amp;$D208,'Smelter Look-up'!$J:$J,0),MATCH($B208&amp;$C208,'Smelter Look-up'!$J:$J,0)))</f>
        <v>508</v>
      </c>
      <c r="X208" s="227">
        <f t="shared" ca="1" si="31"/>
        <v>0</v>
      </c>
      <c r="AB208" s="228" t="str">
        <f t="shared" ca="1" si="32"/>
        <v>TinPT Sariwiguna Binasentosa</v>
      </c>
    </row>
    <row r="209" spans="1:28" s="227" customFormat="1" ht="51">
      <c r="A209" s="181" t="s">
        <v>15116</v>
      </c>
      <c r="B209" s="182" t="str">
        <f ca="1">IF(LEN(A209)=0,"",INDEX('Smelter Look-up'!$A:$A,MATCH($A209,'Smelter Look-up'!$E:$E,0)))</f>
        <v>Tin</v>
      </c>
      <c r="C209" s="186" t="str">
        <f ca="1">IF(LEN(A209)=0,"",INDEX('Smelter Look-up'!$C:$C,MATCH($A209,'Smelter Look-up'!$E:$E,0)))</f>
        <v>PT Stanindo Inti Perkasa</v>
      </c>
      <c r="D209" s="230"/>
      <c r="E209" s="182" t="str">
        <f ca="1">IF(ISERROR($V209),"",OFFSET('Smelter Look-up'!$D$4,$V209-4,0)&amp;"")</f>
        <v>INDONESIA</v>
      </c>
      <c r="F209" s="182" t="str">
        <f ca="1">IF(ISERROR($V209),"",OFFSET('Smelter Look-up'!$E$4,$V209-4,0))</f>
        <v>CID001468</v>
      </c>
      <c r="G209" s="182" t="str">
        <f ca="1">IF(C209=$X$4,IF(ISERROR($V209),"Enter smelter details","RMI"),IF(ISERROR($V209),"",OFFSET('Smelter Look-up'!$F$4,$V209-4,0)))</f>
        <v>RMI</v>
      </c>
      <c r="H209" s="183">
        <f ca="1">IF(ISERROR($V209),"",OFFSET('Smelter Look-up'!$G$4,$V209-4,0))</f>
        <v>0</v>
      </c>
      <c r="I209" s="184" t="str">
        <f ca="1">IF(ISERROR($V209),"",OFFSET('Smelter Look-up'!$H$4,$V209-4,0))</f>
        <v>Pangkal Pinang</v>
      </c>
      <c r="J209" s="184" t="str">
        <f ca="1">IF(ISERROR($V209),"",OFFSET('Smelter Look-up'!$I$4,$V209-4,0))</f>
        <v>Kepulauan Bangka Belitung</v>
      </c>
      <c r="K209" s="224"/>
      <c r="L209" s="224"/>
      <c r="M209" s="224"/>
      <c r="N209" s="224"/>
      <c r="O209" s="224"/>
      <c r="P209" s="185"/>
      <c r="Q209" s="225"/>
      <c r="R209" s="182" t="str">
        <f ca="1">IF(ISERROR($V209),"",OFFSET('Smelter Look-up'!$C$4,$V209-4,0)&amp;"")</f>
        <v>PT Stanindo Inti Perkasa</v>
      </c>
      <c r="S209" s="181" t="str">
        <f t="shared" ca="1" si="30"/>
        <v>ID</v>
      </c>
      <c r="T209" s="181" t="str">
        <f ca="1">IF(B209="","",IF(ISERROR(MATCH($J209,SorP!$B$1:$B$6279,0)),"",INDIRECT("'SorP'!$A$"&amp;MATCH($S209&amp;$J209,SorP!C:C,0))))</f>
        <v>ID-BB</v>
      </c>
      <c r="U209" s="201"/>
      <c r="V209" s="226">
        <f ca="1">IF(C209="",NA(),IF(OR(C209="Smelter not listed",C209="Smelter not yet identified"),MATCH($B209&amp;$D209,'Smelter Look-up'!$J:$J,0),MATCH($B209&amp;$C209,'Smelter Look-up'!$J:$J,0)))</f>
        <v>509</v>
      </c>
      <c r="X209" s="227">
        <f t="shared" ca="1" si="31"/>
        <v>0</v>
      </c>
      <c r="AB209" s="228" t="str">
        <f t="shared" ca="1" si="32"/>
        <v>TinPT Stanindo Inti Perkasa</v>
      </c>
    </row>
    <row r="210" spans="1:28" s="227" customFormat="1" ht="51">
      <c r="A210" s="181" t="s">
        <v>15495</v>
      </c>
      <c r="B210" s="182" t="str">
        <f ca="1">IF(LEN(A210)=0,"",INDEX('Smelter Look-up'!$A:$A,MATCH($A210,'Smelter Look-up'!$E:$E,0)))</f>
        <v>Tin</v>
      </c>
      <c r="C210" s="186" t="str">
        <f ca="1">IF(LEN(A210)=0,"",INDEX('Smelter Look-up'!$C:$C,MATCH($A210,'Smelter Look-up'!$E:$E,0)))</f>
        <v>PT Sukses Inti Makmur</v>
      </c>
      <c r="D210" s="230"/>
      <c r="E210" s="182" t="str">
        <f ca="1">IF(ISERROR($V210),"",OFFSET('Smelter Look-up'!$D$4,$V210-4,0)&amp;"")</f>
        <v>INDONESIA</v>
      </c>
      <c r="F210" s="182" t="str">
        <f ca="1">IF(ISERROR($V210),"",OFFSET('Smelter Look-up'!$E$4,$V210-4,0))</f>
        <v>CID002816</v>
      </c>
      <c r="G210" s="182" t="str">
        <f ca="1">IF(C210=$X$4,IF(ISERROR($V210),"Enter smelter details","RMI"),IF(ISERROR($V210),"",OFFSET('Smelter Look-up'!$F$4,$V210-4,0)))</f>
        <v>RMI</v>
      </c>
      <c r="H210" s="183">
        <f ca="1">IF(ISERROR($V210),"",OFFSET('Smelter Look-up'!$G$4,$V210-4,0))</f>
        <v>0</v>
      </c>
      <c r="I210" s="184" t="str">
        <f ca="1">IF(ISERROR($V210),"",OFFSET('Smelter Look-up'!$H$4,$V210-4,0))</f>
        <v>Belitung</v>
      </c>
      <c r="J210" s="184" t="str">
        <f ca="1">IF(ISERROR($V210),"",OFFSET('Smelter Look-up'!$I$4,$V210-4,0))</f>
        <v>Kepulauan Bangka Belitung</v>
      </c>
      <c r="K210" s="224"/>
      <c r="L210" s="224"/>
      <c r="M210" s="224"/>
      <c r="N210" s="224"/>
      <c r="O210" s="224"/>
      <c r="P210" s="185"/>
      <c r="Q210" s="225"/>
      <c r="R210" s="182" t="str">
        <f ca="1">IF(ISERROR($V210),"",OFFSET('Smelter Look-up'!$C$4,$V210-4,0)&amp;"")</f>
        <v>PT Sukses Inti Makmur</v>
      </c>
      <c r="S210" s="181" t="str">
        <f t="shared" ca="1" si="30"/>
        <v>ID</v>
      </c>
      <c r="T210" s="181" t="str">
        <f ca="1">IF(B210="","",IF(ISERROR(MATCH($J210,SorP!$B$1:$B$6279,0)),"",INDIRECT("'SorP'!$A$"&amp;MATCH($S210&amp;$J210,SorP!C:C,0))))</f>
        <v>ID-BB</v>
      </c>
      <c r="U210" s="201"/>
      <c r="V210" s="226">
        <f ca="1">IF(C210="",NA(),IF(OR(C210="Smelter not listed",C210="Smelter not yet identified"),MATCH($B210&amp;$D210,'Smelter Look-up'!$J:$J,0),MATCH($B210&amp;$C210,'Smelter Look-up'!$J:$J,0)))</f>
        <v>510</v>
      </c>
      <c r="X210" s="227">
        <f t="shared" ca="1" si="31"/>
        <v>0</v>
      </c>
      <c r="AB210" s="228" t="str">
        <f t="shared" ca="1" si="32"/>
        <v>TinPT Sukses Inti Makmur</v>
      </c>
    </row>
    <row r="211" spans="1:28" s="227" customFormat="1" ht="51">
      <c r="A211" s="181" t="s">
        <v>800</v>
      </c>
      <c r="B211" s="182" t="str">
        <f ca="1">IF(LEN(A211)=0,"",INDEX('Smelter Look-up'!$A:$A,MATCH($A211,'Smelter Look-up'!$E:$E,0)))</f>
        <v>Tin</v>
      </c>
      <c r="C211" s="186" t="str">
        <f ca="1">IF(LEN(A211)=0,"",INDEX('Smelter Look-up'!$C:$C,MATCH($A211,'Smelter Look-up'!$E:$E,0)))</f>
        <v>PT Timah Tbk Kundur</v>
      </c>
      <c r="D211" s="230"/>
      <c r="E211" s="182" t="str">
        <f ca="1">IF(ISERROR($V211),"",OFFSET('Smelter Look-up'!$D$4,$V211-4,0)&amp;"")</f>
        <v>INDONESIA</v>
      </c>
      <c r="F211" s="182" t="str">
        <f ca="1">IF(ISERROR($V211),"",OFFSET('Smelter Look-up'!$E$4,$V211-4,0))</f>
        <v>CID001477</v>
      </c>
      <c r="G211" s="182" t="str">
        <f ca="1">IF(C211=$X$4,IF(ISERROR($V211),"Enter smelter details","RMI"),IF(ISERROR($V211),"",OFFSET('Smelter Look-up'!$F$4,$V211-4,0)))</f>
        <v>RMI</v>
      </c>
      <c r="H211" s="183">
        <f ca="1">IF(ISERROR($V211),"",OFFSET('Smelter Look-up'!$G$4,$V211-4,0))</f>
        <v>0</v>
      </c>
      <c r="I211" s="184" t="str">
        <f ca="1">IF(ISERROR($V211),"",OFFSET('Smelter Look-up'!$H$4,$V211-4,0))</f>
        <v>Kundur</v>
      </c>
      <c r="J211" s="184" t="str">
        <f ca="1">IF(ISERROR($V211),"",OFFSET('Smelter Look-up'!$I$4,$V211-4,0))</f>
        <v>Riau</v>
      </c>
      <c r="K211" s="224"/>
      <c r="L211" s="224"/>
      <c r="M211" s="224"/>
      <c r="N211" s="224"/>
      <c r="O211" s="224"/>
      <c r="P211" s="185"/>
      <c r="Q211" s="225"/>
      <c r="R211" s="182" t="str">
        <f ca="1">IF(ISERROR($V211),"",OFFSET('Smelter Look-up'!$C$4,$V211-4,0)&amp;"")</f>
        <v>PT Timah Tbk Kundur</v>
      </c>
      <c r="S211" s="181" t="str">
        <f t="shared" ca="1" si="30"/>
        <v>ID</v>
      </c>
      <c r="T211" s="181" t="str">
        <f ca="1">IF(B211="","",IF(ISERROR(MATCH($J211,SorP!$B$1:$B$6279,0)),"",INDIRECT("'SorP'!$A$"&amp;MATCH($S211&amp;$J211,SorP!C:C,0))))</f>
        <v>ID-RI</v>
      </c>
      <c r="U211" s="201"/>
      <c r="V211" s="226">
        <f ca="1">IF(C211="",NA(),IF(OR(C211="Smelter not listed",C211="Smelter not yet identified"),MATCH($B211&amp;$D211,'Smelter Look-up'!$J:$J,0),MATCH($B211&amp;$C211,'Smelter Look-up'!$J:$J,0)))</f>
        <v>513</v>
      </c>
      <c r="X211" s="227">
        <f t="shared" ca="1" si="31"/>
        <v>0</v>
      </c>
      <c r="AB211" s="228" t="str">
        <f t="shared" ca="1" si="32"/>
        <v>TinPT Timah Tbk Kundur</v>
      </c>
    </row>
    <row r="212" spans="1:28" s="227" customFormat="1" ht="51">
      <c r="A212" s="181" t="s">
        <v>781</v>
      </c>
      <c r="B212" s="182" t="str">
        <f ca="1">IF(LEN(A212)=0,"",INDEX('Smelter Look-up'!$A:$A,MATCH($A212,'Smelter Look-up'!$E:$E,0)))</f>
        <v>Tin</v>
      </c>
      <c r="C212" s="186" t="str">
        <f ca="1">IF(LEN(A212)=0,"",INDEX('Smelter Look-up'!$C:$C,MATCH($A212,'Smelter Look-up'!$E:$E,0)))</f>
        <v>PT Timah Tbk Mentok</v>
      </c>
      <c r="D212" s="230"/>
      <c r="E212" s="182" t="str">
        <f ca="1">IF(ISERROR($V212),"",OFFSET('Smelter Look-up'!$D$4,$V212-4,0)&amp;"")</f>
        <v>INDONESIA</v>
      </c>
      <c r="F212" s="182" t="str">
        <f ca="1">IF(ISERROR($V212),"",OFFSET('Smelter Look-up'!$E$4,$V212-4,0))</f>
        <v>CID001482</v>
      </c>
      <c r="G212" s="182" t="str">
        <f ca="1">IF(C212=$X$4,IF(ISERROR($V212),"Enter smelter details","RMI"),IF(ISERROR($V212),"",OFFSET('Smelter Look-up'!$F$4,$V212-4,0)))</f>
        <v>RMI</v>
      </c>
      <c r="H212" s="183">
        <f ca="1">IF(ISERROR($V212),"",OFFSET('Smelter Look-up'!$G$4,$V212-4,0))</f>
        <v>0</v>
      </c>
      <c r="I212" s="184" t="str">
        <f ca="1">IF(ISERROR($V212),"",OFFSET('Smelter Look-up'!$H$4,$V212-4,0))</f>
        <v>Mentok</v>
      </c>
      <c r="J212" s="184" t="str">
        <f ca="1">IF(ISERROR($V212),"",OFFSET('Smelter Look-up'!$I$4,$V212-4,0))</f>
        <v>Kepulauan Bangka Belitung</v>
      </c>
      <c r="K212" s="224"/>
      <c r="L212" s="224"/>
      <c r="M212" s="224"/>
      <c r="N212" s="224"/>
      <c r="O212" s="224"/>
      <c r="P212" s="185"/>
      <c r="Q212" s="225"/>
      <c r="R212" s="182" t="str">
        <f ca="1">IF(ISERROR($V212),"",OFFSET('Smelter Look-up'!$C$4,$V212-4,0)&amp;"")</f>
        <v>PT Timah Tbk Mentok</v>
      </c>
      <c r="S212" s="181" t="str">
        <f t="shared" ca="1" si="30"/>
        <v>ID</v>
      </c>
      <c r="T212" s="181" t="str">
        <f ca="1">IF(B212="","",IF(ISERROR(MATCH($J212,SorP!$B$1:$B$6279,0)),"",INDIRECT("'SorP'!$A$"&amp;MATCH($S212&amp;$J212,SorP!C:C,0))))</f>
        <v>ID-BB</v>
      </c>
      <c r="U212" s="201"/>
      <c r="V212" s="226">
        <f ca="1">IF(C212="",NA(),IF(OR(C212="Smelter not listed",C212="Smelter not yet identified"),MATCH($B212&amp;$D212,'Smelter Look-up'!$J:$J,0),MATCH($B212&amp;$C212,'Smelter Look-up'!$J:$J,0)))</f>
        <v>514</v>
      </c>
      <c r="X212" s="227">
        <f t="shared" ca="1" si="31"/>
        <v>0</v>
      </c>
      <c r="AB212" s="228" t="str">
        <f t="shared" ca="1" si="32"/>
        <v>TinPT Timah Tbk Mentok</v>
      </c>
    </row>
    <row r="213" spans="1:28" s="227" customFormat="1" ht="51">
      <c r="A213" s="181" t="s">
        <v>15120</v>
      </c>
      <c r="B213" s="182" t="str">
        <f ca="1">IF(LEN(A213)=0,"",INDEX('Smelter Look-up'!$A:$A,MATCH($A213,'Smelter Look-up'!$E:$E,0)))</f>
        <v>Tin</v>
      </c>
      <c r="C213" s="186" t="str">
        <f ca="1">IF(LEN(A213)=0,"",INDEX('Smelter Look-up'!$C:$C,MATCH($A213,'Smelter Look-up'!$E:$E,0)))</f>
        <v>PT Tinindo Inter Nusa</v>
      </c>
      <c r="D213" s="230"/>
      <c r="E213" s="182" t="str">
        <f ca="1">IF(ISERROR($V213),"",OFFSET('Smelter Look-up'!$D$4,$V213-4,0)&amp;"")</f>
        <v>INDONESIA</v>
      </c>
      <c r="F213" s="182" t="str">
        <f ca="1">IF(ISERROR($V213),"",OFFSET('Smelter Look-up'!$E$4,$V213-4,0))</f>
        <v>CID001490</v>
      </c>
      <c r="G213" s="182" t="str">
        <f ca="1">IF(C213=$X$4,IF(ISERROR($V213),"Enter smelter details","RMI"),IF(ISERROR($V213),"",OFFSET('Smelter Look-up'!$F$4,$V213-4,0)))</f>
        <v>RMI</v>
      </c>
      <c r="H213" s="183">
        <f ca="1">IF(ISERROR($V213),"",OFFSET('Smelter Look-up'!$G$4,$V213-4,0))</f>
        <v>0</v>
      </c>
      <c r="I213" s="184" t="str">
        <f ca="1">IF(ISERROR($V213),"",OFFSET('Smelter Look-up'!$H$4,$V213-4,0))</f>
        <v>Pangkal Pinang</v>
      </c>
      <c r="J213" s="184" t="str">
        <f ca="1">IF(ISERROR($V213),"",OFFSET('Smelter Look-up'!$I$4,$V213-4,0))</f>
        <v>Kepulauan Bangka Belitung</v>
      </c>
      <c r="K213" s="224"/>
      <c r="L213" s="224"/>
      <c r="M213" s="224"/>
      <c r="N213" s="224"/>
      <c r="O213" s="224"/>
      <c r="P213" s="185"/>
      <c r="Q213" s="225"/>
      <c r="R213" s="182" t="str">
        <f ca="1">IF(ISERROR($V213),"",OFFSET('Smelter Look-up'!$C$4,$V213-4,0)&amp;"")</f>
        <v>PT Tinindo Inter Nusa</v>
      </c>
      <c r="S213" s="181" t="str">
        <f t="shared" ca="1" si="30"/>
        <v>ID</v>
      </c>
      <c r="T213" s="181" t="str">
        <f ca="1">IF(B213="","",IF(ISERROR(MATCH($J213,SorP!$B$1:$B$6279,0)),"",INDIRECT("'SorP'!$A$"&amp;MATCH($S213&amp;$J213,SorP!C:C,0))))</f>
        <v>ID-BB</v>
      </c>
      <c r="U213" s="201"/>
      <c r="V213" s="226">
        <f ca="1">IF(C213="",NA(),IF(OR(C213="Smelter not listed",C213="Smelter not yet identified"),MATCH($B213&amp;$D213,'Smelter Look-up'!$J:$J,0),MATCH($B213&amp;$C213,'Smelter Look-up'!$J:$J,0)))</f>
        <v>515</v>
      </c>
      <c r="X213" s="227">
        <f t="shared" ca="1" si="31"/>
        <v>0</v>
      </c>
      <c r="AB213" s="228" t="str">
        <f t="shared" ca="1" si="32"/>
        <v>TinPT Tinindo Inter Nusa</v>
      </c>
    </row>
    <row r="214" spans="1:28" s="227" customFormat="1" ht="38.25">
      <c r="A214" s="181" t="s">
        <v>15500</v>
      </c>
      <c r="B214" s="182" t="str">
        <f ca="1">IF(LEN(A214)=0,"",INDEX('Smelter Look-up'!$A:$A,MATCH($A214,'Smelter Look-up'!$E:$E,0)))</f>
        <v>Tin</v>
      </c>
      <c r="C214" s="186" t="str">
        <f ca="1">IF(LEN(A214)=0,"",INDEX('Smelter Look-up'!$C:$C,MATCH($A214,'Smelter Look-up'!$E:$E,0)))</f>
        <v>PT Tommy Utama</v>
      </c>
      <c r="D214" s="230"/>
      <c r="E214" s="182" t="str">
        <f ca="1">IF(ISERROR($V214),"",OFFSET('Smelter Look-up'!$D$4,$V214-4,0)&amp;"")</f>
        <v>INDONESIA</v>
      </c>
      <c r="F214" s="182" t="str">
        <f ca="1">IF(ISERROR($V214),"",OFFSET('Smelter Look-up'!$E$4,$V214-4,0))</f>
        <v>CID001493</v>
      </c>
      <c r="G214" s="182" t="str">
        <f ca="1">IF(C214=$X$4,IF(ISERROR($V214),"Enter smelter details","RMI"),IF(ISERROR($V214),"",OFFSET('Smelter Look-up'!$F$4,$V214-4,0)))</f>
        <v>RMI</v>
      </c>
      <c r="H214" s="183">
        <f ca="1">IF(ISERROR($V214),"",OFFSET('Smelter Look-up'!$G$4,$V214-4,0))</f>
        <v>0</v>
      </c>
      <c r="I214" s="184" t="str">
        <f ca="1">IF(ISERROR($V214),"",OFFSET('Smelter Look-up'!$H$4,$V214-4,0))</f>
        <v>Sumping Desa Batu Peyu</v>
      </c>
      <c r="J214" s="184" t="str">
        <f ca="1">IF(ISERROR($V214),"",OFFSET('Smelter Look-up'!$I$4,$V214-4,0))</f>
        <v>Kepulauan Bangka Belitung</v>
      </c>
      <c r="K214" s="224"/>
      <c r="L214" s="224"/>
      <c r="M214" s="224"/>
      <c r="N214" s="224"/>
      <c r="O214" s="224"/>
      <c r="P214" s="185"/>
      <c r="Q214" s="225"/>
      <c r="R214" s="182" t="str">
        <f ca="1">IF(ISERROR($V214),"",OFFSET('Smelter Look-up'!$C$4,$V214-4,0)&amp;"")</f>
        <v>PT Tommy Utama</v>
      </c>
      <c r="S214" s="181" t="str">
        <f t="shared" ca="1" si="30"/>
        <v>ID</v>
      </c>
      <c r="T214" s="181" t="str">
        <f ca="1">IF(B214="","",IF(ISERROR(MATCH($J214,SorP!$B$1:$B$6279,0)),"",INDIRECT("'SorP'!$A$"&amp;MATCH($S214&amp;$J214,SorP!C:C,0))))</f>
        <v>ID-BB</v>
      </c>
      <c r="U214" s="201"/>
      <c r="V214" s="226">
        <f ca="1">IF(C214="",NA(),IF(OR(C214="Smelter not listed",C214="Smelter not yet identified"),MATCH($B214&amp;$D214,'Smelter Look-up'!$J:$J,0),MATCH($B214&amp;$C214,'Smelter Look-up'!$J:$J,0)))</f>
        <v>517</v>
      </c>
      <c r="X214" s="227">
        <f t="shared" ca="1" si="31"/>
        <v>0</v>
      </c>
      <c r="AB214" s="228" t="str">
        <f t="shared" ca="1" si="32"/>
        <v>TinPT Tommy Utama</v>
      </c>
    </row>
    <row r="215" spans="1:28" s="227" customFormat="1" ht="25.5">
      <c r="A215" s="181" t="s">
        <v>783</v>
      </c>
      <c r="B215" s="182" t="str">
        <f ca="1">IF(LEN(A215)=0,"",INDEX('Smelter Look-up'!$A:$A,MATCH($A215,'Smelter Look-up'!$E:$E,0)))</f>
        <v>Tin</v>
      </c>
      <c r="C215" s="186" t="str">
        <f ca="1">IF(LEN(A215)=0,"",INDEX('Smelter Look-up'!$C:$C,MATCH($A215,'Smelter Look-up'!$E:$E,0)))</f>
        <v>Rui Da Hung</v>
      </c>
      <c r="D215" s="230"/>
      <c r="E215" s="182" t="str">
        <f ca="1">IF(ISERROR($V215),"",OFFSET('Smelter Look-up'!$D$4,$V215-4,0)&amp;"")</f>
        <v>TAIWAN, PROVINCE OF CHINA</v>
      </c>
      <c r="F215" s="182" t="str">
        <f ca="1">IF(ISERROR($V215),"",OFFSET('Smelter Look-up'!$E$4,$V215-4,0))</f>
        <v>CID001539</v>
      </c>
      <c r="G215" s="182" t="str">
        <f ca="1">IF(C215=$X$4,IF(ISERROR($V215),"Enter smelter details","RMI"),IF(ISERROR($V215),"",OFFSET('Smelter Look-up'!$F$4,$V215-4,0)))</f>
        <v>RMI</v>
      </c>
      <c r="H215" s="183">
        <f ca="1">IF(ISERROR($V215),"",OFFSET('Smelter Look-up'!$G$4,$V215-4,0))</f>
        <v>0</v>
      </c>
      <c r="I215" s="184" t="str">
        <f ca="1">IF(ISERROR($V215),"",OFFSET('Smelter Look-up'!$H$4,$V215-4,0))</f>
        <v>Longtan Shiang Taoyuan</v>
      </c>
      <c r="J215" s="184" t="str">
        <f ca="1">IF(ISERROR($V215),"",OFFSET('Smelter Look-up'!$I$4,$V215-4,0))</f>
        <v>Taoyuan</v>
      </c>
      <c r="K215" s="224"/>
      <c r="L215" s="224"/>
      <c r="M215" s="224"/>
      <c r="N215" s="224"/>
      <c r="O215" s="224"/>
      <c r="P215" s="185"/>
      <c r="Q215" s="225"/>
      <c r="R215" s="182" t="str">
        <f ca="1">IF(ISERROR($V215),"",OFFSET('Smelter Look-up'!$C$4,$V215-4,0)&amp;"")</f>
        <v>Rui Da Hung</v>
      </c>
      <c r="S215" s="181" t="str">
        <f t="shared" ca="1" si="30"/>
        <v>TW</v>
      </c>
      <c r="T215" s="181" t="str">
        <f ca="1">IF(B215="","",IF(ISERROR(MATCH($J215,SorP!$B$1:$B$6279,0)),"",INDIRECT("'SorP'!$A$"&amp;MATCH($S215&amp;$J215,SorP!C:C,0))))</f>
        <v>TW-TAO</v>
      </c>
      <c r="U215" s="201"/>
      <c r="V215" s="226">
        <f ca="1">IF(C215="",NA(),IF(OR(C215="Smelter not listed",C215="Smelter not yet identified"),MATCH($B215&amp;$D215,'Smelter Look-up'!$J:$J,0),MATCH($B215&amp;$C215,'Smelter Look-up'!$J:$J,0)))</f>
        <v>521</v>
      </c>
      <c r="X215" s="227">
        <f t="shared" ca="1" si="31"/>
        <v>0</v>
      </c>
      <c r="AB215" s="228" t="str">
        <f t="shared" ca="1" si="32"/>
        <v>TinRui Da Hung</v>
      </c>
    </row>
    <row r="216" spans="1:28" s="227" customFormat="1" ht="38.25">
      <c r="A216" s="181" t="s">
        <v>15797</v>
      </c>
      <c r="B216" s="182" t="s">
        <v>1126</v>
      </c>
      <c r="C216" s="186" t="s">
        <v>1850</v>
      </c>
      <c r="D216" s="230" t="s">
        <v>15804</v>
      </c>
      <c r="E216" s="182" t="s">
        <v>1092</v>
      </c>
      <c r="F216" s="182" t="s">
        <v>15797</v>
      </c>
      <c r="G216" s="182" t="s">
        <v>13240</v>
      </c>
      <c r="H216" s="183"/>
      <c r="I216" s="184" t="s">
        <v>15805</v>
      </c>
      <c r="J216" s="184" t="s">
        <v>1674</v>
      </c>
      <c r="K216" s="224"/>
      <c r="L216" s="224"/>
      <c r="M216" s="224"/>
      <c r="N216" s="224"/>
      <c r="O216" s="224"/>
      <c r="P216" s="185"/>
      <c r="Q216" s="225"/>
      <c r="R216" s="182" t="str">
        <f ca="1">IF(ISERROR($V216),"",OFFSET('Smelter Look-up'!$C$4,$V216-4,0)&amp;"")</f>
        <v/>
      </c>
      <c r="S216" s="181" t="str">
        <f t="shared" ca="1" si="30"/>
        <v>BR</v>
      </c>
      <c r="T216" s="181" t="str">
        <f ca="1">IF(B216="","",IF(ISERROR(MATCH($J216,SorP!$B$1:$B$6279,0)),"",INDIRECT("'SorP'!$A$"&amp;MATCH($S216&amp;$J216,SorP!C:C,0))))</f>
        <v>BR-SP</v>
      </c>
      <c r="U216" s="201"/>
      <c r="V216" s="226" t="e">
        <f>IF(C216="",NA(),IF(OR(C216="Smelter not listed",C216="Smelter not yet identified"),MATCH($B216&amp;$D216,'Smelter Look-up'!$J:$J,0),MATCH($B216&amp;$C216,'Smelter Look-up'!$J:$J,0)))</f>
        <v>#N/A</v>
      </c>
      <c r="X216" s="227">
        <f t="shared" si="31"/>
        <v>0</v>
      </c>
      <c r="AB216" s="228" t="str">
        <f t="shared" si="32"/>
        <v>TinSmelter not listed</v>
      </c>
    </row>
    <row r="217" spans="1:28" s="227" customFormat="1" ht="25.5">
      <c r="A217" s="181" t="s">
        <v>2531</v>
      </c>
      <c r="B217" s="182" t="str">
        <f ca="1">IF(LEN(A217)=0,"",INDEX('Smelter Look-up'!$A:$A,MATCH($A217,'Smelter Look-up'!$E:$E,0)))</f>
        <v>Tin</v>
      </c>
      <c r="C217" s="186" t="str">
        <f ca="1">IF(LEN(A217)=0,"",INDEX('Smelter Look-up'!$C:$C,MATCH($A217,'Smelter Look-up'!$E:$E,0)))</f>
        <v>Super Ligas</v>
      </c>
      <c r="D217" s="230"/>
      <c r="E217" s="182" t="str">
        <f ca="1">IF(ISERROR($V217),"",OFFSET('Smelter Look-up'!$D$4,$V217-4,0)&amp;"")</f>
        <v>BRAZIL</v>
      </c>
      <c r="F217" s="182" t="str">
        <f ca="1">IF(ISERROR($V217),"",OFFSET('Smelter Look-up'!$E$4,$V217-4,0))</f>
        <v>CID002756</v>
      </c>
      <c r="G217" s="182" t="str">
        <f ca="1">IF(C217=$X$4,IF(ISERROR($V217),"Enter smelter details","RMI"),IF(ISERROR($V217),"",OFFSET('Smelter Look-up'!$F$4,$V217-4,0)))</f>
        <v>RMI</v>
      </c>
      <c r="H217" s="183">
        <f ca="1">IF(ISERROR($V217),"",OFFSET('Smelter Look-up'!$G$4,$V217-4,0))</f>
        <v>0</v>
      </c>
      <c r="I217" s="184" t="str">
        <f ca="1">IF(ISERROR($V217),"",OFFSET('Smelter Look-up'!$H$4,$V217-4,0))</f>
        <v>Piracicaba</v>
      </c>
      <c r="J217" s="184" t="str">
        <f ca="1">IF(ISERROR($V217),"",OFFSET('Smelter Look-up'!$I$4,$V217-4,0))</f>
        <v>São Paulo</v>
      </c>
      <c r="K217" s="224"/>
      <c r="L217" s="224"/>
      <c r="M217" s="224"/>
      <c r="N217" s="224"/>
      <c r="O217" s="224"/>
      <c r="P217" s="185"/>
      <c r="Q217" s="225"/>
      <c r="R217" s="182" t="str">
        <f ca="1">IF(ISERROR($V217),"",OFFSET('Smelter Look-up'!$C$4,$V217-4,0)&amp;"")</f>
        <v>Super Ligas</v>
      </c>
      <c r="S217" s="181" t="str">
        <f t="shared" ca="1" si="30"/>
        <v>BR</v>
      </c>
      <c r="T217" s="181" t="str">
        <f ca="1">IF(B217="","",IF(ISERROR(MATCH($J217,SorP!$B$1:$B$6279,0)),"",INDIRECT("'SorP'!$A$"&amp;MATCH($S217&amp;$J217,SorP!C:C,0))))</f>
        <v>BR-SP</v>
      </c>
      <c r="U217" s="201"/>
      <c r="V217" s="226">
        <f ca="1">IF(C217="",NA(),IF(OR(C217="Smelter not listed",C217="Smelter not yet identified"),MATCH($B217&amp;$D217,'Smelter Look-up'!$J:$J,0),MATCH($B217&amp;$C217,'Smelter Look-up'!$J:$J,0)))</f>
        <v>523</v>
      </c>
      <c r="X217" s="227">
        <f t="shared" ca="1" si="31"/>
        <v>0</v>
      </c>
      <c r="AB217" s="228" t="str">
        <f t="shared" ca="1" si="32"/>
        <v>TinSuper Ligas</v>
      </c>
    </row>
    <row r="218" spans="1:28" s="227" customFormat="1" ht="25.5">
      <c r="A218" s="181" t="s">
        <v>784</v>
      </c>
      <c r="B218" s="182" t="str">
        <f ca="1">IF(LEN(A218)=0,"",INDEX('Smelter Look-up'!$A:$A,MATCH($A218,'Smelter Look-up'!$E:$E,0)))</f>
        <v>Tin</v>
      </c>
      <c r="C218" s="186" t="str">
        <f ca="1">IF(LEN(A218)=0,"",INDEX('Smelter Look-up'!$C:$C,MATCH($A218,'Smelter Look-up'!$E:$E,0)))</f>
        <v>Thaisarco</v>
      </c>
      <c r="D218" s="230"/>
      <c r="E218" s="182" t="str">
        <f ca="1">IF(ISERROR($V218),"",OFFSET('Smelter Look-up'!$D$4,$V218-4,0)&amp;"")</f>
        <v>THAILAND</v>
      </c>
      <c r="F218" s="182" t="str">
        <f ca="1">IF(ISERROR($V218),"",OFFSET('Smelter Look-up'!$E$4,$V218-4,0))</f>
        <v>CID001898</v>
      </c>
      <c r="G218" s="182" t="str">
        <f ca="1">IF(C218=$X$4,IF(ISERROR($V218),"Enter smelter details","RMI"),IF(ISERROR($V218),"",OFFSET('Smelter Look-up'!$F$4,$V218-4,0)))</f>
        <v>RMI</v>
      </c>
      <c r="H218" s="183">
        <f ca="1">IF(ISERROR($V218),"",OFFSET('Smelter Look-up'!$G$4,$V218-4,0))</f>
        <v>0</v>
      </c>
      <c r="I218" s="184" t="str">
        <f ca="1">IF(ISERROR($V218),"",OFFSET('Smelter Look-up'!$H$4,$V218-4,0))</f>
        <v>Amphur Muang</v>
      </c>
      <c r="J218" s="184" t="str">
        <f ca="1">IF(ISERROR($V218),"",OFFSET('Smelter Look-up'!$I$4,$V218-4,0))</f>
        <v>Phuket</v>
      </c>
      <c r="K218" s="224"/>
      <c r="L218" s="224"/>
      <c r="M218" s="224"/>
      <c r="N218" s="224"/>
      <c r="O218" s="224"/>
      <c r="P218" s="185"/>
      <c r="Q218" s="225"/>
      <c r="R218" s="182" t="str">
        <f ca="1">IF(ISERROR($V218),"",OFFSET('Smelter Look-up'!$C$4,$V218-4,0)&amp;"")</f>
        <v>Thaisarco</v>
      </c>
      <c r="S218" s="181" t="str">
        <f t="shared" ca="1" si="30"/>
        <v>TH</v>
      </c>
      <c r="T218" s="181" t="str">
        <f ca="1">IF(B218="","",IF(ISERROR(MATCH($J218,SorP!$B$1:$B$6279,0)),"",INDIRECT("'SorP'!$A$"&amp;MATCH($S218&amp;$J218,SorP!C:C,0))))</f>
        <v>TH-83</v>
      </c>
      <c r="U218" s="201"/>
      <c r="V218" s="226">
        <f ca="1">IF(C218="",NA(),IF(OR(C218="Smelter not listed",C218="Smelter not yet identified"),MATCH($B218&amp;$D218,'Smelter Look-up'!$J:$J,0),MATCH($B218&amp;$C218,'Smelter Look-up'!$J:$J,0)))</f>
        <v>526</v>
      </c>
      <c r="X218" s="227">
        <f t="shared" ca="1" si="31"/>
        <v>0</v>
      </c>
      <c r="AB218" s="228" t="str">
        <f t="shared" ca="1" si="32"/>
        <v>TinThaisarco</v>
      </c>
    </row>
    <row r="219" spans="1:28" s="227" customFormat="1" ht="114.75">
      <c r="A219" s="181" t="s">
        <v>1812</v>
      </c>
      <c r="B219" s="182" t="str">
        <f ca="1">IF(LEN(A219)=0,"",INDEX('Smelter Look-up'!$A:$A,MATCH($A219,'Smelter Look-up'!$E:$E,0)))</f>
        <v>Tin</v>
      </c>
      <c r="C219" s="186" t="str">
        <f ca="1">IF(LEN(A219)=0,"",INDEX('Smelter Look-up'!$C:$C,MATCH($A219,'Smelter Look-up'!$E:$E,0)))</f>
        <v>Tuyen Quang Non-Ferrous Metals Joint Stock Company</v>
      </c>
      <c r="D219" s="230"/>
      <c r="E219" s="182" t="str">
        <f ca="1">IF(ISERROR($V219),"",OFFSET('Smelter Look-up'!$D$4,$V219-4,0)&amp;"")</f>
        <v>VIET NAM</v>
      </c>
      <c r="F219" s="182" t="str">
        <f ca="1">IF(ISERROR($V219),"",OFFSET('Smelter Look-up'!$E$4,$V219-4,0))</f>
        <v>CID002574</v>
      </c>
      <c r="G219" s="182" t="str">
        <f ca="1">IF(C219=$X$4,IF(ISERROR($V219),"Enter smelter details","RMI"),IF(ISERROR($V219),"",OFFSET('Smelter Look-up'!$F$4,$V219-4,0)))</f>
        <v>RMI</v>
      </c>
      <c r="H219" s="183">
        <f ca="1">IF(ISERROR($V219),"",OFFSET('Smelter Look-up'!$G$4,$V219-4,0))</f>
        <v>0</v>
      </c>
      <c r="I219" s="184" t="str">
        <f ca="1">IF(ISERROR($V219),"",OFFSET('Smelter Look-up'!$H$4,$V219-4,0))</f>
        <v>Tan Quang</v>
      </c>
      <c r="J219" s="184" t="str">
        <f ca="1">IF(ISERROR($V219),"",OFFSET('Smelter Look-up'!$I$4,$V219-4,0))</f>
        <v>Tuyên Quang</v>
      </c>
      <c r="K219" s="224"/>
      <c r="L219" s="224"/>
      <c r="M219" s="224"/>
      <c r="N219" s="224"/>
      <c r="O219" s="224"/>
      <c r="P219" s="185"/>
      <c r="Q219" s="225"/>
      <c r="R219" s="182" t="str">
        <f ca="1">IF(ISERROR($V219),"",OFFSET('Smelter Look-up'!$C$4,$V219-4,0)&amp;"")</f>
        <v>Tuyen Quang Non-Ferrous Metals Joint Stock Company</v>
      </c>
      <c r="S219" s="181" t="str">
        <f t="shared" ca="1" si="30"/>
        <v>VN</v>
      </c>
      <c r="T219" s="181" t="str">
        <f ca="1">IF(B219="","",IF(ISERROR(MATCH($J219,SorP!$B$1:$B$6279,0)),"",INDIRECT("'SorP'!$A$"&amp;MATCH($S219&amp;$J219,SorP!C:C,0))))</f>
        <v>VN-07</v>
      </c>
      <c r="U219" s="201"/>
      <c r="V219" s="226">
        <f ca="1">IF(C219="",NA(),IF(OR(C219="Smelter not listed",C219="Smelter not yet identified"),MATCH($B219&amp;$D219,'Smelter Look-up'!$J:$J,0),MATCH($B219&amp;$C219,'Smelter Look-up'!$J:$J,0)))</f>
        <v>532</v>
      </c>
      <c r="X219" s="227">
        <f t="shared" ca="1" si="31"/>
        <v>0</v>
      </c>
      <c r="AB219" s="228" t="str">
        <f t="shared" ca="1" si="32"/>
        <v>TinTuyen Quang Non-Ferrous Metals Joint Stock Company</v>
      </c>
    </row>
    <row r="220" spans="1:28" s="227" customFormat="1" ht="76.5">
      <c r="A220" s="181" t="s">
        <v>15104</v>
      </c>
      <c r="B220" s="182" t="str">
        <f ca="1">IF(LEN(A220)=0,"",INDEX('Smelter Look-up'!$A:$A,MATCH($A220,'Smelter Look-up'!$E:$E,0)))</f>
        <v>Tin</v>
      </c>
      <c r="C220" s="186" t="str">
        <f ca="1">IF(LEN(A220)=0,"",INDEX('Smelter Look-up'!$C:$C,MATCH($A220,'Smelter Look-up'!$E:$E,0)))</f>
        <v>VQB Mineral and Trading Group JSC</v>
      </c>
      <c r="D220" s="230"/>
      <c r="E220" s="182" t="str">
        <f ca="1">IF(ISERROR($V220),"",OFFSET('Smelter Look-up'!$D$4,$V220-4,0)&amp;"")</f>
        <v>VIET NAM</v>
      </c>
      <c r="F220" s="182" t="str">
        <f ca="1">IF(ISERROR($V220),"",OFFSET('Smelter Look-up'!$E$4,$V220-4,0))</f>
        <v>CID002015</v>
      </c>
      <c r="G220" s="182" t="str">
        <f ca="1">IF(C220=$X$4,IF(ISERROR($V220),"Enter smelter details","RMI"),IF(ISERROR($V220),"",OFFSET('Smelter Look-up'!$F$4,$V220-4,0)))</f>
        <v>RMI</v>
      </c>
      <c r="H220" s="183">
        <f ca="1">IF(ISERROR($V220),"",OFFSET('Smelter Look-up'!$G$4,$V220-4,0))</f>
        <v>0</v>
      </c>
      <c r="I220" s="184" t="str">
        <f ca="1">IF(ISERROR($V220),"",OFFSET('Smelter Look-up'!$H$4,$V220-4,0))</f>
        <v>Hanoi</v>
      </c>
      <c r="J220" s="184" t="str">
        <f ca="1">IF(ISERROR($V220),"",OFFSET('Smelter Look-up'!$I$4,$V220-4,0))</f>
        <v>Ha Noi</v>
      </c>
      <c r="K220" s="224"/>
      <c r="L220" s="224"/>
      <c r="M220" s="224"/>
      <c r="N220" s="224"/>
      <c r="O220" s="224"/>
      <c r="P220" s="185"/>
      <c r="Q220" s="225"/>
      <c r="R220" s="182" t="str">
        <f ca="1">IF(ISERROR($V220),"",OFFSET('Smelter Look-up'!$C$4,$V220-4,0)&amp;"")</f>
        <v>VQB Mineral and Trading Group JSC</v>
      </c>
      <c r="S220" s="181" t="str">
        <f t="shared" ca="1" si="30"/>
        <v>VN</v>
      </c>
      <c r="T220" s="181" t="str">
        <f ca="1">IF(B220="","",IF(ISERROR(MATCH($J220,SorP!$B$1:$B$6279,0)),"",INDIRECT("'SorP'!$A$"&amp;MATCH($S220&amp;$J220,SorP!C:C,0))))</f>
        <v>VN-HN</v>
      </c>
      <c r="U220" s="201"/>
      <c r="V220" s="226">
        <f ca="1">IF(C220="",NA(),IF(OR(C220="Smelter not listed",C220="Smelter not yet identified"),MATCH($B220&amp;$D220,'Smelter Look-up'!$J:$J,0),MATCH($B220&amp;$C220,'Smelter Look-up'!$J:$J,0)))</f>
        <v>534</v>
      </c>
      <c r="X220" s="227">
        <f t="shared" ca="1" si="31"/>
        <v>0</v>
      </c>
      <c r="AB220" s="228" t="str">
        <f t="shared" ca="1" si="32"/>
        <v>TinVQB Mineral and Trading Group JSC</v>
      </c>
    </row>
    <row r="221" spans="1:28" s="227" customFormat="1" ht="76.5">
      <c r="A221" s="181" t="s">
        <v>785</v>
      </c>
      <c r="B221" s="182" t="str">
        <f ca="1">IF(LEN(A221)=0,"",INDEX('Smelter Look-up'!$A:$A,MATCH($A221,'Smelter Look-up'!$E:$E,0)))</f>
        <v>Tin</v>
      </c>
      <c r="C221" s="186" t="str">
        <f ca="1">IF(LEN(A221)=0,"",INDEX('Smelter Look-up'!$C:$C,MATCH($A221,'Smelter Look-up'!$E:$E,0)))</f>
        <v>White Solder Metalurgia e Mineracao Ltda.</v>
      </c>
      <c r="D221" s="230"/>
      <c r="E221" s="182" t="str">
        <f ca="1">IF(ISERROR($V221),"",OFFSET('Smelter Look-up'!$D$4,$V221-4,0)&amp;"")</f>
        <v>BRAZIL</v>
      </c>
      <c r="F221" s="182" t="str">
        <f ca="1">IF(ISERROR($V221),"",OFFSET('Smelter Look-up'!$E$4,$V221-4,0))</f>
        <v>CID002036</v>
      </c>
      <c r="G221" s="182" t="str">
        <f ca="1">IF(C221=$X$4,IF(ISERROR($V221),"Enter smelter details","RMI"),IF(ISERROR($V221),"",OFFSET('Smelter Look-up'!$F$4,$V221-4,0)))</f>
        <v>RMI</v>
      </c>
      <c r="H221" s="183">
        <f ca="1">IF(ISERROR($V221),"",OFFSET('Smelter Look-up'!$G$4,$V221-4,0))</f>
        <v>0</v>
      </c>
      <c r="I221" s="184" t="str">
        <f ca="1">IF(ISERROR($V221),"",OFFSET('Smelter Look-up'!$H$4,$V221-4,0))</f>
        <v>Ariquemes</v>
      </c>
      <c r="J221" s="184" t="str">
        <f ca="1">IF(ISERROR($V221),"",OFFSET('Smelter Look-up'!$I$4,$V221-4,0))</f>
        <v>Rondônia</v>
      </c>
      <c r="K221" s="224"/>
      <c r="L221" s="224"/>
      <c r="M221" s="224"/>
      <c r="N221" s="224"/>
      <c r="O221" s="224"/>
      <c r="P221" s="185"/>
      <c r="Q221" s="225"/>
      <c r="R221" s="182" t="str">
        <f ca="1">IF(ISERROR($V221),"",OFFSET('Smelter Look-up'!$C$4,$V221-4,0)&amp;"")</f>
        <v>White Solder Metalurgia e Mineracao Ltda.</v>
      </c>
      <c r="S221" s="181" t="str">
        <f t="shared" ca="1" si="30"/>
        <v>BR</v>
      </c>
      <c r="T221" s="181" t="str">
        <f ca="1">IF(B221="","",IF(ISERROR(MATCH($J221,SorP!$B$1:$B$6279,0)),"",INDIRECT("'SorP'!$A$"&amp;MATCH($S221&amp;$J221,SorP!C:C,0))))</f>
        <v>BR-RO</v>
      </c>
      <c r="U221" s="201"/>
      <c r="V221" s="226">
        <f ca="1">IF(C221="",NA(),IF(OR(C221="Smelter not listed",C221="Smelter not yet identified"),MATCH($B221&amp;$D221,'Smelter Look-up'!$J:$J,0),MATCH($B221&amp;$C221,'Smelter Look-up'!$J:$J,0)))</f>
        <v>535</v>
      </c>
      <c r="X221" s="227">
        <f t="shared" ca="1" si="31"/>
        <v>0</v>
      </c>
      <c r="AB221" s="228" t="str">
        <f t="shared" ca="1" si="32"/>
        <v>TinWhite Solder Metalurgia e Mineracao Ltda.</v>
      </c>
    </row>
    <row r="222" spans="1:28" s="227" customFormat="1" ht="102">
      <c r="A222" s="181" t="s">
        <v>786</v>
      </c>
      <c r="B222" s="182" t="str">
        <f ca="1">IF(LEN(A222)=0,"",INDEX('Smelter Look-up'!$A:$A,MATCH($A222,'Smelter Look-up'!$E:$E,0)))</f>
        <v>Tin</v>
      </c>
      <c r="C222" s="186" t="str">
        <f ca="1">IF(LEN(A222)=0,"",INDEX('Smelter Look-up'!$C:$C,MATCH($A222,'Smelter Look-up'!$E:$E,0)))</f>
        <v>Yunnan Chengfeng Non-ferrous Metals Co., Ltd.</v>
      </c>
      <c r="D222" s="230"/>
      <c r="E222" s="182" t="str">
        <f ca="1">IF(ISERROR($V222),"",OFFSET('Smelter Look-up'!$D$4,$V222-4,0)&amp;"")</f>
        <v>CHINA</v>
      </c>
      <c r="F222" s="182" t="str">
        <f ca="1">IF(ISERROR($V222),"",OFFSET('Smelter Look-up'!$E$4,$V222-4,0))</f>
        <v>CID002158</v>
      </c>
      <c r="G222" s="182" t="str">
        <f ca="1">IF(C222=$X$4,IF(ISERROR($V222),"Enter smelter details","RMI"),IF(ISERROR($V222),"",OFFSET('Smelter Look-up'!$F$4,$V222-4,0)))</f>
        <v>RMI</v>
      </c>
      <c r="H222" s="183">
        <f ca="1">IF(ISERROR($V222),"",OFFSET('Smelter Look-up'!$G$4,$V222-4,0))</f>
        <v>0</v>
      </c>
      <c r="I222" s="184" t="str">
        <f ca="1">IF(ISERROR($V222),"",OFFSET('Smelter Look-up'!$H$4,$V222-4,0))</f>
        <v>Gejiu</v>
      </c>
      <c r="J222" s="184" t="str">
        <f ca="1">IF(ISERROR($V222),"",OFFSET('Smelter Look-up'!$I$4,$V222-4,0))</f>
        <v>Yunnan Sheng</v>
      </c>
      <c r="K222" s="224"/>
      <c r="L222" s="224"/>
      <c r="M222" s="224"/>
      <c r="N222" s="224"/>
      <c r="O222" s="224"/>
      <c r="P222" s="185"/>
      <c r="Q222" s="225"/>
      <c r="R222" s="182" t="str">
        <f ca="1">IF(ISERROR($V222),"",OFFSET('Smelter Look-up'!$C$4,$V222-4,0)&amp;"")</f>
        <v>Yunnan Chengfeng Non-ferrous Metals Co., Ltd.</v>
      </c>
      <c r="S222" s="181" t="str">
        <f t="shared" ca="1" si="30"/>
        <v>CN</v>
      </c>
      <c r="T222" s="181" t="str">
        <f ca="1">IF(B222="","",IF(ISERROR(MATCH($J222,SorP!$B$1:$B$6279,0)),"",INDIRECT("'SorP'!$A$"&amp;MATCH($S222&amp;$J222,SorP!C:C,0))))</f>
        <v>CN-YN</v>
      </c>
      <c r="U222" s="201"/>
      <c r="V222" s="226">
        <f ca="1">IF(C222="",NA(),IF(OR(C222="Smelter not listed",C222="Smelter not yet identified"),MATCH($B222&amp;$D222,'Smelter Look-up'!$J:$J,0),MATCH($B222&amp;$C222,'Smelter Look-up'!$J:$J,0)))</f>
        <v>543</v>
      </c>
      <c r="X222" s="227">
        <f t="shared" ca="1" si="31"/>
        <v>0</v>
      </c>
      <c r="AB222" s="228" t="str">
        <f t="shared" ca="1" si="32"/>
        <v>TinYunnan Chengfeng Non-ferrous Metals Co., Ltd.</v>
      </c>
    </row>
    <row r="223" spans="1:28" s="227" customFormat="1" ht="89.25">
      <c r="A223" s="181" t="s">
        <v>787</v>
      </c>
      <c r="B223" s="182" t="str">
        <f ca="1">IF(LEN(A223)=0,"",INDEX('Smelter Look-up'!$A:$A,MATCH($A223,'Smelter Look-up'!$E:$E,0)))</f>
        <v>Tin</v>
      </c>
      <c r="C223" s="186" t="str">
        <f ca="1">IF(LEN(A223)=0,"",INDEX('Smelter Look-up'!$C:$C,MATCH($A223,'Smelter Look-up'!$E:$E,0)))</f>
        <v>Tin Smelting Branch of Yunnan Tin Co., Ltd.</v>
      </c>
      <c r="D223" s="230"/>
      <c r="E223" s="182" t="str">
        <f ca="1">IF(ISERROR($V223),"",OFFSET('Smelter Look-up'!$D$4,$V223-4,0)&amp;"")</f>
        <v>CHINA</v>
      </c>
      <c r="F223" s="182" t="str">
        <f ca="1">IF(ISERROR($V223),"",OFFSET('Smelter Look-up'!$E$4,$V223-4,0))</f>
        <v>CID002180</v>
      </c>
      <c r="G223" s="182" t="str">
        <f ca="1">IF(C223=$X$4,IF(ISERROR($V223),"Enter smelter details","RMI"),IF(ISERROR($V223),"",OFFSET('Smelter Look-up'!$F$4,$V223-4,0)))</f>
        <v>RMI</v>
      </c>
      <c r="H223" s="183">
        <f ca="1">IF(ISERROR($V223),"",OFFSET('Smelter Look-up'!$G$4,$V223-4,0))</f>
        <v>0</v>
      </c>
      <c r="I223" s="184" t="str">
        <f ca="1">IF(ISERROR($V223),"",OFFSET('Smelter Look-up'!$H$4,$V223-4,0))</f>
        <v>Gejiu</v>
      </c>
      <c r="J223" s="184" t="str">
        <f ca="1">IF(ISERROR($V223),"",OFFSET('Smelter Look-up'!$I$4,$V223-4,0))</f>
        <v>Yunnan Sheng</v>
      </c>
      <c r="K223" s="224"/>
      <c r="L223" s="224"/>
      <c r="M223" s="224"/>
      <c r="N223" s="224"/>
      <c r="O223" s="224"/>
      <c r="P223" s="185"/>
      <c r="Q223" s="225"/>
      <c r="R223" s="182" t="str">
        <f ca="1">IF(ISERROR($V223),"",OFFSET('Smelter Look-up'!$C$4,$V223-4,0)&amp;"")</f>
        <v>Tin Smelting Branch of Yunnan Tin Co., Ltd.</v>
      </c>
      <c r="S223" s="181" t="str">
        <f t="shared" ca="1" si="30"/>
        <v>CN</v>
      </c>
      <c r="T223" s="181" t="str">
        <f ca="1">IF(B223="","",IF(ISERROR(MATCH($J223,SorP!$B$1:$B$6279,0)),"",INDIRECT("'SorP'!$A$"&amp;MATCH($S223&amp;$J223,SorP!C:C,0))))</f>
        <v>CN-YN</v>
      </c>
      <c r="U223" s="201"/>
      <c r="V223" s="226">
        <f ca="1">IF(C223="",NA(),IF(OR(C223="Smelter not listed",C223="Smelter not yet identified"),MATCH($B223&amp;$D223,'Smelter Look-up'!$J:$J,0),MATCH($B223&amp;$C223,'Smelter Look-up'!$J:$J,0)))</f>
        <v>529</v>
      </c>
      <c r="X223" s="227">
        <f t="shared" ca="1" si="31"/>
        <v>0</v>
      </c>
      <c r="AB223" s="228" t="str">
        <f t="shared" ca="1" si="32"/>
        <v>TinTin Smelting Branch of Yunnan Tin Co., Ltd.</v>
      </c>
    </row>
    <row r="224" spans="1:28" s="227" customFormat="1" ht="38.25">
      <c r="A224" s="181" t="s">
        <v>788</v>
      </c>
      <c r="B224" s="182" t="str">
        <f ca="1">IF(LEN(A224)=0,"",INDEX('Smelter Look-up'!$A:$A,MATCH($A224,'Smelter Look-up'!$E:$E,0)))</f>
        <v>Tungsten</v>
      </c>
      <c r="C224" s="186" t="str">
        <f ca="1">IF(LEN(A224)=0,"",INDEX('Smelter Look-up'!$C:$C,MATCH($A224,'Smelter Look-up'!$E:$E,0)))</f>
        <v>A.L.M.T. Corp.</v>
      </c>
      <c r="D224" s="230"/>
      <c r="E224" s="182" t="str">
        <f ca="1">IF(ISERROR($V224),"",OFFSET('Smelter Look-up'!$D$4,$V224-4,0)&amp;"")</f>
        <v>JAPAN</v>
      </c>
      <c r="F224" s="182" t="str">
        <f ca="1">IF(ISERROR($V224),"",OFFSET('Smelter Look-up'!$E$4,$V224-4,0))</f>
        <v>CID000004</v>
      </c>
      <c r="G224" s="182" t="str">
        <f ca="1">IF(C224=$X$4,IF(ISERROR($V224),"Enter smelter details","RMI"),IF(ISERROR($V224),"",OFFSET('Smelter Look-up'!$F$4,$V224-4,0)))</f>
        <v>RMI</v>
      </c>
      <c r="H224" s="183">
        <f ca="1">IF(ISERROR($V224),"",OFFSET('Smelter Look-up'!$G$4,$V224-4,0))</f>
        <v>0</v>
      </c>
      <c r="I224" s="184" t="str">
        <f ca="1">IF(ISERROR($V224),"",OFFSET('Smelter Look-up'!$H$4,$V224-4,0))</f>
        <v>Toyama City</v>
      </c>
      <c r="J224" s="184" t="str">
        <f ca="1">IF(ISERROR($V224),"",OFFSET('Smelter Look-up'!$I$4,$V224-4,0))</f>
        <v>Toyama</v>
      </c>
      <c r="K224" s="224"/>
      <c r="L224" s="224"/>
      <c r="M224" s="224"/>
      <c r="N224" s="224"/>
      <c r="O224" s="224"/>
      <c r="P224" s="185"/>
      <c r="Q224" s="225"/>
      <c r="R224" s="182" t="str">
        <f ca="1">IF(ISERROR($V224),"",OFFSET('Smelter Look-up'!$C$4,$V224-4,0)&amp;"")</f>
        <v>A.L.M.T. Corp.</v>
      </c>
      <c r="S224" s="181" t="str">
        <f t="shared" ca="1" si="30"/>
        <v>JP</v>
      </c>
      <c r="T224" s="181" t="str">
        <f ca="1">IF(B224="","",IF(ISERROR(MATCH($J224,SorP!$B$1:$B$6279,0)),"",INDIRECT("'SorP'!$A$"&amp;MATCH($S224&amp;$J224,SorP!C:C,0))))</f>
        <v>JP-16</v>
      </c>
      <c r="U224" s="201"/>
      <c r="V224" s="226">
        <f ca="1">IF(C224="",NA(),IF(OR(C224="Smelter not listed",C224="Smelter not yet identified"),MATCH($B224&amp;$D224,'Smelter Look-up'!$J:$J,0),MATCH($B224&amp;$C224,'Smelter Look-up'!$J:$J,0)))</f>
        <v>557</v>
      </c>
      <c r="X224" s="227">
        <f t="shared" ca="1" si="31"/>
        <v>0</v>
      </c>
      <c r="AB224" s="228" t="str">
        <f t="shared" ca="1" si="32"/>
        <v>TungstenA.L.M.T. Corp.</v>
      </c>
    </row>
    <row r="225" spans="1:28" s="227" customFormat="1" ht="51">
      <c r="A225" s="181" t="s">
        <v>2267</v>
      </c>
      <c r="B225" s="182" t="str">
        <f ca="1">IF(LEN(A225)=0,"",INDEX('Smelter Look-up'!$A:$A,MATCH($A225,'Smelter Look-up'!$E:$E,0)))</f>
        <v>Tungsten</v>
      </c>
      <c r="C225" s="186" t="str">
        <f ca="1">IF(LEN(A225)=0,"",INDEX('Smelter Look-up'!$C:$C,MATCH($A225,'Smelter Look-up'!$E:$E,0)))</f>
        <v>ACL Metais Eireli</v>
      </c>
      <c r="D225" s="230"/>
      <c r="E225" s="182" t="str">
        <f ca="1">IF(ISERROR($V225),"",OFFSET('Smelter Look-up'!$D$4,$V225-4,0)&amp;"")</f>
        <v>BRAZIL</v>
      </c>
      <c r="F225" s="182" t="str">
        <f ca="1">IF(ISERROR($V225),"",OFFSET('Smelter Look-up'!$E$4,$V225-4,0))</f>
        <v>CID002833</v>
      </c>
      <c r="G225" s="182" t="str">
        <f ca="1">IF(C225=$X$4,IF(ISERROR($V225),"Enter smelter details","RMI"),IF(ISERROR($V225),"",OFFSET('Smelter Look-up'!$F$4,$V225-4,0)))</f>
        <v>RMI</v>
      </c>
      <c r="H225" s="183">
        <f ca="1">IF(ISERROR($V225),"",OFFSET('Smelter Look-up'!$G$4,$V225-4,0))</f>
        <v>0</v>
      </c>
      <c r="I225" s="184" t="str">
        <f ca="1">IF(ISERROR($V225),"",OFFSET('Smelter Look-up'!$H$4,$V225-4,0))</f>
        <v>Araçariguama</v>
      </c>
      <c r="J225" s="184" t="str">
        <f ca="1">IF(ISERROR($V225),"",OFFSET('Smelter Look-up'!$I$4,$V225-4,0))</f>
        <v>São Paulo</v>
      </c>
      <c r="K225" s="224"/>
      <c r="L225" s="224"/>
      <c r="M225" s="224"/>
      <c r="N225" s="224"/>
      <c r="O225" s="224"/>
      <c r="P225" s="185"/>
      <c r="Q225" s="225"/>
      <c r="R225" s="182" t="str">
        <f ca="1">IF(ISERROR($V225),"",OFFSET('Smelter Look-up'!$C$4,$V225-4,0)&amp;"")</f>
        <v>ACL Metais Eireli</v>
      </c>
      <c r="S225" s="181" t="str">
        <f t="shared" ca="1" si="30"/>
        <v>BR</v>
      </c>
      <c r="T225" s="181" t="str">
        <f ca="1">IF(B225="","",IF(ISERROR(MATCH($J225,SorP!$B$1:$B$6279,0)),"",INDIRECT("'SorP'!$A$"&amp;MATCH($S225&amp;$J225,SorP!C:C,0))))</f>
        <v>BR-SP</v>
      </c>
      <c r="U225" s="201"/>
      <c r="V225" s="226">
        <f ca="1">IF(C225="",NA(),IF(OR(C225="Smelter not listed",C225="Smelter not yet identified"),MATCH($B225&amp;$D225,'Smelter Look-up'!$J:$J,0),MATCH($B225&amp;$C225,'Smelter Look-up'!$J:$J,0)))</f>
        <v>559</v>
      </c>
      <c r="X225" s="227">
        <f t="shared" ca="1" si="31"/>
        <v>0</v>
      </c>
      <c r="AB225" s="228" t="str">
        <f t="shared" ca="1" si="32"/>
        <v>TungstenACL Metais Eireli</v>
      </c>
    </row>
    <row r="226" spans="1:28" s="227" customFormat="1" ht="102">
      <c r="A226" s="181" t="s">
        <v>13870</v>
      </c>
      <c r="B226" s="182" t="str">
        <f ca="1">IF(LEN(A226)=0,"",INDEX('Smelter Look-up'!$A:$A,MATCH($A226,'Smelter Look-up'!$E:$E,0)))</f>
        <v>Tungsten</v>
      </c>
      <c r="C226" s="186" t="str">
        <f ca="1">IF(LEN(A226)=0,"",INDEX('Smelter Look-up'!$C:$C,MATCH($A226,'Smelter Look-up'!$E:$E,0)))</f>
        <v>Asia Tungsten Products Vietnam Ltd.</v>
      </c>
      <c r="D226" s="230"/>
      <c r="E226" s="182" t="str">
        <f ca="1">IF(ISERROR($V226),"",OFFSET('Smelter Look-up'!$D$4,$V226-4,0)&amp;"")</f>
        <v>VIET NAM</v>
      </c>
      <c r="F226" s="182" t="str">
        <f ca="1">IF(ISERROR($V226),"",OFFSET('Smelter Look-up'!$E$4,$V226-4,0))</f>
        <v>CID002502</v>
      </c>
      <c r="G226" s="182" t="str">
        <f ca="1">IF(C226=$X$4,IF(ISERROR($V226),"Enter smelter details","RMI"),IF(ISERROR($V226),"",OFFSET('Smelter Look-up'!$F$4,$V226-4,0)))</f>
        <v>RMI</v>
      </c>
      <c r="H226" s="183">
        <f ca="1">IF(ISERROR($V226),"",OFFSET('Smelter Look-up'!$G$4,$V226-4,0))</f>
        <v>0</v>
      </c>
      <c r="I226" s="184" t="str">
        <f ca="1">IF(ISERROR($V226),"",OFFSET('Smelter Look-up'!$H$4,$V226-4,0))</f>
        <v>Vinh Bao District</v>
      </c>
      <c r="J226" s="184" t="str">
        <f ca="1">IF(ISERROR($V226),"",OFFSET('Smelter Look-up'!$I$4,$V226-4,0))</f>
        <v>Hai Phong</v>
      </c>
      <c r="K226" s="224"/>
      <c r="L226" s="224"/>
      <c r="M226" s="224"/>
      <c r="N226" s="224"/>
      <c r="O226" s="224"/>
      <c r="P226" s="185"/>
      <c r="Q226" s="225"/>
      <c r="R226" s="182" t="str">
        <f ca="1">IF(ISERROR($V226),"",OFFSET('Smelter Look-up'!$C$4,$V226-4,0)&amp;"")</f>
        <v>Asia Tungsten Products Vietnam Ltd.</v>
      </c>
      <c r="S226" s="181" t="str">
        <f t="shared" ca="1" si="30"/>
        <v>VN</v>
      </c>
      <c r="T226" s="181" t="str">
        <f ca="1">IF(B226="","",IF(ISERROR(MATCH($J226,SorP!$B$1:$B$6279,0)),"",INDIRECT("'SorP'!$A$"&amp;MATCH($S226&amp;$J226,SorP!C:C,0))))</f>
        <v>VN-HP</v>
      </c>
      <c r="U226" s="201"/>
      <c r="V226" s="226">
        <f ca="1">IF(C226="",NA(),IF(OR(C226="Smelter not listed",C226="Smelter not yet identified"),MATCH($B226&amp;$D226,'Smelter Look-up'!$J:$J,0),MATCH($B226&amp;$C226,'Smelter Look-up'!$J:$J,0)))</f>
        <v>565</v>
      </c>
      <c r="X226" s="227">
        <f t="shared" ca="1" si="31"/>
        <v>0</v>
      </c>
      <c r="AB226" s="228" t="str">
        <f t="shared" ca="1" si="32"/>
        <v>TungstenAsia Tungsten Products Vietnam Ltd.</v>
      </c>
    </row>
    <row r="227" spans="1:28" s="227" customFormat="1" ht="204">
      <c r="A227" s="181" t="s">
        <v>1401</v>
      </c>
      <c r="B227" s="182" t="str">
        <f ca="1">IF(LEN(A227)=0,"",INDEX('Smelter Look-up'!$A:$A,MATCH($A227,'Smelter Look-up'!$E:$E,0)))</f>
        <v>Tungsten</v>
      </c>
      <c r="C227" s="186" t="str">
        <f ca="1">IF(LEN(A227)=0,"",INDEX('Smelter Look-up'!$C:$C,MATCH($A227,'Smelter Look-up'!$E:$E,0)))</f>
        <v>Hunan Shizhuyuan Nonferrous Metals Co., Ltd. Chenzhou Tungsten Products Branch</v>
      </c>
      <c r="D227" s="230"/>
      <c r="E227" s="182" t="str">
        <f ca="1">IF(ISERROR($V227),"",OFFSET('Smelter Look-up'!$D$4,$V227-4,0)&amp;"")</f>
        <v>CHINA</v>
      </c>
      <c r="F227" s="182" t="str">
        <f ca="1">IF(ISERROR($V227),"",OFFSET('Smelter Look-up'!$E$4,$V227-4,0))</f>
        <v>CID002513</v>
      </c>
      <c r="G227" s="182" t="str">
        <f ca="1">IF(C227=$X$4,IF(ISERROR($V227),"Enter smelter details","RMI"),IF(ISERROR($V227),"",OFFSET('Smelter Look-up'!$F$4,$V227-4,0)))</f>
        <v>RMI</v>
      </c>
      <c r="H227" s="183">
        <f ca="1">IF(ISERROR($V227),"",OFFSET('Smelter Look-up'!$G$4,$V227-4,0))</f>
        <v>0</v>
      </c>
      <c r="I227" s="184" t="str">
        <f ca="1">IF(ISERROR($V227),"",OFFSET('Smelter Look-up'!$H$4,$V227-4,0))</f>
        <v>Chenzhou</v>
      </c>
      <c r="J227" s="184" t="str">
        <f ca="1">IF(ISERROR($V227),"",OFFSET('Smelter Look-up'!$I$4,$V227-4,0))</f>
        <v>Hunan Sheng</v>
      </c>
      <c r="K227" s="224"/>
      <c r="L227" s="224"/>
      <c r="M227" s="224"/>
      <c r="N227" s="224"/>
      <c r="O227" s="224"/>
      <c r="P227" s="185"/>
      <c r="Q227" s="225"/>
      <c r="R227" s="182" t="str">
        <f ca="1">IF(ISERROR($V227),"",OFFSET('Smelter Look-up'!$C$4,$V227-4,0)&amp;"")</f>
        <v>Hunan Shizhuyuan Nonferrous Metals Co., Ltd. Chenzhou Tungsten Products Branch</v>
      </c>
      <c r="S227" s="181" t="str">
        <f t="shared" ca="1" si="30"/>
        <v>CN</v>
      </c>
      <c r="T227" s="181" t="str">
        <f ca="1">IF(B227="","",IF(ISERROR(MATCH($J227,SorP!$B$1:$B$6279,0)),"",INDIRECT("'SorP'!$A$"&amp;MATCH($S227&amp;$J227,SorP!C:C,0))))</f>
        <v>CN-HN</v>
      </c>
      <c r="U227" s="201"/>
      <c r="V227" s="226">
        <f ca="1">IF(C227="",NA(),IF(OR(C227="Smelter not listed",C227="Smelter not yet identified"),MATCH($B227&amp;$D227,'Smelter Look-up'!$J:$J,0),MATCH($B227&amp;$C227,'Smelter Look-up'!$J:$J,0)))</f>
        <v>598</v>
      </c>
      <c r="X227" s="227">
        <f t="shared" ca="1" si="31"/>
        <v>0</v>
      </c>
      <c r="AB227" s="228" t="str">
        <f t="shared" ca="1" si="32"/>
        <v>TungstenHunan Shizhuyuan Nonferrous Metals Co., Ltd. Chenzhou Tungsten Products Branch</v>
      </c>
    </row>
    <row r="228" spans="1:28" s="227" customFormat="1" ht="102">
      <c r="A228" s="181" t="s">
        <v>791</v>
      </c>
      <c r="B228" s="182" t="str">
        <f ca="1">IF(LEN(A228)=0,"",INDEX('Smelter Look-up'!$A:$A,MATCH($A228,'Smelter Look-up'!$E:$E,0)))</f>
        <v>Tungsten</v>
      </c>
      <c r="C228" s="186" t="str">
        <f ca="1">IF(LEN(A228)=0,"",INDEX('Smelter Look-up'!$C:$C,MATCH($A228,'Smelter Look-up'!$E:$E,0)))</f>
        <v>Chongyi Zhangyuan Tungsten Co., Ltd.</v>
      </c>
      <c r="D228" s="230"/>
      <c r="E228" s="182" t="str">
        <f ca="1">IF(ISERROR($V228),"",OFFSET('Smelter Look-up'!$D$4,$V228-4,0)&amp;"")</f>
        <v>CHINA</v>
      </c>
      <c r="F228" s="182" t="str">
        <f ca="1">IF(ISERROR($V228),"",OFFSET('Smelter Look-up'!$E$4,$V228-4,0))</f>
        <v>CID000258</v>
      </c>
      <c r="G228" s="182" t="str">
        <f ca="1">IF(C228=$X$4,IF(ISERROR($V228),"Enter smelter details","RMI"),IF(ISERROR($V228),"",OFFSET('Smelter Look-up'!$F$4,$V228-4,0)))</f>
        <v>RMI</v>
      </c>
      <c r="H228" s="183">
        <f ca="1">IF(ISERROR($V228),"",OFFSET('Smelter Look-up'!$G$4,$V228-4,0))</f>
        <v>0</v>
      </c>
      <c r="I228" s="184" t="str">
        <f ca="1">IF(ISERROR($V228),"",OFFSET('Smelter Look-up'!$H$4,$V228-4,0))</f>
        <v>Ganzhou</v>
      </c>
      <c r="J228" s="184" t="str">
        <f ca="1">IF(ISERROR($V228),"",OFFSET('Smelter Look-up'!$I$4,$V228-4,0))</f>
        <v>Jiangxi Sheng</v>
      </c>
      <c r="K228" s="224"/>
      <c r="L228" s="224"/>
      <c r="M228" s="224"/>
      <c r="N228" s="224"/>
      <c r="O228" s="224"/>
      <c r="P228" s="185"/>
      <c r="Q228" s="225"/>
      <c r="R228" s="182" t="str">
        <f ca="1">IF(ISERROR($V228),"",OFFSET('Smelter Look-up'!$C$4,$V228-4,0)&amp;"")</f>
        <v>Chongyi Zhangyuan Tungsten Co., Ltd.</v>
      </c>
      <c r="S228" s="181" t="str">
        <f t="shared" ca="1" si="30"/>
        <v>CN</v>
      </c>
      <c r="T228" s="181" t="str">
        <f ca="1">IF(B228="","",IF(ISERROR(MATCH($J228,SorP!$B$1:$B$6279,0)),"",INDIRECT("'SorP'!$A$"&amp;MATCH($S228&amp;$J228,SorP!C:C,0))))</f>
        <v>CN-JX</v>
      </c>
      <c r="U228" s="201"/>
      <c r="V228" s="226">
        <f ca="1">IF(C228="",NA(),IF(OR(C228="Smelter not listed",C228="Smelter not yet identified"),MATCH($B228&amp;$D228,'Smelter Look-up'!$J:$J,0),MATCH($B228&amp;$C228,'Smelter Look-up'!$J:$J,0)))</f>
        <v>573</v>
      </c>
      <c r="X228" s="227">
        <f t="shared" ca="1" si="31"/>
        <v>0</v>
      </c>
      <c r="AB228" s="228" t="str">
        <f t="shared" ca="1" si="32"/>
        <v>TungstenChongyi Zhangyuan Tungsten Co., Ltd.</v>
      </c>
    </row>
    <row r="229" spans="1:28" s="227" customFormat="1" ht="114.75">
      <c r="A229" s="181" t="s">
        <v>796</v>
      </c>
      <c r="B229" s="182" t="str">
        <f ca="1">IF(LEN(A229)=0,"",INDEX('Smelter Look-up'!$A:$A,MATCH($A229,'Smelter Look-up'!$E:$E,0)))</f>
        <v>Tungsten</v>
      </c>
      <c r="C229" s="186" t="str">
        <f ca="1">IF(LEN(A229)=0,"",INDEX('Smelter Look-up'!$C:$C,MATCH($A229,'Smelter Look-up'!$E:$E,0)))</f>
        <v>Ganzhou Huaxing Tungsten Products Co., Ltd.</v>
      </c>
      <c r="D229" s="230"/>
      <c r="E229" s="182" t="str">
        <f ca="1">IF(ISERROR($V229),"",OFFSET('Smelter Look-up'!$D$4,$V229-4,0)&amp;"")</f>
        <v>CHINA</v>
      </c>
      <c r="F229" s="182" t="str">
        <f ca="1">IF(ISERROR($V229),"",OFFSET('Smelter Look-up'!$E$4,$V229-4,0))</f>
        <v>CID000875</v>
      </c>
      <c r="G229" s="182" t="str">
        <f ca="1">IF(C229=$X$4,IF(ISERROR($V229),"Enter smelter details","RMI"),IF(ISERROR($V229),"",OFFSET('Smelter Look-up'!$F$4,$V229-4,0)))</f>
        <v>RMI</v>
      </c>
      <c r="H229" s="183">
        <f ca="1">IF(ISERROR($V229),"",OFFSET('Smelter Look-up'!$G$4,$V229-4,0))</f>
        <v>0</v>
      </c>
      <c r="I229" s="184" t="str">
        <f ca="1">IF(ISERROR($V229),"",OFFSET('Smelter Look-up'!$H$4,$V229-4,0))</f>
        <v>Ganzhou</v>
      </c>
      <c r="J229" s="184" t="str">
        <f ca="1">IF(ISERROR($V229),"",OFFSET('Smelter Look-up'!$I$4,$V229-4,0))</f>
        <v>Jiangxi Sheng</v>
      </c>
      <c r="K229" s="224"/>
      <c r="L229" s="224"/>
      <c r="M229" s="224"/>
      <c r="N229" s="224"/>
      <c r="O229" s="224"/>
      <c r="P229" s="185"/>
      <c r="Q229" s="225"/>
      <c r="R229" s="182" t="str">
        <f ca="1">IF(ISERROR($V229),"",OFFSET('Smelter Look-up'!$C$4,$V229-4,0)&amp;"")</f>
        <v>Ganzhou Huaxing Tungsten Products Co., Ltd.</v>
      </c>
      <c r="S229" s="181" t="str">
        <f t="shared" ca="1" si="30"/>
        <v>CN</v>
      </c>
      <c r="T229" s="181" t="str">
        <f ca="1">IF(B229="","",IF(ISERROR(MATCH($J229,SorP!$B$1:$B$6279,0)),"",INDIRECT("'SorP'!$A$"&amp;MATCH($S229&amp;$J229,SorP!C:C,0))))</f>
        <v>CN-JX</v>
      </c>
      <c r="U229" s="201"/>
      <c r="V229" s="226">
        <f ca="1">IF(C229="",NA(),IF(OR(C229="Smelter not listed",C229="Smelter not yet identified"),MATCH($B229&amp;$D229,'Smelter Look-up'!$J:$J,0),MATCH($B229&amp;$C229,'Smelter Look-up'!$J:$J,0)))</f>
        <v>581</v>
      </c>
      <c r="X229" s="227">
        <f t="shared" ca="1" si="31"/>
        <v>0</v>
      </c>
      <c r="AB229" s="228" t="str">
        <f t="shared" ca="1" si="32"/>
        <v>TungstenGanzhou Huaxing Tungsten Products Co., Ltd.</v>
      </c>
    </row>
    <row r="230" spans="1:28" s="227" customFormat="1" ht="102">
      <c r="A230" s="181" t="s">
        <v>140</v>
      </c>
      <c r="B230" s="182" t="str">
        <f ca="1">IF(LEN(A230)=0,"",INDEX('Smelter Look-up'!$A:$A,MATCH($A230,'Smelter Look-up'!$E:$E,0)))</f>
        <v>Tungsten</v>
      </c>
      <c r="C230" s="186" t="str">
        <f ca="1">IF(LEN(A230)=0,"",INDEX('Smelter Look-up'!$C:$C,MATCH($A230,'Smelter Look-up'!$E:$E,0)))</f>
        <v>Ganzhou Jiangwu Ferrotungsten Co., Ltd.</v>
      </c>
      <c r="D230" s="230"/>
      <c r="E230" s="182" t="str">
        <f ca="1">IF(ISERROR($V230),"",OFFSET('Smelter Look-up'!$D$4,$V230-4,0)&amp;"")</f>
        <v>CHINA</v>
      </c>
      <c r="F230" s="182" t="str">
        <f ca="1">IF(ISERROR($V230),"",OFFSET('Smelter Look-up'!$E$4,$V230-4,0))</f>
        <v>CID002315</v>
      </c>
      <c r="G230" s="182" t="str">
        <f ca="1">IF(C230=$X$4,IF(ISERROR($V230),"Enter smelter details","RMI"),IF(ISERROR($V230),"",OFFSET('Smelter Look-up'!$F$4,$V230-4,0)))</f>
        <v>RMI</v>
      </c>
      <c r="H230" s="183">
        <f ca="1">IF(ISERROR($V230),"",OFFSET('Smelter Look-up'!$G$4,$V230-4,0))</f>
        <v>0</v>
      </c>
      <c r="I230" s="184" t="str">
        <f ca="1">IF(ISERROR($V230),"",OFFSET('Smelter Look-up'!$H$4,$V230-4,0))</f>
        <v>Ganzhou</v>
      </c>
      <c r="J230" s="184" t="str">
        <f ca="1">IF(ISERROR($V230),"",OFFSET('Smelter Look-up'!$I$4,$V230-4,0))</f>
        <v>Jiangxi Sheng</v>
      </c>
      <c r="K230" s="224"/>
      <c r="L230" s="224"/>
      <c r="M230" s="224"/>
      <c r="N230" s="224"/>
      <c r="O230" s="224"/>
      <c r="P230" s="185"/>
      <c r="Q230" s="225"/>
      <c r="R230" s="182" t="str">
        <f ca="1">IF(ISERROR($V230),"",OFFSET('Smelter Look-up'!$C$4,$V230-4,0)&amp;"")</f>
        <v>Ganzhou Jiangwu Ferrotungsten Co., Ltd.</v>
      </c>
      <c r="S230" s="181" t="str">
        <f t="shared" ref="S230:S260" ca="1" si="33">IF(B230="","",IF(ISERROR(MATCH($E230,CL,0)),"Unknown",INDIRECT("'C'!$A$"&amp;MATCH($E230,CL,0)+1)))</f>
        <v>CN</v>
      </c>
      <c r="T230" s="181" t="str">
        <f ca="1">IF(B230="","",IF(ISERROR(MATCH($J230,SorP!$B$1:$B$6279,0)),"",INDIRECT("'SorP'!$A$"&amp;MATCH($S230&amp;$J230,SorP!C:C,0))))</f>
        <v>CN-JX</v>
      </c>
      <c r="U230" s="201"/>
      <c r="V230" s="226">
        <f ca="1">IF(C230="",NA(),IF(OR(C230="Smelter not listed",C230="Smelter not yet identified"),MATCH($B230&amp;$D230,'Smelter Look-up'!$J:$J,0),MATCH($B230&amp;$C230,'Smelter Look-up'!$J:$J,0)))</f>
        <v>582</v>
      </c>
      <c r="X230" s="227">
        <f t="shared" ref="X230:X260" ca="1" si="34">IF(AND(C230="Smelter not listed",OR(LEN(D230)=0,LEN(E230)=0)),1,0)</f>
        <v>0</v>
      </c>
      <c r="AB230" s="228" t="str">
        <f t="shared" ref="AB230:AB260" ca="1" si="35">B230&amp;C230</f>
        <v>TungstenGanzhou Jiangwu Ferrotungsten Co., Ltd.</v>
      </c>
    </row>
    <row r="231" spans="1:28" s="227" customFormat="1" ht="89.25">
      <c r="A231" s="181" t="s">
        <v>393</v>
      </c>
      <c r="B231" s="182" t="str">
        <f ca="1">IF(LEN(A231)=0,"",INDEX('Smelter Look-up'!$A:$A,MATCH($A231,'Smelter Look-up'!$E:$E,0)))</f>
        <v>Tungsten</v>
      </c>
      <c r="C231" s="186" t="str">
        <f ca="1">IF(LEN(A231)=0,"",INDEX('Smelter Look-up'!$C:$C,MATCH($A231,'Smelter Look-up'!$E:$E,0)))</f>
        <v>Ganzhou Seadragon W &amp; Mo Co., Ltd.</v>
      </c>
      <c r="D231" s="230"/>
      <c r="E231" s="182" t="str">
        <f ca="1">IF(ISERROR($V231),"",OFFSET('Smelter Look-up'!$D$4,$V231-4,0)&amp;"")</f>
        <v>CHINA</v>
      </c>
      <c r="F231" s="182" t="str">
        <f ca="1">IF(ISERROR($V231),"",OFFSET('Smelter Look-up'!$E$4,$V231-4,0))</f>
        <v>CID002494</v>
      </c>
      <c r="G231" s="182" t="str">
        <f ca="1">IF(C231=$X$4,IF(ISERROR($V231),"Enter smelter details","RMI"),IF(ISERROR($V231),"",OFFSET('Smelter Look-up'!$F$4,$V231-4,0)))</f>
        <v>RMI</v>
      </c>
      <c r="H231" s="183">
        <f ca="1">IF(ISERROR($V231),"",OFFSET('Smelter Look-up'!$G$4,$V231-4,0))</f>
        <v>0</v>
      </c>
      <c r="I231" s="184" t="str">
        <f ca="1">IF(ISERROR($V231),"",OFFSET('Smelter Look-up'!$H$4,$V231-4,0))</f>
        <v>Ganzhou</v>
      </c>
      <c r="J231" s="184" t="str">
        <f ca="1">IF(ISERROR($V231),"",OFFSET('Smelter Look-up'!$I$4,$V231-4,0))</f>
        <v>Jiangxi Sheng</v>
      </c>
      <c r="K231" s="224"/>
      <c r="L231" s="224"/>
      <c r="M231" s="224"/>
      <c r="N231" s="224"/>
      <c r="O231" s="224"/>
      <c r="P231" s="185"/>
      <c r="Q231" s="225"/>
      <c r="R231" s="182" t="str">
        <f ca="1">IF(ISERROR($V231),"",OFFSET('Smelter Look-up'!$C$4,$V231-4,0)&amp;"")</f>
        <v>Ganzhou Seadragon W &amp; Mo Co., Ltd.</v>
      </c>
      <c r="S231" s="181" t="str">
        <f t="shared" ca="1" si="33"/>
        <v>CN</v>
      </c>
      <c r="T231" s="181" t="str">
        <f ca="1">IF(B231="","",IF(ISERROR(MATCH($J231,SorP!$B$1:$B$6279,0)),"",INDIRECT("'SorP'!$A$"&amp;MATCH($S231&amp;$J231,SorP!C:C,0))))</f>
        <v>CN-JX</v>
      </c>
      <c r="U231" s="201"/>
      <c r="V231" s="226">
        <f ca="1">IF(C231="",NA(),IF(OR(C231="Smelter not listed",C231="Smelter not yet identified"),MATCH($B231&amp;$D231,'Smelter Look-up'!$J:$J,0),MATCH($B231&amp;$C231,'Smelter Look-up'!$J:$J,0)))</f>
        <v>583</v>
      </c>
      <c r="X231" s="227">
        <f t="shared" ca="1" si="34"/>
        <v>0</v>
      </c>
      <c r="AB231" s="228" t="str">
        <f t="shared" ca="1" si="35"/>
        <v>TungstenGanzhou Seadragon W &amp; Mo Co., Ltd.</v>
      </c>
    </row>
    <row r="232" spans="1:28" s="227" customFormat="1" ht="76.5">
      <c r="A232" s="181" t="s">
        <v>792</v>
      </c>
      <c r="B232" s="182" t="str">
        <f ca="1">IF(LEN(A232)=0,"",INDEX('Smelter Look-up'!$A:$A,MATCH($A232,'Smelter Look-up'!$E:$E,0)))</f>
        <v>Tungsten</v>
      </c>
      <c r="C232" s="186" t="str">
        <f ca="1">IF(LEN(A232)=0,"",INDEX('Smelter Look-up'!$C:$C,MATCH($A232,'Smelter Look-up'!$E:$E,0)))</f>
        <v>Global Tungsten &amp; Powders Corp.</v>
      </c>
      <c r="D232" s="230"/>
      <c r="E232" s="182" t="str">
        <f ca="1">IF(ISERROR($V232),"",OFFSET('Smelter Look-up'!$D$4,$V232-4,0)&amp;"")</f>
        <v>UNITED STATES OF AMERICA</v>
      </c>
      <c r="F232" s="182" t="str">
        <f ca="1">IF(ISERROR($V232),"",OFFSET('Smelter Look-up'!$E$4,$V232-4,0))</f>
        <v>CID000568</v>
      </c>
      <c r="G232" s="182" t="str">
        <f ca="1">IF(C232=$X$4,IF(ISERROR($V232),"Enter smelter details","RMI"),IF(ISERROR($V232),"",OFFSET('Smelter Look-up'!$F$4,$V232-4,0)))</f>
        <v>RMI</v>
      </c>
      <c r="H232" s="183">
        <f ca="1">IF(ISERROR($V232),"",OFFSET('Smelter Look-up'!$G$4,$V232-4,0))</f>
        <v>0</v>
      </c>
      <c r="I232" s="184" t="str">
        <f ca="1">IF(ISERROR($V232),"",OFFSET('Smelter Look-up'!$H$4,$V232-4,0))</f>
        <v>Towanda</v>
      </c>
      <c r="J232" s="184" t="str">
        <f ca="1">IF(ISERROR($V232),"",OFFSET('Smelter Look-up'!$I$4,$V232-4,0))</f>
        <v>Pennsylvania</v>
      </c>
      <c r="K232" s="224"/>
      <c r="L232" s="224"/>
      <c r="M232" s="224"/>
      <c r="N232" s="224"/>
      <c r="O232" s="224"/>
      <c r="P232" s="185"/>
      <c r="Q232" s="225"/>
      <c r="R232" s="182" t="str">
        <f ca="1">IF(ISERROR($V232),"",OFFSET('Smelter Look-up'!$C$4,$V232-4,0)&amp;"")</f>
        <v>Global Tungsten &amp; Powders Corp.</v>
      </c>
      <c r="S232" s="181" t="str">
        <f t="shared" ca="1" si="33"/>
        <v>US</v>
      </c>
      <c r="T232" s="181" t="str">
        <f ca="1">IF(B232="","",IF(ISERROR(MATCH($J232,SorP!$B$1:$B$6279,0)),"",INDIRECT("'SorP'!$A$"&amp;MATCH($S232&amp;$J232,SorP!C:C,0))))</f>
        <v>US-PA</v>
      </c>
      <c r="U232" s="201"/>
      <c r="V232" s="226">
        <f ca="1">IF(C232="",NA(),IF(OR(C232="Smelter not listed",C232="Smelter not yet identified"),MATCH($B232&amp;$D232,'Smelter Look-up'!$J:$J,0),MATCH($B232&amp;$C232,'Smelter Look-up'!$J:$J,0)))</f>
        <v>585</v>
      </c>
      <c r="X232" s="227">
        <f t="shared" ca="1" si="34"/>
        <v>0</v>
      </c>
      <c r="AB232" s="228" t="str">
        <f t="shared" ca="1" si="35"/>
        <v>TungstenGlobal Tungsten &amp; Powders Corp.</v>
      </c>
    </row>
    <row r="233" spans="1:28" s="227" customFormat="1" ht="89.25">
      <c r="A233" s="181" t="s">
        <v>790</v>
      </c>
      <c r="B233" s="182" t="str">
        <f ca="1">IF(LEN(A233)=0,"",INDEX('Smelter Look-up'!$A:$A,MATCH($A233,'Smelter Look-up'!$E:$E,0)))</f>
        <v>Tungsten</v>
      </c>
      <c r="C233" s="186" t="str">
        <f ca="1">IF(LEN(A233)=0,"",INDEX('Smelter Look-up'!$C:$C,MATCH($A233,'Smelter Look-up'!$E:$E,0)))</f>
        <v>Guangdong Xianglu Tungsten Co., Ltd.</v>
      </c>
      <c r="D233" s="230"/>
      <c r="E233" s="182" t="str">
        <f ca="1">IF(ISERROR($V233),"",OFFSET('Smelter Look-up'!$D$4,$V233-4,0)&amp;"")</f>
        <v>CHINA</v>
      </c>
      <c r="F233" s="182" t="str">
        <f ca="1">IF(ISERROR($V233),"",OFFSET('Smelter Look-up'!$E$4,$V233-4,0))</f>
        <v>CID000218</v>
      </c>
      <c r="G233" s="182" t="str">
        <f ca="1">IF(C233=$X$4,IF(ISERROR($V233),"Enter smelter details","RMI"),IF(ISERROR($V233),"",OFFSET('Smelter Look-up'!$F$4,$V233-4,0)))</f>
        <v>RMI</v>
      </c>
      <c r="H233" s="183">
        <f ca="1">IF(ISERROR($V233),"",OFFSET('Smelter Look-up'!$G$4,$V233-4,0))</f>
        <v>0</v>
      </c>
      <c r="I233" s="184" t="str">
        <f ca="1">IF(ISERROR($V233),"",OFFSET('Smelter Look-up'!$H$4,$V233-4,0))</f>
        <v>Chaozhou</v>
      </c>
      <c r="J233" s="184" t="str">
        <f ca="1">IF(ISERROR($V233),"",OFFSET('Smelter Look-up'!$I$4,$V233-4,0))</f>
        <v>Guangdong Sheng</v>
      </c>
      <c r="K233" s="224"/>
      <c r="L233" s="224"/>
      <c r="M233" s="224"/>
      <c r="N233" s="224"/>
      <c r="O233" s="224"/>
      <c r="P233" s="185"/>
      <c r="Q233" s="225"/>
      <c r="R233" s="182" t="str">
        <f ca="1">IF(ISERROR($V233),"",OFFSET('Smelter Look-up'!$C$4,$V233-4,0)&amp;"")</f>
        <v>Guangdong Xianglu Tungsten Co., Ltd.</v>
      </c>
      <c r="S233" s="181" t="str">
        <f t="shared" ca="1" si="33"/>
        <v>CN</v>
      </c>
      <c r="T233" s="181" t="str">
        <f ca="1">IF(B233="","",IF(ISERROR(MATCH($J233,SorP!$B$1:$B$6279,0)),"",INDIRECT("'SorP'!$A$"&amp;MATCH($S233&amp;$J233,SorP!C:C,0))))</f>
        <v>CN-GD</v>
      </c>
      <c r="U233" s="201"/>
      <c r="V233" s="226">
        <f ca="1">IF(C233="",NA(),IF(OR(C233="Smelter not listed",C233="Smelter not yet identified"),MATCH($B233&amp;$D233,'Smelter Look-up'!$J:$J,0),MATCH($B233&amp;$C233,'Smelter Look-up'!$J:$J,0)))</f>
        <v>587</v>
      </c>
      <c r="X233" s="227">
        <f t="shared" ca="1" si="34"/>
        <v>0</v>
      </c>
      <c r="AB233" s="228" t="str">
        <f t="shared" ca="1" si="35"/>
        <v>TungstenGuangdong Xianglu Tungsten Co., Ltd.</v>
      </c>
    </row>
    <row r="234" spans="1:28" s="227" customFormat="1" ht="63.75">
      <c r="A234" s="181" t="s">
        <v>1421</v>
      </c>
      <c r="B234" s="182" t="str">
        <f ca="1">IF(LEN(A234)=0,"",INDEX('Smelter Look-up'!$A:$A,MATCH($A234,'Smelter Look-up'!$E:$E,0)))</f>
        <v>Tungsten</v>
      </c>
      <c r="C234" s="186" t="str">
        <f ca="1">IF(LEN(A234)=0,"",INDEX('Smelter Look-up'!$C:$C,MATCH($A234,'Smelter Look-up'!$E:$E,0)))</f>
        <v>H.C. Starck Tungsten GmbH</v>
      </c>
      <c r="D234" s="230"/>
      <c r="E234" s="182" t="str">
        <f ca="1">IF(ISERROR($V234),"",OFFSET('Smelter Look-up'!$D$4,$V234-4,0)&amp;"")</f>
        <v>GERMANY</v>
      </c>
      <c r="F234" s="182" t="str">
        <f ca="1">IF(ISERROR($V234),"",OFFSET('Smelter Look-up'!$E$4,$V234-4,0))</f>
        <v>CID002541</v>
      </c>
      <c r="G234" s="182" t="str">
        <f ca="1">IF(C234=$X$4,IF(ISERROR($V234),"Enter smelter details","RMI"),IF(ISERROR($V234),"",OFFSET('Smelter Look-up'!$F$4,$V234-4,0)))</f>
        <v>RMI</v>
      </c>
      <c r="H234" s="183">
        <f ca="1">IF(ISERROR($V234),"",OFFSET('Smelter Look-up'!$G$4,$V234-4,0))</f>
        <v>0</v>
      </c>
      <c r="I234" s="184" t="str">
        <f ca="1">IF(ISERROR($V234),"",OFFSET('Smelter Look-up'!$H$4,$V234-4,0))</f>
        <v>Goslar</v>
      </c>
      <c r="J234" s="184" t="str">
        <f ca="1">IF(ISERROR($V234),"",OFFSET('Smelter Look-up'!$I$4,$V234-4,0))</f>
        <v>Niedersachsen</v>
      </c>
      <c r="K234" s="224"/>
      <c r="L234" s="224"/>
      <c r="M234" s="224"/>
      <c r="N234" s="224"/>
      <c r="O234" s="224"/>
      <c r="P234" s="185"/>
      <c r="Q234" s="225"/>
      <c r="R234" s="182" t="str">
        <f ca="1">IF(ISERROR($V234),"",OFFSET('Smelter Look-up'!$C$4,$V234-4,0)&amp;"")</f>
        <v>H.C. Starck Tungsten GmbH</v>
      </c>
      <c r="S234" s="181" t="str">
        <f t="shared" ca="1" si="33"/>
        <v>DE</v>
      </c>
      <c r="T234" s="181" t="str">
        <f ca="1">IF(B234="","",IF(ISERROR(MATCH($J234,SorP!$B$1:$B$6279,0)),"",INDIRECT("'SorP'!$A$"&amp;MATCH($S234&amp;$J234,SorP!C:C,0))))</f>
        <v>DE-NI</v>
      </c>
      <c r="U234" s="201"/>
      <c r="V234" s="226">
        <f ca="1">IF(C234="",NA(),IF(OR(C234="Smelter not listed",C234="Smelter not yet identified"),MATCH($B234&amp;$D234,'Smelter Look-up'!$J:$J,0),MATCH($B234&amp;$C234,'Smelter Look-up'!$J:$J,0)))</f>
        <v>589</v>
      </c>
      <c r="X234" s="227">
        <f t="shared" ca="1" si="34"/>
        <v>0</v>
      </c>
      <c r="AB234" s="228" t="str">
        <f t="shared" ca="1" si="35"/>
        <v>TungstenH.C. Starck Tungsten GmbH</v>
      </c>
    </row>
    <row r="235" spans="1:28" s="227" customFormat="1" ht="89.25">
      <c r="A235" s="181" t="s">
        <v>794</v>
      </c>
      <c r="B235" s="182" t="str">
        <f ca="1">IF(LEN(A235)=0,"",INDEX('Smelter Look-up'!$A:$A,MATCH($A235,'Smelter Look-up'!$E:$E,0)))</f>
        <v>Tungsten</v>
      </c>
      <c r="C235" s="186" t="str">
        <f ca="1">IF(LEN(A235)=0,"",INDEX('Smelter Look-up'!$C:$C,MATCH($A235,'Smelter Look-up'!$E:$E,0)))</f>
        <v>Hunan Jintai New Material Co., Ltd.</v>
      </c>
      <c r="D235" s="230"/>
      <c r="E235" s="182" t="str">
        <f ca="1">IF(ISERROR($V235),"",OFFSET('Smelter Look-up'!$D$4,$V235-4,0)&amp;"")</f>
        <v>CHINA</v>
      </c>
      <c r="F235" s="182" t="str">
        <f ca="1">IF(ISERROR($V235),"",OFFSET('Smelter Look-up'!$E$4,$V235-4,0))</f>
        <v>CID000769</v>
      </c>
      <c r="G235" s="182" t="str">
        <f ca="1">IF(C235=$X$4,IF(ISERROR($V235),"Enter smelter details","RMI"),IF(ISERROR($V235),"",OFFSET('Smelter Look-up'!$F$4,$V235-4,0)))</f>
        <v>RMI</v>
      </c>
      <c r="H235" s="183">
        <f ca="1">IF(ISERROR($V235),"",OFFSET('Smelter Look-up'!$G$4,$V235-4,0))</f>
        <v>0</v>
      </c>
      <c r="I235" s="184" t="str">
        <f ca="1">IF(ISERROR($V235),"",OFFSET('Smelter Look-up'!$H$4,$V235-4,0))</f>
        <v>Hengyang</v>
      </c>
      <c r="J235" s="184" t="str">
        <f ca="1">IF(ISERROR($V235),"",OFFSET('Smelter Look-up'!$I$4,$V235-4,0))</f>
        <v>Hunan Sheng</v>
      </c>
      <c r="K235" s="224"/>
      <c r="L235" s="224"/>
      <c r="M235" s="224"/>
      <c r="N235" s="224"/>
      <c r="O235" s="224"/>
      <c r="P235" s="185"/>
      <c r="Q235" s="225"/>
      <c r="R235" s="182" t="str">
        <f ca="1">IF(ISERROR($V235),"",OFFSET('Smelter Look-up'!$C$4,$V235-4,0)&amp;"")</f>
        <v>Hunan Jintai New Material Co., Ltd.</v>
      </c>
      <c r="S235" s="181" t="str">
        <f t="shared" ca="1" si="33"/>
        <v>CN</v>
      </c>
      <c r="T235" s="181" t="str">
        <f ca="1">IF(B235="","",IF(ISERROR(MATCH($J235,SorP!$B$1:$B$6279,0)),"",INDIRECT("'SorP'!$A$"&amp;MATCH($S235&amp;$J235,SorP!C:C,0))))</f>
        <v>CN-HN</v>
      </c>
      <c r="U235" s="201"/>
      <c r="V235" s="226">
        <f ca="1">IF(C235="",NA(),IF(OR(C235="Smelter not listed",C235="Smelter not yet identified"),MATCH($B235&amp;$D235,'Smelter Look-up'!$J:$J,0),MATCH($B235&amp;$C235,'Smelter Look-up'!$J:$J,0)))</f>
        <v>597</v>
      </c>
      <c r="X235" s="227">
        <f t="shared" ca="1" si="34"/>
        <v>0</v>
      </c>
      <c r="AB235" s="228" t="str">
        <f t="shared" ca="1" si="35"/>
        <v>TungstenHunan Jintai New Material Co., Ltd.</v>
      </c>
    </row>
    <row r="236" spans="1:28" s="227" customFormat="1" ht="51">
      <c r="A236" s="181" t="s">
        <v>1844</v>
      </c>
      <c r="B236" s="182" t="str">
        <f ca="1">IF(LEN(A236)=0,"",INDEX('Smelter Look-up'!$A:$A,MATCH($A236,'Smelter Look-up'!$E:$E,0)))</f>
        <v>Tungsten</v>
      </c>
      <c r="C236" s="186" t="str">
        <f ca="1">IF(LEN(A236)=0,"",INDEX('Smelter Look-up'!$C:$C,MATCH($A236,'Smelter Look-up'!$E:$E,0)))</f>
        <v>Hydrometallurg, JSC</v>
      </c>
      <c r="D236" s="230"/>
      <c r="E236" s="182" t="str">
        <f ca="1">IF(ISERROR($V236),"",OFFSET('Smelter Look-up'!$D$4,$V236-4,0)&amp;"")</f>
        <v>RUSSIAN FEDERATION</v>
      </c>
      <c r="F236" s="182" t="str">
        <f ca="1">IF(ISERROR($V236),"",OFFSET('Smelter Look-up'!$E$4,$V236-4,0))</f>
        <v>CID002649</v>
      </c>
      <c r="G236" s="182" t="str">
        <f ca="1">IF(C236=$X$4,IF(ISERROR($V236),"Enter smelter details","RMI"),IF(ISERROR($V236),"",OFFSET('Smelter Look-up'!$F$4,$V236-4,0)))</f>
        <v>RMI</v>
      </c>
      <c r="H236" s="183">
        <f ca="1">IF(ISERROR($V236),"",OFFSET('Smelter Look-up'!$G$4,$V236-4,0))</f>
        <v>0</v>
      </c>
      <c r="I236" s="184" t="str">
        <f ca="1">IF(ISERROR($V236),"",OFFSET('Smelter Look-up'!$H$4,$V236-4,0))</f>
        <v>Nalchik</v>
      </c>
      <c r="J236" s="184" t="str">
        <f ca="1">IF(ISERROR($V236),"",OFFSET('Smelter Look-up'!$I$4,$V236-4,0))</f>
        <v>Kabardino-Balkarskaya Respublika</v>
      </c>
      <c r="K236" s="224"/>
      <c r="L236" s="224"/>
      <c r="M236" s="224"/>
      <c r="N236" s="224"/>
      <c r="O236" s="224"/>
      <c r="P236" s="185"/>
      <c r="Q236" s="225"/>
      <c r="R236" s="182" t="str">
        <f ca="1">IF(ISERROR($V236),"",OFFSET('Smelter Look-up'!$C$4,$V236-4,0)&amp;"")</f>
        <v>Hydrometallurg, JSC</v>
      </c>
      <c r="S236" s="181" t="str">
        <f t="shared" ca="1" si="33"/>
        <v>RU</v>
      </c>
      <c r="T236" s="181" t="str">
        <f ca="1">IF(B236="","",IF(ISERROR(MATCH($J236,SorP!$B$1:$B$6279,0)),"",INDIRECT("'SorP'!$A$"&amp;MATCH($S236&amp;$J236,SorP!C:C,0))))</f>
        <v>RU-KB</v>
      </c>
      <c r="U236" s="201"/>
      <c r="V236" s="226">
        <f ca="1">IF(C236="",NA(),IF(OR(C236="Smelter not listed",C236="Smelter not yet identified"),MATCH($B236&amp;$D236,'Smelter Look-up'!$J:$J,0),MATCH($B236&amp;$C236,'Smelter Look-up'!$J:$J,0)))</f>
        <v>599</v>
      </c>
      <c r="X236" s="227">
        <f t="shared" ca="1" si="34"/>
        <v>0</v>
      </c>
      <c r="AB236" s="228" t="str">
        <f t="shared" ca="1" si="35"/>
        <v>TungstenHydrometallurg, JSC</v>
      </c>
    </row>
    <row r="237" spans="1:28" s="227" customFormat="1" ht="76.5">
      <c r="A237" s="181" t="s">
        <v>795</v>
      </c>
      <c r="B237" s="182" t="str">
        <f ca="1">IF(LEN(A237)=0,"",INDEX('Smelter Look-up'!$A:$A,MATCH($A237,'Smelter Look-up'!$E:$E,0)))</f>
        <v>Tungsten</v>
      </c>
      <c r="C237" s="186" t="str">
        <f ca="1">IF(LEN(A237)=0,"",INDEX('Smelter Look-up'!$C:$C,MATCH($A237,'Smelter Look-up'!$E:$E,0)))</f>
        <v>Japan New Metals Co., Ltd.</v>
      </c>
      <c r="D237" s="230"/>
      <c r="E237" s="182" t="str">
        <f ca="1">IF(ISERROR($V237),"",OFFSET('Smelter Look-up'!$D$4,$V237-4,0)&amp;"")</f>
        <v>JAPAN</v>
      </c>
      <c r="F237" s="182" t="str">
        <f ca="1">IF(ISERROR($V237),"",OFFSET('Smelter Look-up'!$E$4,$V237-4,0))</f>
        <v>CID000825</v>
      </c>
      <c r="G237" s="182" t="str">
        <f ca="1">IF(C237=$X$4,IF(ISERROR($V237),"Enter smelter details","RMI"),IF(ISERROR($V237),"",OFFSET('Smelter Look-up'!$F$4,$V237-4,0)))</f>
        <v>RMI</v>
      </c>
      <c r="H237" s="183">
        <f ca="1">IF(ISERROR($V237),"",OFFSET('Smelter Look-up'!$G$4,$V237-4,0))</f>
        <v>0</v>
      </c>
      <c r="I237" s="184" t="str">
        <f ca="1">IF(ISERROR($V237),"",OFFSET('Smelter Look-up'!$H$4,$V237-4,0))</f>
        <v>Akita City</v>
      </c>
      <c r="J237" s="184" t="str">
        <f ca="1">IF(ISERROR($V237),"",OFFSET('Smelter Look-up'!$I$4,$V237-4,0))</f>
        <v>Akita</v>
      </c>
      <c r="K237" s="224"/>
      <c r="L237" s="224"/>
      <c r="M237" s="224"/>
      <c r="N237" s="224"/>
      <c r="O237" s="224"/>
      <c r="P237" s="185"/>
      <c r="Q237" s="225"/>
      <c r="R237" s="182" t="str">
        <f ca="1">IF(ISERROR($V237),"",OFFSET('Smelter Look-up'!$C$4,$V237-4,0)&amp;"")</f>
        <v>Japan New Metals Co., Ltd.</v>
      </c>
      <c r="S237" s="181" t="str">
        <f t="shared" ca="1" si="33"/>
        <v>JP</v>
      </c>
      <c r="T237" s="181" t="str">
        <f ca="1">IF(B237="","",IF(ISERROR(MATCH($J237,SorP!$B$1:$B$6279,0)),"",INDIRECT("'SorP'!$A$"&amp;MATCH($S237&amp;$J237,SorP!C:C,0))))</f>
        <v>JP-05</v>
      </c>
      <c r="U237" s="201"/>
      <c r="V237" s="226">
        <f ca="1">IF(C237="",NA(),IF(OR(C237="Smelter not listed",C237="Smelter not yet identified"),MATCH($B237&amp;$D237,'Smelter Look-up'!$J:$J,0),MATCH($B237&amp;$C237,'Smelter Look-up'!$J:$J,0)))</f>
        <v>600</v>
      </c>
      <c r="X237" s="227">
        <f t="shared" ca="1" si="34"/>
        <v>0</v>
      </c>
      <c r="AB237" s="228" t="str">
        <f t="shared" ca="1" si="35"/>
        <v>TungstenJapan New Metals Co., Ltd.</v>
      </c>
    </row>
    <row r="238" spans="1:28" s="227" customFormat="1" ht="114.75">
      <c r="A238" s="181" t="s">
        <v>1424</v>
      </c>
      <c r="B238" s="182" t="str">
        <f ca="1">IF(LEN(A238)=0,"",INDEX('Smelter Look-up'!$A:$A,MATCH($A238,'Smelter Look-up'!$E:$E,0)))</f>
        <v>Tungsten</v>
      </c>
      <c r="C238" s="186" t="str">
        <f ca="1">IF(LEN(A238)=0,"",INDEX('Smelter Look-up'!$C:$C,MATCH($A238,'Smelter Look-up'!$E:$E,0)))</f>
        <v>Jiangwu H.C. Starck Tungsten Products Co., Ltd.</v>
      </c>
      <c r="D238" s="230"/>
      <c r="E238" s="182" t="str">
        <f ca="1">IF(ISERROR($V238),"",OFFSET('Smelter Look-up'!$D$4,$V238-4,0)&amp;"")</f>
        <v>CHINA</v>
      </c>
      <c r="F238" s="182" t="str">
        <f ca="1">IF(ISERROR($V238),"",OFFSET('Smelter Look-up'!$E$4,$V238-4,0))</f>
        <v>CID002551</v>
      </c>
      <c r="G238" s="182" t="str">
        <f ca="1">IF(C238=$X$4,IF(ISERROR($V238),"Enter smelter details","RMI"),IF(ISERROR($V238),"",OFFSET('Smelter Look-up'!$F$4,$V238-4,0)))</f>
        <v>RMI</v>
      </c>
      <c r="H238" s="183">
        <f ca="1">IF(ISERROR($V238),"",OFFSET('Smelter Look-up'!$G$4,$V238-4,0))</f>
        <v>0</v>
      </c>
      <c r="I238" s="184" t="str">
        <f ca="1">IF(ISERROR($V238),"",OFFSET('Smelter Look-up'!$H$4,$V238-4,0))</f>
        <v>Ganzhou</v>
      </c>
      <c r="J238" s="184" t="str">
        <f ca="1">IF(ISERROR($V238),"",OFFSET('Smelter Look-up'!$I$4,$V238-4,0))</f>
        <v>Jiangxi Sheng</v>
      </c>
      <c r="K238" s="224"/>
      <c r="L238" s="224"/>
      <c r="M238" s="224"/>
      <c r="N238" s="224"/>
      <c r="O238" s="224"/>
      <c r="P238" s="185"/>
      <c r="Q238" s="225"/>
      <c r="R238" s="182" t="str">
        <f ca="1">IF(ISERROR($V238),"",OFFSET('Smelter Look-up'!$C$4,$V238-4,0)&amp;"")</f>
        <v>Jiangwu H.C. Starck Tungsten Products Co., Ltd.</v>
      </c>
      <c r="S238" s="181" t="str">
        <f t="shared" ca="1" si="33"/>
        <v>CN</v>
      </c>
      <c r="T238" s="181" t="str">
        <f ca="1">IF(B238="","",IF(ISERROR(MATCH($J238,SorP!$B$1:$B$6279,0)),"",INDIRECT("'SorP'!$A$"&amp;MATCH($S238&amp;$J238,SorP!C:C,0))))</f>
        <v>CN-JX</v>
      </c>
      <c r="U238" s="201"/>
      <c r="V238" s="226">
        <f ca="1">IF(C238="",NA(),IF(OR(C238="Smelter not listed",C238="Smelter not yet identified"),MATCH($B238&amp;$D238,'Smelter Look-up'!$J:$J,0),MATCH($B238&amp;$C238,'Smelter Look-up'!$J:$J,0)))</f>
        <v>601</v>
      </c>
      <c r="X238" s="227">
        <f t="shared" ca="1" si="34"/>
        <v>0</v>
      </c>
      <c r="AB238" s="228" t="str">
        <f t="shared" ca="1" si="35"/>
        <v>TungstenJiangwu H.C. Starck Tungsten Products Co., Ltd.</v>
      </c>
    </row>
    <row r="239" spans="1:28" s="227" customFormat="1" ht="76.5">
      <c r="A239" s="181" t="s">
        <v>138</v>
      </c>
      <c r="B239" s="182" t="str">
        <f ca="1">IF(LEN(A239)=0,"",INDEX('Smelter Look-up'!$A:$A,MATCH($A239,'Smelter Look-up'!$E:$E,0)))</f>
        <v>Tungsten</v>
      </c>
      <c r="C239" s="186" t="str">
        <f ca="1">IF(LEN(A239)=0,"",INDEX('Smelter Look-up'!$C:$C,MATCH($A239,'Smelter Look-up'!$E:$E,0)))</f>
        <v>Jiangxi Gan Bei Tungsten Co., Ltd.</v>
      </c>
      <c r="D239" s="230"/>
      <c r="E239" s="182" t="str">
        <f ca="1">IF(ISERROR($V239),"",OFFSET('Smelter Look-up'!$D$4,$V239-4,0)&amp;"")</f>
        <v>CHINA</v>
      </c>
      <c r="F239" s="182" t="str">
        <f ca="1">IF(ISERROR($V239),"",OFFSET('Smelter Look-up'!$E$4,$V239-4,0))</f>
        <v>CID002321</v>
      </c>
      <c r="G239" s="182" t="str">
        <f ca="1">IF(C239=$X$4,IF(ISERROR($V239),"Enter smelter details","RMI"),IF(ISERROR($V239),"",OFFSET('Smelter Look-up'!$F$4,$V239-4,0)))</f>
        <v>RMI</v>
      </c>
      <c r="H239" s="183">
        <f ca="1">IF(ISERROR($V239),"",OFFSET('Smelter Look-up'!$G$4,$V239-4,0))</f>
        <v>0</v>
      </c>
      <c r="I239" s="184" t="str">
        <f ca="1">IF(ISERROR($V239),"",OFFSET('Smelter Look-up'!$H$4,$V239-4,0))</f>
        <v>Xiushui</v>
      </c>
      <c r="J239" s="184" t="str">
        <f ca="1">IF(ISERROR($V239),"",OFFSET('Smelter Look-up'!$I$4,$V239-4,0))</f>
        <v>Jiangxi Sheng</v>
      </c>
      <c r="K239" s="224"/>
      <c r="L239" s="224"/>
      <c r="M239" s="224"/>
      <c r="N239" s="224"/>
      <c r="O239" s="224"/>
      <c r="P239" s="185"/>
      <c r="Q239" s="225"/>
      <c r="R239" s="182" t="str">
        <f ca="1">IF(ISERROR($V239),"",OFFSET('Smelter Look-up'!$C$4,$V239-4,0)&amp;"")</f>
        <v>Jiangxi Gan Bei Tungsten Co., Ltd.</v>
      </c>
      <c r="S239" s="181" t="str">
        <f t="shared" ca="1" si="33"/>
        <v>CN</v>
      </c>
      <c r="T239" s="181" t="str">
        <f ca="1">IF(B239="","",IF(ISERROR(MATCH($J239,SorP!$B$1:$B$6279,0)),"",INDIRECT("'SorP'!$A$"&amp;MATCH($S239&amp;$J239,SorP!C:C,0))))</f>
        <v>CN-JX</v>
      </c>
      <c r="U239" s="201"/>
      <c r="V239" s="226">
        <f ca="1">IF(C239="",NA(),IF(OR(C239="Smelter not listed",C239="Smelter not yet identified"),MATCH($B239&amp;$D239,'Smelter Look-up'!$J:$J,0),MATCH($B239&amp;$C239,'Smelter Look-up'!$J:$J,0)))</f>
        <v>602</v>
      </c>
      <c r="X239" s="227">
        <f t="shared" ca="1" si="34"/>
        <v>0</v>
      </c>
      <c r="AB239" s="228" t="str">
        <f t="shared" ca="1" si="35"/>
        <v>TungstenJiangxi Gan Bei Tungsten Co., Ltd.</v>
      </c>
    </row>
    <row r="240" spans="1:28" s="227" customFormat="1" ht="127.5">
      <c r="A240" s="181" t="s">
        <v>801</v>
      </c>
      <c r="B240" s="182" t="str">
        <f ca="1">IF(LEN(A240)=0,"",INDEX('Smelter Look-up'!$A:$A,MATCH($A240,'Smelter Look-up'!$E:$E,0)))</f>
        <v>Tungsten</v>
      </c>
      <c r="C240" s="186" t="str">
        <f ca="1">IF(LEN(A240)=0,"",INDEX('Smelter Look-up'!$C:$C,MATCH($A240,'Smelter Look-up'!$E:$E,0)))</f>
        <v>Jiangxi Minmetals Gao'an Non-ferrous Metals Co., Ltd.</v>
      </c>
      <c r="D240" s="230"/>
      <c r="E240" s="182" t="str">
        <f ca="1">IF(ISERROR($V240),"",OFFSET('Smelter Look-up'!$D$4,$V240-4,0)&amp;"")</f>
        <v>CHINA</v>
      </c>
      <c r="F240" s="182" t="str">
        <f ca="1">IF(ISERROR($V240),"",OFFSET('Smelter Look-up'!$E$4,$V240-4,0))</f>
        <v>CID002313</v>
      </c>
      <c r="G240" s="182" t="str">
        <f ca="1">IF(C240=$X$4,IF(ISERROR($V240),"Enter smelter details","RMI"),IF(ISERROR($V240),"",OFFSET('Smelter Look-up'!$F$4,$V240-4,0)))</f>
        <v>RMI</v>
      </c>
      <c r="H240" s="183">
        <f ca="1">IF(ISERROR($V240),"",OFFSET('Smelter Look-up'!$G$4,$V240-4,0))</f>
        <v>0</v>
      </c>
      <c r="I240" s="184" t="str">
        <f ca="1">IF(ISERROR($V240),"",OFFSET('Smelter Look-up'!$H$4,$V240-4,0))</f>
        <v>Gao'an</v>
      </c>
      <c r="J240" s="184" t="str">
        <f ca="1">IF(ISERROR($V240),"",OFFSET('Smelter Look-up'!$I$4,$V240-4,0))</f>
        <v>Jiangxi Sheng</v>
      </c>
      <c r="K240" s="224"/>
      <c r="L240" s="224"/>
      <c r="M240" s="224"/>
      <c r="N240" s="224"/>
      <c r="O240" s="224"/>
      <c r="P240" s="185"/>
      <c r="Q240" s="225"/>
      <c r="R240" s="182" t="str">
        <f ca="1">IF(ISERROR($V240),"",OFFSET('Smelter Look-up'!$C$4,$V240-4,0)&amp;"")</f>
        <v>Jiangxi Minmetals Gao'an Non-ferrous Metals Co., Ltd.</v>
      </c>
      <c r="S240" s="181" t="str">
        <f t="shared" ca="1" si="33"/>
        <v>CN</v>
      </c>
      <c r="T240" s="181" t="str">
        <f ca="1">IF(B240="","",IF(ISERROR(MATCH($J240,SorP!$B$1:$B$6279,0)),"",INDIRECT("'SorP'!$A$"&amp;MATCH($S240&amp;$J240,SorP!C:C,0))))</f>
        <v>CN-JX</v>
      </c>
      <c r="U240" s="201"/>
      <c r="V240" s="226">
        <f ca="1">IF(C240="",NA(),IF(OR(C240="Smelter not listed",C240="Smelter not yet identified"),MATCH($B240&amp;$D240,'Smelter Look-up'!$J:$J,0),MATCH($B240&amp;$C240,'Smelter Look-up'!$J:$J,0)))</f>
        <v>603</v>
      </c>
      <c r="X240" s="227">
        <f t="shared" ca="1" si="34"/>
        <v>0</v>
      </c>
      <c r="AB240" s="228" t="str">
        <f t="shared" ca="1" si="35"/>
        <v>TungstenJiangxi Minmetals Gao'an Non-ferrous Metals Co., Ltd.</v>
      </c>
    </row>
    <row r="241" spans="1:28" s="227" customFormat="1" ht="127.5">
      <c r="A241" s="181" t="s">
        <v>143</v>
      </c>
      <c r="B241" s="182" t="str">
        <f ca="1">IF(LEN(A241)=0,"",INDEX('Smelter Look-up'!$A:$A,MATCH($A241,'Smelter Look-up'!$E:$E,0)))</f>
        <v>Tungsten</v>
      </c>
      <c r="C241" s="186" t="str">
        <f ca="1">IF(LEN(A241)=0,"",INDEX('Smelter Look-up'!$C:$C,MATCH($A241,'Smelter Look-up'!$E:$E,0)))</f>
        <v>Jiangxi Tonggu Non-ferrous Metallurgical &amp; Chemical Co., Ltd.</v>
      </c>
      <c r="D241" s="230"/>
      <c r="E241" s="182" t="str">
        <f ca="1">IF(ISERROR($V241),"",OFFSET('Smelter Look-up'!$D$4,$V241-4,0)&amp;"")</f>
        <v>CHINA</v>
      </c>
      <c r="F241" s="182" t="str">
        <f ca="1">IF(ISERROR($V241),"",OFFSET('Smelter Look-up'!$E$4,$V241-4,0))</f>
        <v>CID002318</v>
      </c>
      <c r="G241" s="182" t="str">
        <f ca="1">IF(C241=$X$4,IF(ISERROR($V241),"Enter smelter details","RMI"),IF(ISERROR($V241),"",OFFSET('Smelter Look-up'!$F$4,$V241-4,0)))</f>
        <v>RMI</v>
      </c>
      <c r="H241" s="183">
        <f ca="1">IF(ISERROR($V241),"",OFFSET('Smelter Look-up'!$G$4,$V241-4,0))</f>
        <v>0</v>
      </c>
      <c r="I241" s="184" t="str">
        <f ca="1">IF(ISERROR($V241),"",OFFSET('Smelter Look-up'!$H$4,$V241-4,0))</f>
        <v>Tonggu</v>
      </c>
      <c r="J241" s="184" t="str">
        <f ca="1">IF(ISERROR($V241),"",OFFSET('Smelter Look-up'!$I$4,$V241-4,0))</f>
        <v>Jiangxi Sheng</v>
      </c>
      <c r="K241" s="224"/>
      <c r="L241" s="224"/>
      <c r="M241" s="224"/>
      <c r="N241" s="224"/>
      <c r="O241" s="224"/>
      <c r="P241" s="185"/>
      <c r="Q241" s="225"/>
      <c r="R241" s="182" t="str">
        <f ca="1">IF(ISERROR($V241),"",OFFSET('Smelter Look-up'!$C$4,$V241-4,0)&amp;"")</f>
        <v>Jiangxi Tonggu Non-ferrous Metallurgical &amp; Chemical Co., Ltd.</v>
      </c>
      <c r="S241" s="181" t="str">
        <f t="shared" ca="1" si="33"/>
        <v>CN</v>
      </c>
      <c r="T241" s="181" t="str">
        <f ca="1">IF(B241="","",IF(ISERROR(MATCH($J241,SorP!$B$1:$B$6279,0)),"",INDIRECT("'SorP'!$A$"&amp;MATCH($S241&amp;$J241,SorP!C:C,0))))</f>
        <v>CN-JX</v>
      </c>
      <c r="U241" s="201"/>
      <c r="V241" s="226">
        <f ca="1">IF(C241="",NA(),IF(OR(C241="Smelter not listed",C241="Smelter not yet identified"),MATCH($B241&amp;$D241,'Smelter Look-up'!$J:$J,0),MATCH($B241&amp;$C241,'Smelter Look-up'!$J:$J,0)))</f>
        <v>604</v>
      </c>
      <c r="X241" s="227">
        <f t="shared" ca="1" si="34"/>
        <v>0</v>
      </c>
      <c r="AB241" s="228" t="str">
        <f t="shared" ca="1" si="35"/>
        <v>TungstenJiangxi Tonggu Non-ferrous Metallurgical &amp; Chemical Co., Ltd.</v>
      </c>
    </row>
    <row r="242" spans="1:28" s="227" customFormat="1" ht="114.75">
      <c r="A242" s="181" t="s">
        <v>142</v>
      </c>
      <c r="B242" s="182" t="str">
        <f ca="1">IF(LEN(A242)=0,"",INDEX('Smelter Look-up'!$A:$A,MATCH($A242,'Smelter Look-up'!$E:$E,0)))</f>
        <v>Tungsten</v>
      </c>
      <c r="C242" s="186" t="str">
        <f ca="1">IF(LEN(A242)=0,"",INDEX('Smelter Look-up'!$C:$C,MATCH($A242,'Smelter Look-up'!$E:$E,0)))</f>
        <v>Jiangxi Xinsheng Tungsten Industry Co., Ltd.</v>
      </c>
      <c r="D242" s="230"/>
      <c r="E242" s="182" t="str">
        <f ca="1">IF(ISERROR($V242),"",OFFSET('Smelter Look-up'!$D$4,$V242-4,0)&amp;"")</f>
        <v>CHINA</v>
      </c>
      <c r="F242" s="182" t="str">
        <f ca="1">IF(ISERROR($V242),"",OFFSET('Smelter Look-up'!$E$4,$V242-4,0))</f>
        <v>CID002317</v>
      </c>
      <c r="G242" s="182" t="str">
        <f ca="1">IF(C242=$X$4,IF(ISERROR($V242),"Enter smelter details","RMI"),IF(ISERROR($V242),"",OFFSET('Smelter Look-up'!$F$4,$V242-4,0)))</f>
        <v>RMI</v>
      </c>
      <c r="H242" s="183">
        <f ca="1">IF(ISERROR($V242),"",OFFSET('Smelter Look-up'!$G$4,$V242-4,0))</f>
        <v>0</v>
      </c>
      <c r="I242" s="184" t="str">
        <f ca="1">IF(ISERROR($V242),"",OFFSET('Smelter Look-up'!$H$4,$V242-4,0))</f>
        <v>Ganzhou</v>
      </c>
      <c r="J242" s="184" t="str">
        <f ca="1">IF(ISERROR($V242),"",OFFSET('Smelter Look-up'!$I$4,$V242-4,0))</f>
        <v>Jiangxi Sheng</v>
      </c>
      <c r="K242" s="224"/>
      <c r="L242" s="224"/>
      <c r="M242" s="224"/>
      <c r="N242" s="224"/>
      <c r="O242" s="224"/>
      <c r="P242" s="185"/>
      <c r="Q242" s="225"/>
      <c r="R242" s="182" t="str">
        <f ca="1">IF(ISERROR($V242),"",OFFSET('Smelter Look-up'!$C$4,$V242-4,0)&amp;"")</f>
        <v>Jiangxi Xinsheng Tungsten Industry Co., Ltd.</v>
      </c>
      <c r="S242" s="181" t="str">
        <f t="shared" ca="1" si="33"/>
        <v>CN</v>
      </c>
      <c r="T242" s="181" t="str">
        <f ca="1">IF(B242="","",IF(ISERROR(MATCH($J242,SorP!$B$1:$B$6279,0)),"",INDIRECT("'SorP'!$A$"&amp;MATCH($S242&amp;$J242,SorP!C:C,0))))</f>
        <v>CN-JX</v>
      </c>
      <c r="U242" s="201"/>
      <c r="V242" s="226">
        <f ca="1">IF(C242="",NA(),IF(OR(C242="Smelter not listed",C242="Smelter not yet identified"),MATCH($B242&amp;$D242,'Smelter Look-up'!$J:$J,0),MATCH($B242&amp;$C242,'Smelter Look-up'!$J:$J,0)))</f>
        <v>607</v>
      </c>
      <c r="X242" s="227">
        <f t="shared" ca="1" si="34"/>
        <v>0</v>
      </c>
      <c r="AB242" s="228" t="str">
        <f t="shared" ca="1" si="35"/>
        <v>TungstenJiangxi Xinsheng Tungsten Industry Co., Ltd.</v>
      </c>
    </row>
    <row r="243" spans="1:28" s="227" customFormat="1" ht="89.25">
      <c r="A243" s="181" t="s">
        <v>141</v>
      </c>
      <c r="B243" s="182" t="str">
        <f ca="1">IF(LEN(A243)=0,"",INDEX('Smelter Look-up'!$A:$A,MATCH($A243,'Smelter Look-up'!$E:$E,0)))</f>
        <v>Tungsten</v>
      </c>
      <c r="C243" s="186" t="str">
        <f ca="1">IF(LEN(A243)=0,"",INDEX('Smelter Look-up'!$C:$C,MATCH($A243,'Smelter Look-up'!$E:$E,0)))</f>
        <v>Jiangxi Yaosheng Tungsten Co., Ltd.</v>
      </c>
      <c r="D243" s="230"/>
      <c r="E243" s="182" t="str">
        <f ca="1">IF(ISERROR($V243),"",OFFSET('Smelter Look-up'!$D$4,$V243-4,0)&amp;"")</f>
        <v>CHINA</v>
      </c>
      <c r="F243" s="182" t="str">
        <f ca="1">IF(ISERROR($V243),"",OFFSET('Smelter Look-up'!$E$4,$V243-4,0))</f>
        <v>CID002316</v>
      </c>
      <c r="G243" s="182" t="str">
        <f ca="1">IF(C243=$X$4,IF(ISERROR($V243),"Enter smelter details","RMI"),IF(ISERROR($V243),"",OFFSET('Smelter Look-up'!$F$4,$V243-4,0)))</f>
        <v>RMI</v>
      </c>
      <c r="H243" s="183">
        <f ca="1">IF(ISERROR($V243),"",OFFSET('Smelter Look-up'!$G$4,$V243-4,0))</f>
        <v>0</v>
      </c>
      <c r="I243" s="184" t="str">
        <f ca="1">IF(ISERROR($V243),"",OFFSET('Smelter Look-up'!$H$4,$V243-4,0))</f>
        <v>Ganzhou</v>
      </c>
      <c r="J243" s="184" t="str">
        <f ca="1">IF(ISERROR($V243),"",OFFSET('Smelter Look-up'!$I$4,$V243-4,0))</f>
        <v>Jiangxi Sheng</v>
      </c>
      <c r="K243" s="224"/>
      <c r="L243" s="224"/>
      <c r="M243" s="224"/>
      <c r="N243" s="224"/>
      <c r="O243" s="224"/>
      <c r="P243" s="185"/>
      <c r="Q243" s="225"/>
      <c r="R243" s="182" t="str">
        <f ca="1">IF(ISERROR($V243),"",OFFSET('Smelter Look-up'!$C$4,$V243-4,0)&amp;"")</f>
        <v>Jiangxi Yaosheng Tungsten Co., Ltd.</v>
      </c>
      <c r="S243" s="181" t="str">
        <f t="shared" ca="1" si="33"/>
        <v>CN</v>
      </c>
      <c r="T243" s="181" t="str">
        <f ca="1">IF(B243="","",IF(ISERROR(MATCH($J243,SorP!$B$1:$B$6279,0)),"",INDIRECT("'SorP'!$A$"&amp;MATCH($S243&amp;$J243,SorP!C:C,0))))</f>
        <v>CN-JX</v>
      </c>
      <c r="U243" s="201"/>
      <c r="V243" s="226">
        <f ca="1">IF(C243="",NA(),IF(OR(C243="Smelter not listed",C243="Smelter not yet identified"),MATCH($B243&amp;$D243,'Smelter Look-up'!$J:$J,0),MATCH($B243&amp;$C243,'Smelter Look-up'!$J:$J,0)))</f>
        <v>608</v>
      </c>
      <c r="X243" s="227">
        <f t="shared" ca="1" si="34"/>
        <v>0</v>
      </c>
      <c r="AB243" s="228" t="str">
        <f t="shared" ca="1" si="35"/>
        <v>TungstenJiangxi Yaosheng Tungsten Co., Ltd.</v>
      </c>
    </row>
    <row r="244" spans="1:28" s="227" customFormat="1" ht="51">
      <c r="A244" s="181" t="s">
        <v>797</v>
      </c>
      <c r="B244" s="182" t="str">
        <f ca="1">IF(LEN(A244)=0,"",INDEX('Smelter Look-up'!$A:$A,MATCH($A244,'Smelter Look-up'!$E:$E,0)))</f>
        <v>Tungsten</v>
      </c>
      <c r="C244" s="186" t="str">
        <f ca="1">IF(LEN(A244)=0,"",INDEX('Smelter Look-up'!$C:$C,MATCH($A244,'Smelter Look-up'!$E:$E,0)))</f>
        <v>Kennametal Fallon</v>
      </c>
      <c r="D244" s="230"/>
      <c r="E244" s="182" t="str">
        <f ca="1">IF(ISERROR($V244),"",OFFSET('Smelter Look-up'!$D$4,$V244-4,0)&amp;"")</f>
        <v>UNITED STATES OF AMERICA</v>
      </c>
      <c r="F244" s="182" t="str">
        <f ca="1">IF(ISERROR($V244),"",OFFSET('Smelter Look-up'!$E$4,$V244-4,0))</f>
        <v>CID000966</v>
      </c>
      <c r="G244" s="182" t="str">
        <f ca="1">IF(C244=$X$4,IF(ISERROR($V244),"Enter smelter details","RMI"),IF(ISERROR($V244),"",OFFSET('Smelter Look-up'!$F$4,$V244-4,0)))</f>
        <v>RMI</v>
      </c>
      <c r="H244" s="183">
        <f ca="1">IF(ISERROR($V244),"",OFFSET('Smelter Look-up'!$G$4,$V244-4,0))</f>
        <v>0</v>
      </c>
      <c r="I244" s="184" t="str">
        <f ca="1">IF(ISERROR($V244),"",OFFSET('Smelter Look-up'!$H$4,$V244-4,0))</f>
        <v>Fallon</v>
      </c>
      <c r="J244" s="184" t="str">
        <f ca="1">IF(ISERROR($V244),"",OFFSET('Smelter Look-up'!$I$4,$V244-4,0))</f>
        <v>Nevada</v>
      </c>
      <c r="K244" s="224"/>
      <c r="L244" s="224"/>
      <c r="M244" s="224"/>
      <c r="N244" s="224"/>
      <c r="O244" s="224"/>
      <c r="P244" s="185"/>
      <c r="Q244" s="225"/>
      <c r="R244" s="182" t="str">
        <f ca="1">IF(ISERROR($V244),"",OFFSET('Smelter Look-up'!$C$4,$V244-4,0)&amp;"")</f>
        <v>Kennametal Fallon</v>
      </c>
      <c r="S244" s="181" t="str">
        <f t="shared" ca="1" si="33"/>
        <v>US</v>
      </c>
      <c r="T244" s="181" t="str">
        <f ca="1">IF(B244="","",IF(ISERROR(MATCH($J244,SorP!$B$1:$B$6279,0)),"",INDIRECT("'SorP'!$A$"&amp;MATCH($S244&amp;$J244,SorP!C:C,0))))</f>
        <v>US-NV</v>
      </c>
      <c r="U244" s="201"/>
      <c r="V244" s="226">
        <f ca="1">IF(C244="",NA(),IF(OR(C244="Smelter not listed",C244="Smelter not yet identified"),MATCH($B244&amp;$D244,'Smelter Look-up'!$J:$J,0),MATCH($B244&amp;$C244,'Smelter Look-up'!$J:$J,0)))</f>
        <v>611</v>
      </c>
      <c r="X244" s="227">
        <f t="shared" ca="1" si="34"/>
        <v>0</v>
      </c>
      <c r="AB244" s="228" t="str">
        <f t="shared" ca="1" si="35"/>
        <v>TungstenKennametal Fallon</v>
      </c>
    </row>
    <row r="245" spans="1:28" s="227" customFormat="1" ht="63.75">
      <c r="A245" s="181" t="s">
        <v>789</v>
      </c>
      <c r="B245" s="182" t="str">
        <f ca="1">IF(LEN(A245)=0,"",INDEX('Smelter Look-up'!$A:$A,MATCH($A245,'Smelter Look-up'!$E:$E,0)))</f>
        <v>Tungsten</v>
      </c>
      <c r="C245" s="186" t="str">
        <f ca="1">IF(LEN(A245)=0,"",INDEX('Smelter Look-up'!$C:$C,MATCH($A245,'Smelter Look-up'!$E:$E,0)))</f>
        <v>Kennametal Huntsville</v>
      </c>
      <c r="D245" s="230"/>
      <c r="E245" s="182" t="str">
        <f ca="1">IF(ISERROR($V245),"",OFFSET('Smelter Look-up'!$D$4,$V245-4,0)&amp;"")</f>
        <v>UNITED STATES OF AMERICA</v>
      </c>
      <c r="F245" s="182" t="str">
        <f ca="1">IF(ISERROR($V245),"",OFFSET('Smelter Look-up'!$E$4,$V245-4,0))</f>
        <v>CID000105</v>
      </c>
      <c r="G245" s="182" t="str">
        <f ca="1">IF(C245=$X$4,IF(ISERROR($V245),"Enter smelter details","RMI"),IF(ISERROR($V245),"",OFFSET('Smelter Look-up'!$F$4,$V245-4,0)))</f>
        <v>RMI</v>
      </c>
      <c r="H245" s="183">
        <f ca="1">IF(ISERROR($V245),"",OFFSET('Smelter Look-up'!$G$4,$V245-4,0))</f>
        <v>0</v>
      </c>
      <c r="I245" s="184" t="str">
        <f ca="1">IF(ISERROR($V245),"",OFFSET('Smelter Look-up'!$H$4,$V245-4,0))</f>
        <v>Huntsville</v>
      </c>
      <c r="J245" s="184" t="str">
        <f ca="1">IF(ISERROR($V245),"",OFFSET('Smelter Look-up'!$I$4,$V245-4,0))</f>
        <v>Alabama</v>
      </c>
      <c r="K245" s="224"/>
      <c r="L245" s="224"/>
      <c r="M245" s="224"/>
      <c r="N245" s="224"/>
      <c r="O245" s="224"/>
      <c r="P245" s="185"/>
      <c r="Q245" s="225"/>
      <c r="R245" s="182" t="str">
        <f ca="1">IF(ISERROR($V245),"",OFFSET('Smelter Look-up'!$C$4,$V245-4,0)&amp;"")</f>
        <v>Kennametal Huntsville</v>
      </c>
      <c r="S245" s="181" t="str">
        <f t="shared" ca="1" si="33"/>
        <v>US</v>
      </c>
      <c r="T245" s="181" t="str">
        <f ca="1">IF(B245="","",IF(ISERROR(MATCH($J245,SorP!$B$1:$B$6279,0)),"",INDIRECT("'SorP'!$A$"&amp;MATCH($S245&amp;$J245,SorP!C:C,0))))</f>
        <v>US-AL</v>
      </c>
      <c r="U245" s="201"/>
      <c r="V245" s="226">
        <f ca="1">IF(C245="",NA(),IF(OR(C245="Smelter not listed",C245="Smelter not yet identified"),MATCH($B245&amp;$D245,'Smelter Look-up'!$J:$J,0),MATCH($B245&amp;$C245,'Smelter Look-up'!$J:$J,0)))</f>
        <v>612</v>
      </c>
      <c r="X245" s="227">
        <f t="shared" ca="1" si="34"/>
        <v>0</v>
      </c>
      <c r="AB245" s="228" t="str">
        <f t="shared" ca="1" si="35"/>
        <v>TungstenKennametal Huntsville</v>
      </c>
    </row>
    <row r="246" spans="1:28" s="227" customFormat="1" ht="76.5">
      <c r="A246" s="181" t="s">
        <v>144</v>
      </c>
      <c r="B246" s="182" t="str">
        <f ca="1">IF(LEN(A246)=0,"",INDEX('Smelter Look-up'!$A:$A,MATCH($A246,'Smelter Look-up'!$E:$E,0)))</f>
        <v>Tungsten</v>
      </c>
      <c r="C246" s="186" t="str">
        <f ca="1">IF(LEN(A246)=0,"",INDEX('Smelter Look-up'!$C:$C,MATCH($A246,'Smelter Look-up'!$E:$E,0)))</f>
        <v>Malipo Haiyu Tungsten Co., Ltd.</v>
      </c>
      <c r="D246" s="230"/>
      <c r="E246" s="182" t="str">
        <f ca="1">IF(ISERROR($V246),"",OFFSET('Smelter Look-up'!$D$4,$V246-4,0)&amp;"")</f>
        <v>CHINA</v>
      </c>
      <c r="F246" s="182" t="str">
        <f ca="1">IF(ISERROR($V246),"",OFFSET('Smelter Look-up'!$E$4,$V246-4,0))</f>
        <v>CID002319</v>
      </c>
      <c r="G246" s="182" t="str">
        <f ca="1">IF(C246=$X$4,IF(ISERROR($V246),"Enter smelter details","RMI"),IF(ISERROR($V246),"",OFFSET('Smelter Look-up'!$F$4,$V246-4,0)))</f>
        <v>RMI</v>
      </c>
      <c r="H246" s="183">
        <f ca="1">IF(ISERROR($V246),"",OFFSET('Smelter Look-up'!$G$4,$V246-4,0))</f>
        <v>0</v>
      </c>
      <c r="I246" s="184" t="str">
        <f ca="1">IF(ISERROR($V246),"",OFFSET('Smelter Look-up'!$H$4,$V246-4,0))</f>
        <v>Nanfeng Xiaozhai</v>
      </c>
      <c r="J246" s="184" t="str">
        <f ca="1">IF(ISERROR($V246),"",OFFSET('Smelter Look-up'!$I$4,$V246-4,0))</f>
        <v>Yunnan Sheng</v>
      </c>
      <c r="K246" s="224"/>
      <c r="L246" s="224"/>
      <c r="M246" s="224"/>
      <c r="N246" s="224"/>
      <c r="O246" s="224"/>
      <c r="P246" s="185"/>
      <c r="Q246" s="225"/>
      <c r="R246" s="182" t="str">
        <f ca="1">IF(ISERROR($V246),"",OFFSET('Smelter Look-up'!$C$4,$V246-4,0)&amp;"")</f>
        <v>Malipo Haiyu Tungsten Co., Ltd.</v>
      </c>
      <c r="S246" s="181" t="str">
        <f t="shared" ca="1" si="33"/>
        <v>CN</v>
      </c>
      <c r="T246" s="181" t="str">
        <f ca="1">IF(B246="","",IF(ISERROR(MATCH($J246,SorP!$B$1:$B$6279,0)),"",INDIRECT("'SorP'!$A$"&amp;MATCH($S246&amp;$J246,SorP!C:C,0))))</f>
        <v>CN-YN</v>
      </c>
      <c r="U246" s="201"/>
      <c r="V246" s="226">
        <f ca="1">IF(C246="",NA(),IF(OR(C246="Smelter not listed",C246="Smelter not yet identified"),MATCH($B246&amp;$D246,'Smelter Look-up'!$J:$J,0),MATCH($B246&amp;$C246,'Smelter Look-up'!$J:$J,0)))</f>
        <v>615</v>
      </c>
      <c r="X246" s="227">
        <f t="shared" ca="1" si="34"/>
        <v>0</v>
      </c>
      <c r="AB246" s="228" t="str">
        <f t="shared" ca="1" si="35"/>
        <v>TungstenMalipo Haiyu Tungsten Co., Ltd.</v>
      </c>
    </row>
    <row r="247" spans="1:28" s="227" customFormat="1" ht="38.25">
      <c r="A247" s="181" t="s">
        <v>2271</v>
      </c>
      <c r="B247" s="182" t="str">
        <f ca="1">IF(LEN(A247)=0,"",INDEX('Smelter Look-up'!$A:$A,MATCH($A247,'Smelter Look-up'!$E:$E,0)))</f>
        <v>Tungsten</v>
      </c>
      <c r="C247" s="186" t="str">
        <f ca="1">IF(LEN(A247)=0,"",INDEX('Smelter Look-up'!$C:$C,MATCH($A247,'Smelter Look-up'!$E:$E,0)))</f>
        <v>Moliren Ltd.</v>
      </c>
      <c r="D247" s="230"/>
      <c r="E247" s="182" t="str">
        <f ca="1">IF(ISERROR($V247),"",OFFSET('Smelter Look-up'!$D$4,$V247-4,0)&amp;"")</f>
        <v>RUSSIAN FEDERATION</v>
      </c>
      <c r="F247" s="182" t="str">
        <f ca="1">IF(ISERROR($V247),"",OFFSET('Smelter Look-up'!$E$4,$V247-4,0))</f>
        <v>CID002845</v>
      </c>
      <c r="G247" s="182" t="str">
        <f ca="1">IF(C247=$X$4,IF(ISERROR($V247),"Enter smelter details","RMI"),IF(ISERROR($V247),"",OFFSET('Smelter Look-up'!$F$4,$V247-4,0)))</f>
        <v>RMI</v>
      </c>
      <c r="H247" s="183">
        <f ca="1">IF(ISERROR($V247),"",OFFSET('Smelter Look-up'!$G$4,$V247-4,0))</f>
        <v>0</v>
      </c>
      <c r="I247" s="184" t="str">
        <f ca="1">IF(ISERROR($V247),"",OFFSET('Smelter Look-up'!$H$4,$V247-4,0))</f>
        <v>Roshal</v>
      </c>
      <c r="J247" s="184" t="str">
        <f ca="1">IF(ISERROR($V247),"",OFFSET('Smelter Look-up'!$I$4,$V247-4,0))</f>
        <v>Moskovskaja oblast'</v>
      </c>
      <c r="K247" s="224"/>
      <c r="L247" s="224"/>
      <c r="M247" s="224"/>
      <c r="N247" s="224"/>
      <c r="O247" s="224"/>
      <c r="P247" s="185"/>
      <c r="Q247" s="225"/>
      <c r="R247" s="182" t="str">
        <f ca="1">IF(ISERROR($V247),"",OFFSET('Smelter Look-up'!$C$4,$V247-4,0)&amp;"")</f>
        <v>Moliren Ltd.</v>
      </c>
      <c r="S247" s="181" t="str">
        <f t="shared" ca="1" si="33"/>
        <v>RU</v>
      </c>
      <c r="T247" s="181" t="str">
        <f ca="1">IF(B247="","",IF(ISERROR(MATCH($J247,SorP!$B$1:$B$6279,0)),"",INDIRECT("'SorP'!$A$"&amp;MATCH($S247&amp;$J247,SorP!C:C,0))))</f>
        <v>RU-MOS</v>
      </c>
      <c r="U247" s="201"/>
      <c r="V247" s="226">
        <f ca="1">IF(C247="",NA(),IF(OR(C247="Smelter not listed",C247="Smelter not yet identified"),MATCH($B247&amp;$D247,'Smelter Look-up'!$J:$J,0),MATCH($B247&amp;$C247,'Smelter Look-up'!$J:$J,0)))</f>
        <v>618</v>
      </c>
      <c r="X247" s="227">
        <f t="shared" ca="1" si="34"/>
        <v>0</v>
      </c>
      <c r="AB247" s="228" t="str">
        <f t="shared" ca="1" si="35"/>
        <v>TungstenMoliren Ltd.</v>
      </c>
    </row>
    <row r="248" spans="1:28" s="227" customFormat="1" ht="63.75">
      <c r="A248" s="181" t="s">
        <v>1841</v>
      </c>
      <c r="B248" s="182" t="str">
        <f ca="1">IF(LEN(A248)=0,"",INDEX('Smelter Look-up'!$A:$A,MATCH($A248,'Smelter Look-up'!$E:$E,0)))</f>
        <v>Tungsten</v>
      </c>
      <c r="C248" s="186" t="str">
        <f ca="1">IF(LEN(A248)=0,"",INDEX('Smelter Look-up'!$C:$C,MATCH($A248,'Smelter Look-up'!$E:$E,0)))</f>
        <v>Niagara Refining LLC</v>
      </c>
      <c r="D248" s="230"/>
      <c r="E248" s="182" t="str">
        <f ca="1">IF(ISERROR($V248),"",OFFSET('Smelter Look-up'!$D$4,$V248-4,0)&amp;"")</f>
        <v>UNITED STATES OF AMERICA</v>
      </c>
      <c r="F248" s="182" t="str">
        <f ca="1">IF(ISERROR($V248),"",OFFSET('Smelter Look-up'!$E$4,$V248-4,0))</f>
        <v>CID002589</v>
      </c>
      <c r="G248" s="182" t="str">
        <f ca="1">IF(C248=$X$4,IF(ISERROR($V248),"Enter smelter details","RMI"),IF(ISERROR($V248),"",OFFSET('Smelter Look-up'!$F$4,$V248-4,0)))</f>
        <v>RMI</v>
      </c>
      <c r="H248" s="183">
        <f ca="1">IF(ISERROR($V248),"",OFFSET('Smelter Look-up'!$G$4,$V248-4,0))</f>
        <v>0</v>
      </c>
      <c r="I248" s="184" t="str">
        <f ca="1">IF(ISERROR($V248),"",OFFSET('Smelter Look-up'!$H$4,$V248-4,0))</f>
        <v>Depew</v>
      </c>
      <c r="J248" s="184" t="str">
        <f ca="1">IF(ISERROR($V248),"",OFFSET('Smelter Look-up'!$I$4,$V248-4,0))</f>
        <v>New York</v>
      </c>
      <c r="K248" s="224"/>
      <c r="L248" s="224"/>
      <c r="M248" s="224"/>
      <c r="N248" s="224"/>
      <c r="O248" s="224"/>
      <c r="P248" s="185"/>
      <c r="Q248" s="225"/>
      <c r="R248" s="182" t="str">
        <f ca="1">IF(ISERROR($V248),"",OFFSET('Smelter Look-up'!$C$4,$V248-4,0)&amp;"")</f>
        <v>Niagara Refining LLC</v>
      </c>
      <c r="S248" s="181" t="str">
        <f t="shared" ca="1" si="33"/>
        <v>US</v>
      </c>
      <c r="T248" s="181" t="str">
        <f ca="1">IF(B248="","",IF(ISERROR(MATCH($J248,SorP!$B$1:$B$6279,0)),"",INDIRECT("'SorP'!$A$"&amp;MATCH($S248&amp;$J248,SorP!C:C,0))))</f>
        <v>US-NY</v>
      </c>
      <c r="U248" s="201"/>
      <c r="V248" s="226">
        <f ca="1">IF(C248="",NA(),IF(OR(C248="Smelter not listed",C248="Smelter not yet identified"),MATCH($B248&amp;$D248,'Smelter Look-up'!$J:$J,0),MATCH($B248&amp;$C248,'Smelter Look-up'!$J:$J,0)))</f>
        <v>621</v>
      </c>
      <c r="X248" s="227">
        <f t="shared" ca="1" si="34"/>
        <v>0</v>
      </c>
      <c r="AB248" s="228" t="str">
        <f t="shared" ca="1" si="35"/>
        <v>TungstenNiagara Refining LLC</v>
      </c>
    </row>
    <row r="249" spans="1:28" s="227" customFormat="1" ht="76.5">
      <c r="A249" s="181" t="s">
        <v>1425</v>
      </c>
      <c r="B249" s="182" t="str">
        <f ca="1">IF(LEN(A249)=0,"",INDEX('Smelter Look-up'!$A:$A,MATCH($A249,'Smelter Look-up'!$E:$E,0)))</f>
        <v>Tungsten</v>
      </c>
      <c r="C249" s="186" t="str">
        <f ca="1">IF(LEN(A249)=0,"",INDEX('Smelter Look-up'!$C:$C,MATCH($A249,'Smelter Look-up'!$E:$E,0)))</f>
        <v>Masan High-Tech Materials</v>
      </c>
      <c r="D249" s="230"/>
      <c r="E249" s="182" t="str">
        <f ca="1">IF(ISERROR($V249),"",OFFSET('Smelter Look-up'!$D$4,$V249-4,0)&amp;"")</f>
        <v>VIET NAM</v>
      </c>
      <c r="F249" s="182" t="str">
        <f ca="1">IF(ISERROR($V249),"",OFFSET('Smelter Look-up'!$E$4,$V249-4,0))</f>
        <v>CID002543</v>
      </c>
      <c r="G249" s="182" t="str">
        <f ca="1">IF(C249=$X$4,IF(ISERROR($V249),"Enter smelter details","RMI"),IF(ISERROR($V249),"",OFFSET('Smelter Look-up'!$F$4,$V249-4,0)))</f>
        <v>RMI</v>
      </c>
      <c r="H249" s="183">
        <f ca="1">IF(ISERROR($V249),"",OFFSET('Smelter Look-up'!$G$4,$V249-4,0))</f>
        <v>0</v>
      </c>
      <c r="I249" s="184" t="str">
        <f ca="1">IF(ISERROR($V249),"",OFFSET('Smelter Look-up'!$H$4,$V249-4,0))</f>
        <v>Dai Tu</v>
      </c>
      <c r="J249" s="184" t="str">
        <f ca="1">IF(ISERROR($V249),"",OFFSET('Smelter Look-up'!$I$4,$V249-4,0))</f>
        <v>Thái Nguyên</v>
      </c>
      <c r="K249" s="224"/>
      <c r="L249" s="224"/>
      <c r="M249" s="224"/>
      <c r="N249" s="224"/>
      <c r="O249" s="224"/>
      <c r="P249" s="185"/>
      <c r="Q249" s="225"/>
      <c r="R249" s="182" t="str">
        <f ca="1">IF(ISERROR($V249),"",OFFSET('Smelter Look-up'!$C$4,$V249-4,0)&amp;"")</f>
        <v>Masan High-Tech Materials</v>
      </c>
      <c r="S249" s="181" t="str">
        <f t="shared" ca="1" si="33"/>
        <v>VN</v>
      </c>
      <c r="T249" s="181" t="str">
        <f ca="1">IF(B249="","",IF(ISERROR(MATCH($J249,SorP!$B$1:$B$6279,0)),"",INDIRECT("'SorP'!$A$"&amp;MATCH($S249&amp;$J249,SorP!C:C,0))))</f>
        <v>VN-69</v>
      </c>
      <c r="U249" s="201"/>
      <c r="V249" s="226">
        <f ca="1">IF(C249="",NA(),IF(OR(C249="Smelter not listed",C249="Smelter not yet identified"),MATCH($B249&amp;$D249,'Smelter Look-up'!$J:$J,0),MATCH($B249&amp;$C249,'Smelter Look-up'!$J:$J,0)))</f>
        <v>616</v>
      </c>
      <c r="X249" s="227">
        <f t="shared" ca="1" si="34"/>
        <v>0</v>
      </c>
      <c r="AB249" s="228" t="str">
        <f t="shared" ca="1" si="35"/>
        <v>TungstenMasan High-Tech Materials</v>
      </c>
    </row>
    <row r="250" spans="1:28" s="227" customFormat="1" ht="102">
      <c r="A250" s="181" t="s">
        <v>2273</v>
      </c>
      <c r="B250" s="182" t="str">
        <f ca="1">IF(LEN(A250)=0,"",INDEX('Smelter Look-up'!$A:$A,MATCH($A250,'Smelter Look-up'!$E:$E,0)))</f>
        <v>Tungsten</v>
      </c>
      <c r="C250" s="186" t="str">
        <f ca="1">IF(LEN(A250)=0,"",INDEX('Smelter Look-up'!$C:$C,MATCH($A250,'Smelter Look-up'!$E:$E,0)))</f>
        <v>Philippine Chuangxin Industrial Co., Inc.</v>
      </c>
      <c r="D250" s="230"/>
      <c r="E250" s="182" t="str">
        <f ca="1">IF(ISERROR($V250),"",OFFSET('Smelter Look-up'!$D$4,$V250-4,0)&amp;"")</f>
        <v>PHILIPPINES</v>
      </c>
      <c r="F250" s="182" t="str">
        <f ca="1">IF(ISERROR($V250),"",OFFSET('Smelter Look-up'!$E$4,$V250-4,0))</f>
        <v>CID002827</v>
      </c>
      <c r="G250" s="182" t="str">
        <f ca="1">IF(C250=$X$4,IF(ISERROR($V250),"Enter smelter details","RMI"),IF(ISERROR($V250),"",OFFSET('Smelter Look-up'!$F$4,$V250-4,0)))</f>
        <v>RMI</v>
      </c>
      <c r="H250" s="183">
        <f ca="1">IF(ISERROR($V250),"",OFFSET('Smelter Look-up'!$G$4,$V250-4,0))</f>
        <v>0</v>
      </c>
      <c r="I250" s="184" t="str">
        <f ca="1">IF(ISERROR($V250),"",OFFSET('Smelter Look-up'!$H$4,$V250-4,0))</f>
        <v>Marilao</v>
      </c>
      <c r="J250" s="184" t="str">
        <f ca="1">IF(ISERROR($V250),"",OFFSET('Smelter Look-up'!$I$4,$V250-4,0))</f>
        <v>Bulacan</v>
      </c>
      <c r="K250" s="224"/>
      <c r="L250" s="224"/>
      <c r="M250" s="224"/>
      <c r="N250" s="224"/>
      <c r="O250" s="224"/>
      <c r="P250" s="185"/>
      <c r="Q250" s="225"/>
      <c r="R250" s="182" t="str">
        <f ca="1">IF(ISERROR($V250),"",OFFSET('Smelter Look-up'!$C$4,$V250-4,0)&amp;"")</f>
        <v>Philippine Chuangxin Industrial Co., Inc.</v>
      </c>
      <c r="S250" s="181" t="str">
        <f t="shared" ca="1" si="33"/>
        <v>PH</v>
      </c>
      <c r="T250" s="181" t="str">
        <f ca="1">IF(B250="","",IF(ISERROR(MATCH($J250,SorP!$B$1:$B$6279,0)),"",INDIRECT("'SorP'!$A$"&amp;MATCH($S250&amp;$J250,SorP!C:C,0))))</f>
        <v>PH-BUL</v>
      </c>
      <c r="U250" s="201"/>
      <c r="V250" s="226">
        <f ca="1">IF(C250="",NA(),IF(OR(C250="Smelter not listed",C250="Smelter not yet identified"),MATCH($B250&amp;$D250,'Smelter Look-up'!$J:$J,0),MATCH($B250&amp;$C250,'Smelter Look-up'!$J:$J,0)))</f>
        <v>626</v>
      </c>
      <c r="X250" s="227">
        <f t="shared" ca="1" si="34"/>
        <v>0</v>
      </c>
      <c r="AB250" s="228" t="str">
        <f t="shared" ca="1" si="35"/>
        <v>TungstenPhilippine Chuangxin Industrial Co., Inc.</v>
      </c>
    </row>
    <row r="251" spans="1:28" s="227" customFormat="1" ht="89.25">
      <c r="A251" s="181" t="s">
        <v>2448</v>
      </c>
      <c r="B251" s="182" t="str">
        <f ca="1">IF(LEN(A251)=0,"",INDEX('Smelter Look-up'!$A:$A,MATCH($A251,'Smelter Look-up'!$E:$E,0)))</f>
        <v>Tungsten</v>
      </c>
      <c r="C251" s="186" t="str">
        <f ca="1">IF(LEN(A251)=0,"",INDEX('Smelter Look-up'!$C:$C,MATCH($A251,'Smelter Look-up'!$E:$E,0)))</f>
        <v>Unecha Refractory metals plant</v>
      </c>
      <c r="D251" s="230"/>
      <c r="E251" s="182" t="str">
        <f ca="1">IF(ISERROR($V251),"",OFFSET('Smelter Look-up'!$D$4,$V251-4,0)&amp;"")</f>
        <v>RUSSIAN FEDERATION</v>
      </c>
      <c r="F251" s="182" t="str">
        <f ca="1">IF(ISERROR($V251),"",OFFSET('Smelter Look-up'!$E$4,$V251-4,0))</f>
        <v>CID002724</v>
      </c>
      <c r="G251" s="182" t="str">
        <f ca="1">IF(C251=$X$4,IF(ISERROR($V251),"Enter smelter details","RMI"),IF(ISERROR($V251),"",OFFSET('Smelter Look-up'!$F$4,$V251-4,0)))</f>
        <v>RMI</v>
      </c>
      <c r="H251" s="183">
        <f ca="1">IF(ISERROR($V251),"",OFFSET('Smelter Look-up'!$G$4,$V251-4,0))</f>
        <v>0</v>
      </c>
      <c r="I251" s="184" t="str">
        <f ca="1">IF(ISERROR($V251),"",OFFSET('Smelter Look-up'!$H$4,$V251-4,0))</f>
        <v>Unecha</v>
      </c>
      <c r="J251" s="184" t="str">
        <f ca="1">IF(ISERROR($V251),"",OFFSET('Smelter Look-up'!$I$4,$V251-4,0))</f>
        <v>Bryanskaya oblast'</v>
      </c>
      <c r="K251" s="224"/>
      <c r="L251" s="224"/>
      <c r="M251" s="224"/>
      <c r="N251" s="224"/>
      <c r="O251" s="224"/>
      <c r="P251" s="185"/>
      <c r="Q251" s="225"/>
      <c r="R251" s="182" t="str">
        <f ca="1">IF(ISERROR($V251),"",OFFSET('Smelter Look-up'!$C$4,$V251-4,0)&amp;"")</f>
        <v>Unecha Refractory metals plant</v>
      </c>
      <c r="S251" s="181" t="str">
        <f t="shared" ca="1" si="33"/>
        <v>RU</v>
      </c>
      <c r="T251" s="181" t="str">
        <f ca="1">IF(B251="","",IF(ISERROR(MATCH($J251,SorP!$B$1:$B$6279,0)),"",INDIRECT("'SorP'!$A$"&amp;MATCH($S251&amp;$J251,SorP!C:C,0))))</f>
        <v>RU-BRY</v>
      </c>
      <c r="U251" s="201"/>
      <c r="V251" s="226">
        <f ca="1">IF(C251="",NA(),IF(OR(C251="Smelter not listed",C251="Smelter not yet identified"),MATCH($B251&amp;$D251,'Smelter Look-up'!$J:$J,0),MATCH($B251&amp;$C251,'Smelter Look-up'!$J:$J,0)))</f>
        <v>629</v>
      </c>
      <c r="X251" s="227">
        <f t="shared" ca="1" si="34"/>
        <v>0</v>
      </c>
      <c r="AB251" s="228" t="str">
        <f t="shared" ca="1" si="35"/>
        <v>TungstenUnecha Refractory metals plant</v>
      </c>
    </row>
    <row r="252" spans="1:28" s="227" customFormat="1" ht="89.25">
      <c r="A252" s="181" t="s">
        <v>798</v>
      </c>
      <c r="B252" s="182" t="str">
        <f ca="1">IF(LEN(A252)=0,"",INDEX('Smelter Look-up'!$A:$A,MATCH($A252,'Smelter Look-up'!$E:$E,0)))</f>
        <v>Tungsten</v>
      </c>
      <c r="C252" s="186" t="str">
        <f ca="1">IF(LEN(A252)=0,"",INDEX('Smelter Look-up'!$C:$C,MATCH($A252,'Smelter Look-up'!$E:$E,0)))</f>
        <v>Wolfram Bergbau und Hutten AG</v>
      </c>
      <c r="D252" s="230"/>
      <c r="E252" s="182" t="str">
        <f ca="1">IF(ISERROR($V252),"",OFFSET('Smelter Look-up'!$D$4,$V252-4,0)&amp;"")</f>
        <v>AUSTRIA</v>
      </c>
      <c r="F252" s="182" t="str">
        <f ca="1">IF(ISERROR($V252),"",OFFSET('Smelter Look-up'!$E$4,$V252-4,0))</f>
        <v>CID002044</v>
      </c>
      <c r="G252" s="182" t="str">
        <f ca="1">IF(C252=$X$4,IF(ISERROR($V252),"Enter smelter details","RMI"),IF(ISERROR($V252),"",OFFSET('Smelter Look-up'!$F$4,$V252-4,0)))</f>
        <v>RMI</v>
      </c>
      <c r="H252" s="183">
        <f ca="1">IF(ISERROR($V252),"",OFFSET('Smelter Look-up'!$G$4,$V252-4,0))</f>
        <v>0</v>
      </c>
      <c r="I252" s="184" t="str">
        <f ca="1">IF(ISERROR($V252),"",OFFSET('Smelter Look-up'!$H$4,$V252-4,0))</f>
        <v>St. Martin i-S</v>
      </c>
      <c r="J252" s="184" t="str">
        <f ca="1">IF(ISERROR($V252),"",OFFSET('Smelter Look-up'!$I$4,$V252-4,0))</f>
        <v>Steiermark</v>
      </c>
      <c r="K252" s="224"/>
      <c r="L252" s="224"/>
      <c r="M252" s="224"/>
      <c r="N252" s="224"/>
      <c r="O252" s="224"/>
      <c r="P252" s="185"/>
      <c r="Q252" s="225"/>
      <c r="R252" s="182" t="str">
        <f ca="1">IF(ISERROR($V252),"",OFFSET('Smelter Look-up'!$C$4,$V252-4,0)&amp;"")</f>
        <v>Wolfram Bergbau und Hutten AG</v>
      </c>
      <c r="S252" s="181" t="str">
        <f t="shared" ca="1" si="33"/>
        <v>AT</v>
      </c>
      <c r="T252" s="181" t="str">
        <f ca="1">IF(B252="","",IF(ISERROR(MATCH($J252,SorP!$B$1:$B$6279,0)),"",INDIRECT("'SorP'!$A$"&amp;MATCH($S252&amp;$J252,SorP!C:C,0))))</f>
        <v>AT-6</v>
      </c>
      <c r="U252" s="201"/>
      <c r="V252" s="226">
        <f ca="1">IF(C252="",NA(),IF(OR(C252="Smelter not listed",C252="Smelter not yet identified"),MATCH($B252&amp;$D252,'Smelter Look-up'!$J:$J,0),MATCH($B252&amp;$C252,'Smelter Look-up'!$J:$J,0)))</f>
        <v>632</v>
      </c>
      <c r="X252" s="227">
        <f t="shared" ca="1" si="34"/>
        <v>0</v>
      </c>
      <c r="AB252" s="228" t="str">
        <f t="shared" ca="1" si="35"/>
        <v>TungstenWolfram Bergbau und Hutten AG</v>
      </c>
    </row>
    <row r="253" spans="1:28" s="227" customFormat="1" ht="76.5">
      <c r="A253" s="181" t="s">
        <v>145</v>
      </c>
      <c r="B253" s="182" t="str">
        <f ca="1">IF(LEN(A253)=0,"",INDEX('Smelter Look-up'!$A:$A,MATCH($A253,'Smelter Look-up'!$E:$E,0)))</f>
        <v>Tungsten</v>
      </c>
      <c r="C253" s="186" t="str">
        <f ca="1">IF(LEN(A253)=0,"",INDEX('Smelter Look-up'!$C:$C,MATCH($A253,'Smelter Look-up'!$E:$E,0)))</f>
        <v>Xiamen Tungsten (H.C.) Co., Ltd.</v>
      </c>
      <c r="D253" s="230"/>
      <c r="E253" s="182" t="str">
        <f ca="1">IF(ISERROR($V253),"",OFFSET('Smelter Look-up'!$D$4,$V253-4,0)&amp;"")</f>
        <v>CHINA</v>
      </c>
      <c r="F253" s="182" t="str">
        <f ca="1">IF(ISERROR($V253),"",OFFSET('Smelter Look-up'!$E$4,$V253-4,0))</f>
        <v>CID002320</v>
      </c>
      <c r="G253" s="182" t="str">
        <f ca="1">IF(C253=$X$4,IF(ISERROR($V253),"Enter smelter details","RMI"),IF(ISERROR($V253),"",OFFSET('Smelter Look-up'!$F$4,$V253-4,0)))</f>
        <v>RMI</v>
      </c>
      <c r="H253" s="183">
        <f ca="1">IF(ISERROR($V253),"",OFFSET('Smelter Look-up'!$G$4,$V253-4,0))</f>
        <v>0</v>
      </c>
      <c r="I253" s="184" t="str">
        <f ca="1">IF(ISERROR($V253),"",OFFSET('Smelter Look-up'!$H$4,$V253-4,0))</f>
        <v>Xiamen</v>
      </c>
      <c r="J253" s="184" t="str">
        <f ca="1">IF(ISERROR($V253),"",OFFSET('Smelter Look-up'!$I$4,$V253-4,0))</f>
        <v>Fujian Sheng</v>
      </c>
      <c r="K253" s="224"/>
      <c r="L253" s="224"/>
      <c r="M253" s="224"/>
      <c r="N253" s="224"/>
      <c r="O253" s="224"/>
      <c r="P253" s="185"/>
      <c r="Q253" s="225"/>
      <c r="R253" s="182" t="str">
        <f ca="1">IF(ISERROR($V253),"",OFFSET('Smelter Look-up'!$C$4,$V253-4,0)&amp;"")</f>
        <v>Xiamen Tungsten (H.C.) Co., Ltd.</v>
      </c>
      <c r="S253" s="181" t="str">
        <f t="shared" ca="1" si="33"/>
        <v>CN</v>
      </c>
      <c r="T253" s="181" t="str">
        <f ca="1">IF(B253="","",IF(ISERROR(MATCH($J253,SorP!$B$1:$B$6279,0)),"",INDIRECT("'SorP'!$A$"&amp;MATCH($S253&amp;$J253,SorP!C:C,0))))</f>
        <v>CN-FJ</v>
      </c>
      <c r="U253" s="201"/>
      <c r="V253" s="226">
        <f ca="1">IF(C253="",NA(),IF(OR(C253="Smelter not listed",C253="Smelter not yet identified"),MATCH($B253&amp;$D253,'Smelter Look-up'!$J:$J,0),MATCH($B253&amp;$C253,'Smelter Look-up'!$J:$J,0)))</f>
        <v>635</v>
      </c>
      <c r="X253" s="227">
        <f t="shared" ca="1" si="34"/>
        <v>0</v>
      </c>
      <c r="AB253" s="228" t="str">
        <f t="shared" ca="1" si="35"/>
        <v>TungstenXiamen Tungsten (H.C.) Co., Ltd.</v>
      </c>
    </row>
    <row r="254" spans="1:28" s="227" customFormat="1" ht="63.75">
      <c r="A254" s="181" t="s">
        <v>799</v>
      </c>
      <c r="B254" s="182" t="str">
        <f ca="1">IF(LEN(A254)=0,"",INDEX('Smelter Look-up'!$A:$A,MATCH($A254,'Smelter Look-up'!$E:$E,0)))</f>
        <v>Tungsten</v>
      </c>
      <c r="C254" s="186" t="str">
        <f ca="1">IF(LEN(A254)=0,"",INDEX('Smelter Look-up'!$C:$C,MATCH($A254,'Smelter Look-up'!$E:$E,0)))</f>
        <v>Xiamen Tungsten Co., Ltd.</v>
      </c>
      <c r="D254" s="230"/>
      <c r="E254" s="182" t="str">
        <f ca="1">IF(ISERROR($V254),"",OFFSET('Smelter Look-up'!$D$4,$V254-4,0)&amp;"")</f>
        <v>CHINA</v>
      </c>
      <c r="F254" s="182" t="str">
        <f ca="1">IF(ISERROR($V254),"",OFFSET('Smelter Look-up'!$E$4,$V254-4,0))</f>
        <v>CID002082</v>
      </c>
      <c r="G254" s="182" t="str">
        <f ca="1">IF(C254=$X$4,IF(ISERROR($V254),"Enter smelter details","RMI"),IF(ISERROR($V254),"",OFFSET('Smelter Look-up'!$F$4,$V254-4,0)))</f>
        <v>RMI</v>
      </c>
      <c r="H254" s="183">
        <f ca="1">IF(ISERROR($V254),"",OFFSET('Smelter Look-up'!$G$4,$V254-4,0))</f>
        <v>0</v>
      </c>
      <c r="I254" s="184" t="str">
        <f ca="1">IF(ISERROR($V254),"",OFFSET('Smelter Look-up'!$H$4,$V254-4,0))</f>
        <v>Xiamen</v>
      </c>
      <c r="J254" s="184" t="str">
        <f ca="1">IF(ISERROR($V254),"",OFFSET('Smelter Look-up'!$I$4,$V254-4,0))</f>
        <v>Fujian Sheng</v>
      </c>
      <c r="K254" s="224"/>
      <c r="L254" s="224"/>
      <c r="M254" s="224"/>
      <c r="N254" s="224"/>
      <c r="O254" s="224"/>
      <c r="P254" s="185"/>
      <c r="Q254" s="225"/>
      <c r="R254" s="182" t="str">
        <f ca="1">IF(ISERROR($V254),"",OFFSET('Smelter Look-up'!$C$4,$V254-4,0)&amp;"")</f>
        <v>Xiamen Tungsten Co., Ltd.</v>
      </c>
      <c r="S254" s="181" t="str">
        <f t="shared" ca="1" si="33"/>
        <v>CN</v>
      </c>
      <c r="T254" s="181" t="str">
        <f ca="1">IF(B254="","",IF(ISERROR(MATCH($J254,SorP!$B$1:$B$6279,0)),"",INDIRECT("'SorP'!$A$"&amp;MATCH($S254&amp;$J254,SorP!C:C,0))))</f>
        <v>CN-FJ</v>
      </c>
      <c r="U254" s="201"/>
      <c r="V254" s="226">
        <f ca="1">IF(C254="",NA(),IF(OR(C254="Smelter not listed",C254="Smelter not yet identified"),MATCH($B254&amp;$D254,'Smelter Look-up'!$J:$J,0),MATCH($B254&amp;$C254,'Smelter Look-up'!$J:$J,0)))</f>
        <v>636</v>
      </c>
      <c r="X254" s="227">
        <f t="shared" ca="1" si="34"/>
        <v>0</v>
      </c>
      <c r="AB254" s="228" t="str">
        <f t="shared" ca="1" si="35"/>
        <v>TungstenXiamen Tungsten Co., Ltd.</v>
      </c>
    </row>
    <row r="255" spans="1:28" s="227" customFormat="1" ht="51">
      <c r="A255" s="181" t="s">
        <v>15798</v>
      </c>
      <c r="B255" s="182" t="s">
        <v>1128</v>
      </c>
      <c r="C255" s="186" t="s">
        <v>1850</v>
      </c>
      <c r="D255" s="230" t="s">
        <v>15806</v>
      </c>
      <c r="E255" s="182" t="s">
        <v>1096</v>
      </c>
      <c r="F255" s="182" t="s">
        <v>15798</v>
      </c>
      <c r="G255" s="182" t="s">
        <v>13240</v>
      </c>
      <c r="H255" s="183"/>
      <c r="I255" s="184"/>
      <c r="J255" s="184"/>
      <c r="K255" s="224"/>
      <c r="L255" s="224"/>
      <c r="M255" s="224"/>
      <c r="N255" s="224"/>
      <c r="O255" s="224"/>
      <c r="P255" s="185"/>
      <c r="Q255" s="225"/>
      <c r="R255" s="182" t="str">
        <f ca="1">IF(ISERROR($V255),"",OFFSET('Smelter Look-up'!$C$4,$V255-4,0)&amp;"")</f>
        <v/>
      </c>
      <c r="S255" s="181" t="str">
        <f t="shared" ca="1" si="33"/>
        <v>CN</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si="34"/>
        <v>0</v>
      </c>
      <c r="AB255" s="228" t="str">
        <f t="shared" si="35"/>
        <v>TungstenSmelter not listed</v>
      </c>
    </row>
    <row r="256" spans="1:28" s="227" customFormat="1" ht="76.5">
      <c r="A256" s="181" t="s">
        <v>673</v>
      </c>
      <c r="B256" s="182" t="str">
        <f ca="1">IF(LEN(A256)=0,"",INDEX('Smelter Look-up'!$A:$A,MATCH($A256,'Smelter Look-up'!$E:$E,0)))</f>
        <v>Gold</v>
      </c>
      <c r="C256" s="186" t="str">
        <f ca="1">IF(LEN(A256)=0,"",INDEX('Smelter Look-up'!$C:$C,MATCH($A256,'Smelter Look-up'!$E:$E,0)))</f>
        <v>Refinery of Seemine Gold Co., Ltd.</v>
      </c>
      <c r="D256" s="230"/>
      <c r="E256" s="182" t="str">
        <f ca="1">IF(ISERROR($V256),"",OFFSET('Smelter Look-up'!$D$4,$V256-4,0)&amp;"")</f>
        <v>CHINA</v>
      </c>
      <c r="F256" s="182" t="str">
        <f ca="1">IF(ISERROR($V256),"",OFFSET('Smelter Look-up'!$E$4,$V256-4,0))</f>
        <v>CID000522</v>
      </c>
      <c r="G256" s="182" t="str">
        <f ca="1">IF(C256=$X$4,IF(ISERROR($V256),"Enter smelter details","RMI"),IF(ISERROR($V256),"",OFFSET('Smelter Look-up'!$F$4,$V256-4,0)))</f>
        <v>RMI</v>
      </c>
      <c r="H256" s="183">
        <f ca="1">IF(ISERROR($V256),"",OFFSET('Smelter Look-up'!$G$4,$V256-4,0))</f>
        <v>0</v>
      </c>
      <c r="I256" s="184" t="str">
        <f ca="1">IF(ISERROR($V256),"",OFFSET('Smelter Look-up'!$H$4,$V256-4,0))</f>
        <v>Lanzhou</v>
      </c>
      <c r="J256" s="184" t="str">
        <f ca="1">IF(ISERROR($V256),"",OFFSET('Smelter Look-up'!$I$4,$V256-4,0))</f>
        <v>Gansu Sheng</v>
      </c>
      <c r="K256" s="224"/>
      <c r="L256" s="224"/>
      <c r="M256" s="224"/>
      <c r="N256" s="224"/>
      <c r="O256" s="224"/>
      <c r="P256" s="185"/>
      <c r="Q256" s="225"/>
      <c r="R256" s="182" t="str">
        <f ca="1">IF(ISERROR($V256),"",OFFSET('Smelter Look-up'!$C$4,$V256-4,0)&amp;"")</f>
        <v>Refinery of Seemine Gold Co., Ltd.</v>
      </c>
      <c r="S256" s="181" t="str">
        <f t="shared" ca="1" si="33"/>
        <v>CN</v>
      </c>
      <c r="T256" s="181" t="str">
        <f ca="1">IF(B256="","",IF(ISERROR(MATCH($J256,SorP!$B$1:$B$6279,0)),"",INDIRECT("'SorP'!$A$"&amp;MATCH($S256&amp;$J256,SorP!C:C,0))))</f>
        <v>CN-GS</v>
      </c>
      <c r="U256" s="201"/>
      <c r="V256" s="226">
        <f ca="1">IF(C256="",NA(),IF(OR(C256="Smelter not listed",C256="Smelter not yet identified"),MATCH($B256&amp;$D256,'Smelter Look-up'!$J:$J,0),MATCH($B256&amp;$C256,'Smelter Look-up'!$J:$J,0)))</f>
        <v>217</v>
      </c>
      <c r="X256" s="227">
        <f t="shared" ca="1" si="34"/>
        <v>0</v>
      </c>
      <c r="AB256" s="228" t="str">
        <f t="shared" ca="1" si="35"/>
        <v>GoldRefinery of Seemine Gold Co., Ltd.</v>
      </c>
    </row>
    <row r="257" spans="1:28" s="227" customFormat="1" ht="63.75">
      <c r="A257" s="181" t="s">
        <v>1788</v>
      </c>
      <c r="B257" s="182" t="str">
        <f ca="1">IF(LEN(A257)=0,"",INDEX('Smelter Look-up'!$A:$A,MATCH($A257,'Smelter Look-up'!$E:$E,0)))</f>
        <v>Tin</v>
      </c>
      <c r="C257" s="186" t="str">
        <f ca="1">IF(LEN(A257)=0,"",INDEX('Smelter Look-up'!$C:$C,MATCH($A257,'Smelter Look-up'!$E:$E,0)))</f>
        <v>Jiangxi New Nanshan Technology Ltd.</v>
      </c>
      <c r="D257" s="230"/>
      <c r="E257" s="182" t="str">
        <f ca="1">IF(ISERROR($V257),"",OFFSET('Smelter Look-up'!$D$4,$V257-4,0)&amp;"")</f>
        <v>CHINA</v>
      </c>
      <c r="F257" s="182" t="str">
        <f ca="1">IF(ISERROR($V257),"",OFFSET('Smelter Look-up'!$E$4,$V257-4,0))</f>
        <v>CID001231</v>
      </c>
      <c r="G257" s="182" t="str">
        <f ca="1">IF(C257=$X$4,IF(ISERROR($V257),"Enter smelter details","RMI"),IF(ISERROR($V257),"",OFFSET('Smelter Look-up'!$F$4,$V257-4,0)))</f>
        <v>RMI</v>
      </c>
      <c r="H257" s="183">
        <f ca="1">IF(ISERROR($V257),"",OFFSET('Smelter Look-up'!$G$4,$V257-4,0))</f>
        <v>0</v>
      </c>
      <c r="I257" s="184" t="str">
        <f ca="1">IF(ISERROR($V257),"",OFFSET('Smelter Look-up'!$H$4,$V257-4,0))</f>
        <v>Ganzhou</v>
      </c>
      <c r="J257" s="184" t="str">
        <f ca="1">IF(ISERROR($V257),"",OFFSET('Smelter Look-up'!$I$4,$V257-4,0))</f>
        <v>Jiangxi Sheng</v>
      </c>
      <c r="K257" s="224"/>
      <c r="L257" s="224"/>
      <c r="M257" s="224"/>
      <c r="N257" s="224"/>
      <c r="O257" s="224"/>
      <c r="P257" s="185"/>
      <c r="Q257" s="225"/>
      <c r="R257" s="182" t="str">
        <f ca="1">IF(ISERROR($V257),"",OFFSET('Smelter Look-up'!$C$4,$V257-4,0)&amp;"")</f>
        <v>Jiangxi New Nanshan Technology Ltd.</v>
      </c>
      <c r="S257" s="181" t="str">
        <f t="shared" ca="1" si="33"/>
        <v>CN</v>
      </c>
      <c r="T257" s="181" t="str">
        <f ca="1">IF(B257="","",IF(ISERROR(MATCH($J257,SorP!$B$1:$B$6279,0)),"",INDIRECT("'SorP'!$A$"&amp;MATCH($S257&amp;$J257,SorP!C:C,0))))</f>
        <v>CN-JX</v>
      </c>
      <c r="U257" s="201"/>
      <c r="V257" s="226">
        <f ca="1">IF(C257="",NA(),IF(OR(C257="Smelter not listed",C257="Smelter not yet identified"),MATCH($B257&amp;$D257,'Smelter Look-up'!$J:$J,0),MATCH($B257&amp;$C257,'Smelter Look-up'!$J:$J,0)))</f>
        <v>450</v>
      </c>
      <c r="X257" s="227">
        <f t="shared" ca="1" si="34"/>
        <v>0</v>
      </c>
      <c r="AB257" s="228" t="str">
        <f t="shared" ca="1" si="35"/>
        <v>TinJiangxi New Nanshan Technology Ltd.</v>
      </c>
    </row>
    <row r="258" spans="1:28" s="227" customFormat="1" ht="51">
      <c r="A258" s="181" t="s">
        <v>15106</v>
      </c>
      <c r="B258" s="182" t="str">
        <f ca="1">IF(LEN(A258)=0,"",INDEX('Smelter Look-up'!$A:$A,MATCH($A258,'Smelter Look-up'!$E:$E,0)))</f>
        <v>Tin</v>
      </c>
      <c r="C258" s="186" t="str">
        <f ca="1">IF(LEN(A258)=0,"",INDEX('Smelter Look-up'!$C:$C,MATCH($A258,'Smelter Look-up'!$E:$E,0)))</f>
        <v>Novosibirsk Tin Combine</v>
      </c>
      <c r="D258" s="230"/>
      <c r="E258" s="182" t="str">
        <f ca="1">IF(ISERROR($V258),"",OFFSET('Smelter Look-up'!$D$4,$V258-4,0)&amp;"")</f>
        <v>RUSSIAN FEDERATION</v>
      </c>
      <c r="F258" s="182" t="str">
        <f ca="1">IF(ISERROR($V258),"",OFFSET('Smelter Look-up'!$E$4,$V258-4,0))</f>
        <v>CID001305</v>
      </c>
      <c r="G258" s="182" t="str">
        <f ca="1">IF(C258=$X$4,IF(ISERROR($V258),"Enter smelter details","RMI"),IF(ISERROR($V258),"",OFFSET('Smelter Look-up'!$F$4,$V258-4,0)))</f>
        <v>RMI</v>
      </c>
      <c r="H258" s="183">
        <f ca="1">IF(ISERROR($V258),"",OFFSET('Smelter Look-up'!$G$4,$V258-4,0))</f>
        <v>0</v>
      </c>
      <c r="I258" s="184" t="str">
        <f ca="1">IF(ISERROR($V258),"",OFFSET('Smelter Look-up'!$H$4,$V258-4,0))</f>
        <v>Novosibirsk</v>
      </c>
      <c r="J258" s="184" t="str">
        <f ca="1">IF(ISERROR($V258),"",OFFSET('Smelter Look-up'!$I$4,$V258-4,0))</f>
        <v>Novosibirskaya oblast'</v>
      </c>
      <c r="K258" s="224"/>
      <c r="L258" s="224"/>
      <c r="M258" s="224"/>
      <c r="N258" s="224"/>
      <c r="O258" s="224"/>
      <c r="P258" s="185"/>
      <c r="Q258" s="225"/>
      <c r="R258" s="182" t="str">
        <f ca="1">IF(ISERROR($V258),"",OFFSET('Smelter Look-up'!$C$4,$V258-4,0)&amp;"")</f>
        <v>Novosibirsk Tin Combine</v>
      </c>
      <c r="S258" s="181" t="str">
        <f t="shared" ca="1" si="33"/>
        <v>RU</v>
      </c>
      <c r="T258" s="181" t="str">
        <f ca="1">IF(B258="","",IF(ISERROR(MATCH($J258,SorP!$B$1:$B$6279,0)),"",INDIRECT("'SorP'!$A$"&amp;MATCH($S258&amp;$J258,SorP!C:C,0))))</f>
        <v>RU-NVS</v>
      </c>
      <c r="U258" s="201"/>
      <c r="V258" s="226">
        <f ca="1">IF(C258="",NA(),IF(OR(C258="Smelter not listed",C258="Smelter not yet identified"),MATCH($B258&amp;$D258,'Smelter Look-up'!$J:$J,0),MATCH($B258&amp;$C258,'Smelter Look-up'!$J:$J,0)))</f>
        <v>478</v>
      </c>
      <c r="X258" s="227">
        <f t="shared" ca="1" si="34"/>
        <v>0</v>
      </c>
      <c r="AB258" s="228" t="str">
        <f t="shared" ca="1" si="35"/>
        <v>TinNovosibirsk Tin Combine</v>
      </c>
    </row>
    <row r="259" spans="1:28" s="227" customFormat="1" ht="51">
      <c r="A259" s="181" t="s">
        <v>15118</v>
      </c>
      <c r="B259" s="182" t="str">
        <f ca="1">IF(LEN(A259)=0,"",INDEX('Smelter Look-up'!$A:$A,MATCH($A259,'Smelter Look-up'!$E:$E,0)))</f>
        <v>Tin</v>
      </c>
      <c r="C259" s="186" t="str">
        <f ca="1">IF(LEN(A259)=0,"",INDEX('Smelter Look-up'!$C:$C,MATCH($A259,'Smelter Look-up'!$E:$E,0)))</f>
        <v>PT Timah Nusantara</v>
      </c>
      <c r="D259" s="230"/>
      <c r="E259" s="182" t="str">
        <f ca="1">IF(ISERROR($V259),"",OFFSET('Smelter Look-up'!$D$4,$V259-4,0)&amp;"")</f>
        <v>INDONESIA</v>
      </c>
      <c r="F259" s="182" t="str">
        <f ca="1">IF(ISERROR($V259),"",OFFSET('Smelter Look-up'!$E$4,$V259-4,0))</f>
        <v>CID001486</v>
      </c>
      <c r="G259" s="182" t="str">
        <f ca="1">IF(C259=$X$4,IF(ISERROR($V259),"Enter smelter details","RMI"),IF(ISERROR($V259),"",OFFSET('Smelter Look-up'!$F$4,$V259-4,0)))</f>
        <v>RMI</v>
      </c>
      <c r="H259" s="183">
        <f ca="1">IF(ISERROR($V259),"",OFFSET('Smelter Look-up'!$G$4,$V259-4,0))</f>
        <v>0</v>
      </c>
      <c r="I259" s="184" t="str">
        <f ca="1">IF(ISERROR($V259),"",OFFSET('Smelter Look-up'!$H$4,$V259-4,0))</f>
        <v>Tempilang</v>
      </c>
      <c r="J259" s="184" t="str">
        <f ca="1">IF(ISERROR($V259),"",OFFSET('Smelter Look-up'!$I$4,$V259-4,0))</f>
        <v>Kepulauan Bangka Belitung</v>
      </c>
      <c r="K259" s="224"/>
      <c r="L259" s="224"/>
      <c r="M259" s="224"/>
      <c r="N259" s="224"/>
      <c r="O259" s="224"/>
      <c r="P259" s="185"/>
      <c r="Q259" s="225"/>
      <c r="R259" s="182" t="str">
        <f ca="1">IF(ISERROR($V259),"",OFFSET('Smelter Look-up'!$C$4,$V259-4,0)&amp;"")</f>
        <v>PT Timah Nusantara</v>
      </c>
      <c r="S259" s="181" t="str">
        <f t="shared" ca="1" si="33"/>
        <v>ID</v>
      </c>
      <c r="T259" s="181" t="str">
        <f ca="1">IF(B259="","",IF(ISERROR(MATCH($J259,SorP!$B$1:$B$6279,0)),"",INDIRECT("'SorP'!$A$"&amp;MATCH($S259&amp;$J259,SorP!C:C,0))))</f>
        <v>ID-BB</v>
      </c>
      <c r="U259" s="201"/>
      <c r="V259" s="226">
        <f ca="1">IF(C259="",NA(),IF(OR(C259="Smelter not listed",C259="Smelter not yet identified"),MATCH($B259&amp;$D259,'Smelter Look-up'!$J:$J,0),MATCH($B259&amp;$C259,'Smelter Look-up'!$J:$J,0)))</f>
        <v>512</v>
      </c>
      <c r="X259" s="227">
        <f t="shared" ca="1" si="34"/>
        <v>0</v>
      </c>
      <c r="AB259" s="228" t="str">
        <f t="shared" ca="1" si="35"/>
        <v>TinPT Timah Nusantara</v>
      </c>
    </row>
    <row r="260" spans="1:28" s="227" customFormat="1" ht="127.5">
      <c r="A260" s="181" t="s">
        <v>758</v>
      </c>
      <c r="B260" s="182" t="str">
        <f ca="1">IF(LEN(A260)=0,"",INDEX('Smelter Look-up'!$A:$A,MATCH($A260,'Smelter Look-up'!$E:$E,0)))</f>
        <v>Tantalum</v>
      </c>
      <c r="C260" s="186" t="str">
        <f ca="1">IF(LEN(A260)=0,"",INDEX('Smelter Look-up'!$C:$C,MATCH($A260,'Smelter Look-up'!$E:$E,0)))</f>
        <v>Yanling Jincheng Tantalum &amp; Niobium Co., Ltd.</v>
      </c>
      <c r="D260" s="230"/>
      <c r="E260" s="182" t="str">
        <f ca="1">IF(ISERROR($V260),"",OFFSET('Smelter Look-up'!$D$4,$V260-4,0)&amp;"")</f>
        <v>CHINA</v>
      </c>
      <c r="F260" s="182" t="str">
        <f ca="1">IF(ISERROR($V260),"",OFFSET('Smelter Look-up'!$E$4,$V260-4,0))</f>
        <v>CID001522</v>
      </c>
      <c r="G260" s="182" t="str">
        <f ca="1">IF(C260=$X$4,IF(ISERROR($V260),"Enter smelter details","RMI"),IF(ISERROR($V260),"",OFFSET('Smelter Look-up'!$F$4,$V260-4,0)))</f>
        <v>RMI</v>
      </c>
      <c r="H260" s="183">
        <f ca="1">IF(ISERROR($V260),"",OFFSET('Smelter Look-up'!$G$4,$V260-4,0))</f>
        <v>0</v>
      </c>
      <c r="I260" s="184" t="str">
        <f ca="1">IF(ISERROR($V260),"",OFFSET('Smelter Look-up'!$H$4,$V260-4,0))</f>
        <v>Zhuzhou</v>
      </c>
      <c r="J260" s="184" t="str">
        <f ca="1">IF(ISERROR($V260),"",OFFSET('Smelter Look-up'!$I$4,$V260-4,0))</f>
        <v>Hunan Sheng</v>
      </c>
      <c r="K260" s="224"/>
      <c r="L260" s="224"/>
      <c r="M260" s="224"/>
      <c r="N260" s="224"/>
      <c r="O260" s="224"/>
      <c r="P260" s="185"/>
      <c r="Q260" s="225"/>
      <c r="R260" s="182" t="str">
        <f ca="1">IF(ISERROR($V260),"",OFFSET('Smelter Look-up'!$C$4,$V260-4,0)&amp;"")</f>
        <v>Yanling Jincheng Tantalum &amp; Niobium Co., Ltd.</v>
      </c>
      <c r="S260" s="181" t="str">
        <f t="shared" ca="1" si="33"/>
        <v>CN</v>
      </c>
      <c r="T260" s="181" t="str">
        <f ca="1">IF(B260="","",IF(ISERROR(MATCH($J260,SorP!$B$1:$B$6279,0)),"",INDIRECT("'SorP'!$A$"&amp;MATCH($S260&amp;$J260,SorP!C:C,0))))</f>
        <v>CN-HN</v>
      </c>
      <c r="U260" s="201"/>
      <c r="V260" s="226">
        <f ca="1">IF(C260="",NA(),IF(OR(C260="Smelter not listed",C260="Smelter not yet identified"),MATCH($B260&amp;$D260,'Smelter Look-up'!$J:$J,0),MATCH($B260&amp;$C260,'Smelter Look-up'!$J:$J,0)))</f>
        <v>383</v>
      </c>
      <c r="X260" s="227">
        <f t="shared" ca="1" si="34"/>
        <v>0</v>
      </c>
      <c r="AB260" s="228" t="str">
        <f t="shared" ca="1" si="35"/>
        <v>TantalumYanling Jincheng Tantalum &amp; Niobium Co., Ltd.</v>
      </c>
    </row>
    <row r="261" spans="1:28" s="227" customFormat="1" ht="51">
      <c r="A261" s="181" t="s">
        <v>740</v>
      </c>
      <c r="B261" s="182" t="str">
        <f ca="1">IF(LEN(A261)=0,"",INDEX('Smelter Look-up'!$A:$A,MATCH($A261,'Smelter Look-up'!$E:$E,0)))</f>
        <v>Gold</v>
      </c>
      <c r="C261" s="186" t="str">
        <f ca="1">IF(LEN(A261)=0,"",INDEX('Smelter Look-up'!$C:$C,MATCH($A261,'Smelter Look-up'!$E:$E,0)))</f>
        <v>Yamakin Co., Ltd.</v>
      </c>
      <c r="D261" s="230"/>
      <c r="E261" s="182" t="str">
        <f ca="1">IF(ISERROR($V261),"",OFFSET('Smelter Look-up'!$D$4,$V261-4,0)&amp;"")</f>
        <v>JAPAN</v>
      </c>
      <c r="F261" s="182" t="str">
        <f ca="1">IF(ISERROR($V261),"",OFFSET('Smelter Look-up'!$E$4,$V261-4,0))</f>
        <v>CID002100</v>
      </c>
      <c r="G261" s="182" t="str">
        <f ca="1">IF(C261=$X$4,IF(ISERROR($V261),"Enter smelter details","RMI"),IF(ISERROR($V261),"",OFFSET('Smelter Look-up'!$F$4,$V261-4,0)))</f>
        <v>RMI</v>
      </c>
      <c r="H261" s="183">
        <f ca="1">IF(ISERROR($V261),"",OFFSET('Smelter Look-up'!$G$4,$V261-4,0))</f>
        <v>0</v>
      </c>
      <c r="I261" s="184" t="str">
        <f ca="1">IF(ISERROR($V261),"",OFFSET('Smelter Look-up'!$H$4,$V261-4,0))</f>
        <v>Konan</v>
      </c>
      <c r="J261" s="184" t="str">
        <f ca="1">IF(ISERROR($V261),"",OFFSET('Smelter Look-up'!$I$4,$V261-4,0))</f>
        <v>Kochi</v>
      </c>
      <c r="K261" s="224"/>
      <c r="L261" s="224"/>
      <c r="M261" s="224"/>
      <c r="N261" s="224"/>
      <c r="O261" s="224"/>
      <c r="P261" s="185"/>
      <c r="Q261" s="225"/>
      <c r="R261" s="182" t="str">
        <f ca="1">IF(ISERROR($V261),"",OFFSET('Smelter Look-up'!$C$4,$V261-4,0)&amp;"")</f>
        <v>Yamakin Co., Ltd.</v>
      </c>
      <c r="S261" s="181" t="str">
        <f t="shared" ref="S261" ca="1" si="36">IF(B261="","",IF(ISERROR(MATCH($E261,CL,0)),"Unknown",INDIRECT("'C'!$A$"&amp;MATCH($E261,CL,0)+1)))</f>
        <v>JP</v>
      </c>
      <c r="T261" s="181" t="str">
        <f ca="1">IF(B261="","",IF(ISERROR(MATCH($J261,SorP!$B$1:$B$6279,0)),"",INDIRECT("'SorP'!$A$"&amp;MATCH($S261&amp;$J261,SorP!C:C,0))))</f>
        <v>JP-39</v>
      </c>
      <c r="U261" s="201"/>
      <c r="V261" s="226">
        <f ca="1">IF(C261="",NA(),IF(OR(C261="Smelter not listed",C261="Smelter not yet identified"),MATCH($B261&amp;$D261,'Smelter Look-up'!$J:$J,0),MATCH($B261&amp;$C261,'Smelter Look-up'!$J:$J,0)))</f>
        <v>301</v>
      </c>
      <c r="X261" s="227">
        <f t="shared" ref="X261" ca="1" si="37">IF(AND(C261="Smelter not listed",OR(LEN(D261)=0,LEN(E261)=0)),1,0)</f>
        <v>0</v>
      </c>
      <c r="AB261" s="228" t="str">
        <f t="shared" ref="AB261" ca="1" si="38">B261&amp;C261</f>
        <v>GoldYamakin Co., Ltd.</v>
      </c>
    </row>
    <row r="262" spans="1:28" s="227" customFormat="1" ht="51">
      <c r="A262" s="181" t="s">
        <v>15497</v>
      </c>
      <c r="B262" s="182" t="str">
        <f ca="1">IF(LEN(A262)=0,"",INDEX('Smelter Look-up'!$A:$A,MATCH($A262,'Smelter Look-up'!$E:$E,0)))</f>
        <v>Tin</v>
      </c>
      <c r="C262" s="186" t="str">
        <f ca="1">IF(LEN(A262)=0,"",INDEX('Smelter Look-up'!$C:$C,MATCH($A262,'Smelter Look-up'!$E:$E,0)))</f>
        <v>PT Tirus Putra Mandiri</v>
      </c>
      <c r="D262" s="230"/>
      <c r="E262" s="182" t="str">
        <f ca="1">IF(ISERROR($V262),"",OFFSET('Smelter Look-up'!$D$4,$V262-4,0)&amp;"")</f>
        <v>INDONESIA</v>
      </c>
      <c r="F262" s="182" t="str">
        <f ca="1">IF(ISERROR($V262),"",OFFSET('Smelter Look-up'!$E$4,$V262-4,0))</f>
        <v>CID002478</v>
      </c>
      <c r="G262" s="182" t="str">
        <f ca="1">IF(C262=$X$4,IF(ISERROR($V262),"Enter smelter details","RMI"),IF(ISERROR($V262),"",OFFSET('Smelter Look-up'!$F$4,$V262-4,0)))</f>
        <v>RMI</v>
      </c>
      <c r="H262" s="183">
        <f ca="1">IF(ISERROR($V262),"",OFFSET('Smelter Look-up'!$G$4,$V262-4,0))</f>
        <v>0</v>
      </c>
      <c r="I262" s="184" t="str">
        <f ca="1">IF(ISERROR($V262),"",OFFSET('Smelter Look-up'!$H$4,$V262-4,0))</f>
        <v>Bogor</v>
      </c>
      <c r="J262" s="184" t="str">
        <f ca="1">IF(ISERROR($V262),"",OFFSET('Smelter Look-up'!$I$4,$V262-4,0))</f>
        <v>Jawa Barat</v>
      </c>
      <c r="K262" s="224"/>
      <c r="L262" s="224"/>
      <c r="M262" s="224"/>
      <c r="N262" s="224"/>
      <c r="O262" s="224"/>
      <c r="P262" s="185"/>
      <c r="Q262" s="225"/>
      <c r="R262" s="182" t="str">
        <f ca="1">IF(ISERROR($V262),"",OFFSET('Smelter Look-up'!$C$4,$V262-4,0)&amp;"")</f>
        <v>PT Tirus Putra Mandiri</v>
      </c>
      <c r="S262" s="181" t="str">
        <f t="shared" ref="S262:S293" ca="1" si="39">IF(B262="","",IF(ISERROR(MATCH($E262,CL,0)),"Unknown",INDIRECT("'C'!$A$"&amp;MATCH($E262,CL,0)+1)))</f>
        <v>ID</v>
      </c>
      <c r="T262" s="181" t="str">
        <f ca="1">IF(B262="","",IF(ISERROR(MATCH($J262,SorP!$B$1:$B$6279,0)),"",INDIRECT("'SorP'!$A$"&amp;MATCH($S262&amp;$J262,SorP!C:C,0))))</f>
        <v>ID-JB</v>
      </c>
      <c r="U262" s="201"/>
      <c r="V262" s="226">
        <f ca="1">IF(C262="",NA(),IF(OR(C262="Smelter not listed",C262="Smelter not yet identified"),MATCH($B262&amp;$D262,'Smelter Look-up'!$J:$J,0),MATCH($B262&amp;$C262,'Smelter Look-up'!$J:$J,0)))</f>
        <v>516</v>
      </c>
      <c r="X262" s="227">
        <f t="shared" ref="X262:X293" ca="1" si="40">IF(AND(C262="Smelter not listed",OR(LEN(D262)=0,LEN(E262)=0)),1,0)</f>
        <v>0</v>
      </c>
      <c r="AB262" s="228" t="str">
        <f t="shared" ref="AB262:AB293" ca="1" si="41">B262&amp;C262</f>
        <v>TinPT Tirus Putra Mandiri</v>
      </c>
    </row>
    <row r="263" spans="1:28" s="227" customFormat="1" ht="102">
      <c r="A263" s="181" t="s">
        <v>2535</v>
      </c>
      <c r="B263" s="182" t="str">
        <f ca="1">IF(LEN(A263)=0,"",INDEX('Smelter Look-up'!$A:$A,MATCH($A263,'Smelter Look-up'!$E:$E,0)))</f>
        <v>Tungsten</v>
      </c>
      <c r="C263" s="186" t="str">
        <f ca="1">IF(LEN(A263)=0,"",INDEX('Smelter Look-up'!$C:$C,MATCH($A263,'Smelter Look-up'!$E:$E,0)))</f>
        <v>Ganzhou Haichuang Tungsten Co., Ltd.</v>
      </c>
      <c r="D263" s="230"/>
      <c r="E263" s="182" t="str">
        <f ca="1">IF(ISERROR($V263),"",OFFSET('Smelter Look-up'!$D$4,$V263-4,0)&amp;"")</f>
        <v>CHINA</v>
      </c>
      <c r="F263" s="182" t="str">
        <f ca="1">IF(ISERROR($V263),"",OFFSET('Smelter Look-up'!$E$4,$V263-4,0))</f>
        <v>CID002645</v>
      </c>
      <c r="G263" s="182" t="str">
        <f ca="1">IF(C263=$X$4,IF(ISERROR($V263),"Enter smelter details","RMI"),IF(ISERROR($V263),"",OFFSET('Smelter Look-up'!$F$4,$V263-4,0)))</f>
        <v>RMI</v>
      </c>
      <c r="H263" s="183">
        <f ca="1">IF(ISERROR($V263),"",OFFSET('Smelter Look-up'!$G$4,$V263-4,0))</f>
        <v>0</v>
      </c>
      <c r="I263" s="184" t="str">
        <f ca="1">IF(ISERROR($V263),"",OFFSET('Smelter Look-up'!$H$4,$V263-4,0))</f>
        <v>Ganzhou</v>
      </c>
      <c r="J263" s="184" t="str">
        <f ca="1">IF(ISERROR($V263),"",OFFSET('Smelter Look-up'!$I$4,$V263-4,0))</f>
        <v>Jiangxi Sheng</v>
      </c>
      <c r="K263" s="224"/>
      <c r="L263" s="224"/>
      <c r="M263" s="224"/>
      <c r="N263" s="224"/>
      <c r="O263" s="224"/>
      <c r="P263" s="185"/>
      <c r="Q263" s="225"/>
      <c r="R263" s="182" t="str">
        <f ca="1">IF(ISERROR($V263),"",OFFSET('Smelter Look-up'!$C$4,$V263-4,0)&amp;"")</f>
        <v>Ganzhou Haichuang Tungsten Co., Ltd.</v>
      </c>
      <c r="S263" s="181" t="str">
        <f t="shared" ca="1" si="39"/>
        <v>CN</v>
      </c>
      <c r="T263" s="181" t="str">
        <f ca="1">IF(B263="","",IF(ISERROR(MATCH($J263,SorP!$B$1:$B$6279,0)),"",INDIRECT("'SorP'!$A$"&amp;MATCH($S263&amp;$J263,SorP!C:C,0))))</f>
        <v>CN-JX</v>
      </c>
      <c r="U263" s="201"/>
      <c r="V263" s="226">
        <f ca="1">IF(C263="",NA(),IF(OR(C263="Smelter not listed",C263="Smelter not yet identified"),MATCH($B263&amp;$D263,'Smelter Look-up'!$J:$J,0),MATCH($B263&amp;$C263,'Smelter Look-up'!$J:$J,0)))</f>
        <v>580</v>
      </c>
      <c r="X263" s="227">
        <f t="shared" ca="1" si="40"/>
        <v>0</v>
      </c>
      <c r="AB263" s="228" t="str">
        <f t="shared" ca="1" si="41"/>
        <v>TungstenGanzhou Haichuang Tungsten Co., Ltd.</v>
      </c>
    </row>
    <row r="264" spans="1:28" s="227" customFormat="1" ht="38.25">
      <c r="A264" s="181" t="s">
        <v>1815</v>
      </c>
      <c r="B264" s="182" t="str">
        <f ca="1">IF(LEN(A264)=0,"",INDEX('Smelter Look-up'!$A:$A,MATCH($A264,'Smelter Look-up'!$E:$E,0)))</f>
        <v>Tin</v>
      </c>
      <c r="C264" s="186" t="str">
        <f ca="1">IF(LEN(A264)=0,"",INDEX('Smelter Look-up'!$C:$C,MATCH($A264,'Smelter Look-up'!$E:$E,0)))</f>
        <v>Aurubis Beerse</v>
      </c>
      <c r="D264" s="230"/>
      <c r="E264" s="182" t="str">
        <f ca="1">IF(ISERROR($V264),"",OFFSET('Smelter Look-up'!$D$4,$V264-4,0)&amp;"")</f>
        <v>BELGIUM</v>
      </c>
      <c r="F264" s="182" t="str">
        <f ca="1">IF(ISERROR($V264),"",OFFSET('Smelter Look-up'!$E$4,$V264-4,0))</f>
        <v>CID002773</v>
      </c>
      <c r="G264" s="182" t="str">
        <f ca="1">IF(C264=$X$4,IF(ISERROR($V264),"Enter smelter details","RMI"),IF(ISERROR($V264),"",OFFSET('Smelter Look-up'!$F$4,$V264-4,0)))</f>
        <v>RMI</v>
      </c>
      <c r="H264" s="183">
        <f ca="1">IF(ISERROR($V264),"",OFFSET('Smelter Look-up'!$G$4,$V264-4,0))</f>
        <v>0</v>
      </c>
      <c r="I264" s="184" t="str">
        <f ca="1">IF(ISERROR($V264),"",OFFSET('Smelter Look-up'!$H$4,$V264-4,0))</f>
        <v>Beerse</v>
      </c>
      <c r="J264" s="184" t="str">
        <f ca="1">IF(ISERROR($V264),"",OFFSET('Smelter Look-up'!$I$4,$V264-4,0))</f>
        <v>Antwerpen</v>
      </c>
      <c r="K264" s="224"/>
      <c r="L264" s="224"/>
      <c r="M264" s="224"/>
      <c r="N264" s="224"/>
      <c r="O264" s="224"/>
      <c r="P264" s="185"/>
      <c r="Q264" s="225"/>
      <c r="R264" s="182" t="str">
        <f ca="1">IF(ISERROR($V264),"",OFFSET('Smelter Look-up'!$C$4,$V264-4,0)&amp;"")</f>
        <v>Aurubis Beerse</v>
      </c>
      <c r="S264" s="181" t="str">
        <f t="shared" ca="1" si="39"/>
        <v>BE</v>
      </c>
      <c r="T264" s="181" t="str">
        <f ca="1">IF(B264="","",IF(ISERROR(MATCH($J264,SorP!$B$1:$B$6279,0)),"",INDIRECT("'SorP'!$A$"&amp;MATCH($S264&amp;$J264,SorP!C:C,0))))</f>
        <v>BE-VAN</v>
      </c>
      <c r="U264" s="201"/>
      <c r="V264" s="226">
        <f ca="1">IF(C264="",NA(),IF(OR(C264="Smelter not listed",C264="Smelter not yet identified"),MATCH($B264&amp;$D264,'Smelter Look-up'!$J:$J,0),MATCH($B264&amp;$C264,'Smelter Look-up'!$J:$J,0)))</f>
        <v>394</v>
      </c>
      <c r="X264" s="227">
        <f t="shared" ca="1" si="40"/>
        <v>0</v>
      </c>
      <c r="AB264" s="228" t="str">
        <f t="shared" ca="1" si="41"/>
        <v>TinAurubis Beerse</v>
      </c>
    </row>
    <row r="265" spans="1:28" s="227" customFormat="1" ht="38.25">
      <c r="A265" s="181" t="s">
        <v>1817</v>
      </c>
      <c r="B265" s="182" t="str">
        <f ca="1">IF(LEN(A265)=0,"",INDEX('Smelter Look-up'!$A:$A,MATCH($A265,'Smelter Look-up'!$E:$E,0)))</f>
        <v>Tin</v>
      </c>
      <c r="C265" s="186" t="str">
        <f ca="1">IF(LEN(A265)=0,"",INDEX('Smelter Look-up'!$C:$C,MATCH($A265,'Smelter Look-up'!$E:$E,0)))</f>
        <v>Aurubis Berango</v>
      </c>
      <c r="D265" s="230"/>
      <c r="E265" s="182" t="str">
        <f ca="1">IF(ISERROR($V265),"",OFFSET('Smelter Look-up'!$D$4,$V265-4,0)&amp;"")</f>
        <v>SPAIN</v>
      </c>
      <c r="F265" s="182" t="str">
        <f ca="1">IF(ISERROR($V265),"",OFFSET('Smelter Look-up'!$E$4,$V265-4,0))</f>
        <v>CID002774</v>
      </c>
      <c r="G265" s="182" t="str">
        <f ca="1">IF(C265=$X$4,IF(ISERROR($V265),"Enter smelter details","RMI"),IF(ISERROR($V265),"",OFFSET('Smelter Look-up'!$F$4,$V265-4,0)))</f>
        <v>RMI</v>
      </c>
      <c r="H265" s="183">
        <f ca="1">IF(ISERROR($V265),"",OFFSET('Smelter Look-up'!$G$4,$V265-4,0))</f>
        <v>0</v>
      </c>
      <c r="I265" s="184" t="str">
        <f ca="1">IF(ISERROR($V265),"",OFFSET('Smelter Look-up'!$H$4,$V265-4,0))</f>
        <v>Berango</v>
      </c>
      <c r="J265" s="184" t="str">
        <f ca="1">IF(ISERROR($V265),"",OFFSET('Smelter Look-up'!$I$4,$V265-4,0))</f>
        <v>Bizkaia</v>
      </c>
      <c r="K265" s="224"/>
      <c r="L265" s="224"/>
      <c r="M265" s="224"/>
      <c r="N265" s="224"/>
      <c r="O265" s="224"/>
      <c r="P265" s="185"/>
      <c r="Q265" s="225"/>
      <c r="R265" s="182" t="str">
        <f ca="1">IF(ISERROR($V265),"",OFFSET('Smelter Look-up'!$C$4,$V265-4,0)&amp;"")</f>
        <v>Aurubis Berango</v>
      </c>
      <c r="S265" s="181" t="str">
        <f t="shared" ca="1" si="39"/>
        <v>ES</v>
      </c>
      <c r="T265" s="181" t="str">
        <f ca="1">IF(B265="","",IF(ISERROR(MATCH($J265,SorP!$B$1:$B$6279,0)),"",INDIRECT("'SorP'!$A$"&amp;MATCH($S265&amp;$J265,SorP!C:C,0))))</f>
        <v>ES-BI</v>
      </c>
      <c r="U265" s="201"/>
      <c r="V265" s="226">
        <f ca="1">IF(C265="",NA(),IF(OR(C265="Smelter not listed",C265="Smelter not yet identified"),MATCH($B265&amp;$D265,'Smelter Look-up'!$J:$J,0),MATCH($B265&amp;$C265,'Smelter Look-up'!$J:$J,0)))</f>
        <v>395</v>
      </c>
      <c r="X265" s="227">
        <f t="shared" ca="1" si="40"/>
        <v>0</v>
      </c>
      <c r="AB265" s="228" t="str">
        <f t="shared" ca="1" si="41"/>
        <v>TinAurubis Berango</v>
      </c>
    </row>
    <row r="266" spans="1:28" s="227" customFormat="1" ht="63.75">
      <c r="A266" s="181" t="s">
        <v>2452</v>
      </c>
      <c r="B266" s="182" t="str">
        <f ca="1">IF(LEN(A266)=0,"",INDEX('Smelter Look-up'!$A:$A,MATCH($A266,'Smelter Look-up'!$E:$E,0)))</f>
        <v>Gold</v>
      </c>
      <c r="C266" s="186" t="str">
        <f ca="1">IF(LEN(A266)=0,"",INDEX('Smelter Look-up'!$C:$C,MATCH($A266,'Smelter Look-up'!$E:$E,0)))</f>
        <v>SungEel HiMetal Co., Ltd.</v>
      </c>
      <c r="D266" s="230"/>
      <c r="E266" s="182" t="str">
        <f ca="1">IF(ISERROR($V266),"",OFFSET('Smelter Look-up'!$D$4,$V266-4,0)&amp;"")</f>
        <v>KOREA, REPUBLIC OF</v>
      </c>
      <c r="F266" s="182" t="str">
        <f ca="1">IF(ISERROR($V266),"",OFFSET('Smelter Look-up'!$E$4,$V266-4,0))</f>
        <v>CID002918</v>
      </c>
      <c r="G266" s="182" t="str">
        <f ca="1">IF(C266=$X$4,IF(ISERROR($V266),"Enter smelter details","RMI"),IF(ISERROR($V266),"",OFFSET('Smelter Look-up'!$F$4,$V266-4,0)))</f>
        <v>RMI</v>
      </c>
      <c r="H266" s="183">
        <f ca="1">IF(ISERROR($V266),"",OFFSET('Smelter Look-up'!$G$4,$V266-4,0))</f>
        <v>0</v>
      </c>
      <c r="I266" s="184" t="str">
        <f ca="1">IF(ISERROR($V266),"",OFFSET('Smelter Look-up'!$H$4,$V266-4,0))</f>
        <v>Gunsan-si</v>
      </c>
      <c r="J266" s="184" t="str">
        <f ca="1">IF(ISERROR($V266),"",OFFSET('Smelter Look-up'!$I$4,$V266-4,0))</f>
        <v>Jeollabuk-do</v>
      </c>
      <c r="K266" s="224"/>
      <c r="L266" s="224"/>
      <c r="M266" s="224"/>
      <c r="N266" s="224"/>
      <c r="O266" s="224"/>
      <c r="P266" s="185"/>
      <c r="Q266" s="225"/>
      <c r="R266" s="182" t="str">
        <f ca="1">IF(ISERROR($V266),"",OFFSET('Smelter Look-up'!$C$4,$V266-4,0)&amp;"")</f>
        <v>SungEel HiMetal Co., Ltd.</v>
      </c>
      <c r="S266" s="181" t="str">
        <f t="shared" ca="1" si="39"/>
        <v>KR</v>
      </c>
      <c r="T266" s="181" t="str">
        <f ca="1">IF(B266="","",IF(ISERROR(MATCH($J266,SorP!$B$1:$B$6279,0)),"",INDIRECT("'SorP'!$A$"&amp;MATCH($S266&amp;$J266,SorP!C:C,0))))</f>
        <v>KR-45</v>
      </c>
      <c r="U266" s="201"/>
      <c r="V266" s="226">
        <f ca="1">IF(C266="",NA(),IF(OR(C266="Smelter not listed",C266="Smelter not yet identified"),MATCH($B266&amp;$D266,'Smelter Look-up'!$J:$J,0),MATCH($B266&amp;$C266,'Smelter Look-up'!$J:$J,0)))</f>
        <v>266</v>
      </c>
      <c r="X266" s="227">
        <f t="shared" ca="1" si="40"/>
        <v>0</v>
      </c>
      <c r="AB266" s="228" t="str">
        <f t="shared" ca="1" si="41"/>
        <v>GoldSungEel HiMetal Co., Ltd.</v>
      </c>
    </row>
    <row r="267" spans="1:28" s="227" customFormat="1" ht="51">
      <c r="A267" s="181" t="s">
        <v>12918</v>
      </c>
      <c r="B267" s="182" t="str">
        <f ca="1">IF(LEN(A267)=0,"",INDEX('Smelter Look-up'!$A:$A,MATCH($A267,'Smelter Look-up'!$E:$E,0)))</f>
        <v>Gold</v>
      </c>
      <c r="C267" s="186" t="str">
        <f ca="1">IF(LEN(A267)=0,"",INDEX('Smelter Look-up'!$C:$C,MATCH($A267,'Smelter Look-up'!$E:$E,0)))</f>
        <v>African Gold Refinery</v>
      </c>
      <c r="D267" s="230"/>
      <c r="E267" s="182" t="str">
        <f ca="1">IF(ISERROR($V267),"",OFFSET('Smelter Look-up'!$D$4,$V267-4,0)&amp;"")</f>
        <v>UGANDA</v>
      </c>
      <c r="F267" s="182" t="str">
        <f ca="1">IF(ISERROR($V267),"",OFFSET('Smelter Look-up'!$E$4,$V267-4,0))</f>
        <v>CID003185</v>
      </c>
      <c r="G267" s="182" t="str">
        <f ca="1">IF(C267=$X$4,IF(ISERROR($V267),"Enter smelter details","RMI"),IF(ISERROR($V267),"",OFFSET('Smelter Look-up'!$F$4,$V267-4,0)))</f>
        <v>RMI</v>
      </c>
      <c r="H267" s="183">
        <f ca="1">IF(ISERROR($V267),"",OFFSET('Smelter Look-up'!$G$4,$V267-4,0))</f>
        <v>0</v>
      </c>
      <c r="I267" s="184" t="str">
        <f ca="1">IF(ISERROR($V267),"",OFFSET('Smelter Look-up'!$H$4,$V267-4,0))</f>
        <v>Entebbe</v>
      </c>
      <c r="J267" s="184" t="str">
        <f ca="1">IF(ISERROR($V267),"",OFFSET('Smelter Look-up'!$I$4,$V267-4,0))</f>
        <v>Wakiso</v>
      </c>
      <c r="K267" s="224"/>
      <c r="L267" s="224"/>
      <c r="M267" s="224"/>
      <c r="N267" s="224"/>
      <c r="O267" s="224"/>
      <c r="P267" s="185"/>
      <c r="Q267" s="225"/>
      <c r="R267" s="182" t="str">
        <f ca="1">IF(ISERROR($V267),"",OFFSET('Smelter Look-up'!$C$4,$V267-4,0)&amp;"")</f>
        <v>African Gold Refinery</v>
      </c>
      <c r="S267" s="181" t="str">
        <f t="shared" ca="1" si="39"/>
        <v>UG</v>
      </c>
      <c r="T267" s="181" t="str">
        <f ca="1">IF(B267="","",IF(ISERROR(MATCH($J267,SorP!$B$1:$B$6279,0)),"",INDIRECT("'SorP'!$A$"&amp;MATCH($S267&amp;$J267,SorP!C:C,0))))</f>
        <v>UG-113</v>
      </c>
      <c r="U267" s="201"/>
      <c r="V267" s="226">
        <f ca="1">IF(C267="",NA(),IF(OR(C267="Smelter not listed",C267="Smelter not yet identified"),MATCH($B267&amp;$D267,'Smelter Look-up'!$J:$J,0),MATCH($B267&amp;$C267,'Smelter Look-up'!$J:$J,0)))</f>
        <v>9</v>
      </c>
      <c r="X267" s="227">
        <f t="shared" ca="1" si="40"/>
        <v>0</v>
      </c>
      <c r="AB267" s="228" t="str">
        <f t="shared" ca="1" si="41"/>
        <v>GoldAfrican Gold Refinery</v>
      </c>
    </row>
    <row r="268" spans="1:28" s="227" customFormat="1" ht="63.75">
      <c r="A268" s="181" t="s">
        <v>12921</v>
      </c>
      <c r="B268" s="182" t="str">
        <f ca="1">IF(LEN(A268)=0,"",INDEX('Smelter Look-up'!$A:$A,MATCH($A268,'Smelter Look-up'!$E:$E,0)))</f>
        <v>Gold</v>
      </c>
      <c r="C268" s="186" t="str">
        <f ca="1">IF(LEN(A268)=0,"",INDEX('Smelter Look-up'!$C:$C,MATCH($A268,'Smelter Look-up'!$E:$E,0)))</f>
        <v>NH Recytech Company</v>
      </c>
      <c r="D268" s="230"/>
      <c r="E268" s="182" t="str">
        <f ca="1">IF(ISERROR($V268),"",OFFSET('Smelter Look-up'!$D$4,$V268-4,0)&amp;"")</f>
        <v>KOREA, REPUBLIC OF</v>
      </c>
      <c r="F268" s="182" t="str">
        <f ca="1">IF(ISERROR($V268),"",OFFSET('Smelter Look-up'!$E$4,$V268-4,0))</f>
        <v>CID003189</v>
      </c>
      <c r="G268" s="182" t="str">
        <f ca="1">IF(C268=$X$4,IF(ISERROR($V268),"Enter smelter details","RMI"),IF(ISERROR($V268),"",OFFSET('Smelter Look-up'!$F$4,$V268-4,0)))</f>
        <v>RMI</v>
      </c>
      <c r="H268" s="183">
        <f ca="1">IF(ISERROR($V268),"",OFFSET('Smelter Look-up'!$G$4,$V268-4,0))</f>
        <v>0</v>
      </c>
      <c r="I268" s="184" t="str">
        <f ca="1">IF(ISERROR($V268),"",OFFSET('Smelter Look-up'!$H$4,$V268-4,0))</f>
        <v>Pyeongtaek-si</v>
      </c>
      <c r="J268" s="184" t="str">
        <f ca="1">IF(ISERROR($V268),"",OFFSET('Smelter Look-up'!$I$4,$V268-4,0))</f>
        <v>Gyeonggi-do</v>
      </c>
      <c r="K268" s="224"/>
      <c r="L268" s="224"/>
      <c r="M268" s="224"/>
      <c r="N268" s="224"/>
      <c r="O268" s="224"/>
      <c r="P268" s="185"/>
      <c r="Q268" s="225"/>
      <c r="R268" s="182" t="str">
        <f ca="1">IF(ISERROR($V268),"",OFFSET('Smelter Look-up'!$C$4,$V268-4,0)&amp;"")</f>
        <v>NH Recytech Company</v>
      </c>
      <c r="S268" s="181" t="str">
        <f t="shared" ca="1" si="39"/>
        <v>KR</v>
      </c>
      <c r="T268" s="181" t="str">
        <f ca="1">IF(B268="","",IF(ISERROR(MATCH($J268,SorP!$B$1:$B$6279,0)),"",INDIRECT("'SorP'!$A$"&amp;MATCH($S268&amp;$J268,SorP!C:C,0))))</f>
        <v>KR-41</v>
      </c>
      <c r="U268" s="201"/>
      <c r="V268" s="226">
        <f ca="1">IF(C268="",NA(),IF(OR(C268="Smelter not listed",C268="Smelter not yet identified"),MATCH($B268&amp;$D268,'Smelter Look-up'!$J:$J,0),MATCH($B268&amp;$C268,'Smelter Look-up'!$J:$J,0)))</f>
        <v>192</v>
      </c>
      <c r="X268" s="227">
        <f t="shared" ca="1" si="40"/>
        <v>0</v>
      </c>
      <c r="AB268" s="228" t="str">
        <f t="shared" ca="1" si="41"/>
        <v>GoldNH Recytech Company</v>
      </c>
    </row>
    <row r="269" spans="1:28" s="227" customFormat="1" ht="89.25">
      <c r="A269" s="181" t="s">
        <v>12930</v>
      </c>
      <c r="B269" s="182" t="str">
        <f ca="1">IF(LEN(A269)=0,"",INDEX('Smelter Look-up'!$A:$A,MATCH($A269,'Smelter Look-up'!$E:$E,0)))</f>
        <v>Tin</v>
      </c>
      <c r="C269" s="186" t="str">
        <f ca="1">IF(LEN(A269)=0,"",INDEX('Smelter Look-up'!$C:$C,MATCH($A269,'Smelter Look-up'!$E:$E,0)))</f>
        <v>Chifeng Dajingzi Tin Industry Co., Ltd.</v>
      </c>
      <c r="D269" s="230"/>
      <c r="E269" s="182" t="str">
        <f ca="1">IF(ISERROR($V269),"",OFFSET('Smelter Look-up'!$D$4,$V269-4,0)&amp;"")</f>
        <v>CHINA</v>
      </c>
      <c r="F269" s="182" t="str">
        <f ca="1">IF(ISERROR($V269),"",OFFSET('Smelter Look-up'!$E$4,$V269-4,0))</f>
        <v>CID003190</v>
      </c>
      <c r="G269" s="182" t="str">
        <f ca="1">IF(C269=$X$4,IF(ISERROR($V269),"Enter smelter details","RMI"),IF(ISERROR($V269),"",OFFSET('Smelter Look-up'!$F$4,$V269-4,0)))</f>
        <v>RMI</v>
      </c>
      <c r="H269" s="183">
        <f ca="1">IF(ISERROR($V269),"",OFFSET('Smelter Look-up'!$G$4,$V269-4,0))</f>
        <v>0</v>
      </c>
      <c r="I269" s="184" t="str">
        <f ca="1">IF(ISERROR($V269),"",OFFSET('Smelter Look-up'!$H$4,$V269-4,0))</f>
        <v>Chifeng</v>
      </c>
      <c r="J269" s="184" t="str">
        <f ca="1">IF(ISERROR($V269),"",OFFSET('Smelter Look-up'!$I$4,$V269-4,0))</f>
        <v>Nei Mongol Zizhiqu</v>
      </c>
      <c r="K269" s="224"/>
      <c r="L269" s="224"/>
      <c r="M269" s="224"/>
      <c r="N269" s="224"/>
      <c r="O269" s="224"/>
      <c r="P269" s="185"/>
      <c r="Q269" s="225"/>
      <c r="R269" s="182" t="str">
        <f ca="1">IF(ISERROR($V269),"",OFFSET('Smelter Look-up'!$C$4,$V269-4,0)&amp;"")</f>
        <v>Chifeng Dajingzi Tin Industry Co., Ltd.</v>
      </c>
      <c r="S269" s="181" t="str">
        <f t="shared" ca="1" si="39"/>
        <v>CN</v>
      </c>
      <c r="T269" s="181" t="str">
        <f ca="1">IF(B269="","",IF(ISERROR(MATCH($J269,SorP!$B$1:$B$6279,0)),"",INDIRECT("'SorP'!$A$"&amp;MATCH($S269&amp;$J269,SorP!C:C,0))))</f>
        <v>CN-NM</v>
      </c>
      <c r="U269" s="201"/>
      <c r="V269" s="226">
        <f ca="1">IF(C269="",NA(),IF(OR(C269="Smelter not listed",C269="Smelter not yet identified"),MATCH($B269&amp;$D269,'Smelter Look-up'!$J:$J,0),MATCH($B269&amp;$C269,'Smelter Look-up'!$J:$J,0)))</f>
        <v>401</v>
      </c>
      <c r="X269" s="227">
        <f t="shared" ca="1" si="40"/>
        <v>0</v>
      </c>
      <c r="AB269" s="228" t="str">
        <f t="shared" ca="1" si="41"/>
        <v>TinChifeng Dajingzi Tin Industry Co., Ltd.</v>
      </c>
    </row>
    <row r="270" spans="1:28" s="227" customFormat="1" ht="51">
      <c r="A270" s="181" t="s">
        <v>14029</v>
      </c>
      <c r="B270" s="182" t="str">
        <f ca="1">IF(LEN(A270)=0,"",INDEX('Smelter Look-up'!$A:$A,MATCH($A270,'Smelter Look-up'!$E:$E,0)))</f>
        <v>Tin</v>
      </c>
      <c r="C270" s="186" t="str">
        <f ca="1">IF(LEN(A270)=0,"",INDEX('Smelter Look-up'!$C:$C,MATCH($A270,'Smelter Look-up'!$E:$E,0)))</f>
        <v>PT Bangka Serumpun</v>
      </c>
      <c r="D270" s="230"/>
      <c r="E270" s="182" t="str">
        <f ca="1">IF(ISERROR($V270),"",OFFSET('Smelter Look-up'!$D$4,$V270-4,0)&amp;"")</f>
        <v>INDONESIA</v>
      </c>
      <c r="F270" s="182" t="str">
        <f ca="1">IF(ISERROR($V270),"",OFFSET('Smelter Look-up'!$E$4,$V270-4,0))</f>
        <v>CID003205</v>
      </c>
      <c r="G270" s="182" t="str">
        <f ca="1">IF(C270=$X$4,IF(ISERROR($V270),"Enter smelter details","RMI"),IF(ISERROR($V270),"",OFFSET('Smelter Look-up'!$F$4,$V270-4,0)))</f>
        <v>RMI</v>
      </c>
      <c r="H270" s="183">
        <f ca="1">IF(ISERROR($V270),"",OFFSET('Smelter Look-up'!$G$4,$V270-4,0))</f>
        <v>0</v>
      </c>
      <c r="I270" s="184" t="str">
        <f ca="1">IF(ISERROR($V270),"",OFFSET('Smelter Look-up'!$H$4,$V270-4,0))</f>
        <v>Pangkalpinang</v>
      </c>
      <c r="J270" s="184" t="str">
        <f ca="1">IF(ISERROR($V270),"",OFFSET('Smelter Look-up'!$I$4,$V270-4,0))</f>
        <v>Kepulauan Bangka Belitung</v>
      </c>
      <c r="K270" s="224"/>
      <c r="L270" s="224"/>
      <c r="M270" s="224"/>
      <c r="N270" s="224"/>
      <c r="O270" s="224"/>
      <c r="P270" s="185"/>
      <c r="Q270" s="225"/>
      <c r="R270" s="182" t="str">
        <f ca="1">IF(ISERROR($V270),"",OFFSET('Smelter Look-up'!$C$4,$V270-4,0)&amp;"")</f>
        <v>PT Bangka Serumpun</v>
      </c>
      <c r="S270" s="181" t="str">
        <f t="shared" ca="1" si="39"/>
        <v>ID</v>
      </c>
      <c r="T270" s="181" t="str">
        <f ca="1">IF(B270="","",IF(ISERROR(MATCH($J270,SorP!$B$1:$B$6279,0)),"",INDIRECT("'SorP'!$A$"&amp;MATCH($S270&amp;$J270,SorP!C:C,0))))</f>
        <v>ID-BB</v>
      </c>
      <c r="U270" s="201"/>
      <c r="V270" s="226">
        <f ca="1">IF(C270="",NA(),IF(OR(C270="Smelter not listed",C270="Smelter not yet identified"),MATCH($B270&amp;$D270,'Smelter Look-up'!$J:$J,0),MATCH($B270&amp;$C270,'Smelter Look-up'!$J:$J,0)))</f>
        <v>492</v>
      </c>
      <c r="X270" s="227">
        <f t="shared" ca="1" si="40"/>
        <v>0</v>
      </c>
      <c r="AB270" s="228" t="str">
        <f t="shared" ca="1" si="41"/>
        <v>TinPT Bangka Serumpun</v>
      </c>
    </row>
    <row r="271" spans="1:28" s="227" customFormat="1" ht="63.75">
      <c r="A271" s="181" t="s">
        <v>12935</v>
      </c>
      <c r="B271" s="182" t="str">
        <f ca="1">IF(LEN(A271)=0,"",INDEX('Smelter Look-up'!$A:$A,MATCH($A271,'Smelter Look-up'!$E:$E,0)))</f>
        <v>Tin</v>
      </c>
      <c r="C271" s="186" t="str">
        <f ca="1">IF(LEN(A271)=0,"",INDEX('Smelter Look-up'!$C:$C,MATCH($A271,'Smelter Look-up'!$E:$E,0)))</f>
        <v>Pongpipat Company Limited</v>
      </c>
      <c r="D271" s="230"/>
      <c r="E271" s="182" t="str">
        <f ca="1">IF(ISERROR($V271),"",OFFSET('Smelter Look-up'!$D$4,$V271-4,0)&amp;"")</f>
        <v>MYANMAR</v>
      </c>
      <c r="F271" s="182" t="str">
        <f ca="1">IF(ISERROR($V271),"",OFFSET('Smelter Look-up'!$E$4,$V271-4,0))</f>
        <v>CID003208</v>
      </c>
      <c r="G271" s="182" t="str">
        <f ca="1">IF(C271=$X$4,IF(ISERROR($V271),"Enter smelter details","RMI"),IF(ISERROR($V271),"",OFFSET('Smelter Look-up'!$F$4,$V271-4,0)))</f>
        <v>RMI</v>
      </c>
      <c r="H271" s="183">
        <f ca="1">IF(ISERROR($V271),"",OFFSET('Smelter Look-up'!$G$4,$V271-4,0))</f>
        <v>0</v>
      </c>
      <c r="I271" s="184" t="str">
        <f ca="1">IF(ISERROR($V271),"",OFFSET('Smelter Look-up'!$H$4,$V271-4,0))</f>
        <v>Yangon</v>
      </c>
      <c r="J271" s="184" t="str">
        <f ca="1">IF(ISERROR($V271),"",OFFSET('Smelter Look-up'!$I$4,$V271-4,0))</f>
        <v>Yangon</v>
      </c>
      <c r="K271" s="224"/>
      <c r="L271" s="224"/>
      <c r="M271" s="224"/>
      <c r="N271" s="224"/>
      <c r="O271" s="224"/>
      <c r="P271" s="185"/>
      <c r="Q271" s="225"/>
      <c r="R271" s="182" t="str">
        <f ca="1">IF(ISERROR($V271),"",OFFSET('Smelter Look-up'!$C$4,$V271-4,0)&amp;"")</f>
        <v>Pongpipat Company Limited</v>
      </c>
      <c r="S271" s="181" t="str">
        <f t="shared" ca="1" si="39"/>
        <v>MM</v>
      </c>
      <c r="T271" s="181" t="str">
        <f ca="1">IF(B271="","",IF(ISERROR(MATCH($J271,SorP!$B$1:$B$6279,0)),"",INDIRECT("'SorP'!$A$"&amp;MATCH($S271&amp;$J271,SorP!C:C,0))))</f>
        <v>MM-06</v>
      </c>
      <c r="U271" s="201"/>
      <c r="V271" s="226">
        <f ca="1">IF(C271="",NA(),IF(OR(C271="Smelter not listed",C271="Smelter not yet identified"),MATCH($B271&amp;$D271,'Smelter Look-up'!$J:$J,0),MATCH($B271&amp;$C271,'Smelter Look-up'!$J:$J,0)))</f>
        <v>484</v>
      </c>
      <c r="X271" s="227">
        <f t="shared" ca="1" si="40"/>
        <v>0</v>
      </c>
      <c r="AB271" s="228" t="str">
        <f t="shared" ca="1" si="41"/>
        <v>TinPongpipat Company Limited</v>
      </c>
    </row>
    <row r="272" spans="1:28" s="227" customFormat="1" ht="51">
      <c r="A272" s="181" t="s">
        <v>13184</v>
      </c>
      <c r="B272" s="182" t="str">
        <f ca="1">IF(LEN(A272)=0,"",INDEX('Smelter Look-up'!$A:$A,MATCH($A272,'Smelter Look-up'!$E:$E,0)))</f>
        <v>Tin</v>
      </c>
      <c r="C272" s="186" t="str">
        <f ca="1">IF(LEN(A272)=0,"",INDEX('Smelter Look-up'!$C:$C,MATCH($A272,'Smelter Look-up'!$E:$E,0)))</f>
        <v>Tin Technology &amp; Refining</v>
      </c>
      <c r="D272" s="230"/>
      <c r="E272" s="182" t="str">
        <f ca="1">IF(ISERROR($V272),"",OFFSET('Smelter Look-up'!$D$4,$V272-4,0)&amp;"")</f>
        <v>UNITED STATES OF AMERICA</v>
      </c>
      <c r="F272" s="182" t="str">
        <f ca="1">IF(ISERROR($V272),"",OFFSET('Smelter Look-up'!$E$4,$V272-4,0))</f>
        <v>CID003325</v>
      </c>
      <c r="G272" s="182" t="str">
        <f ca="1">IF(C272=$X$4,IF(ISERROR($V272),"Enter smelter details","RMI"),IF(ISERROR($V272),"",OFFSET('Smelter Look-up'!$F$4,$V272-4,0)))</f>
        <v>RMI</v>
      </c>
      <c r="H272" s="183">
        <f ca="1">IF(ISERROR($V272),"",OFFSET('Smelter Look-up'!$G$4,$V272-4,0))</f>
        <v>0</v>
      </c>
      <c r="I272" s="184" t="str">
        <f ca="1">IF(ISERROR($V272),"",OFFSET('Smelter Look-up'!$H$4,$V272-4,0))</f>
        <v>West Chester</v>
      </c>
      <c r="J272" s="184" t="str">
        <f ca="1">IF(ISERROR($V272),"",OFFSET('Smelter Look-up'!$I$4,$V272-4,0))</f>
        <v>Pennsylvania</v>
      </c>
      <c r="K272" s="224"/>
      <c r="L272" s="224"/>
      <c r="M272" s="224"/>
      <c r="N272" s="224"/>
      <c r="O272" s="224"/>
      <c r="P272" s="185"/>
      <c r="Q272" s="225"/>
      <c r="R272" s="182" t="str">
        <f ca="1">IF(ISERROR($V272),"",OFFSET('Smelter Look-up'!$C$4,$V272-4,0)&amp;"")</f>
        <v>Tin Technology &amp; Refining</v>
      </c>
      <c r="S272" s="181" t="str">
        <f t="shared" ca="1" si="39"/>
        <v>US</v>
      </c>
      <c r="T272" s="181" t="str">
        <f ca="1">IF(B272="","",IF(ISERROR(MATCH($J272,SorP!$B$1:$B$6279,0)),"",INDIRECT("'SorP'!$A$"&amp;MATCH($S272&amp;$J272,SorP!C:C,0))))</f>
        <v>US-PA</v>
      </c>
      <c r="U272" s="201"/>
      <c r="V272" s="226">
        <f ca="1">IF(C272="",NA(),IF(OR(C272="Smelter not listed",C272="Smelter not yet identified"),MATCH($B272&amp;$D272,'Smelter Look-up'!$J:$J,0),MATCH($B272&amp;$C272,'Smelter Look-up'!$J:$J,0)))</f>
        <v>530</v>
      </c>
      <c r="X272" s="227">
        <f t="shared" ca="1" si="40"/>
        <v>0</v>
      </c>
      <c r="AB272" s="228" t="str">
        <f t="shared" ca="1" si="41"/>
        <v>TinTin Technology &amp; Refining</v>
      </c>
    </row>
    <row r="273" spans="1:28" s="227" customFormat="1" ht="63.75">
      <c r="A273" s="181" t="s">
        <v>15108</v>
      </c>
      <c r="B273" s="182" t="str">
        <f ca="1">IF(LEN(A273)=0,"",INDEX('Smelter Look-up'!$A:$A,MATCH($A273,'Smelter Look-up'!$E:$E,0)))</f>
        <v>Tin</v>
      </c>
      <c r="C273" s="186" t="str">
        <f ca="1">IF(LEN(A273)=0,"",INDEX('Smelter Look-up'!$C:$C,MATCH($A273,'Smelter Look-up'!$E:$E,0)))</f>
        <v>PT Babel Surya Alam Lestari</v>
      </c>
      <c r="D273" s="230"/>
      <c r="E273" s="182" t="str">
        <f ca="1">IF(ISERROR($V273),"",OFFSET('Smelter Look-up'!$D$4,$V273-4,0)&amp;"")</f>
        <v>INDONESIA</v>
      </c>
      <c r="F273" s="182" t="str">
        <f ca="1">IF(ISERROR($V273),"",OFFSET('Smelter Look-up'!$E$4,$V273-4,0))</f>
        <v>CID001406</v>
      </c>
      <c r="G273" s="182" t="str">
        <f ca="1">IF(C273=$X$4,IF(ISERROR($V273),"Enter smelter details","RMI"),IF(ISERROR($V273),"",OFFSET('Smelter Look-up'!$F$4,$V273-4,0)))</f>
        <v>RMI</v>
      </c>
      <c r="H273" s="183">
        <f ca="1">IF(ISERROR($V273),"",OFFSET('Smelter Look-up'!$G$4,$V273-4,0))</f>
        <v>0</v>
      </c>
      <c r="I273" s="184" t="str">
        <f ca="1">IF(ISERROR($V273),"",OFFSET('Smelter Look-up'!$H$4,$V273-4,0))</f>
        <v>Badau</v>
      </c>
      <c r="J273" s="184" t="str">
        <f ca="1">IF(ISERROR($V273),"",OFFSET('Smelter Look-up'!$I$4,$V273-4,0))</f>
        <v>Kepulauan Bangka Belitung</v>
      </c>
      <c r="K273" s="224"/>
      <c r="L273" s="224"/>
      <c r="M273" s="224"/>
      <c r="N273" s="224"/>
      <c r="O273" s="224"/>
      <c r="P273" s="185"/>
      <c r="Q273" s="225"/>
      <c r="R273" s="182" t="str">
        <f ca="1">IF(ISERROR($V273),"",OFFSET('Smelter Look-up'!$C$4,$V273-4,0)&amp;"")</f>
        <v>PT Babel Surya Alam Lestari</v>
      </c>
      <c r="S273" s="181" t="str">
        <f t="shared" ca="1" si="39"/>
        <v>ID</v>
      </c>
      <c r="T273" s="181" t="str">
        <f ca="1">IF(B273="","",IF(ISERROR(MATCH($J273,SorP!$B$1:$B$6279,0)),"",INDIRECT("'SorP'!$A$"&amp;MATCH($S273&amp;$J273,SorP!C:C,0))))</f>
        <v>ID-BB</v>
      </c>
      <c r="U273" s="201"/>
      <c r="V273" s="226">
        <f ca="1">IF(C273="",NA(),IF(OR(C273="Smelter not listed",C273="Smelter not yet identified"),MATCH($B273&amp;$D273,'Smelter Look-up'!$J:$J,0),MATCH($B273&amp;$C273,'Smelter Look-up'!$J:$J,0)))</f>
        <v>490</v>
      </c>
      <c r="X273" s="227">
        <f t="shared" ca="1" si="40"/>
        <v>0</v>
      </c>
      <c r="AB273" s="228" t="str">
        <f t="shared" ca="1" si="41"/>
        <v>TinPT Babel Surya Alam Lestari</v>
      </c>
    </row>
    <row r="274" spans="1:28" s="227" customFormat="1" ht="25.5">
      <c r="A274" s="181" t="s">
        <v>13782</v>
      </c>
      <c r="B274" s="182" t="str">
        <f ca="1">IF(LEN(A274)=0,"",INDEX('Smelter Look-up'!$A:$A,MATCH($A274,'Smelter Look-up'!$E:$E,0)))</f>
        <v>Gold</v>
      </c>
      <c r="C274" s="186" t="str">
        <f ca="1">IF(LEN(A274)=0,"",INDEX('Smelter Look-up'!$C:$C,MATCH($A274,'Smelter Look-up'!$E:$E,0)))</f>
        <v>8853 S.p.A.</v>
      </c>
      <c r="D274" s="230"/>
      <c r="E274" s="182" t="str">
        <f ca="1">IF(ISERROR($V274),"",OFFSET('Smelter Look-up'!$D$4,$V274-4,0)&amp;"")</f>
        <v>ITALY</v>
      </c>
      <c r="F274" s="182" t="str">
        <f ca="1">IF(ISERROR($V274),"",OFFSET('Smelter Look-up'!$E$4,$V274-4,0))</f>
        <v>CID002763</v>
      </c>
      <c r="G274" s="182" t="str">
        <f ca="1">IF(C274=$X$4,IF(ISERROR($V274),"Enter smelter details","RMI"),IF(ISERROR($V274),"",OFFSET('Smelter Look-up'!$F$4,$V274-4,0)))</f>
        <v>RMI</v>
      </c>
      <c r="H274" s="183">
        <f ca="1">IF(ISERROR($V274),"",OFFSET('Smelter Look-up'!$G$4,$V274-4,0))</f>
        <v>0</v>
      </c>
      <c r="I274" s="184" t="str">
        <f ca="1">IF(ISERROR($V274),"",OFFSET('Smelter Look-up'!$H$4,$V274-4,0))</f>
        <v>Pero</v>
      </c>
      <c r="J274" s="184" t="str">
        <f ca="1">IF(ISERROR($V274),"",OFFSET('Smelter Look-up'!$I$4,$V274-4,0))</f>
        <v>Lombardia</v>
      </c>
      <c r="K274" s="224"/>
      <c r="L274" s="224"/>
      <c r="M274" s="224"/>
      <c r="N274" s="224"/>
      <c r="O274" s="224"/>
      <c r="P274" s="185"/>
      <c r="Q274" s="225"/>
      <c r="R274" s="182" t="str">
        <f ca="1">IF(ISERROR($V274),"",OFFSET('Smelter Look-up'!$C$4,$V274-4,0)&amp;"")</f>
        <v>8853 S.p.A.</v>
      </c>
      <c r="S274" s="181" t="str">
        <f t="shared" ca="1" si="39"/>
        <v>IT</v>
      </c>
      <c r="T274" s="181" t="str">
        <f ca="1">IF(B274="","",IF(ISERROR(MATCH($J274,SorP!$B$1:$B$6279,0)),"",INDIRECT("'SorP'!$A$"&amp;MATCH($S274&amp;$J274,SorP!C:C,0))))</f>
        <v>IT-25</v>
      </c>
      <c r="U274" s="201"/>
      <c r="V274" s="226">
        <f ca="1">IF(C274="",NA(),IF(OR(C274="Smelter not listed",C274="Smelter not yet identified"),MATCH($B274&amp;$D274,'Smelter Look-up'!$J:$J,0),MATCH($B274&amp;$C274,'Smelter Look-up'!$J:$J,0)))</f>
        <v>5</v>
      </c>
      <c r="X274" s="227">
        <f t="shared" ca="1" si="40"/>
        <v>0</v>
      </c>
      <c r="AB274" s="228" t="str">
        <f t="shared" ca="1" si="41"/>
        <v>Gold8853 S.p.A.</v>
      </c>
    </row>
    <row r="275" spans="1:28" s="227" customFormat="1" ht="114.75">
      <c r="A275" s="181" t="s">
        <v>13176</v>
      </c>
      <c r="B275" s="182" t="str">
        <f ca="1">IF(LEN(A275)=0,"",INDEX('Smelter Look-up'!$A:$A,MATCH($A275,'Smelter Look-up'!$E:$E,0)))</f>
        <v>Gold</v>
      </c>
      <c r="C275" s="186" t="str">
        <f ca="1">IF(LEN(A275)=0,"",INDEX('Smelter Look-up'!$C:$C,MATCH($A275,'Smelter Look-up'!$E:$E,0)))</f>
        <v>Hunan Guiyang yinxing Nonferrous Smelting Co., Ltd.</v>
      </c>
      <c r="D275" s="230"/>
      <c r="E275" s="182" t="str">
        <f ca="1">IF(ISERROR($V275),"",OFFSET('Smelter Look-up'!$D$4,$V275-4,0)&amp;"")</f>
        <v>CHINA</v>
      </c>
      <c r="F275" s="182" t="str">
        <f ca="1">IF(ISERROR($V275),"",OFFSET('Smelter Look-up'!$E$4,$V275-4,0))</f>
        <v>CID000773</v>
      </c>
      <c r="G275" s="182" t="str">
        <f ca="1">IF(C275=$X$4,IF(ISERROR($V275),"Enter smelter details","RMI"),IF(ISERROR($V275),"",OFFSET('Smelter Look-up'!$F$4,$V275-4,0)))</f>
        <v>RMI</v>
      </c>
      <c r="H275" s="183">
        <f ca="1">IF(ISERROR($V275),"",OFFSET('Smelter Look-up'!$G$4,$V275-4,0))</f>
        <v>0</v>
      </c>
      <c r="I275" s="184" t="str">
        <f ca="1">IF(ISERROR($V275),"",OFFSET('Smelter Look-up'!$H$4,$V275-4,0))</f>
        <v>Chenzhou</v>
      </c>
      <c r="J275" s="184" t="str">
        <f ca="1">IF(ISERROR($V275),"",OFFSET('Smelter Look-up'!$I$4,$V275-4,0))</f>
        <v>Hunan Sheng</v>
      </c>
      <c r="K275" s="224"/>
      <c r="L275" s="224"/>
      <c r="M275" s="224"/>
      <c r="N275" s="224"/>
      <c r="O275" s="224"/>
      <c r="P275" s="185"/>
      <c r="Q275" s="225"/>
      <c r="R275" s="182" t="str">
        <f ca="1">IF(ISERROR($V275),"",OFFSET('Smelter Look-up'!$C$4,$V275-4,0)&amp;"")</f>
        <v>Hunan Guiyang yinxing Nonferrous Smelting Co., Ltd.</v>
      </c>
      <c r="S275" s="181" t="str">
        <f t="shared" ca="1" si="39"/>
        <v>CN</v>
      </c>
      <c r="T275" s="181" t="str">
        <f ca="1">IF(B275="","",IF(ISERROR(MATCH($J275,SorP!$B$1:$B$6279,0)),"",INDIRECT("'SorP'!$A$"&amp;MATCH($S275&amp;$J275,SorP!C:C,0))))</f>
        <v>CN-HN</v>
      </c>
      <c r="U275" s="201"/>
      <c r="V275" s="226">
        <f ca="1">IF(C275="",NA(),IF(OR(C275="Smelter not listed",C275="Smelter not yet identified"),MATCH($B275&amp;$D275,'Smelter Look-up'!$J:$J,0),MATCH($B275&amp;$C275,'Smelter Look-up'!$J:$J,0)))</f>
        <v>112</v>
      </c>
      <c r="X275" s="227">
        <f t="shared" ca="1" si="40"/>
        <v>0</v>
      </c>
      <c r="AB275" s="228" t="str">
        <f t="shared" ca="1" si="41"/>
        <v>GoldHunan Guiyang yinxing Nonferrous Smelting Co., Ltd.</v>
      </c>
    </row>
    <row r="276" spans="1:28" s="227" customFormat="1" ht="38.25">
      <c r="A276" s="181" t="s">
        <v>13179</v>
      </c>
      <c r="B276" s="182" t="str">
        <f ca="1">IF(LEN(A276)=0,"",INDEX('Smelter Look-up'!$A:$A,MATCH($A276,'Smelter Look-up'!$E:$E,0)))</f>
        <v>Gold</v>
      </c>
      <c r="C276" s="186" t="str">
        <f ca="1">IF(LEN(A276)=0,"",INDEX('Smelter Look-up'!$C:$C,MATCH($A276,'Smelter Look-up'!$E:$E,0)))</f>
        <v>QG Refining, LLC</v>
      </c>
      <c r="D276" s="230"/>
      <c r="E276" s="182" t="str">
        <f ca="1">IF(ISERROR($V276),"",OFFSET('Smelter Look-up'!$D$4,$V276-4,0)&amp;"")</f>
        <v>UNITED STATES OF AMERICA</v>
      </c>
      <c r="F276" s="182" t="str">
        <f ca="1">IF(ISERROR($V276),"",OFFSET('Smelter Look-up'!$E$4,$V276-4,0))</f>
        <v>CID003324</v>
      </c>
      <c r="G276" s="182" t="str">
        <f ca="1">IF(C276=$X$4,IF(ISERROR($V276),"Enter smelter details","RMI"),IF(ISERROR($V276),"",OFFSET('Smelter Look-up'!$F$4,$V276-4,0)))</f>
        <v>RMI</v>
      </c>
      <c r="H276" s="183">
        <f ca="1">IF(ISERROR($V276),"",OFFSET('Smelter Look-up'!$G$4,$V276-4,0))</f>
        <v>0</v>
      </c>
      <c r="I276" s="184" t="str">
        <f ca="1">IF(ISERROR($V276),"",OFFSET('Smelter Look-up'!$H$4,$V276-4,0))</f>
        <v>Fairfield</v>
      </c>
      <c r="J276" s="184" t="str">
        <f ca="1">IF(ISERROR($V276),"",OFFSET('Smelter Look-up'!$I$4,$V276-4,0))</f>
        <v>Ohio</v>
      </c>
      <c r="K276" s="224"/>
      <c r="L276" s="224"/>
      <c r="M276" s="224"/>
      <c r="N276" s="224"/>
      <c r="O276" s="224"/>
      <c r="P276" s="185"/>
      <c r="Q276" s="225"/>
      <c r="R276" s="182" t="str">
        <f ca="1">IF(ISERROR($V276),"",OFFSET('Smelter Look-up'!$C$4,$V276-4,0)&amp;"")</f>
        <v>QG Refining, LLC</v>
      </c>
      <c r="S276" s="181" t="str">
        <f t="shared" ca="1" si="39"/>
        <v>US</v>
      </c>
      <c r="T276" s="181" t="str">
        <f ca="1">IF(B276="","",IF(ISERROR(MATCH($J276,SorP!$B$1:$B$6279,0)),"",INDIRECT("'SorP'!$A$"&amp;MATCH($S276&amp;$J276,SorP!C:C,0))))</f>
        <v>US-OH</v>
      </c>
      <c r="U276" s="201"/>
      <c r="V276" s="226">
        <f ca="1">IF(C276="",NA(),IF(OR(C276="Smelter not listed",C276="Smelter not yet identified"),MATCH($B276&amp;$D276,'Smelter Look-up'!$J:$J,0),MATCH($B276&amp;$C276,'Smelter Look-up'!$J:$J,0)))</f>
        <v>214</v>
      </c>
      <c r="X276" s="227">
        <f t="shared" ca="1" si="40"/>
        <v>0</v>
      </c>
      <c r="AB276" s="228" t="str">
        <f t="shared" ca="1" si="41"/>
        <v>GoldQG Refining, LLC</v>
      </c>
    </row>
    <row r="277" spans="1:28" s="227" customFormat="1" ht="76.5">
      <c r="A277" s="181" t="s">
        <v>13794</v>
      </c>
      <c r="B277" s="182" t="str">
        <f ca="1">IF(LEN(A277)=0,"",INDEX('Smelter Look-up'!$A:$A,MATCH($A277,'Smelter Look-up'!$E:$E,0)))</f>
        <v>Gold</v>
      </c>
      <c r="C277" s="186" t="str">
        <f ca="1">IF(LEN(A277)=0,"",INDEX('Smelter Look-up'!$C:$C,MATCH($A277,'Smelter Look-up'!$E:$E,0)))</f>
        <v>Shandong Humon Smelting Co., Ltd.</v>
      </c>
      <c r="D277" s="230"/>
      <c r="E277" s="182" t="str">
        <f ca="1">IF(ISERROR($V277),"",OFFSET('Smelter Look-up'!$D$4,$V277-4,0)&amp;"")</f>
        <v>CHINA</v>
      </c>
      <c r="F277" s="182" t="str">
        <f ca="1">IF(ISERROR($V277),"",OFFSET('Smelter Look-up'!$E$4,$V277-4,0))</f>
        <v>CID002525</v>
      </c>
      <c r="G277" s="182" t="str">
        <f ca="1">IF(C277=$X$4,IF(ISERROR($V277),"Enter smelter details","RMI"),IF(ISERROR($V277),"",OFFSET('Smelter Look-up'!$F$4,$V277-4,0)))</f>
        <v>RMI</v>
      </c>
      <c r="H277" s="183">
        <f ca="1">IF(ISERROR($V277),"",OFFSET('Smelter Look-up'!$G$4,$V277-4,0))</f>
        <v>0</v>
      </c>
      <c r="I277" s="184" t="str">
        <f ca="1">IF(ISERROR($V277),"",OFFSET('Smelter Look-up'!$H$4,$V277-4,0))</f>
        <v>Laizhou</v>
      </c>
      <c r="J277" s="184" t="str">
        <f ca="1">IF(ISERROR($V277),"",OFFSET('Smelter Look-up'!$I$4,$V277-4,0))</f>
        <v>Shandong Sheng</v>
      </c>
      <c r="K277" s="224"/>
      <c r="L277" s="224"/>
      <c r="M277" s="224"/>
      <c r="N277" s="224"/>
      <c r="O277" s="224"/>
      <c r="P277" s="185"/>
      <c r="Q277" s="225"/>
      <c r="R277" s="182" t="str">
        <f ca="1">IF(ISERROR($V277),"",OFFSET('Smelter Look-up'!$C$4,$V277-4,0)&amp;"")</f>
        <v>Shandong Humon Smelting Co., Ltd.</v>
      </c>
      <c r="S277" s="181" t="str">
        <f t="shared" ca="1" si="39"/>
        <v>CN</v>
      </c>
      <c r="T277" s="181" t="str">
        <f ca="1">IF(B277="","",IF(ISERROR(MATCH($J277,SorP!$B$1:$B$6279,0)),"",INDIRECT("'SorP'!$A$"&amp;MATCH($S277&amp;$J277,SorP!C:C,0))))</f>
        <v>CN-SD</v>
      </c>
      <c r="U277" s="201"/>
      <c r="V277" s="226">
        <f ca="1">IF(C277="",NA(),IF(OR(C277="Smelter not listed",C277="Smelter not yet identified"),MATCH($B277&amp;$D277,'Smelter Look-up'!$J:$J,0),MATCH($B277&amp;$C277,'Smelter Look-up'!$J:$J,0)))</f>
        <v>242</v>
      </c>
      <c r="X277" s="227">
        <f t="shared" ca="1" si="40"/>
        <v>0</v>
      </c>
      <c r="AB277" s="228" t="str">
        <f t="shared" ca="1" si="41"/>
        <v>GoldShandong Humon Smelting Co., Ltd.</v>
      </c>
    </row>
    <row r="278" spans="1:28" s="227" customFormat="1" ht="51">
      <c r="A278" s="181" t="s">
        <v>13787</v>
      </c>
      <c r="B278" s="182" t="str">
        <f ca="1">IF(LEN(A278)=0,"",INDEX('Smelter Look-up'!$A:$A,MATCH($A278,'Smelter Look-up'!$E:$E,0)))</f>
        <v>Gold</v>
      </c>
      <c r="C278" s="186" t="str">
        <f ca="1">IF(LEN(A278)=0,"",INDEX('Smelter Look-up'!$C:$C,MATCH($A278,'Smelter Look-up'!$E:$E,0)))</f>
        <v>Dijllah Gold Refinery FZC</v>
      </c>
      <c r="D278" s="230"/>
      <c r="E278" s="182" t="str">
        <f ca="1">IF(ISERROR($V278),"",OFFSET('Smelter Look-up'!$D$4,$V278-4,0)&amp;"")</f>
        <v>UNITED ARAB EMIRATES</v>
      </c>
      <c r="F278" s="182" t="str">
        <f ca="1">IF(ISERROR($V278),"",OFFSET('Smelter Look-up'!$E$4,$V278-4,0))</f>
        <v>CID003348</v>
      </c>
      <c r="G278" s="182" t="str">
        <f ca="1">IF(C278=$X$4,IF(ISERROR($V278),"Enter smelter details","RMI"),IF(ISERROR($V278),"",OFFSET('Smelter Look-up'!$F$4,$V278-4,0)))</f>
        <v>RMI</v>
      </c>
      <c r="H278" s="183">
        <f ca="1">IF(ISERROR($V278),"",OFFSET('Smelter Look-up'!$G$4,$V278-4,0))</f>
        <v>0</v>
      </c>
      <c r="I278" s="184" t="str">
        <f ca="1">IF(ISERROR($V278),"",OFFSET('Smelter Look-up'!$H$4,$V278-4,0))</f>
        <v>Sharjah</v>
      </c>
      <c r="J278" s="184" t="str">
        <f ca="1">IF(ISERROR($V278),"",OFFSET('Smelter Look-up'!$I$4,$V278-4,0))</f>
        <v>Ash Shāriqah</v>
      </c>
      <c r="K278" s="224"/>
      <c r="L278" s="224"/>
      <c r="M278" s="224"/>
      <c r="N278" s="224"/>
      <c r="O278" s="224"/>
      <c r="P278" s="185"/>
      <c r="Q278" s="225"/>
      <c r="R278" s="182" t="str">
        <f ca="1">IF(ISERROR($V278),"",OFFSET('Smelter Look-up'!$C$4,$V278-4,0)&amp;"")</f>
        <v>Dijllah Gold Refinery FZC</v>
      </c>
      <c r="S278" s="181" t="str">
        <f t="shared" ca="1" si="39"/>
        <v>AE</v>
      </c>
      <c r="T278" s="181" t="str">
        <f ca="1">IF(B278="","",IF(ISERROR(MATCH($J278,SorP!$B$1:$B$6279,0)),"",INDIRECT("'SorP'!$A$"&amp;MATCH($S278&amp;$J278,SorP!C:C,0))))</f>
        <v>AE-SH</v>
      </c>
      <c r="U278" s="201"/>
      <c r="V278" s="226">
        <f ca="1">IF(C278="",NA(),IF(OR(C278="Smelter not listed",C278="Smelter not yet identified"),MATCH($B278&amp;$D278,'Smelter Look-up'!$J:$J,0),MATCH($B278&amp;$C278,'Smelter Look-up'!$J:$J,0)))</f>
        <v>63</v>
      </c>
      <c r="X278" s="227">
        <f t="shared" ca="1" si="40"/>
        <v>0</v>
      </c>
      <c r="AB278" s="228" t="str">
        <f t="shared" ca="1" si="41"/>
        <v>GoldDijllah Gold Refinery FZC</v>
      </c>
    </row>
    <row r="279" spans="1:28" s="227" customFormat="1" ht="51">
      <c r="A279" s="181" t="s">
        <v>13789</v>
      </c>
      <c r="B279" s="182" t="str">
        <f ca="1">IF(LEN(A279)=0,"",INDEX('Smelter Look-up'!$A:$A,MATCH($A279,'Smelter Look-up'!$E:$E,0)))</f>
        <v>Gold</v>
      </c>
      <c r="C279" s="186" t="str">
        <f ca="1">IF(LEN(A279)=0,"",INDEX('Smelter Look-up'!$C:$C,MATCH($A279,'Smelter Look-up'!$E:$E,0)))</f>
        <v>Fujairah Gold FZC</v>
      </c>
      <c r="D279" s="230"/>
      <c r="E279" s="182" t="str">
        <f ca="1">IF(ISERROR($V279),"",OFFSET('Smelter Look-up'!$D$4,$V279-4,0)&amp;"")</f>
        <v>UNITED ARAB EMIRATES</v>
      </c>
      <c r="F279" s="182" t="str">
        <f ca="1">IF(ISERROR($V279),"",OFFSET('Smelter Look-up'!$E$4,$V279-4,0))</f>
        <v>CID002584</v>
      </c>
      <c r="G279" s="182" t="str">
        <f ca="1">IF(C279=$X$4,IF(ISERROR($V279),"Enter smelter details","RMI"),IF(ISERROR($V279),"",OFFSET('Smelter Look-up'!$F$4,$V279-4,0)))</f>
        <v>RMI</v>
      </c>
      <c r="H279" s="183">
        <f ca="1">IF(ISERROR($V279),"",OFFSET('Smelter Look-up'!$G$4,$V279-4,0))</f>
        <v>0</v>
      </c>
      <c r="I279" s="184" t="str">
        <f ca="1">IF(ISERROR($V279),"",OFFSET('Smelter Look-up'!$H$4,$V279-4,0))</f>
        <v>Fujairah</v>
      </c>
      <c r="J279" s="184" t="str">
        <f ca="1">IF(ISERROR($V279),"",OFFSET('Smelter Look-up'!$I$4,$V279-4,0))</f>
        <v>Al Fujayrah</v>
      </c>
      <c r="K279" s="224"/>
      <c r="L279" s="224"/>
      <c r="M279" s="224"/>
      <c r="N279" s="224"/>
      <c r="O279" s="224"/>
      <c r="P279" s="185"/>
      <c r="Q279" s="225"/>
      <c r="R279" s="182" t="str">
        <f ca="1">IF(ISERROR($V279),"",OFFSET('Smelter Look-up'!$C$4,$V279-4,0)&amp;"")</f>
        <v>Fujairah Gold FZC</v>
      </c>
      <c r="S279" s="181" t="str">
        <f t="shared" ca="1" si="39"/>
        <v>AE</v>
      </c>
      <c r="T279" s="181" t="str">
        <f ca="1">IF(B279="","",IF(ISERROR(MATCH($J279,SorP!$B$1:$B$6279,0)),"",INDIRECT("'SorP'!$A$"&amp;MATCH($S279&amp;$J279,SorP!C:C,0))))</f>
        <v>AE-FU</v>
      </c>
      <c r="U279" s="201"/>
      <c r="V279" s="226">
        <f ca="1">IF(C279="",NA(),IF(OR(C279="Smelter not listed",C279="Smelter not yet identified"),MATCH($B279&amp;$D279,'Smelter Look-up'!$J:$J,0),MATCH($B279&amp;$C279,'Smelter Look-up'!$J:$J,0)))</f>
        <v>84</v>
      </c>
      <c r="X279" s="227">
        <f t="shared" ca="1" si="40"/>
        <v>0</v>
      </c>
      <c r="AB279" s="228" t="str">
        <f t="shared" ca="1" si="41"/>
        <v>GoldFujairah Gold FZC</v>
      </c>
    </row>
    <row r="280" spans="1:28" s="227" customFormat="1" ht="76.5">
      <c r="A280" s="181" t="s">
        <v>13791</v>
      </c>
      <c r="B280" s="182" t="str">
        <f ca="1">IF(LEN(A280)=0,"",INDEX('Smelter Look-up'!$A:$A,MATCH($A280,'Smelter Look-up'!$E:$E,0)))</f>
        <v>Gold</v>
      </c>
      <c r="C280" s="186" t="str">
        <f ca="1">IF(LEN(A280)=0,"",INDEX('Smelter Look-up'!$C:$C,MATCH($A280,'Smelter Look-up'!$E:$E,0)))</f>
        <v>International Precious Metal Refiners</v>
      </c>
      <c r="D280" s="230"/>
      <c r="E280" s="182" t="str">
        <f ca="1">IF(ISERROR($V280),"",OFFSET('Smelter Look-up'!$D$4,$V280-4,0)&amp;"")</f>
        <v>UNITED ARAB EMIRATES</v>
      </c>
      <c r="F280" s="182" t="str">
        <f ca="1">IF(ISERROR($V280),"",OFFSET('Smelter Look-up'!$E$4,$V280-4,0))</f>
        <v>CID002562</v>
      </c>
      <c r="G280" s="182" t="str">
        <f ca="1">IF(C280=$X$4,IF(ISERROR($V280),"Enter smelter details","RMI"),IF(ISERROR($V280),"",OFFSET('Smelter Look-up'!$F$4,$V280-4,0)))</f>
        <v>RMI</v>
      </c>
      <c r="H280" s="183">
        <f ca="1">IF(ISERROR($V280),"",OFFSET('Smelter Look-up'!$G$4,$V280-4,0))</f>
        <v>0</v>
      </c>
      <c r="I280" s="184" t="str">
        <f ca="1">IF(ISERROR($V280),"",OFFSET('Smelter Look-up'!$H$4,$V280-4,0))</f>
        <v>Dubai</v>
      </c>
      <c r="J280" s="184" t="str">
        <f ca="1">IF(ISERROR($V280),"",OFFSET('Smelter Look-up'!$I$4,$V280-4,0))</f>
        <v>Dubayy</v>
      </c>
      <c r="K280" s="224"/>
      <c r="L280" s="224"/>
      <c r="M280" s="224"/>
      <c r="N280" s="224"/>
      <c r="O280" s="224"/>
      <c r="P280" s="185"/>
      <c r="Q280" s="225"/>
      <c r="R280" s="182" t="str">
        <f ca="1">IF(ISERROR($V280),"",OFFSET('Smelter Look-up'!$C$4,$V280-4,0)&amp;"")</f>
        <v>International Precious Metal Refiners</v>
      </c>
      <c r="S280" s="181" t="str">
        <f t="shared" ca="1" si="39"/>
        <v>AE</v>
      </c>
      <c r="T280" s="181" t="str">
        <f ca="1">IF(B280="","",IF(ISERROR(MATCH($J280,SorP!$B$1:$B$6279,0)),"",INDIRECT("'SorP'!$A$"&amp;MATCH($S280&amp;$J280,SorP!C:C,0))))</f>
        <v>AE-DU</v>
      </c>
      <c r="U280" s="201"/>
      <c r="V280" s="226">
        <f ca="1">IF(C280="",NA(),IF(OR(C280="Smelter not listed",C280="Smelter not yet identified"),MATCH($B280&amp;$D280,'Smelter Look-up'!$J:$J,0),MATCH($B280&amp;$C280,'Smelter Look-up'!$J:$J,0)))</f>
        <v>117</v>
      </c>
      <c r="X280" s="227">
        <f t="shared" ca="1" si="40"/>
        <v>0</v>
      </c>
      <c r="AB280" s="228" t="str">
        <f t="shared" ca="1" si="41"/>
        <v>GoldInternational Precious Metal Refiners</v>
      </c>
    </row>
    <row r="281" spans="1:28" s="227" customFormat="1" ht="102">
      <c r="A281" s="181" t="s">
        <v>13798</v>
      </c>
      <c r="B281" s="182" t="str">
        <f ca="1">IF(LEN(A281)=0,"",INDEX('Smelter Look-up'!$A:$A,MATCH($A281,'Smelter Look-up'!$E:$E,0)))</f>
        <v>Tin</v>
      </c>
      <c r="C281" s="186" t="str">
        <f ca="1">IF(LEN(A281)=0,"",INDEX('Smelter Look-up'!$C:$C,MATCH($A281,'Smelter Look-up'!$E:$E,0)))</f>
        <v>Dongguan CiEXPO Environmental Engineering Co., Ltd.</v>
      </c>
      <c r="D281" s="230"/>
      <c r="E281" s="182" t="str">
        <f ca="1">IF(ISERROR($V281),"",OFFSET('Smelter Look-up'!$D$4,$V281-4,0)&amp;"")</f>
        <v>CHINA</v>
      </c>
      <c r="F281" s="182" t="str">
        <f ca="1">IF(ISERROR($V281),"",OFFSET('Smelter Look-up'!$E$4,$V281-4,0))</f>
        <v>CID003356</v>
      </c>
      <c r="G281" s="182" t="str">
        <f ca="1">IF(C281=$X$4,IF(ISERROR($V281),"Enter smelter details","RMI"),IF(ISERROR($V281),"",OFFSET('Smelter Look-up'!$F$4,$V281-4,0)))</f>
        <v>RMI</v>
      </c>
      <c r="H281" s="183">
        <f ca="1">IF(ISERROR($V281),"",OFFSET('Smelter Look-up'!$G$4,$V281-4,0))</f>
        <v>0</v>
      </c>
      <c r="I281" s="184" t="str">
        <f ca="1">IF(ISERROR($V281),"",OFFSET('Smelter Look-up'!$H$4,$V281-4,0))</f>
        <v>Dongguan</v>
      </c>
      <c r="J281" s="184" t="str">
        <f ca="1">IF(ISERROR($V281),"",OFFSET('Smelter Look-up'!$I$4,$V281-4,0))</f>
        <v>Guangdong Sheng</v>
      </c>
      <c r="K281" s="224"/>
      <c r="L281" s="224"/>
      <c r="M281" s="224"/>
      <c r="N281" s="224"/>
      <c r="O281" s="224"/>
      <c r="P281" s="185"/>
      <c r="Q281" s="225"/>
      <c r="R281" s="182" t="str">
        <f ca="1">IF(ISERROR($V281),"",OFFSET('Smelter Look-up'!$C$4,$V281-4,0)&amp;"")</f>
        <v>Dongguan CiEXPO Environmental Engineering Co., Ltd.</v>
      </c>
      <c r="S281" s="181" t="str">
        <f t="shared" ca="1" si="39"/>
        <v>CN</v>
      </c>
      <c r="T281" s="181" t="str">
        <f ca="1">IF(B281="","",IF(ISERROR(MATCH($J281,SorP!$B$1:$B$6279,0)),"",INDIRECT("'SorP'!$A$"&amp;MATCH($S281&amp;$J281,SorP!C:C,0))))</f>
        <v>CN-GD</v>
      </c>
      <c r="U281" s="201"/>
      <c r="V281" s="226">
        <f ca="1">IF(C281="",NA(),IF(OR(C281="Smelter not listed",C281="Smelter not yet identified"),MATCH($B281&amp;$D281,'Smelter Look-up'!$J:$J,0),MATCH($B281&amp;$C281,'Smelter Look-up'!$J:$J,0)))</f>
        <v>416</v>
      </c>
      <c r="X281" s="227">
        <f t="shared" ca="1" si="40"/>
        <v>0</v>
      </c>
      <c r="AB281" s="228" t="str">
        <f t="shared" ca="1" si="41"/>
        <v>TinDongguan CiEXPO Environmental Engineering Co., Ltd.</v>
      </c>
    </row>
    <row r="282" spans="1:28" s="227" customFormat="1" ht="51">
      <c r="A282" s="181" t="s">
        <v>15114</v>
      </c>
      <c r="B282" s="182" t="str">
        <f ca="1">IF(LEN(A282)=0,"",INDEX('Smelter Look-up'!$A:$A,MATCH($A282,'Smelter Look-up'!$E:$E,0)))</f>
        <v>Tin</v>
      </c>
      <c r="C282" s="186" t="str">
        <f ca="1">IF(LEN(A282)=0,"",INDEX('Smelter Look-up'!$C:$C,MATCH($A282,'Smelter Look-up'!$E:$E,0)))</f>
        <v>PT Rajawali Rimba Perkasa</v>
      </c>
      <c r="D282" s="230"/>
      <c r="E282" s="182" t="str">
        <f ca="1">IF(ISERROR($V282),"",OFFSET('Smelter Look-up'!$D$4,$V282-4,0)&amp;"")</f>
        <v>INDONESIA</v>
      </c>
      <c r="F282" s="182" t="str">
        <f ca="1">IF(ISERROR($V282),"",OFFSET('Smelter Look-up'!$E$4,$V282-4,0))</f>
        <v>CID003381</v>
      </c>
      <c r="G282" s="182" t="str">
        <f ca="1">IF(C282=$X$4,IF(ISERROR($V282),"Enter smelter details","RMI"),IF(ISERROR($V282),"",OFFSET('Smelter Look-up'!$F$4,$V282-4,0)))</f>
        <v>RMI</v>
      </c>
      <c r="H282" s="183">
        <f ca="1">IF(ISERROR($V282),"",OFFSET('Smelter Look-up'!$G$4,$V282-4,0))</f>
        <v>0</v>
      </c>
      <c r="I282" s="184" t="str">
        <f ca="1">IF(ISERROR($V282),"",OFFSET('Smelter Look-up'!$H$4,$V282-4,0))</f>
        <v>Tukak Sadai</v>
      </c>
      <c r="J282" s="184" t="str">
        <f ca="1">IF(ISERROR($V282),"",OFFSET('Smelter Look-up'!$I$4,$V282-4,0))</f>
        <v>Kepulauan Bangka Belitung</v>
      </c>
      <c r="K282" s="224"/>
      <c r="L282" s="224"/>
      <c r="M282" s="224"/>
      <c r="N282" s="224"/>
      <c r="O282" s="224"/>
      <c r="P282" s="185"/>
      <c r="Q282" s="225"/>
      <c r="R282" s="182" t="str">
        <f ca="1">IF(ISERROR($V282),"",OFFSET('Smelter Look-up'!$C$4,$V282-4,0)&amp;"")</f>
        <v>PT Rajawali Rimba Perkasa</v>
      </c>
      <c r="S282" s="181" t="str">
        <f t="shared" ca="1" si="39"/>
        <v>ID</v>
      </c>
      <c r="T282" s="181" t="str">
        <f ca="1">IF(B282="","",IF(ISERROR(MATCH($J282,SorP!$B$1:$B$6279,0)),"",INDIRECT("'SorP'!$A$"&amp;MATCH($S282&amp;$J282,SorP!C:C,0))))</f>
        <v>ID-BB</v>
      </c>
      <c r="U282" s="201"/>
      <c r="V282" s="226">
        <f ca="1">IF(C282="",NA(),IF(OR(C282="Smelter not listed",C282="Smelter not yet identified"),MATCH($B282&amp;$D282,'Smelter Look-up'!$J:$J,0),MATCH($B282&amp;$C282,'Smelter Look-up'!$J:$J,0)))</f>
        <v>506</v>
      </c>
      <c r="X282" s="227">
        <f t="shared" ca="1" si="40"/>
        <v>0</v>
      </c>
      <c r="AB282" s="228" t="str">
        <f t="shared" ca="1" si="41"/>
        <v>TinPT Rajawali Rimba Perkasa</v>
      </c>
    </row>
    <row r="283" spans="1:28" s="227" customFormat="1" ht="51">
      <c r="A283" s="181" t="s">
        <v>15799</v>
      </c>
      <c r="B283" s="182" t="s">
        <v>1128</v>
      </c>
      <c r="C283" s="186" t="s">
        <v>1850</v>
      </c>
      <c r="D283" s="230" t="s">
        <v>15807</v>
      </c>
      <c r="E283" s="182" t="s">
        <v>1107</v>
      </c>
      <c r="F283" s="182" t="s">
        <v>15799</v>
      </c>
      <c r="G283" s="182" t="s">
        <v>13240</v>
      </c>
      <c r="H283" s="183"/>
      <c r="I283" s="184" t="s">
        <v>15808</v>
      </c>
      <c r="J283" s="184" t="s">
        <v>12871</v>
      </c>
      <c r="K283" s="224"/>
      <c r="L283" s="224"/>
      <c r="M283" s="224"/>
      <c r="N283" s="224"/>
      <c r="O283" s="224"/>
      <c r="P283" s="185"/>
      <c r="Q283" s="225"/>
      <c r="R283" s="182" t="str">
        <f ca="1">IF(ISERROR($V283),"",OFFSET('Smelter Look-up'!$C$4,$V283-4,0)&amp;"")</f>
        <v/>
      </c>
      <c r="S283" s="181" t="str">
        <f t="shared" ca="1" si="39"/>
        <v>KR</v>
      </c>
      <c r="T283" s="181" t="str">
        <f ca="1">IF(B283="","",IF(ISERROR(MATCH($J283,SorP!$B$1:$B$6279,0)),"",INDIRECT("'SorP'!$A$"&amp;MATCH($S283&amp;$J283,SorP!C:C,0))))</f>
        <v>KR-41</v>
      </c>
      <c r="U283" s="201"/>
      <c r="V283" s="226" t="e">
        <f>IF(C283="",NA(),IF(OR(C283="Smelter not listed",C283="Smelter not yet identified"),MATCH($B283&amp;$D283,'Smelter Look-up'!$J:$J,0),MATCH($B283&amp;$C283,'Smelter Look-up'!$J:$J,0)))</f>
        <v>#N/A</v>
      </c>
      <c r="X283" s="227">
        <f t="shared" si="40"/>
        <v>0</v>
      </c>
      <c r="AB283" s="228" t="str">
        <f t="shared" si="41"/>
        <v>TungstenSmelter not listed</v>
      </c>
    </row>
    <row r="284" spans="1:28" s="227" customFormat="1" ht="38.25">
      <c r="A284" s="181" t="s">
        <v>15800</v>
      </c>
      <c r="B284" s="182" t="s">
        <v>1126</v>
      </c>
      <c r="C284" s="186" t="s">
        <v>1850</v>
      </c>
      <c r="D284" s="230" t="s">
        <v>15809</v>
      </c>
      <c r="E284" s="182" t="s">
        <v>1096</v>
      </c>
      <c r="F284" s="182" t="s">
        <v>15800</v>
      </c>
      <c r="G284" s="182" t="s">
        <v>13240</v>
      </c>
      <c r="H284" s="183"/>
      <c r="I284" s="184" t="s">
        <v>15810</v>
      </c>
      <c r="J284" s="184" t="s">
        <v>13617</v>
      </c>
      <c r="K284" s="224"/>
      <c r="L284" s="224"/>
      <c r="M284" s="224"/>
      <c r="N284" s="224"/>
      <c r="O284" s="224"/>
      <c r="P284" s="185"/>
      <c r="Q284" s="225"/>
      <c r="R284" s="182" t="str">
        <f ca="1">IF(ISERROR($V284),"",OFFSET('Smelter Look-up'!$C$4,$V284-4,0)&amp;"")</f>
        <v/>
      </c>
      <c r="S284" s="181" t="str">
        <f t="shared" ca="1" si="39"/>
        <v>CN</v>
      </c>
      <c r="T284" s="181" t="str">
        <f ca="1">IF(B284="","",IF(ISERROR(MATCH($J284,SorP!$B$1:$B$6279,0)),"",INDIRECT("'SorP'!$A$"&amp;MATCH($S284&amp;$J284,SorP!C:C,0))))</f>
        <v>CN-AH</v>
      </c>
      <c r="U284" s="201"/>
      <c r="V284" s="226" t="e">
        <f>IF(C284="",NA(),IF(OR(C284="Smelter not listed",C284="Smelter not yet identified"),MATCH($B284&amp;$D284,'Smelter Look-up'!$J:$J,0),MATCH($B284&amp;$C284,'Smelter Look-up'!$J:$J,0)))</f>
        <v>#N/A</v>
      </c>
      <c r="X284" s="227">
        <f t="shared" si="40"/>
        <v>0</v>
      </c>
      <c r="AB284" s="228" t="str">
        <f t="shared" si="41"/>
        <v>TinSmelter not listed</v>
      </c>
    </row>
    <row r="285" spans="1:28" s="227" customFormat="1" ht="102">
      <c r="A285" s="181" t="s">
        <v>13808</v>
      </c>
      <c r="B285" s="182" t="str">
        <f ca="1">IF(LEN(A285)=0,"",INDEX('Smelter Look-up'!$A:$A,MATCH($A285,'Smelter Look-up'!$E:$E,0)))</f>
        <v>Tin</v>
      </c>
      <c r="C285" s="186" t="str">
        <f ca="1">IF(LEN(A285)=0,"",INDEX('Smelter Look-up'!$C:$C,MATCH($A285,'Smelter Look-up'!$E:$E,0)))</f>
        <v>Yunnan Yunfan Non-ferrous Metals Co., Ltd.</v>
      </c>
      <c r="D285" s="230"/>
      <c r="E285" s="182" t="str">
        <f ca="1">IF(ISERROR($V285),"",OFFSET('Smelter Look-up'!$D$4,$V285-4,0)&amp;"")</f>
        <v>CHINA</v>
      </c>
      <c r="F285" s="182" t="str">
        <f ca="1">IF(ISERROR($V285),"",OFFSET('Smelter Look-up'!$E$4,$V285-4,0))</f>
        <v>CID003397</v>
      </c>
      <c r="G285" s="182">
        <f ca="1">IF(C285=$X$4,IF(ISERROR($V285),"Enter smelter details","RMI"),IF(ISERROR($V285),"",OFFSET('Smelter Look-up'!$F$4,$V285-4,0)))</f>
        <v>0</v>
      </c>
      <c r="H285" s="183">
        <f ca="1">IF(ISERROR($V285),"",OFFSET('Smelter Look-up'!$G$4,$V285-4,0))</f>
        <v>0</v>
      </c>
      <c r="I285" s="184" t="str">
        <f ca="1">IF(ISERROR($V285),"",OFFSET('Smelter Look-up'!$H$4,$V285-4,0))</f>
        <v>Gejiu</v>
      </c>
      <c r="J285" s="184" t="str">
        <f ca="1">IF(ISERROR($V285),"",OFFSET('Smelter Look-up'!$I$4,$V285-4,0))</f>
        <v>Yunnan Sheng</v>
      </c>
      <c r="K285" s="224"/>
      <c r="L285" s="224"/>
      <c r="M285" s="224"/>
      <c r="N285" s="224"/>
      <c r="O285" s="224"/>
      <c r="P285" s="185"/>
      <c r="Q285" s="225"/>
      <c r="R285" s="182" t="str">
        <f ca="1">IF(ISERROR($V285),"",OFFSET('Smelter Look-up'!$C$4,$V285-4,0)&amp;"")</f>
        <v>Yunnan Yunfan Non-ferrous Metals Co., Ltd.</v>
      </c>
      <c r="S285" s="181" t="str">
        <f t="shared" ca="1" si="39"/>
        <v>CN</v>
      </c>
      <c r="T285" s="181" t="str">
        <f ca="1">IF(B285="","",IF(ISERROR(MATCH($J285,SorP!$B$1:$B$6279,0)),"",INDIRECT("'SorP'!$A$"&amp;MATCH($S285&amp;$J285,SorP!C:C,0))))</f>
        <v>CN-YN</v>
      </c>
      <c r="U285" s="201"/>
      <c r="V285" s="226">
        <f ca="1">IF(C285="",NA(),IF(OR(C285="Smelter not listed",C285="Smelter not yet identified"),MATCH($B285&amp;$D285,'Smelter Look-up'!$J:$J,0),MATCH($B285&amp;$C285,'Smelter Look-up'!$J:$J,0)))</f>
        <v>551</v>
      </c>
      <c r="X285" s="227">
        <f t="shared" ca="1" si="40"/>
        <v>0</v>
      </c>
      <c r="AB285" s="228" t="str">
        <f t="shared" ca="1" si="41"/>
        <v>TinYunnan Yunfan Non-ferrous Metals Co., Ltd.</v>
      </c>
    </row>
    <row r="286" spans="1:28" s="227" customFormat="1" ht="51">
      <c r="A286" s="181" t="s">
        <v>13785</v>
      </c>
      <c r="B286" s="182" t="str">
        <f ca="1">IF(LEN(A286)=0,"",INDEX('Smelter Look-up'!$A:$A,MATCH($A286,'Smelter Look-up'!$E:$E,0)))</f>
        <v>Gold</v>
      </c>
      <c r="C286" s="186" t="str">
        <f ca="1">IF(LEN(A286)=0,"",INDEX('Smelter Look-up'!$C:$C,MATCH($A286,'Smelter Look-up'!$E:$E,0)))</f>
        <v>CGR Metalloys Pvt Ltd.</v>
      </c>
      <c r="D286" s="230"/>
      <c r="E286" s="182" t="str">
        <f ca="1">IF(ISERROR($V286),"",OFFSET('Smelter Look-up'!$D$4,$V286-4,0)&amp;"")</f>
        <v>INDIA</v>
      </c>
      <c r="F286" s="182" t="str">
        <f ca="1">IF(ISERROR($V286),"",OFFSET('Smelter Look-up'!$E$4,$V286-4,0))</f>
        <v>CID003382</v>
      </c>
      <c r="G286" s="182" t="str">
        <f ca="1">IF(C286=$X$4,IF(ISERROR($V286),"Enter smelter details","RMI"),IF(ISERROR($V286),"",OFFSET('Smelter Look-up'!$F$4,$V286-4,0)))</f>
        <v>RMI</v>
      </c>
      <c r="H286" s="183">
        <f ca="1">IF(ISERROR($V286),"",OFFSET('Smelter Look-up'!$G$4,$V286-4,0))</f>
        <v>0</v>
      </c>
      <c r="I286" s="184" t="str">
        <f ca="1">IF(ISERROR($V286),"",OFFSET('Smelter Look-up'!$H$4,$V286-4,0))</f>
        <v>Cochin</v>
      </c>
      <c r="J286" s="184" t="str">
        <f ca="1">IF(ISERROR($V286),"",OFFSET('Smelter Look-up'!$I$4,$V286-4,0))</f>
        <v>Kerala</v>
      </c>
      <c r="K286" s="224"/>
      <c r="L286" s="224"/>
      <c r="M286" s="224"/>
      <c r="N286" s="224"/>
      <c r="O286" s="224"/>
      <c r="P286" s="185"/>
      <c r="Q286" s="225"/>
      <c r="R286" s="182" t="str">
        <f ca="1">IF(ISERROR($V286),"",OFFSET('Smelter Look-up'!$C$4,$V286-4,0)&amp;"")</f>
        <v>CGR Metalloys Pvt Ltd.</v>
      </c>
      <c r="S286" s="181" t="str">
        <f t="shared" ca="1" si="39"/>
        <v>IN</v>
      </c>
      <c r="T286" s="181" t="str">
        <f ca="1">IF(B286="","",IF(ISERROR(MATCH($J286,SorP!$B$1:$B$6279,0)),"",INDIRECT("'SorP'!$A$"&amp;MATCH($S286&amp;$J286,SorP!C:C,0))))</f>
        <v>IN-KL</v>
      </c>
      <c r="U286" s="201"/>
      <c r="V286" s="226">
        <f ca="1">IF(C286="",NA(),IF(OR(C286="Smelter not listed",C286="Smelter not yet identified"),MATCH($B286&amp;$D286,'Smelter Look-up'!$J:$J,0),MATCH($B286&amp;$C286,'Smelter Look-up'!$J:$J,0)))</f>
        <v>52</v>
      </c>
      <c r="X286" s="227">
        <f t="shared" ca="1" si="40"/>
        <v>0</v>
      </c>
      <c r="AB286" s="228" t="str">
        <f t="shared" ca="1" si="41"/>
        <v>GoldCGR Metalloys Pvt Ltd.</v>
      </c>
    </row>
    <row r="287" spans="1:28" s="227" customFormat="1" ht="38.25">
      <c r="A287" s="181" t="s">
        <v>13796</v>
      </c>
      <c r="B287" s="182" t="str">
        <f ca="1">IF(LEN(A287)=0,"",INDEX('Smelter Look-up'!$A:$A,MATCH($A287,'Smelter Look-up'!$E:$E,0)))</f>
        <v>Gold</v>
      </c>
      <c r="C287" s="186" t="str">
        <f ca="1">IF(LEN(A287)=0,"",INDEX('Smelter Look-up'!$C:$C,MATCH($A287,'Smelter Look-up'!$E:$E,0)))</f>
        <v>Sovereign Metals</v>
      </c>
      <c r="D287" s="230"/>
      <c r="E287" s="182" t="str">
        <f ca="1">IF(ISERROR($V287),"",OFFSET('Smelter Look-up'!$D$4,$V287-4,0)&amp;"")</f>
        <v>INDIA</v>
      </c>
      <c r="F287" s="182" t="str">
        <f ca="1">IF(ISERROR($V287),"",OFFSET('Smelter Look-up'!$E$4,$V287-4,0))</f>
        <v>CID003383</v>
      </c>
      <c r="G287" s="182" t="str">
        <f ca="1">IF(C287=$X$4,IF(ISERROR($V287),"Enter smelter details","RMI"),IF(ISERROR($V287),"",OFFSET('Smelter Look-up'!$F$4,$V287-4,0)))</f>
        <v>RMI</v>
      </c>
      <c r="H287" s="183">
        <f ca="1">IF(ISERROR($V287),"",OFFSET('Smelter Look-up'!$G$4,$V287-4,0))</f>
        <v>0</v>
      </c>
      <c r="I287" s="184" t="str">
        <f ca="1">IF(ISERROR($V287),"",OFFSET('Smelter Look-up'!$H$4,$V287-4,0))</f>
        <v>Ahmedab</v>
      </c>
      <c r="J287" s="184" t="str">
        <f ca="1">IF(ISERROR($V287),"",OFFSET('Smelter Look-up'!$I$4,$V287-4,0))</f>
        <v>Gujarāt</v>
      </c>
      <c r="K287" s="224"/>
      <c r="L287" s="224"/>
      <c r="M287" s="224"/>
      <c r="N287" s="224"/>
      <c r="O287" s="224"/>
      <c r="P287" s="185"/>
      <c r="Q287" s="225"/>
      <c r="R287" s="182" t="str">
        <f ca="1">IF(ISERROR($V287),"",OFFSET('Smelter Look-up'!$C$4,$V287-4,0)&amp;"")</f>
        <v>Sovereign Metals</v>
      </c>
      <c r="S287" s="181" t="str">
        <f t="shared" ca="1" si="39"/>
        <v>IN</v>
      </c>
      <c r="T287" s="181" t="str">
        <f ca="1">IF(B287="","",IF(ISERROR(MATCH($J287,SorP!$B$1:$B$6279,0)),"",INDIRECT("'SorP'!$A$"&amp;MATCH($S287&amp;$J287,SorP!C:C,0))))</f>
        <v>IN-GJ</v>
      </c>
      <c r="U287" s="201"/>
      <c r="V287" s="226">
        <f ca="1">IF(C287="",NA(),IF(OR(C287="Smelter not listed",C287="Smelter not yet identified"),MATCH($B287&amp;$D287,'Smelter Look-up'!$J:$J,0),MATCH($B287&amp;$C287,'Smelter Look-up'!$J:$J,0)))</f>
        <v>261</v>
      </c>
      <c r="X287" s="227">
        <f t="shared" ca="1" si="40"/>
        <v>0</v>
      </c>
      <c r="AB287" s="228" t="str">
        <f t="shared" ca="1" si="41"/>
        <v>GoldSovereign Metals</v>
      </c>
    </row>
    <row r="288" spans="1:28" s="227" customFormat="1" ht="102">
      <c r="A288" s="181" t="s">
        <v>13800</v>
      </c>
      <c r="B288" s="182" t="str">
        <f ca="1">IF(LEN(A288)=0,"",INDEX('Smelter Look-up'!$A:$A,MATCH($A288,'Smelter Look-up'!$E:$E,0)))</f>
        <v>Tin</v>
      </c>
      <c r="C288" s="186" t="str">
        <f ca="1">IF(LEN(A288)=0,"",INDEX('Smelter Look-up'!$C:$C,MATCH($A288,'Smelter Look-up'!$E:$E,0)))</f>
        <v>Gejiu City Fuxiang Industry and Trade Co., Ltd.</v>
      </c>
      <c r="D288" s="230"/>
      <c r="E288" s="182" t="str">
        <f ca="1">IF(ISERROR($V288),"",OFFSET('Smelter Look-up'!$D$4,$V288-4,0)&amp;"")</f>
        <v>CHINA</v>
      </c>
      <c r="F288" s="182" t="str">
        <f ca="1">IF(ISERROR($V288),"",OFFSET('Smelter Look-up'!$E$4,$V288-4,0))</f>
        <v>CID003410</v>
      </c>
      <c r="G288" s="182" t="str">
        <f ca="1">IF(C288=$X$4,IF(ISERROR($V288),"Enter smelter details","RMI"),IF(ISERROR($V288),"",OFFSET('Smelter Look-up'!$F$4,$V288-4,0)))</f>
        <v>RMI</v>
      </c>
      <c r="H288" s="183">
        <f ca="1">IF(ISERROR($V288),"",OFFSET('Smelter Look-up'!$G$4,$V288-4,0))</f>
        <v>0</v>
      </c>
      <c r="I288" s="184" t="str">
        <f ca="1">IF(ISERROR($V288),"",OFFSET('Smelter Look-up'!$H$4,$V288-4,0))</f>
        <v>Gejiu</v>
      </c>
      <c r="J288" s="184" t="str">
        <f ca="1">IF(ISERROR($V288),"",OFFSET('Smelter Look-up'!$I$4,$V288-4,0))</f>
        <v>Yunnan Sheng</v>
      </c>
      <c r="K288" s="224"/>
      <c r="L288" s="224"/>
      <c r="M288" s="224"/>
      <c r="N288" s="224"/>
      <c r="O288" s="224"/>
      <c r="P288" s="185"/>
      <c r="Q288" s="225"/>
      <c r="R288" s="182" t="str">
        <f ca="1">IF(ISERROR($V288),"",OFFSET('Smelter Look-up'!$C$4,$V288-4,0)&amp;"")</f>
        <v>Gejiu City Fuxiang Industry and Trade Co., Ltd.</v>
      </c>
      <c r="S288" s="181" t="str">
        <f t="shared" ca="1" si="39"/>
        <v>CN</v>
      </c>
      <c r="T288" s="181" t="str">
        <f ca="1">IF(B288="","",IF(ISERROR(MATCH($J288,SorP!$B$1:$B$6279,0)),"",INDIRECT("'SorP'!$A$"&amp;MATCH($S288&amp;$J288,SorP!C:C,0))))</f>
        <v>CN-YN</v>
      </c>
      <c r="U288" s="201"/>
      <c r="V288" s="226">
        <f ca="1">IF(C288="",NA(),IF(OR(C288="Smelter not listed",C288="Smelter not yet identified"),MATCH($B288&amp;$D288,'Smelter Look-up'!$J:$J,0),MATCH($B288&amp;$C288,'Smelter Look-up'!$J:$J,0)))</f>
        <v>433</v>
      </c>
      <c r="X288" s="227">
        <f t="shared" ca="1" si="40"/>
        <v>0</v>
      </c>
      <c r="AB288" s="228" t="str">
        <f t="shared" ca="1" si="41"/>
        <v>TinGejiu City Fuxiang Industry and Trade Co., Ltd.</v>
      </c>
    </row>
    <row r="289" spans="1:28" s="227" customFormat="1" ht="76.5">
      <c r="A289" s="181" t="s">
        <v>13806</v>
      </c>
      <c r="B289" s="182" t="str">
        <f ca="1">IF(LEN(A289)=0,"",INDEX('Smelter Look-up'!$A:$A,MATCH($A289,'Smelter Look-up'!$E:$E,0)))</f>
        <v>Tin</v>
      </c>
      <c r="C289" s="186" t="str">
        <f ca="1">IF(LEN(A289)=0,"",INDEX('Smelter Look-up'!$C:$C,MATCH($A289,'Smelter Look-up'!$E:$E,0)))</f>
        <v>Precious Minerals and Smelting Limited</v>
      </c>
      <c r="D289" s="230"/>
      <c r="E289" s="182" t="str">
        <f ca="1">IF(ISERROR($V289),"",OFFSET('Smelter Look-up'!$D$4,$V289-4,0)&amp;"")</f>
        <v>INDIA</v>
      </c>
      <c r="F289" s="182" t="str">
        <f ca="1">IF(ISERROR($V289),"",OFFSET('Smelter Look-up'!$E$4,$V289-4,0))</f>
        <v>CID003409</v>
      </c>
      <c r="G289" s="182" t="str">
        <f ca="1">IF(C289=$X$4,IF(ISERROR($V289),"Enter smelter details","RMI"),IF(ISERROR($V289),"",OFFSET('Smelter Look-up'!$F$4,$V289-4,0)))</f>
        <v>RMI</v>
      </c>
      <c r="H289" s="183">
        <f ca="1">IF(ISERROR($V289),"",OFFSET('Smelter Look-up'!$G$4,$V289-4,0))</f>
        <v>0</v>
      </c>
      <c r="I289" s="184" t="str">
        <f ca="1">IF(ISERROR($V289),"",OFFSET('Smelter Look-up'!$H$4,$V289-4,0))</f>
        <v>Jagdalpur</v>
      </c>
      <c r="J289" s="184" t="str">
        <f ca="1">IF(ISERROR($V289),"",OFFSET('Smelter Look-up'!$I$4,$V289-4,0))</f>
        <v>Chhattīsgarh</v>
      </c>
      <c r="K289" s="224"/>
      <c r="L289" s="224"/>
      <c r="M289" s="224"/>
      <c r="N289" s="224"/>
      <c r="O289" s="224"/>
      <c r="P289" s="185"/>
      <c r="Q289" s="225"/>
      <c r="R289" s="182" t="str">
        <f ca="1">IF(ISERROR($V289),"",OFFSET('Smelter Look-up'!$C$4,$V289-4,0)&amp;"")</f>
        <v>Precious Minerals and Smelting Limited</v>
      </c>
      <c r="S289" s="181" t="str">
        <f t="shared" ca="1" si="39"/>
        <v>IN</v>
      </c>
      <c r="T289" s="181" t="str">
        <f ca="1">IF(B289="","",IF(ISERROR(MATCH($J289,SorP!$B$1:$B$6279,0)),"",INDIRECT("'SorP'!$A$"&amp;MATCH($S289&amp;$J289,SorP!C:C,0))))</f>
        <v>IN-CT</v>
      </c>
      <c r="U289" s="201"/>
      <c r="V289" s="226">
        <f ca="1">IF(C289="",NA(),IF(OR(C289="Smelter not listed",C289="Smelter not yet identified"),MATCH($B289&amp;$D289,'Smelter Look-up'!$J:$J,0),MATCH($B289&amp;$C289,'Smelter Look-up'!$J:$J,0)))</f>
        <v>485</v>
      </c>
      <c r="X289" s="227">
        <f t="shared" ca="1" si="40"/>
        <v>0</v>
      </c>
      <c r="AB289" s="228" t="str">
        <f t="shared" ca="1" si="41"/>
        <v>TinPrecious Minerals and Smelting Limited</v>
      </c>
    </row>
    <row r="290" spans="1:28" s="227" customFormat="1" ht="76.5">
      <c r="A290" s="181" t="s">
        <v>13815</v>
      </c>
      <c r="B290" s="182" t="str">
        <f ca="1">IF(LEN(A290)=0,"",INDEX('Smelter Look-up'!$A:$A,MATCH($A290,'Smelter Look-up'!$E:$E,0)))</f>
        <v>Tungsten</v>
      </c>
      <c r="C290" s="186" t="str">
        <f ca="1">IF(LEN(A290)=0,"",INDEX('Smelter Look-up'!$C:$C,MATCH($A290,'Smelter Look-up'!$E:$E,0)))</f>
        <v>Fujian Ganmin RareMetal Co., Ltd.</v>
      </c>
      <c r="D290" s="230"/>
      <c r="E290" s="182" t="str">
        <f ca="1">IF(ISERROR($V290),"",OFFSET('Smelter Look-up'!$D$4,$V290-4,0)&amp;"")</f>
        <v>CHINA</v>
      </c>
      <c r="F290" s="182" t="str">
        <f ca="1">IF(ISERROR($V290),"",OFFSET('Smelter Look-up'!$E$4,$V290-4,0))</f>
        <v>CID003401</v>
      </c>
      <c r="G290" s="182" t="str">
        <f ca="1">IF(C290=$X$4,IF(ISERROR($V290),"Enter smelter details","RMI"),IF(ISERROR($V290),"",OFFSET('Smelter Look-up'!$F$4,$V290-4,0)))</f>
        <v>RMI</v>
      </c>
      <c r="H290" s="183">
        <f ca="1">IF(ISERROR($V290),"",OFFSET('Smelter Look-up'!$G$4,$V290-4,0))</f>
        <v>0</v>
      </c>
      <c r="I290" s="184" t="str">
        <f ca="1">IF(ISERROR($V290),"",OFFSET('Smelter Look-up'!$H$4,$V290-4,0))</f>
        <v>Longyan</v>
      </c>
      <c r="J290" s="184" t="str">
        <f ca="1">IF(ISERROR($V290),"",OFFSET('Smelter Look-up'!$I$4,$V290-4,0))</f>
        <v>Fujian Sheng</v>
      </c>
      <c r="K290" s="224"/>
      <c r="L290" s="224"/>
      <c r="M290" s="224"/>
      <c r="N290" s="224"/>
      <c r="O290" s="224"/>
      <c r="P290" s="185"/>
      <c r="Q290" s="225"/>
      <c r="R290" s="182" t="str">
        <f ca="1">IF(ISERROR($V290),"",OFFSET('Smelter Look-up'!$C$4,$V290-4,0)&amp;"")</f>
        <v>Fujian Ganmin RareMetal Co., Ltd.</v>
      </c>
      <c r="S290" s="181" t="str">
        <f t="shared" ca="1" si="39"/>
        <v>CN</v>
      </c>
      <c r="T290" s="181" t="str">
        <f ca="1">IF(B290="","",IF(ISERROR(MATCH($J290,SorP!$B$1:$B$6279,0)),"",INDIRECT("'SorP'!$A$"&amp;MATCH($S290&amp;$J290,SorP!C:C,0))))</f>
        <v>CN-FJ</v>
      </c>
      <c r="U290" s="201"/>
      <c r="V290" s="226">
        <f ca="1">IF(C290="",NA(),IF(OR(C290="Smelter not listed",C290="Smelter not yet identified"),MATCH($B290&amp;$D290,'Smelter Look-up'!$J:$J,0),MATCH($B290&amp;$C290,'Smelter Look-up'!$J:$J,0)))</f>
        <v>577</v>
      </c>
      <c r="X290" s="227">
        <f t="shared" ca="1" si="40"/>
        <v>0</v>
      </c>
      <c r="AB290" s="228" t="str">
        <f t="shared" ca="1" si="41"/>
        <v>TungstenFujian Ganmin RareMetal Co., Ltd.</v>
      </c>
    </row>
    <row r="291" spans="1:28" s="227" customFormat="1" ht="76.5">
      <c r="A291" s="181" t="s">
        <v>13818</v>
      </c>
      <c r="B291" s="182" t="str">
        <f ca="1">IF(LEN(A291)=0,"",INDEX('Smelter Look-up'!$A:$A,MATCH($A291,'Smelter Look-up'!$E:$E,0)))</f>
        <v>Tungsten</v>
      </c>
      <c r="C291" s="186" t="str">
        <f ca="1">IF(LEN(A291)=0,"",INDEX('Smelter Look-up'!$C:$C,MATCH($A291,'Smelter Look-up'!$E:$E,0)))</f>
        <v>JSC "Kirovgrad Hard Alloys Plant"</v>
      </c>
      <c r="D291" s="230"/>
      <c r="E291" s="182" t="str">
        <f ca="1">IF(ISERROR($V291),"",OFFSET('Smelter Look-up'!$D$4,$V291-4,0)&amp;"")</f>
        <v>RUSSIAN FEDERATION</v>
      </c>
      <c r="F291" s="182" t="str">
        <f ca="1">IF(ISERROR($V291),"",OFFSET('Smelter Look-up'!$E$4,$V291-4,0))</f>
        <v>CID003408</v>
      </c>
      <c r="G291" s="182" t="str">
        <f ca="1">IF(C291=$X$4,IF(ISERROR($V291),"Enter smelter details","RMI"),IF(ISERROR($V291),"",OFFSET('Smelter Look-up'!$F$4,$V291-4,0)))</f>
        <v>RMI</v>
      </c>
      <c r="H291" s="183">
        <f ca="1">IF(ISERROR($V291),"",OFFSET('Smelter Look-up'!$G$4,$V291-4,0))</f>
        <v>0</v>
      </c>
      <c r="I291" s="184" t="str">
        <f ca="1">IF(ISERROR($V291),"",OFFSET('Smelter Look-up'!$H$4,$V291-4,0))</f>
        <v>Kirovgrad</v>
      </c>
      <c r="J291" s="184" t="str">
        <f ca="1">IF(ISERROR($V291),"",OFFSET('Smelter Look-up'!$I$4,$V291-4,0))</f>
        <v>Sverdlovskaya oblast'</v>
      </c>
      <c r="K291" s="224"/>
      <c r="L291" s="224"/>
      <c r="M291" s="224"/>
      <c r="N291" s="224"/>
      <c r="O291" s="224"/>
      <c r="P291" s="185"/>
      <c r="Q291" s="225"/>
      <c r="R291" s="182" t="str">
        <f ca="1">IF(ISERROR($V291),"",OFFSET('Smelter Look-up'!$C$4,$V291-4,0)&amp;"")</f>
        <v>JSC "Kirovgrad Hard Alloys Plant"</v>
      </c>
      <c r="S291" s="181" t="str">
        <f t="shared" ca="1" si="39"/>
        <v>RU</v>
      </c>
      <c r="T291" s="181" t="str">
        <f ca="1">IF(B291="","",IF(ISERROR(MATCH($J291,SorP!$B$1:$B$6279,0)),"",INDIRECT("'SorP'!$A$"&amp;MATCH($S291&amp;$J291,SorP!C:C,0))))</f>
        <v>RU-SVE</v>
      </c>
      <c r="U291" s="201"/>
      <c r="V291" s="226">
        <f ca="1">IF(C291="",NA(),IF(OR(C291="Smelter not listed",C291="Smelter not yet identified"),MATCH($B291&amp;$D291,'Smelter Look-up'!$J:$J,0),MATCH($B291&amp;$C291,'Smelter Look-up'!$J:$J,0)))</f>
        <v>610</v>
      </c>
      <c r="X291" s="227">
        <f t="shared" ca="1" si="40"/>
        <v>0</v>
      </c>
      <c r="AB291" s="228" t="str">
        <f t="shared" ca="1" si="41"/>
        <v>TungstenJSC "Kirovgrad Hard Alloys Plant"</v>
      </c>
    </row>
    <row r="292" spans="1:28" s="227" customFormat="1" ht="63.75">
      <c r="A292" s="181" t="s">
        <v>13820</v>
      </c>
      <c r="B292" s="182" t="str">
        <f ca="1">IF(LEN(A292)=0,"",INDEX('Smelter Look-up'!$A:$A,MATCH($A292,'Smelter Look-up'!$E:$E,0)))</f>
        <v>Tungsten</v>
      </c>
      <c r="C292" s="186" t="str">
        <f ca="1">IF(LEN(A292)=0,"",INDEX('Smelter Look-up'!$C:$C,MATCH($A292,'Smelter Look-up'!$E:$E,0)))</f>
        <v>Lianyou Metals Co., Ltd.</v>
      </c>
      <c r="D292" s="230"/>
      <c r="E292" s="182" t="str">
        <f ca="1">IF(ISERROR($V292),"",OFFSET('Smelter Look-up'!$D$4,$V292-4,0)&amp;"")</f>
        <v>TAIWAN, PROVINCE OF CHINA</v>
      </c>
      <c r="F292" s="182" t="str">
        <f ca="1">IF(ISERROR($V292),"",OFFSET('Smelter Look-up'!$E$4,$V292-4,0))</f>
        <v>CID003407</v>
      </c>
      <c r="G292" s="182" t="str">
        <f ca="1">IF(C292=$X$4,IF(ISERROR($V292),"Enter smelter details","RMI"),IF(ISERROR($V292),"",OFFSET('Smelter Look-up'!$F$4,$V292-4,0)))</f>
        <v>RMI</v>
      </c>
      <c r="H292" s="183">
        <f ca="1">IF(ISERROR($V292),"",OFFSET('Smelter Look-up'!$G$4,$V292-4,0))</f>
        <v>0</v>
      </c>
      <c r="I292" s="184" t="str">
        <f ca="1">IF(ISERROR($V292),"",OFFSET('Smelter Look-up'!$H$4,$V292-4,0))</f>
        <v>Fangliao</v>
      </c>
      <c r="J292" s="184" t="str">
        <f ca="1">IF(ISERROR($V292),"",OFFSET('Smelter Look-up'!$I$4,$V292-4,0))</f>
        <v>Pingtung</v>
      </c>
      <c r="K292" s="224"/>
      <c r="L292" s="224"/>
      <c r="M292" s="224"/>
      <c r="N292" s="224"/>
      <c r="O292" s="224"/>
      <c r="P292" s="185"/>
      <c r="Q292" s="225"/>
      <c r="R292" s="182" t="str">
        <f ca="1">IF(ISERROR($V292),"",OFFSET('Smelter Look-up'!$C$4,$V292-4,0)&amp;"")</f>
        <v>Lianyou Metals Co., Ltd.</v>
      </c>
      <c r="S292" s="181" t="str">
        <f t="shared" ca="1" si="39"/>
        <v>TW</v>
      </c>
      <c r="T292" s="181" t="str">
        <f ca="1">IF(B292="","",IF(ISERROR(MATCH($J292,SorP!$B$1:$B$6279,0)),"",INDIRECT("'SorP'!$A$"&amp;MATCH($S292&amp;$J292,SorP!C:C,0))))</f>
        <v>TW-PIF</v>
      </c>
      <c r="U292" s="201"/>
      <c r="V292" s="226">
        <f ca="1">IF(C292="",NA(),IF(OR(C292="Smelter not listed",C292="Smelter not yet identified"),MATCH($B292&amp;$D292,'Smelter Look-up'!$J:$J,0),MATCH($B292&amp;$C292,'Smelter Look-up'!$J:$J,0)))</f>
        <v>613</v>
      </c>
      <c r="X292" s="227">
        <f t="shared" ca="1" si="40"/>
        <v>0</v>
      </c>
      <c r="AB292" s="228" t="str">
        <f t="shared" ca="1" si="41"/>
        <v>TungstenLianyou Metals Co., Ltd.</v>
      </c>
    </row>
    <row r="293" spans="1:28" s="227" customFormat="1" ht="51">
      <c r="A293" s="181" t="s">
        <v>656</v>
      </c>
      <c r="B293" s="182" t="str">
        <f ca="1">IF(LEN(A293)=0,"",INDEX('Smelter Look-up'!$A:$A,MATCH($A293,'Smelter Look-up'!$E:$E,0)))</f>
        <v>Gold</v>
      </c>
      <c r="C293" s="186" t="str">
        <f ca="1">IF(LEN(A293)=0,"",INDEX('Smelter Look-up'!$C:$C,MATCH($A293,'Smelter Look-up'!$E:$E,0)))</f>
        <v>Asaka Riken Co., Ltd.</v>
      </c>
      <c r="D293" s="230"/>
      <c r="E293" s="182" t="str">
        <f ca="1">IF(ISERROR($V293),"",OFFSET('Smelter Look-up'!$D$4,$V293-4,0)&amp;"")</f>
        <v>JAPAN</v>
      </c>
      <c r="F293" s="182" t="str">
        <f ca="1">IF(ISERROR($V293),"",OFFSET('Smelter Look-up'!$E$4,$V293-4,0))</f>
        <v>CID000090</v>
      </c>
      <c r="G293" s="182" t="str">
        <f ca="1">IF(C293=$X$4,IF(ISERROR($V293),"Enter smelter details","RMI"),IF(ISERROR($V293),"",OFFSET('Smelter Look-up'!$F$4,$V293-4,0)))</f>
        <v>RMI</v>
      </c>
      <c r="H293" s="183">
        <f ca="1">IF(ISERROR($V293),"",OFFSET('Smelter Look-up'!$G$4,$V293-4,0))</f>
        <v>0</v>
      </c>
      <c r="I293" s="184" t="str">
        <f ca="1">IF(ISERROR($V293),"",OFFSET('Smelter Look-up'!$H$4,$V293-4,0))</f>
        <v>Tamura</v>
      </c>
      <c r="J293" s="184" t="str">
        <f ca="1">IF(ISERROR($V293),"",OFFSET('Smelter Look-up'!$I$4,$V293-4,0))</f>
        <v>Fukushima</v>
      </c>
      <c r="K293" s="224"/>
      <c r="L293" s="224"/>
      <c r="M293" s="224"/>
      <c r="N293" s="224"/>
      <c r="O293" s="224"/>
      <c r="P293" s="185"/>
      <c r="Q293" s="225"/>
      <c r="R293" s="182" t="str">
        <f ca="1">IF(ISERROR($V293),"",OFFSET('Smelter Look-up'!$C$4,$V293-4,0)&amp;"")</f>
        <v>Asaka Riken Co., Ltd.</v>
      </c>
      <c r="S293" s="181" t="str">
        <f t="shared" ca="1" si="39"/>
        <v>JP</v>
      </c>
      <c r="T293" s="181" t="str">
        <f ca="1">IF(B293="","",IF(ISERROR(MATCH($J293,SorP!$B$1:$B$6279,0)),"",INDIRECT("'SorP'!$A$"&amp;MATCH($S293&amp;$J293,SorP!C:C,0))))</f>
        <v>JP-07</v>
      </c>
      <c r="U293" s="201"/>
      <c r="V293" s="226">
        <f ca="1">IF(C293="",NA(),IF(OR(C293="Smelter not listed",C293="Smelter not yet identified"),MATCH($B293&amp;$D293,'Smelter Look-up'!$J:$J,0),MATCH($B293&amp;$C293,'Smelter Look-up'!$J:$J,0)))</f>
        <v>32</v>
      </c>
      <c r="X293" s="227">
        <f t="shared" ca="1" si="40"/>
        <v>0</v>
      </c>
      <c r="AB293" s="228" t="str">
        <f t="shared" ca="1" si="41"/>
        <v>GoldAsaka Riken Co., Ltd.</v>
      </c>
    </row>
    <row r="294" spans="1:28" s="227" customFormat="1" ht="89.25">
      <c r="A294" s="181" t="s">
        <v>13861</v>
      </c>
      <c r="B294" s="182" t="str">
        <f ca="1">IF(LEN(A294)=0,"",INDEX('Smelter Look-up'!$A:$A,MATCH($A294,'Smelter Look-up'!$E:$E,0)))</f>
        <v>Gold</v>
      </c>
      <c r="C294" s="186" t="str">
        <f ca="1">IF(LEN(A294)=0,"",INDEX('Smelter Look-up'!$C:$C,MATCH($A294,'Smelter Look-up'!$E:$E,0)))</f>
        <v>Eco-System Recycling Co., Ltd. North Plant</v>
      </c>
      <c r="D294" s="230"/>
      <c r="E294" s="182" t="str">
        <f ca="1">IF(ISERROR($V294),"",OFFSET('Smelter Look-up'!$D$4,$V294-4,0)&amp;"")</f>
        <v>JAPAN</v>
      </c>
      <c r="F294" s="182" t="str">
        <f ca="1">IF(ISERROR($V294),"",OFFSET('Smelter Look-up'!$E$4,$V294-4,0))</f>
        <v>CID003424</v>
      </c>
      <c r="G294" s="182" t="str">
        <f ca="1">IF(C294=$X$4,IF(ISERROR($V294),"Enter smelter details","RMI"),IF(ISERROR($V294),"",OFFSET('Smelter Look-up'!$F$4,$V294-4,0)))</f>
        <v>RMI</v>
      </c>
      <c r="H294" s="183">
        <f ca="1">IF(ISERROR($V294),"",OFFSET('Smelter Look-up'!$G$4,$V294-4,0))</f>
        <v>0</v>
      </c>
      <c r="I294" s="184" t="str">
        <f ca="1">IF(ISERROR($V294),"",OFFSET('Smelter Look-up'!$H$4,$V294-4,0))</f>
        <v>Kazuno</v>
      </c>
      <c r="J294" s="184" t="str">
        <f ca="1">IF(ISERROR($V294),"",OFFSET('Smelter Look-up'!$I$4,$V294-4,0))</f>
        <v>Akita</v>
      </c>
      <c r="K294" s="224"/>
      <c r="L294" s="224"/>
      <c r="M294" s="224"/>
      <c r="N294" s="224"/>
      <c r="O294" s="224"/>
      <c r="P294" s="185"/>
      <c r="Q294" s="225"/>
      <c r="R294" s="182" t="str">
        <f ca="1">IF(ISERROR($V294),"",OFFSET('Smelter Look-up'!$C$4,$V294-4,0)&amp;"")</f>
        <v>Eco-System Recycling Co., Ltd. North Plant</v>
      </c>
      <c r="S294" s="181" t="str">
        <f t="shared" ref="S294:S324" ca="1" si="42">IF(B294="","",IF(ISERROR(MATCH($E294,CL,0)),"Unknown",INDIRECT("'C'!$A$"&amp;MATCH($E294,CL,0)+1)))</f>
        <v>JP</v>
      </c>
      <c r="T294" s="181" t="str">
        <f ca="1">IF(B294="","",IF(ISERROR(MATCH($J294,SorP!$B$1:$B$6279,0)),"",INDIRECT("'SorP'!$A$"&amp;MATCH($S294&amp;$J294,SorP!C:C,0))))</f>
        <v>JP-05</v>
      </c>
      <c r="U294" s="201"/>
      <c r="V294" s="226">
        <f ca="1">IF(C294="",NA(),IF(OR(C294="Smelter not listed",C294="Smelter not yet identified"),MATCH($B294&amp;$D294,'Smelter Look-up'!$J:$J,0),MATCH($B294&amp;$C294,'Smelter Look-up'!$J:$J,0)))</f>
        <v>73</v>
      </c>
      <c r="X294" s="227">
        <f t="shared" ref="X294:X324" ca="1" si="43">IF(AND(C294="Smelter not listed",OR(LEN(D294)=0,LEN(E294)=0)),1,0)</f>
        <v>0</v>
      </c>
      <c r="AB294" s="228" t="str">
        <f t="shared" ref="AB294:AB324" ca="1" si="44">B294&amp;C294</f>
        <v>GoldEco-System Recycling Co., Ltd. North Plant</v>
      </c>
    </row>
    <row r="295" spans="1:28" s="227" customFormat="1" ht="89.25">
      <c r="A295" s="181" t="s">
        <v>13862</v>
      </c>
      <c r="B295" s="182" t="str">
        <f ca="1">IF(LEN(A295)=0,"",INDEX('Smelter Look-up'!$A:$A,MATCH($A295,'Smelter Look-up'!$E:$E,0)))</f>
        <v>Gold</v>
      </c>
      <c r="C295" s="186" t="str">
        <f ca="1">IF(LEN(A295)=0,"",INDEX('Smelter Look-up'!$C:$C,MATCH($A295,'Smelter Look-up'!$E:$E,0)))</f>
        <v>Eco-System Recycling Co., Ltd. West Plant</v>
      </c>
      <c r="D295" s="230"/>
      <c r="E295" s="182" t="str">
        <f ca="1">IF(ISERROR($V295),"",OFFSET('Smelter Look-up'!$D$4,$V295-4,0)&amp;"")</f>
        <v>JAPAN</v>
      </c>
      <c r="F295" s="182" t="str">
        <f ca="1">IF(ISERROR($V295),"",OFFSET('Smelter Look-up'!$E$4,$V295-4,0))</f>
        <v>CID003425</v>
      </c>
      <c r="G295" s="182" t="str">
        <f ca="1">IF(C295=$X$4,IF(ISERROR($V295),"Enter smelter details","RMI"),IF(ISERROR($V295),"",OFFSET('Smelter Look-up'!$F$4,$V295-4,0)))</f>
        <v>RMI</v>
      </c>
      <c r="H295" s="183">
        <f ca="1">IF(ISERROR($V295),"",OFFSET('Smelter Look-up'!$G$4,$V295-4,0))</f>
        <v>0</v>
      </c>
      <c r="I295" s="184" t="str">
        <f ca="1">IF(ISERROR($V295),"",OFFSET('Smelter Look-up'!$H$4,$V295-4,0))</f>
        <v>Okayama</v>
      </c>
      <c r="J295" s="184" t="str">
        <f ca="1">IF(ISERROR($V295),"",OFFSET('Smelter Look-up'!$I$4,$V295-4,0))</f>
        <v>Okayama</v>
      </c>
      <c r="K295" s="224"/>
      <c r="L295" s="224"/>
      <c r="M295" s="224"/>
      <c r="N295" s="224"/>
      <c r="O295" s="224"/>
      <c r="P295" s="185"/>
      <c r="Q295" s="225"/>
      <c r="R295" s="182" t="str">
        <f ca="1">IF(ISERROR($V295),"",OFFSET('Smelter Look-up'!$C$4,$V295-4,0)&amp;"")</f>
        <v>Eco-System Recycling Co., Ltd. West Plant</v>
      </c>
      <c r="S295" s="181" t="str">
        <f t="shared" ca="1" si="42"/>
        <v>JP</v>
      </c>
      <c r="T295" s="181" t="str">
        <f ca="1">IF(B295="","",IF(ISERROR(MATCH($J295,SorP!$B$1:$B$6279,0)),"",INDIRECT("'SorP'!$A$"&amp;MATCH($S295&amp;$J295,SorP!C:C,0))))</f>
        <v>JP-33</v>
      </c>
      <c r="U295" s="201"/>
      <c r="V295" s="226">
        <f ca="1">IF(C295="",NA(),IF(OR(C295="Smelter not listed",C295="Smelter not yet identified"),MATCH($B295&amp;$D295,'Smelter Look-up'!$J:$J,0),MATCH($B295&amp;$C295,'Smelter Look-up'!$J:$J,0)))</f>
        <v>74</v>
      </c>
      <c r="X295" s="227">
        <f t="shared" ca="1" si="43"/>
        <v>0</v>
      </c>
      <c r="AB295" s="228" t="str">
        <f t="shared" ca="1" si="44"/>
        <v>GoldEco-System Recycling Co., Ltd. West Plant</v>
      </c>
    </row>
    <row r="296" spans="1:28" s="227" customFormat="1" ht="76.5">
      <c r="A296" s="181" t="s">
        <v>1422</v>
      </c>
      <c r="B296" s="182" t="str">
        <f ca="1">IF(LEN(A296)=0,"",INDEX('Smelter Look-up'!$A:$A,MATCH($A296,'Smelter Look-up'!$E:$E,0)))</f>
        <v>Tungsten</v>
      </c>
      <c r="C296" s="186" t="str">
        <f ca="1">IF(LEN(A296)=0,"",INDEX('Smelter Look-up'!$C:$C,MATCH($A296,'Smelter Look-up'!$E:$E,0)))</f>
        <v>TANIOBIS Smelting GmbH &amp; Co. KG</v>
      </c>
      <c r="D296" s="230"/>
      <c r="E296" s="182" t="str">
        <f ca="1">IF(ISERROR($V296),"",OFFSET('Smelter Look-up'!$D$4,$V296-4,0)&amp;"")</f>
        <v>GERMANY</v>
      </c>
      <c r="F296" s="182" t="str">
        <f ca="1">IF(ISERROR($V296),"",OFFSET('Smelter Look-up'!$E$4,$V296-4,0))</f>
        <v>CID002542</v>
      </c>
      <c r="G296" s="182" t="str">
        <f ca="1">IF(C296=$X$4,IF(ISERROR($V296),"Enter smelter details","RMI"),IF(ISERROR($V296),"",OFFSET('Smelter Look-up'!$F$4,$V296-4,0)))</f>
        <v>RMI</v>
      </c>
      <c r="H296" s="183">
        <f ca="1">IF(ISERROR($V296),"",OFFSET('Smelter Look-up'!$G$4,$V296-4,0))</f>
        <v>0</v>
      </c>
      <c r="I296" s="184" t="str">
        <f ca="1">IF(ISERROR($V296),"",OFFSET('Smelter Look-up'!$H$4,$V296-4,0))</f>
        <v>Laufenburg</v>
      </c>
      <c r="J296" s="184" t="str">
        <f ca="1">IF(ISERROR($V296),"",OFFSET('Smelter Look-up'!$I$4,$V296-4,0))</f>
        <v>Baden-Württemberg</v>
      </c>
      <c r="K296" s="224"/>
      <c r="L296" s="224"/>
      <c r="M296" s="224"/>
      <c r="N296" s="224"/>
      <c r="O296" s="224"/>
      <c r="P296" s="185"/>
      <c r="Q296" s="225"/>
      <c r="R296" s="182" t="str">
        <f ca="1">IF(ISERROR($V296),"",OFFSET('Smelter Look-up'!$C$4,$V296-4,0)&amp;"")</f>
        <v>TANIOBIS Smelting GmbH &amp; Co. KG</v>
      </c>
      <c r="S296" s="181" t="str">
        <f t="shared" ca="1" si="42"/>
        <v>DE</v>
      </c>
      <c r="T296" s="181" t="str">
        <f ca="1">IF(B296="","",IF(ISERROR(MATCH($J296,SorP!$B$1:$B$6279,0)),"",INDIRECT("'SorP'!$A$"&amp;MATCH($S296&amp;$J296,SorP!C:C,0))))</f>
        <v>DE-BW</v>
      </c>
      <c r="U296" s="201"/>
      <c r="V296" s="226">
        <f ca="1">IF(C296="",NA(),IF(OR(C296="Smelter not listed",C296="Smelter not yet identified"),MATCH($B296&amp;$D296,'Smelter Look-up'!$J:$J,0),MATCH($B296&amp;$C296,'Smelter Look-up'!$J:$J,0)))</f>
        <v>627</v>
      </c>
      <c r="X296" s="227">
        <f t="shared" ca="1" si="43"/>
        <v>0</v>
      </c>
      <c r="AB296" s="228" t="str">
        <f t="shared" ca="1" si="44"/>
        <v>TungstenTANIOBIS Smelting GmbH &amp; Co. KG</v>
      </c>
    </row>
    <row r="297" spans="1:28" s="227" customFormat="1" ht="38.25">
      <c r="A297" s="181" t="s">
        <v>13867</v>
      </c>
      <c r="B297" s="182" t="str">
        <f ca="1">IF(LEN(A297)=0,"",INDEX('Smelter Look-up'!$A:$A,MATCH($A297,'Smelter Look-up'!$E:$E,0)))</f>
        <v>Tin</v>
      </c>
      <c r="C297" s="186" t="str">
        <f ca="1">IF(LEN(A297)=0,"",INDEX('Smelter Look-up'!$C:$C,MATCH($A297,'Smelter Look-up'!$E:$E,0)))</f>
        <v>Luna Smelter, Ltd.</v>
      </c>
      <c r="D297" s="230"/>
      <c r="E297" s="182" t="str">
        <f ca="1">IF(ISERROR($V297),"",OFFSET('Smelter Look-up'!$D$4,$V297-4,0)&amp;"")</f>
        <v>RWANDA</v>
      </c>
      <c r="F297" s="182" t="str">
        <f ca="1">IF(ISERROR($V297),"",OFFSET('Smelter Look-up'!$E$4,$V297-4,0))</f>
        <v>CID003387</v>
      </c>
      <c r="G297" s="182" t="str">
        <f ca="1">IF(C297=$X$4,IF(ISERROR($V297),"Enter smelter details","RMI"),IF(ISERROR($V297),"",OFFSET('Smelter Look-up'!$F$4,$V297-4,0)))</f>
        <v>RMI</v>
      </c>
      <c r="H297" s="183">
        <f ca="1">IF(ISERROR($V297),"",OFFSET('Smelter Look-up'!$G$4,$V297-4,0))</f>
        <v>0</v>
      </c>
      <c r="I297" s="184" t="str">
        <f ca="1">IF(ISERROR($V297),"",OFFSET('Smelter Look-up'!$H$4,$V297-4,0))</f>
        <v>Kigali</v>
      </c>
      <c r="J297" s="184" t="str">
        <f ca="1">IF(ISERROR($V297),"",OFFSET('Smelter Look-up'!$I$4,$V297-4,0))</f>
        <v>City of Kigali</v>
      </c>
      <c r="K297" s="224"/>
      <c r="L297" s="224"/>
      <c r="M297" s="224"/>
      <c r="N297" s="224"/>
      <c r="O297" s="224"/>
      <c r="P297" s="185"/>
      <c r="Q297" s="225"/>
      <c r="R297" s="182" t="str">
        <f ca="1">IF(ISERROR($V297),"",OFFSET('Smelter Look-up'!$C$4,$V297-4,0)&amp;"")</f>
        <v>Luna Smelter, Ltd.</v>
      </c>
      <c r="S297" s="181" t="str">
        <f t="shared" ca="1" si="42"/>
        <v>RW</v>
      </c>
      <c r="T297" s="181" t="str">
        <f ca="1">IF(B297="","",IF(ISERROR(MATCH($J297,SorP!$B$1:$B$6279,0)),"",INDIRECT("'SorP'!$A$"&amp;MATCH($S297&amp;$J297,SorP!C:C,0))))</f>
        <v>RW-01</v>
      </c>
      <c r="U297" s="201"/>
      <c r="V297" s="226">
        <f ca="1">IF(C297="",NA(),IF(OR(C297="Smelter not listed",C297="Smelter not yet identified"),MATCH($B297&amp;$D297,'Smelter Look-up'!$J:$J,0),MATCH($B297&amp;$C297,'Smelter Look-up'!$J:$J,0)))</f>
        <v>456</v>
      </c>
      <c r="X297" s="227">
        <f t="shared" ca="1" si="43"/>
        <v>0</v>
      </c>
      <c r="AB297" s="228" t="str">
        <f t="shared" ca="1" si="44"/>
        <v>TinLuna Smelter, Ltd.</v>
      </c>
    </row>
    <row r="298" spans="1:28" s="227" customFormat="1" ht="63.75">
      <c r="A298" s="181" t="s">
        <v>753</v>
      </c>
      <c r="B298" s="182" t="str">
        <f ca="1">IF(LEN(A298)=0,"",INDEX('Smelter Look-up'!$A:$A,MATCH($A298,'Smelter Look-up'!$E:$E,0)))</f>
        <v>Tantalum</v>
      </c>
      <c r="C298" s="186" t="str">
        <f ca="1">IF(LEN(A298)=0,"",INDEX('Smelter Look-up'!$C:$C,MATCH($A298,'Smelter Look-up'!$E:$E,0)))</f>
        <v>Mineracao Taboca S.A.</v>
      </c>
      <c r="D298" s="230"/>
      <c r="E298" s="182" t="str">
        <f ca="1">IF(ISERROR($V298),"",OFFSET('Smelter Look-up'!$D$4,$V298-4,0)&amp;"")</f>
        <v>BRAZIL</v>
      </c>
      <c r="F298" s="182" t="str">
        <f ca="1">IF(ISERROR($V298),"",OFFSET('Smelter Look-up'!$E$4,$V298-4,0))</f>
        <v>CID001175</v>
      </c>
      <c r="G298" s="182" t="str">
        <f ca="1">IF(C298=$X$4,IF(ISERROR($V298),"Enter smelter details","RMI"),IF(ISERROR($V298),"",OFFSET('Smelter Look-up'!$F$4,$V298-4,0)))</f>
        <v>RMI</v>
      </c>
      <c r="H298" s="183">
        <f ca="1">IF(ISERROR($V298),"",OFFSET('Smelter Look-up'!$G$4,$V298-4,0))</f>
        <v>0</v>
      </c>
      <c r="I298" s="184" t="str">
        <f ca="1">IF(ISERROR($V298),"",OFFSET('Smelter Look-up'!$H$4,$V298-4,0))</f>
        <v>Presidente Figueiredo</v>
      </c>
      <c r="J298" s="184" t="str">
        <f ca="1">IF(ISERROR($V298),"",OFFSET('Smelter Look-up'!$I$4,$V298-4,0))</f>
        <v>Amazonas</v>
      </c>
      <c r="K298" s="224"/>
      <c r="L298" s="224"/>
      <c r="M298" s="224"/>
      <c r="N298" s="224"/>
      <c r="O298" s="224"/>
      <c r="P298" s="185"/>
      <c r="Q298" s="225"/>
      <c r="R298" s="182" t="str">
        <f ca="1">IF(ISERROR($V298),"",OFFSET('Smelter Look-up'!$C$4,$V298-4,0)&amp;"")</f>
        <v>Mineracao Taboca S.A.</v>
      </c>
      <c r="S298" s="181" t="str">
        <f t="shared" ca="1" si="42"/>
        <v>BR</v>
      </c>
      <c r="T298" s="181" t="str">
        <f ca="1">IF(B298="","",IF(ISERROR(MATCH($J298,SorP!$B$1:$B$6279,0)),"",INDIRECT("'SorP'!$A$"&amp;MATCH($S298&amp;$J298,SorP!C:C,0))))</f>
        <v>BR-AM</v>
      </c>
      <c r="U298" s="201"/>
      <c r="V298" s="226">
        <f ca="1">IF(C298="",NA(),IF(OR(C298="Smelter not listed",C298="Smelter not yet identified"),MATCH($B298&amp;$D298,'Smelter Look-up'!$J:$J,0),MATCH($B298&amp;$C298,'Smelter Look-up'!$J:$J,0)))</f>
        <v>351</v>
      </c>
      <c r="X298" s="227">
        <f t="shared" ca="1" si="43"/>
        <v>0</v>
      </c>
      <c r="AB298" s="228" t="str">
        <f t="shared" ca="1" si="44"/>
        <v>TantalumMineracao Taboca S.A.</v>
      </c>
    </row>
    <row r="299" spans="1:28" s="227" customFormat="1" ht="76.5">
      <c r="A299" s="181" t="s">
        <v>774</v>
      </c>
      <c r="B299" s="182" t="str">
        <f ca="1">IF(LEN(A299)=0,"",INDEX('Smelter Look-up'!$A:$A,MATCH($A299,'Smelter Look-up'!$E:$E,0)))</f>
        <v>Tin</v>
      </c>
      <c r="C299" s="186" t="str">
        <f ca="1">IF(LEN(A299)=0,"",INDEX('Smelter Look-up'!$C:$C,MATCH($A299,'Smelter Look-up'!$E:$E,0)))</f>
        <v>Mitsubishi Materials Corporation</v>
      </c>
      <c r="D299" s="230"/>
      <c r="E299" s="182" t="str">
        <f ca="1">IF(ISERROR($V299),"",OFFSET('Smelter Look-up'!$D$4,$V299-4,0)&amp;"")</f>
        <v>JAPAN</v>
      </c>
      <c r="F299" s="182" t="str">
        <f ca="1">IF(ISERROR($V299),"",OFFSET('Smelter Look-up'!$E$4,$V299-4,0))</f>
        <v>CID001191</v>
      </c>
      <c r="G299" s="182" t="str">
        <f ca="1">IF(C299=$X$4,IF(ISERROR($V299),"Enter smelter details","RMI"),IF(ISERROR($V299),"",OFFSET('Smelter Look-up'!$F$4,$V299-4,0)))</f>
        <v>RMI</v>
      </c>
      <c r="H299" s="183">
        <f ca="1">IF(ISERROR($V299),"",OFFSET('Smelter Look-up'!$G$4,$V299-4,0))</f>
        <v>0</v>
      </c>
      <c r="I299" s="184" t="str">
        <f ca="1">IF(ISERROR($V299),"",OFFSET('Smelter Look-up'!$H$4,$V299-4,0))</f>
        <v>Tokyo</v>
      </c>
      <c r="J299" s="184" t="str">
        <f ca="1">IF(ISERROR($V299),"",OFFSET('Smelter Look-up'!$I$4,$V299-4,0))</f>
        <v>Tokyo</v>
      </c>
      <c r="K299" s="224"/>
      <c r="L299" s="224"/>
      <c r="M299" s="224"/>
      <c r="N299" s="224"/>
      <c r="O299" s="224"/>
      <c r="P299" s="185"/>
      <c r="Q299" s="225"/>
      <c r="R299" s="182" t="str">
        <f ca="1">IF(ISERROR($V299),"",OFFSET('Smelter Look-up'!$C$4,$V299-4,0)&amp;"")</f>
        <v>Mitsubishi Materials Corporation</v>
      </c>
      <c r="S299" s="181" t="str">
        <f t="shared" ca="1" si="42"/>
        <v>JP</v>
      </c>
      <c r="T299" s="181" t="str">
        <f ca="1">IF(B299="","",IF(ISERROR(MATCH($J299,SorP!$B$1:$B$6279,0)),"",INDIRECT("'SorP'!$A$"&amp;MATCH($S299&amp;$J299,SorP!C:C,0))))</f>
        <v>JP-13</v>
      </c>
      <c r="U299" s="201"/>
      <c r="V299" s="226">
        <f ca="1">IF(C299="",NA(),IF(OR(C299="Smelter not listed",C299="Smelter not yet identified"),MATCH($B299&amp;$D299,'Smelter Look-up'!$J:$J,0),MATCH($B299&amp;$C299,'Smelter Look-up'!$J:$J,0)))</f>
        <v>471</v>
      </c>
      <c r="X299" s="227">
        <f t="shared" ca="1" si="43"/>
        <v>0</v>
      </c>
      <c r="AB299" s="228" t="str">
        <f t="shared" ca="1" si="44"/>
        <v>TinMitsubishi Materials Corporation</v>
      </c>
    </row>
    <row r="300" spans="1:28" s="227" customFormat="1" ht="76.5">
      <c r="A300" s="181" t="s">
        <v>1757</v>
      </c>
      <c r="B300" s="182" t="str">
        <f ca="1">IF(LEN(A300)=0,"",INDEX('Smelter Look-up'!$A:$A,MATCH($A300,'Smelter Look-up'!$E:$E,0)))</f>
        <v>Tantalum</v>
      </c>
      <c r="C300" s="186" t="str">
        <f ca="1">IF(LEN(A300)=0,"",INDEX('Smelter Look-up'!$C:$C,MATCH($A300,'Smelter Look-up'!$E:$E,0)))</f>
        <v>Resind Industria e Comercio Ltda.</v>
      </c>
      <c r="D300" s="230"/>
      <c r="E300" s="182" t="str">
        <f ca="1">IF(ISERROR($V300),"",OFFSET('Smelter Look-up'!$D$4,$V300-4,0)&amp;"")</f>
        <v>BRAZIL</v>
      </c>
      <c r="F300" s="182" t="str">
        <f ca="1">IF(ISERROR($V300),"",OFFSET('Smelter Look-up'!$E$4,$V300-4,0))</f>
        <v>CID002707</v>
      </c>
      <c r="G300" s="182" t="str">
        <f ca="1">IF(C300=$X$4,IF(ISERROR($V300),"Enter smelter details","RMI"),IF(ISERROR($V300),"",OFFSET('Smelter Look-up'!$F$4,$V300-4,0)))</f>
        <v>RMI</v>
      </c>
      <c r="H300" s="183">
        <f ca="1">IF(ISERROR($V300),"",OFFSET('Smelter Look-up'!$G$4,$V300-4,0))</f>
        <v>0</v>
      </c>
      <c r="I300" s="184" t="str">
        <f ca="1">IF(ISERROR($V300),"",OFFSET('Smelter Look-up'!$H$4,$V300-4,0))</f>
        <v>São João del Rei</v>
      </c>
      <c r="J300" s="184" t="str">
        <f ca="1">IF(ISERROR($V300),"",OFFSET('Smelter Look-up'!$I$4,$V300-4,0))</f>
        <v>Minas gerais</v>
      </c>
      <c r="K300" s="224"/>
      <c r="L300" s="224"/>
      <c r="M300" s="224"/>
      <c r="N300" s="224"/>
      <c r="O300" s="224"/>
      <c r="P300" s="185"/>
      <c r="Q300" s="225"/>
      <c r="R300" s="182" t="str">
        <f ca="1">IF(ISERROR($V300),"",OFFSET('Smelter Look-up'!$C$4,$V300-4,0)&amp;"")</f>
        <v>Resind Industria e Comercio Ltda.</v>
      </c>
      <c r="S300" s="181" t="str">
        <f t="shared" ca="1" si="42"/>
        <v>BR</v>
      </c>
      <c r="T300" s="181" t="str">
        <f ca="1">IF(B300="","",IF(ISERROR(MATCH($J300,SorP!$B$1:$B$6279,0)),"",INDIRECT("'SorP'!$A$"&amp;MATCH($S300&amp;$J300,SorP!C:C,0))))</f>
        <v>BR-MG</v>
      </c>
      <c r="U300" s="201"/>
      <c r="V300" s="226">
        <f ca="1">IF(C300="",NA(),IF(OR(C300="Smelter not listed",C300="Smelter not yet identified"),MATCH($B300&amp;$D300,'Smelter Look-up'!$J:$J,0),MATCH($B300&amp;$C300,'Smelter Look-up'!$J:$J,0)))</f>
        <v>363</v>
      </c>
      <c r="X300" s="227">
        <f t="shared" ca="1" si="43"/>
        <v>0</v>
      </c>
      <c r="AB300" s="228" t="str">
        <f t="shared" ca="1" si="44"/>
        <v>TantalumResind Industria e Comercio Ltda.</v>
      </c>
    </row>
    <row r="301" spans="1:28" s="227" customFormat="1" ht="140.25">
      <c r="A301" s="181" t="s">
        <v>13869</v>
      </c>
      <c r="B301" s="182" t="str">
        <f ca="1">IF(LEN(A301)=0,"",INDEX('Smelter Look-up'!$A:$A,MATCH($A301,'Smelter Look-up'!$E:$E,0)))</f>
        <v>Tungsten</v>
      </c>
      <c r="C301" s="186" t="str">
        <f ca="1">IF(LEN(A301)=0,"",INDEX('Smelter Look-up'!$C:$C,MATCH($A301,'Smelter Look-up'!$E:$E,0)))</f>
        <v>Albasteel Industria e Comercio de Ligas Para Fundicao Ltd.</v>
      </c>
      <c r="D301" s="230"/>
      <c r="E301" s="182" t="str">
        <f ca="1">IF(ISERROR($V301),"",OFFSET('Smelter Look-up'!$D$4,$V301-4,0)&amp;"")</f>
        <v>BRAZIL</v>
      </c>
      <c r="F301" s="182" t="str">
        <f ca="1">IF(ISERROR($V301),"",OFFSET('Smelter Look-up'!$E$4,$V301-4,0))</f>
        <v>CID003427</v>
      </c>
      <c r="G301" s="182" t="str">
        <f ca="1">IF(C301=$X$4,IF(ISERROR($V301),"Enter smelter details","RMI"),IF(ISERROR($V301),"",OFFSET('Smelter Look-up'!$F$4,$V301-4,0)))</f>
        <v>RMI</v>
      </c>
      <c r="H301" s="183">
        <f ca="1">IF(ISERROR($V301),"",OFFSET('Smelter Look-up'!$G$4,$V301-4,0))</f>
        <v>0</v>
      </c>
      <c r="I301" s="184" t="str">
        <f ca="1">IF(ISERROR($V301),"",OFFSET('Smelter Look-up'!$H$4,$V301-4,0))</f>
        <v>Sao Paulo</v>
      </c>
      <c r="J301" s="184" t="str">
        <f ca="1">IF(ISERROR($V301),"",OFFSET('Smelter Look-up'!$I$4,$V301-4,0))</f>
        <v>São Paulo</v>
      </c>
      <c r="K301" s="224"/>
      <c r="L301" s="224"/>
      <c r="M301" s="224"/>
      <c r="N301" s="224"/>
      <c r="O301" s="224"/>
      <c r="P301" s="185"/>
      <c r="Q301" s="225"/>
      <c r="R301" s="182" t="str">
        <f ca="1">IF(ISERROR($V301),"",OFFSET('Smelter Look-up'!$C$4,$V301-4,0)&amp;"")</f>
        <v>Albasteel Industria e Comercio de Ligas Para Fundicao Ltd.</v>
      </c>
      <c r="S301" s="181" t="str">
        <f t="shared" ca="1" si="42"/>
        <v>BR</v>
      </c>
      <c r="T301" s="181" t="str">
        <f ca="1">IF(B301="","",IF(ISERROR(MATCH($J301,SorP!$B$1:$B$6279,0)),"",INDIRECT("'SorP'!$A$"&amp;MATCH($S301&amp;$J301,SorP!C:C,0))))</f>
        <v>BR-SP</v>
      </c>
      <c r="U301" s="201"/>
      <c r="V301" s="226">
        <f ca="1">IF(C301="",NA(),IF(OR(C301="Smelter not listed",C301="Smelter not yet identified"),MATCH($B301&amp;$D301,'Smelter Look-up'!$J:$J,0),MATCH($B301&amp;$C301,'Smelter Look-up'!$J:$J,0)))</f>
        <v>560</v>
      </c>
      <c r="X301" s="227">
        <f t="shared" ca="1" si="43"/>
        <v>0</v>
      </c>
      <c r="AB301" s="228" t="str">
        <f t="shared" ca="1" si="44"/>
        <v>TungstenAlbasteel Industria e Comercio de Ligas Para Fundicao Ltd.</v>
      </c>
    </row>
    <row r="302" spans="1:28" s="227" customFormat="1" ht="89.25">
      <c r="A302" s="181" t="s">
        <v>13812</v>
      </c>
      <c r="B302" s="182" t="str">
        <f ca="1">IF(LEN(A302)=0,"",INDEX('Smelter Look-up'!$A:$A,MATCH($A302,'Smelter Look-up'!$E:$E,0)))</f>
        <v>Tungsten</v>
      </c>
      <c r="C302" s="186" t="str">
        <f ca="1">IF(LEN(A302)=0,"",INDEX('Smelter Look-up'!$C:$C,MATCH($A302,'Smelter Look-up'!$E:$E,0)))</f>
        <v>China Molybdenum Tungsten Co., Ltd.</v>
      </c>
      <c r="D302" s="230"/>
      <c r="E302" s="182" t="str">
        <f ca="1">IF(ISERROR($V302),"",OFFSET('Smelter Look-up'!$D$4,$V302-4,0)&amp;"")</f>
        <v>CHINA</v>
      </c>
      <c r="F302" s="182" t="str">
        <f ca="1">IF(ISERROR($V302),"",OFFSET('Smelter Look-up'!$E$4,$V302-4,0))</f>
        <v>CID002641</v>
      </c>
      <c r="G302" s="182" t="str">
        <f ca="1">IF(C302=$X$4,IF(ISERROR($V302),"Enter smelter details","RMI"),IF(ISERROR($V302),"",OFFSET('Smelter Look-up'!$F$4,$V302-4,0)))</f>
        <v>RMI</v>
      </c>
      <c r="H302" s="183">
        <f ca="1">IF(ISERROR($V302),"",OFFSET('Smelter Look-up'!$G$4,$V302-4,0))</f>
        <v>0</v>
      </c>
      <c r="I302" s="184" t="str">
        <f ca="1">IF(ISERROR($V302),"",OFFSET('Smelter Look-up'!$H$4,$V302-4,0))</f>
        <v>Luoyang</v>
      </c>
      <c r="J302" s="184" t="str">
        <f ca="1">IF(ISERROR($V302),"",OFFSET('Smelter Look-up'!$I$4,$V302-4,0))</f>
        <v>Henan Sheng</v>
      </c>
      <c r="K302" s="224"/>
      <c r="L302" s="224"/>
      <c r="M302" s="224"/>
      <c r="N302" s="224"/>
      <c r="O302" s="224"/>
      <c r="P302" s="185"/>
      <c r="Q302" s="225"/>
      <c r="R302" s="182" t="str">
        <f ca="1">IF(ISERROR($V302),"",OFFSET('Smelter Look-up'!$C$4,$V302-4,0)&amp;"")</f>
        <v>China Molybdenum Tungsten Co., Ltd.</v>
      </c>
      <c r="S302" s="181" t="str">
        <f t="shared" ca="1" si="42"/>
        <v>CN</v>
      </c>
      <c r="T302" s="181" t="str">
        <f ca="1">IF(B302="","",IF(ISERROR(MATCH($J302,SorP!$B$1:$B$6279,0)),"",INDIRECT("'SorP'!$A$"&amp;MATCH($S302&amp;$J302,SorP!C:C,0))))</f>
        <v>CN-HA</v>
      </c>
      <c r="U302" s="201"/>
      <c r="V302" s="226">
        <f ca="1">IF(C302="",NA(),IF(OR(C302="Smelter not listed",C302="Smelter not yet identified"),MATCH($B302&amp;$D302,'Smelter Look-up'!$J:$J,0),MATCH($B302&amp;$C302,'Smelter Look-up'!$J:$J,0)))</f>
        <v>571</v>
      </c>
      <c r="X302" s="227">
        <f t="shared" ca="1" si="43"/>
        <v>0</v>
      </c>
      <c r="AB302" s="228" t="str">
        <f t="shared" ca="1" si="44"/>
        <v>TungstenChina Molybdenum Tungsten Co., Ltd.</v>
      </c>
    </row>
    <row r="303" spans="1:28" s="227" customFormat="1" ht="153">
      <c r="A303" s="181" t="s">
        <v>15089</v>
      </c>
      <c r="B303" s="182" t="str">
        <f ca="1">IF(LEN(A303)=0,"",INDEX('Smelter Look-up'!$A:$A,MATCH($A303,'Smelter Look-up'!$E:$E,0)))</f>
        <v>Tin</v>
      </c>
      <c r="C303" s="186" t="str">
        <f ca="1">IF(LEN(A303)=0,"",INDEX('Smelter Look-up'!$C:$C,MATCH($A303,'Smelter Look-up'!$E:$E,0)))</f>
        <v>CRM Fundicao De Metais E Comercio De Equipamentos Eletronicos Do Brasil Ltda</v>
      </c>
      <c r="D303" s="230"/>
      <c r="E303" s="182" t="str">
        <f ca="1">IF(ISERROR($V303),"",OFFSET('Smelter Look-up'!$D$4,$V303-4,0)&amp;"")</f>
        <v>BRAZIL</v>
      </c>
      <c r="F303" s="182" t="str">
        <f ca="1">IF(ISERROR($V303),"",OFFSET('Smelter Look-up'!$E$4,$V303-4,0))</f>
        <v>CID003486</v>
      </c>
      <c r="G303" s="182" t="str">
        <f ca="1">IF(C303=$X$4,IF(ISERROR($V303),"Enter smelter details","RMI"),IF(ISERROR($V303),"",OFFSET('Smelter Look-up'!$F$4,$V303-4,0)))</f>
        <v>RMI</v>
      </c>
      <c r="H303" s="183">
        <f ca="1">IF(ISERROR($V303),"",OFFSET('Smelter Look-up'!$G$4,$V303-4,0))</f>
        <v>0</v>
      </c>
      <c r="I303" s="184" t="str">
        <f ca="1">IF(ISERROR($V303),"",OFFSET('Smelter Look-up'!$H$4,$V303-4,0))</f>
        <v>São José</v>
      </c>
      <c r="J303" s="184" t="str">
        <f ca="1">IF(ISERROR($V303),"",OFFSET('Smelter Look-up'!$I$4,$V303-4,0))</f>
        <v>Santa Catarina</v>
      </c>
      <c r="K303" s="224"/>
      <c r="L303" s="224"/>
      <c r="M303" s="224"/>
      <c r="N303" s="224"/>
      <c r="O303" s="224"/>
      <c r="P303" s="185"/>
      <c r="Q303" s="225"/>
      <c r="R303" s="182" t="str">
        <f ca="1">IF(ISERROR($V303),"",OFFSET('Smelter Look-up'!$C$4,$V303-4,0)&amp;"")</f>
        <v>CRM Fundicao De Metais E Comercio De Equipamentos Eletronicos Do Brasil Ltda</v>
      </c>
      <c r="S303" s="181" t="str">
        <f t="shared" ca="1" si="42"/>
        <v>BR</v>
      </c>
      <c r="T303" s="181" t="str">
        <f ca="1">IF(B303="","",IF(ISERROR(MATCH($J303,SorP!$B$1:$B$6279,0)),"",INDIRECT("'SorP'!$A$"&amp;MATCH($S303&amp;$J303,SorP!C:C,0))))</f>
        <v>BR-SC</v>
      </c>
      <c r="U303" s="201"/>
      <c r="V303" s="226">
        <f ca="1">IF(C303="",NA(),IF(OR(C303="Smelter not listed",C303="Smelter not yet identified"),MATCH($B303&amp;$D303,'Smelter Look-up'!$J:$J,0),MATCH($B303&amp;$C303,'Smelter Look-up'!$J:$J,0)))</f>
        <v>409</v>
      </c>
      <c r="X303" s="227">
        <f t="shared" ca="1" si="43"/>
        <v>0</v>
      </c>
      <c r="AB303" s="228" t="str">
        <f t="shared" ca="1" si="44"/>
        <v>TinCRM Fundicao De Metais E Comercio De Equipamentos Eletronicos Do Brasil Ltda</v>
      </c>
    </row>
    <row r="304" spans="1:28" s="227" customFormat="1" ht="63.75">
      <c r="A304" s="181" t="s">
        <v>13873</v>
      </c>
      <c r="B304" s="182" t="str">
        <f ca="1">IF(LEN(A304)=0,"",INDEX('Smelter Look-up'!$A:$A,MATCH($A304,'Smelter Look-up'!$E:$E,0)))</f>
        <v>Tungsten</v>
      </c>
      <c r="C304" s="186" t="str">
        <f ca="1">IF(LEN(A304)=0,"",INDEX('Smelter Look-up'!$C:$C,MATCH($A304,'Smelter Look-up'!$E:$E,0)))</f>
        <v>NPP Tyazhmetprom LLC</v>
      </c>
      <c r="D304" s="230"/>
      <c r="E304" s="182" t="str">
        <f ca="1">IF(ISERROR($V304),"",OFFSET('Smelter Look-up'!$D$4,$V304-4,0)&amp;"")</f>
        <v>RUSSIAN FEDERATION</v>
      </c>
      <c r="F304" s="182" t="str">
        <f ca="1">IF(ISERROR($V304),"",OFFSET('Smelter Look-up'!$E$4,$V304-4,0))</f>
        <v>CID003416</v>
      </c>
      <c r="G304" s="182" t="str">
        <f ca="1">IF(C304=$X$4,IF(ISERROR($V304),"Enter smelter details","RMI"),IF(ISERROR($V304),"",OFFSET('Smelter Look-up'!$F$4,$V304-4,0)))</f>
        <v>RMI</v>
      </c>
      <c r="H304" s="183">
        <f ca="1">IF(ISERROR($V304),"",OFFSET('Smelter Look-up'!$G$4,$V304-4,0))</f>
        <v>0</v>
      </c>
      <c r="I304" s="184" t="str">
        <f ca="1">IF(ISERROR($V304),"",OFFSET('Smelter Look-up'!$H$4,$V304-4,0))</f>
        <v>Kopeysk</v>
      </c>
      <c r="J304" s="184" t="str">
        <f ca="1">IF(ISERROR($V304),"",OFFSET('Smelter Look-up'!$I$4,$V304-4,0))</f>
        <v>Chelyabinskaya Oblast'</v>
      </c>
      <c r="K304" s="224"/>
      <c r="L304" s="224"/>
      <c r="M304" s="224"/>
      <c r="N304" s="224"/>
      <c r="O304" s="224"/>
      <c r="P304" s="185"/>
      <c r="Q304" s="225"/>
      <c r="R304" s="182" t="str">
        <f ca="1">IF(ISERROR($V304),"",OFFSET('Smelter Look-up'!$C$4,$V304-4,0)&amp;"")</f>
        <v>NPP Tyazhmetprom LLC</v>
      </c>
      <c r="S304" s="181" t="str">
        <f t="shared" ca="1" si="42"/>
        <v>RU</v>
      </c>
      <c r="T304" s="181" t="str">
        <f ca="1">IF(B304="","",IF(ISERROR(MATCH($J304,SorP!$B$1:$B$6279,0)),"",INDIRECT("'SorP'!$A$"&amp;MATCH($S304&amp;$J304,SorP!C:C,0))))</f>
        <v>RU-CHE</v>
      </c>
      <c r="U304" s="201"/>
      <c r="V304" s="226">
        <f ca="1">IF(C304="",NA(),IF(OR(C304="Smelter not listed",C304="Smelter not yet identified"),MATCH($B304&amp;$D304,'Smelter Look-up'!$J:$J,0),MATCH($B304&amp;$C304,'Smelter Look-up'!$J:$J,0)))</f>
        <v>622</v>
      </c>
      <c r="X304" s="227">
        <f t="shared" ca="1" si="43"/>
        <v>0</v>
      </c>
      <c r="AB304" s="228" t="str">
        <f t="shared" ca="1" si="44"/>
        <v>TungstenNPP Tyazhmetprom LLC</v>
      </c>
    </row>
    <row r="305" spans="1:28" s="227" customFormat="1" ht="89.25">
      <c r="A305" s="181" t="s">
        <v>13860</v>
      </c>
      <c r="B305" s="182" t="str">
        <f ca="1">IF(LEN(A305)=0,"",INDEX('Smelter Look-up'!$A:$A,MATCH($A305,'Smelter Look-up'!$E:$E,0)))</f>
        <v>Gold</v>
      </c>
      <c r="C305" s="186" t="str">
        <f ca="1">IF(LEN(A305)=0,"",INDEX('Smelter Look-up'!$C:$C,MATCH($A305,'Smelter Look-up'!$E:$E,0)))</f>
        <v>C.I Metales Procesados Industriales SAS</v>
      </c>
      <c r="D305" s="230"/>
      <c r="E305" s="182" t="str">
        <f ca="1">IF(ISERROR($V305),"",OFFSET('Smelter Look-up'!$D$4,$V305-4,0)&amp;"")</f>
        <v>COLOMBIA</v>
      </c>
      <c r="F305" s="182" t="str">
        <f ca="1">IF(ISERROR($V305),"",OFFSET('Smelter Look-up'!$E$4,$V305-4,0))</f>
        <v>CID003421</v>
      </c>
      <c r="G305" s="182" t="str">
        <f ca="1">IF(C305=$X$4,IF(ISERROR($V305),"Enter smelter details","RMI"),IF(ISERROR($V305),"",OFFSET('Smelter Look-up'!$F$4,$V305-4,0)))</f>
        <v>RMI</v>
      </c>
      <c r="H305" s="183">
        <f ca="1">IF(ISERROR($V305),"",OFFSET('Smelter Look-up'!$G$4,$V305-4,0))</f>
        <v>0</v>
      </c>
      <c r="I305" s="184" t="str">
        <f ca="1">IF(ISERROR($V305),"",OFFSET('Smelter Look-up'!$H$4,$V305-4,0))</f>
        <v>Cota</v>
      </c>
      <c r="J305" s="184" t="str">
        <f ca="1">IF(ISERROR($V305),"",OFFSET('Smelter Look-up'!$I$4,$V305-4,0))</f>
        <v>Cundinamarca</v>
      </c>
      <c r="K305" s="224"/>
      <c r="L305" s="224"/>
      <c r="M305" s="224"/>
      <c r="N305" s="224"/>
      <c r="O305" s="224"/>
      <c r="P305" s="185"/>
      <c r="Q305" s="225"/>
      <c r="R305" s="182" t="str">
        <f ca="1">IF(ISERROR($V305),"",OFFSET('Smelter Look-up'!$C$4,$V305-4,0)&amp;"")</f>
        <v>C.I Metales Procesados Industriales SAS</v>
      </c>
      <c r="S305" s="181" t="str">
        <f t="shared" ca="1" si="42"/>
        <v>CO</v>
      </c>
      <c r="T305" s="181" t="str">
        <f ca="1">IF(B305="","",IF(ISERROR(MATCH($J305,SorP!$B$1:$B$6279,0)),"",INDIRECT("'SorP'!$A$"&amp;MATCH($S305&amp;$J305,SorP!C:C,0))))</f>
        <v>CO-CUN</v>
      </c>
      <c r="U305" s="201"/>
      <c r="V305" s="226">
        <f ca="1">IF(C305="",NA(),IF(OR(C305="Smelter not listed",C305="Smelter not yet identified"),MATCH($B305&amp;$D305,'Smelter Look-up'!$J:$J,0),MATCH($B305&amp;$C305,'Smelter Look-up'!$J:$J,0)))</f>
        <v>44</v>
      </c>
      <c r="X305" s="227">
        <f t="shared" ca="1" si="43"/>
        <v>0</v>
      </c>
      <c r="AB305" s="228" t="str">
        <f t="shared" ca="1" si="44"/>
        <v>GoldC.I Metales Procesados Industriales SAS</v>
      </c>
    </row>
    <row r="306" spans="1:28" s="227" customFormat="1" ht="76.5">
      <c r="A306" s="181" t="s">
        <v>13859</v>
      </c>
      <c r="B306" s="182" t="str">
        <f ca="1">IF(LEN(A306)=0,"",INDEX('Smelter Look-up'!$A:$A,MATCH($A306,'Smelter Look-up'!$E:$E,0)))</f>
        <v>Gold</v>
      </c>
      <c r="C306" s="186" t="str">
        <f ca="1">IF(LEN(A306)=0,"",INDEX('Smelter Look-up'!$C:$C,MATCH($A306,'Smelter Look-up'!$E:$E,0)))</f>
        <v>Augmont Enterprises Private Limited</v>
      </c>
      <c r="D306" s="230"/>
      <c r="E306" s="182" t="str">
        <f ca="1">IF(ISERROR($V306),"",OFFSET('Smelter Look-up'!$D$4,$V306-4,0)&amp;"")</f>
        <v>INDIA</v>
      </c>
      <c r="F306" s="182" t="str">
        <f ca="1">IF(ISERROR($V306),"",OFFSET('Smelter Look-up'!$E$4,$V306-4,0))</f>
        <v>CID003461</v>
      </c>
      <c r="G306" s="182" t="str">
        <f ca="1">IF(C306=$X$4,IF(ISERROR($V306),"Enter smelter details","RMI"),IF(ISERROR($V306),"",OFFSET('Smelter Look-up'!$F$4,$V306-4,0)))</f>
        <v>RMI</v>
      </c>
      <c r="H306" s="183">
        <f ca="1">IF(ISERROR($V306),"",OFFSET('Smelter Look-up'!$G$4,$V306-4,0))</f>
        <v>0</v>
      </c>
      <c r="I306" s="184" t="str">
        <f ca="1">IF(ISERROR($V306),"",OFFSET('Smelter Look-up'!$H$4,$V306-4,0))</f>
        <v>Mumbai</v>
      </c>
      <c r="J306" s="184" t="str">
        <f ca="1">IF(ISERROR($V306),"",OFFSET('Smelter Look-up'!$I$4,$V306-4,0))</f>
        <v>Mahārāshtra</v>
      </c>
      <c r="K306" s="224"/>
      <c r="L306" s="224"/>
      <c r="M306" s="224"/>
      <c r="N306" s="224"/>
      <c r="O306" s="224"/>
      <c r="P306" s="185"/>
      <c r="Q306" s="225"/>
      <c r="R306" s="182" t="str">
        <f ca="1">IF(ISERROR($V306),"",OFFSET('Smelter Look-up'!$C$4,$V306-4,0)&amp;"")</f>
        <v>Augmont Enterprises Private Limited</v>
      </c>
      <c r="S306" s="181" t="str">
        <f t="shared" ca="1" si="42"/>
        <v>IN</v>
      </c>
      <c r="T306" s="181" t="str">
        <f ca="1">IF(B306="","",IF(ISERROR(MATCH($J306,SorP!$B$1:$B$6279,0)),"",INDIRECT("'SorP'!$A$"&amp;MATCH($S306&amp;$J306,SorP!C:C,0))))</f>
        <v>IN-MH</v>
      </c>
      <c r="U306" s="201"/>
      <c r="V306" s="226">
        <f ca="1">IF(C306="",NA(),IF(OR(C306="Smelter not listed",C306="Smelter not yet identified"),MATCH($B306&amp;$D306,'Smelter Look-up'!$J:$J,0),MATCH($B306&amp;$C306,'Smelter Look-up'!$J:$J,0)))</f>
        <v>36</v>
      </c>
      <c r="X306" s="227">
        <f t="shared" ca="1" si="43"/>
        <v>0</v>
      </c>
      <c r="AB306" s="228" t="str">
        <f t="shared" ca="1" si="44"/>
        <v>GoldAugmont Enterprises Private Limited</v>
      </c>
    </row>
    <row r="307" spans="1:28" s="227" customFormat="1" ht="51">
      <c r="A307" s="181" t="s">
        <v>13871</v>
      </c>
      <c r="B307" s="182" t="str">
        <f ca="1">IF(LEN(A307)=0,"",INDEX('Smelter Look-up'!$A:$A,MATCH($A307,'Smelter Look-up'!$E:$E,0)))</f>
        <v>Tungsten</v>
      </c>
      <c r="C307" s="186" t="str">
        <f ca="1">IF(LEN(A307)=0,"",INDEX('Smelter Look-up'!$C:$C,MATCH($A307,'Smelter Look-up'!$E:$E,0)))</f>
        <v>Cronimet Brasil Ltda</v>
      </c>
      <c r="D307" s="230"/>
      <c r="E307" s="182" t="str">
        <f ca="1">IF(ISERROR($V307),"",OFFSET('Smelter Look-up'!$D$4,$V307-4,0)&amp;"")</f>
        <v>BRAZIL</v>
      </c>
      <c r="F307" s="182" t="str">
        <f ca="1">IF(ISERROR($V307),"",OFFSET('Smelter Look-up'!$E$4,$V307-4,0))</f>
        <v>CID003468</v>
      </c>
      <c r="G307" s="182" t="str">
        <f ca="1">IF(C307=$X$4,IF(ISERROR($V307),"Enter smelter details","RMI"),IF(ISERROR($V307),"",OFFSET('Smelter Look-up'!$F$4,$V307-4,0)))</f>
        <v>RMI</v>
      </c>
      <c r="H307" s="183">
        <f ca="1">IF(ISERROR($V307),"",OFFSET('Smelter Look-up'!$G$4,$V307-4,0))</f>
        <v>0</v>
      </c>
      <c r="I307" s="184" t="str">
        <f ca="1">IF(ISERROR($V307),"",OFFSET('Smelter Look-up'!$H$4,$V307-4,0))</f>
        <v>Araquari</v>
      </c>
      <c r="J307" s="184" t="str">
        <f ca="1">IF(ISERROR($V307),"",OFFSET('Smelter Look-up'!$I$4,$V307-4,0))</f>
        <v>Santa Catarina</v>
      </c>
      <c r="K307" s="224"/>
      <c r="L307" s="224"/>
      <c r="M307" s="224"/>
      <c r="N307" s="224"/>
      <c r="O307" s="224"/>
      <c r="P307" s="185"/>
      <c r="Q307" s="225"/>
      <c r="R307" s="182" t="str">
        <f ca="1">IF(ISERROR($V307),"",OFFSET('Smelter Look-up'!$C$4,$V307-4,0)&amp;"")</f>
        <v>Cronimet Brasil Ltda</v>
      </c>
      <c r="S307" s="181" t="str">
        <f t="shared" ca="1" si="42"/>
        <v>BR</v>
      </c>
      <c r="T307" s="181" t="str">
        <f ca="1">IF(B307="","",IF(ISERROR(MATCH($J307,SorP!$B$1:$B$6279,0)),"",INDIRECT("'SorP'!$A$"&amp;MATCH($S307&amp;$J307,SorP!C:C,0))))</f>
        <v>BR-SC</v>
      </c>
      <c r="U307" s="201"/>
      <c r="V307" s="226">
        <f ca="1">IF(C307="",NA(),IF(OR(C307="Smelter not listed",C307="Smelter not yet identified"),MATCH($B307&amp;$D307,'Smelter Look-up'!$J:$J,0),MATCH($B307&amp;$C307,'Smelter Look-up'!$J:$J,0)))</f>
        <v>575</v>
      </c>
      <c r="X307" s="227">
        <f t="shared" ca="1" si="43"/>
        <v>0</v>
      </c>
      <c r="AB307" s="228" t="str">
        <f t="shared" ca="1" si="44"/>
        <v>TungstenCronimet Brasil Ltda</v>
      </c>
    </row>
    <row r="308" spans="1:28" s="227" customFormat="1" ht="38.25">
      <c r="A308" s="181" t="s">
        <v>15092</v>
      </c>
      <c r="B308" s="182" t="str">
        <f ca="1">IF(LEN(A308)=0,"",INDEX('Smelter Look-up'!$A:$A,MATCH($A308,'Smelter Look-up'!$E:$E,0)))</f>
        <v>Tin</v>
      </c>
      <c r="C308" s="186" t="str">
        <f ca="1">IF(LEN(A308)=0,"",INDEX('Smelter Look-up'!$C:$C,MATCH($A308,'Smelter Look-up'!$E:$E,0)))</f>
        <v>CRM Synergies</v>
      </c>
      <c r="D308" s="230"/>
      <c r="E308" s="182" t="str">
        <f ca="1">IF(ISERROR($V308),"",OFFSET('Smelter Look-up'!$D$4,$V308-4,0)&amp;"")</f>
        <v>SPAIN</v>
      </c>
      <c r="F308" s="182" t="str">
        <f ca="1">IF(ISERROR($V308),"",OFFSET('Smelter Look-up'!$E$4,$V308-4,0))</f>
        <v>CID003524</v>
      </c>
      <c r="G308" s="182" t="str">
        <f ca="1">IF(C308=$X$4,IF(ISERROR($V308),"Enter smelter details","RMI"),IF(ISERROR($V308),"",OFFSET('Smelter Look-up'!$F$4,$V308-4,0)))</f>
        <v>RMI</v>
      </c>
      <c r="H308" s="183">
        <f ca="1">IF(ISERROR($V308),"",OFFSET('Smelter Look-up'!$G$4,$V308-4,0))</f>
        <v>0</v>
      </c>
      <c r="I308" s="184" t="str">
        <f ca="1">IF(ISERROR($V308),"",OFFSET('Smelter Look-up'!$H$4,$V308-4,0))</f>
        <v>Toledo</v>
      </c>
      <c r="J308" s="184" t="str">
        <f ca="1">IF(ISERROR($V308),"",OFFSET('Smelter Look-up'!$I$4,$V308-4,0))</f>
        <v>Toledo</v>
      </c>
      <c r="K308" s="224"/>
      <c r="L308" s="224"/>
      <c r="M308" s="224"/>
      <c r="N308" s="224"/>
      <c r="O308" s="224"/>
      <c r="P308" s="185"/>
      <c r="Q308" s="225"/>
      <c r="R308" s="182" t="str">
        <f ca="1">IF(ISERROR($V308),"",OFFSET('Smelter Look-up'!$C$4,$V308-4,0)&amp;"")</f>
        <v>CRM Synergies</v>
      </c>
      <c r="S308" s="181" t="str">
        <f t="shared" ca="1" si="42"/>
        <v>ES</v>
      </c>
      <c r="T308" s="181" t="str">
        <f ca="1">IF(B308="","",IF(ISERROR(MATCH($J308,SorP!$B$1:$B$6279,0)),"",INDIRECT("'SorP'!$A$"&amp;MATCH($S308&amp;$J308,SorP!C:C,0))))</f>
        <v>ES-TO</v>
      </c>
      <c r="U308" s="201"/>
      <c r="V308" s="226">
        <f ca="1">IF(C308="",NA(),IF(OR(C308="Smelter not listed",C308="Smelter not yet identified"),MATCH($B308&amp;$D308,'Smelter Look-up'!$J:$J,0),MATCH($B308&amp;$C308,'Smelter Look-up'!$J:$J,0)))</f>
        <v>411</v>
      </c>
      <c r="X308" s="227">
        <f t="shared" ca="1" si="43"/>
        <v>0</v>
      </c>
      <c r="AB308" s="228" t="str">
        <f t="shared" ca="1" si="44"/>
        <v>TinCRM Synergies</v>
      </c>
    </row>
    <row r="309" spans="1:28" s="227" customFormat="1" ht="38.25">
      <c r="A309" s="181" t="s">
        <v>15122</v>
      </c>
      <c r="B309" s="182" t="str">
        <f ca="1">IF(LEN(A309)=0,"",INDEX('Smelter Look-up'!$A:$A,MATCH($A309,'Smelter Look-up'!$E:$E,0)))</f>
        <v>Tungsten</v>
      </c>
      <c r="C309" s="186" t="str">
        <f ca="1">IF(LEN(A309)=0,"",INDEX('Smelter Look-up'!$C:$C,MATCH($A309,'Smelter Look-up'!$E:$E,0)))</f>
        <v>Artek LLC</v>
      </c>
      <c r="D309" s="230"/>
      <c r="E309" s="182" t="str">
        <f ca="1">IF(ISERROR($V309),"",OFFSET('Smelter Look-up'!$D$4,$V309-4,0)&amp;"")</f>
        <v>RUSSIAN FEDERATION</v>
      </c>
      <c r="F309" s="182" t="str">
        <f ca="1">IF(ISERROR($V309),"",OFFSET('Smelter Look-up'!$E$4,$V309-4,0))</f>
        <v>CID003553</v>
      </c>
      <c r="G309" s="182" t="str">
        <f ca="1">IF(C309=$X$4,IF(ISERROR($V309),"Enter smelter details","RMI"),IF(ISERROR($V309),"",OFFSET('Smelter Look-up'!$F$4,$V309-4,0)))</f>
        <v>RMI</v>
      </c>
      <c r="H309" s="183">
        <f ca="1">IF(ISERROR($V309),"",OFFSET('Smelter Look-up'!$G$4,$V309-4,0))</f>
        <v>0</v>
      </c>
      <c r="I309" s="184" t="str">
        <f ca="1">IF(ISERROR($V309),"",OFFSET('Smelter Look-up'!$H$4,$V309-4,0))</f>
        <v>Moscow</v>
      </c>
      <c r="J309" s="184" t="str">
        <f ca="1">IF(ISERROR($V309),"",OFFSET('Smelter Look-up'!$I$4,$V309-4,0))</f>
        <v>Moskva</v>
      </c>
      <c r="K309" s="224"/>
      <c r="L309" s="224"/>
      <c r="M309" s="224"/>
      <c r="N309" s="224"/>
      <c r="O309" s="224"/>
      <c r="P309" s="185"/>
      <c r="Q309" s="225"/>
      <c r="R309" s="182" t="str">
        <f ca="1">IF(ISERROR($V309),"",OFFSET('Smelter Look-up'!$C$4,$V309-4,0)&amp;"")</f>
        <v>Artek LLC</v>
      </c>
      <c r="S309" s="181" t="str">
        <f t="shared" ca="1" si="42"/>
        <v>RU</v>
      </c>
      <c r="T309" s="181" t="str">
        <f ca="1">IF(B309="","",IF(ISERROR(MATCH($J309,SorP!$B$1:$B$6279,0)),"",INDIRECT("'SorP'!$A$"&amp;MATCH($S309&amp;$J309,SorP!C:C,0))))</f>
        <v>RU-MOW</v>
      </c>
      <c r="U309" s="201"/>
      <c r="V309" s="226">
        <f ca="1">IF(C309="",NA(),IF(OR(C309="Smelter not listed",C309="Smelter not yet identified"),MATCH($B309&amp;$D309,'Smelter Look-up'!$J:$J,0),MATCH($B309&amp;$C309,'Smelter Look-up'!$J:$J,0)))</f>
        <v>564</v>
      </c>
      <c r="X309" s="227">
        <f t="shared" ca="1" si="43"/>
        <v>0</v>
      </c>
      <c r="AB309" s="228" t="str">
        <f t="shared" ca="1" si="44"/>
        <v>TungstenArtek LLC</v>
      </c>
    </row>
    <row r="310" spans="1:28" s="227" customFormat="1" ht="76.5">
      <c r="A310" s="181" t="s">
        <v>13813</v>
      </c>
      <c r="B310" s="182" t="str">
        <f ca="1">IF(LEN(A310)=0,"",INDEX('Smelter Look-up'!$A:$A,MATCH($A310,'Smelter Look-up'!$E:$E,0)))</f>
        <v>Tungsten</v>
      </c>
      <c r="C310" s="186" t="str">
        <f ca="1">IF(LEN(A310)=0,"",INDEX('Smelter Look-up'!$C:$C,MATCH($A310,'Smelter Look-up'!$E:$E,0)))</f>
        <v>CNMC (Guangxi) PGMA Co., Ltd.</v>
      </c>
      <c r="D310" s="230"/>
      <c r="E310" s="182" t="str">
        <f ca="1">IF(ISERROR($V310),"",OFFSET('Smelter Look-up'!$D$4,$V310-4,0)&amp;"")</f>
        <v>CHINA</v>
      </c>
      <c r="F310" s="182" t="str">
        <f ca="1">IF(ISERROR($V310),"",OFFSET('Smelter Look-up'!$E$4,$V310-4,0))</f>
        <v>CID000281</v>
      </c>
      <c r="G310" s="182" t="str">
        <f ca="1">IF(C310=$X$4,IF(ISERROR($V310),"Enter smelter details","RMI"),IF(ISERROR($V310),"",OFFSET('Smelter Look-up'!$F$4,$V310-4,0)))</f>
        <v>RMI</v>
      </c>
      <c r="H310" s="183">
        <f ca="1">IF(ISERROR($V310),"",OFFSET('Smelter Look-up'!$G$4,$V310-4,0))</f>
        <v>0</v>
      </c>
      <c r="I310" s="184" t="str">
        <f ca="1">IF(ISERROR($V310),"",OFFSET('Smelter Look-up'!$H$4,$V310-4,0))</f>
        <v>Hezhou</v>
      </c>
      <c r="J310" s="184" t="str">
        <f ca="1">IF(ISERROR($V310),"",OFFSET('Smelter Look-up'!$I$4,$V310-4,0))</f>
        <v>Guangxi Zhuangzu Zizhiqu</v>
      </c>
      <c r="K310" s="224"/>
      <c r="L310" s="224"/>
      <c r="M310" s="224"/>
      <c r="N310" s="224"/>
      <c r="O310" s="224"/>
      <c r="P310" s="185"/>
      <c r="Q310" s="225"/>
      <c r="R310" s="182" t="str">
        <f ca="1">IF(ISERROR($V310),"",OFFSET('Smelter Look-up'!$C$4,$V310-4,0)&amp;"")</f>
        <v>CNMC (Guangxi) PGMA Co., Ltd.</v>
      </c>
      <c r="S310" s="181" t="str">
        <f t="shared" ca="1" si="42"/>
        <v>CN</v>
      </c>
      <c r="T310" s="181" t="str">
        <f ca="1">IF(B310="","",IF(ISERROR(MATCH($J310,SorP!$B$1:$B$6279,0)),"",INDIRECT("'SorP'!$A$"&amp;MATCH($S310&amp;$J310,SorP!C:C,0))))</f>
        <v>CN-GX</v>
      </c>
      <c r="U310" s="201"/>
      <c r="V310" s="226">
        <f ca="1">IF(C310="",NA(),IF(OR(C310="Smelter not listed",C310="Smelter not yet identified"),MATCH($B310&amp;$D310,'Smelter Look-up'!$J:$J,0),MATCH($B310&amp;$C310,'Smelter Look-up'!$J:$J,0)))</f>
        <v>574</v>
      </c>
      <c r="X310" s="227">
        <f t="shared" ca="1" si="43"/>
        <v>0</v>
      </c>
      <c r="AB310" s="228" t="str">
        <f t="shared" ca="1" si="44"/>
        <v>TungstenCNMC (Guangxi) PGMA Co., Ltd.</v>
      </c>
    </row>
    <row r="311" spans="1:28" s="227" customFormat="1" ht="102">
      <c r="A311" s="181" t="s">
        <v>15100</v>
      </c>
      <c r="B311" s="182" t="str">
        <f ca="1">IF(LEN(A311)=0,"",INDEX('Smelter Look-up'!$A:$A,MATCH($A311,'Smelter Look-up'!$E:$E,0)))</f>
        <v>Tin</v>
      </c>
      <c r="C311" s="186" t="str">
        <f ca="1">IF(LEN(A311)=0,"",INDEX('Smelter Look-up'!$C:$C,MATCH($A311,'Smelter Look-up'!$E:$E,0)))</f>
        <v>Fabrica Auricchio Industria e Comercio Ltda.</v>
      </c>
      <c r="D311" s="230"/>
      <c r="E311" s="182" t="str">
        <f ca="1">IF(ISERROR($V311),"",OFFSET('Smelter Look-up'!$D$4,$V311-4,0)&amp;"")</f>
        <v>BRAZIL</v>
      </c>
      <c r="F311" s="182" t="str">
        <f ca="1">IF(ISERROR($V311),"",OFFSET('Smelter Look-up'!$E$4,$V311-4,0))</f>
        <v>CID003582</v>
      </c>
      <c r="G311" s="182" t="str">
        <f ca="1">IF(C311=$X$4,IF(ISERROR($V311),"Enter smelter details","RMI"),IF(ISERROR($V311),"",OFFSET('Smelter Look-up'!$F$4,$V311-4,0)))</f>
        <v>RMI</v>
      </c>
      <c r="H311" s="183">
        <f ca="1">IF(ISERROR($V311),"",OFFSET('Smelter Look-up'!$G$4,$V311-4,0))</f>
        <v>0</v>
      </c>
      <c r="I311" s="184" t="str">
        <f ca="1">IF(ISERROR($V311),"",OFFSET('Smelter Look-up'!$H$4,$V311-4,0))</f>
        <v>Mogi das Cruzes</v>
      </c>
      <c r="J311" s="184" t="str">
        <f ca="1">IF(ISERROR($V311),"",OFFSET('Smelter Look-up'!$I$4,$V311-4,0))</f>
        <v>São Paulo</v>
      </c>
      <c r="K311" s="224"/>
      <c r="L311" s="224"/>
      <c r="M311" s="224"/>
      <c r="N311" s="224"/>
      <c r="O311" s="224"/>
      <c r="P311" s="185"/>
      <c r="Q311" s="225"/>
      <c r="R311" s="182" t="str">
        <f ca="1">IF(ISERROR($V311),"",OFFSET('Smelter Look-up'!$C$4,$V311-4,0)&amp;"")</f>
        <v>Fabrica Auricchio Industria e Comercio Ltda.</v>
      </c>
      <c r="S311" s="181" t="str">
        <f t="shared" ca="1" si="42"/>
        <v>BR</v>
      </c>
      <c r="T311" s="181" t="str">
        <f ca="1">IF(B311="","",IF(ISERROR(MATCH($J311,SorP!$B$1:$B$6279,0)),"",INDIRECT("'SorP'!$A$"&amp;MATCH($S311&amp;$J311,SorP!C:C,0))))</f>
        <v>BR-SP</v>
      </c>
      <c r="U311" s="201"/>
      <c r="V311" s="226">
        <f ca="1">IF(C311="",NA(),IF(OR(C311="Smelter not listed",C311="Smelter not yet identified"),MATCH($B311&amp;$D311,'Smelter Look-up'!$J:$J,0),MATCH($B311&amp;$C311,'Smelter Look-up'!$J:$J,0)))</f>
        <v>429</v>
      </c>
      <c r="X311" s="227">
        <f t="shared" ca="1" si="43"/>
        <v>0</v>
      </c>
      <c r="AB311" s="228" t="str">
        <f t="shared" ca="1" si="44"/>
        <v>TinFabrica Auricchio Industria e Comercio Ltda.</v>
      </c>
    </row>
    <row r="312" spans="1:28" s="227" customFormat="1" ht="38.25">
      <c r="A312" s="181" t="s">
        <v>2344</v>
      </c>
      <c r="B312" s="182" t="str">
        <f ca="1">IF(LEN(A312)=0,"",INDEX('Smelter Look-up'!$A:$A,MATCH($A312,'Smelter Look-up'!$E:$E,0)))</f>
        <v>Tin</v>
      </c>
      <c r="C312" s="186" t="str">
        <f ca="1">IF(LEN(A312)=0,"",INDEX('Smelter Look-up'!$C:$C,MATCH($A312,'Smelter Look-up'!$E:$E,0)))</f>
        <v>Modeltech Sdn Bhd</v>
      </c>
      <c r="D312" s="230"/>
      <c r="E312" s="182" t="str">
        <f ca="1">IF(ISERROR($V312),"",OFFSET('Smelter Look-up'!$D$4,$V312-4,0)&amp;"")</f>
        <v>MALAYSIA</v>
      </c>
      <c r="F312" s="182" t="str">
        <f ca="1">IF(ISERROR($V312),"",OFFSET('Smelter Look-up'!$E$4,$V312-4,0))</f>
        <v>CID002858</v>
      </c>
      <c r="G312" s="182" t="str">
        <f ca="1">IF(C312=$X$4,IF(ISERROR($V312),"Enter smelter details","RMI"),IF(ISERROR($V312),"",OFFSET('Smelter Look-up'!$F$4,$V312-4,0)))</f>
        <v>RMI</v>
      </c>
      <c r="H312" s="183">
        <f ca="1">IF(ISERROR($V312),"",OFFSET('Smelter Look-up'!$G$4,$V312-4,0))</f>
        <v>0</v>
      </c>
      <c r="I312" s="184" t="str">
        <f ca="1">IF(ISERROR($V312),"",OFFSET('Smelter Look-up'!$H$4,$V312-4,0))</f>
        <v>Kawasan Perindustrian Bukit Rambai</v>
      </c>
      <c r="J312" s="184" t="str">
        <f ca="1">IF(ISERROR($V312),"",OFFSET('Smelter Look-up'!$I$4,$V312-4,0))</f>
        <v>Melaka</v>
      </c>
      <c r="K312" s="224"/>
      <c r="L312" s="224"/>
      <c r="M312" s="224"/>
      <c r="N312" s="224"/>
      <c r="O312" s="224"/>
      <c r="P312" s="185"/>
      <c r="Q312" s="225"/>
      <c r="R312" s="182" t="str">
        <f ca="1">IF(ISERROR($V312),"",OFFSET('Smelter Look-up'!$C$4,$V312-4,0)&amp;"")</f>
        <v>Modeltech Sdn Bhd</v>
      </c>
      <c r="S312" s="181" t="str">
        <f t="shared" ca="1" si="42"/>
        <v>MY</v>
      </c>
      <c r="T312" s="181" t="str">
        <f ca="1">IF(B312="","",IF(ISERROR(MATCH($J312,SorP!$B$1:$B$6279,0)),"",INDIRECT("'SorP'!$A$"&amp;MATCH($S312&amp;$J312,SorP!C:C,0))))</f>
        <v>MY-04</v>
      </c>
      <c r="U312" s="201"/>
      <c r="V312" s="226">
        <f ca="1">IF(C312="",NA(),IF(OR(C312="Smelter not listed",C312="Smelter not yet identified"),MATCH($B312&amp;$D312,'Smelter Look-up'!$J:$J,0),MATCH($B312&amp;$C312,'Smelter Look-up'!$J:$J,0)))</f>
        <v>472</v>
      </c>
      <c r="X312" s="227">
        <f t="shared" ca="1" si="43"/>
        <v>0</v>
      </c>
      <c r="AB312" s="228" t="str">
        <f t="shared" ca="1" si="44"/>
        <v>TinModeltech Sdn Bhd</v>
      </c>
    </row>
    <row r="313" spans="1:28" s="227" customFormat="1" ht="102">
      <c r="A313" s="181" t="s">
        <v>15076</v>
      </c>
      <c r="B313" s="182" t="str">
        <f ca="1">IF(LEN(A313)=0,"",INDEX('Smelter Look-up'!$A:$A,MATCH($A313,'Smelter Look-up'!$E:$E,0)))</f>
        <v>Gold</v>
      </c>
      <c r="C313" s="186" t="str">
        <f ca="1">IF(LEN(A313)=0,"",INDEX('Smelter Look-up'!$C:$C,MATCH($A313,'Smelter Look-up'!$E:$E,0)))</f>
        <v>Shenzhen Zhonghenglong Real Industry Co., Ltd.</v>
      </c>
      <c r="D313" s="230"/>
      <c r="E313" s="182" t="str">
        <f ca="1">IF(ISERROR($V313),"",OFFSET('Smelter Look-up'!$D$4,$V313-4,0)&amp;"")</f>
        <v>CHINA</v>
      </c>
      <c r="F313" s="182" t="str">
        <f ca="1">IF(ISERROR($V313),"",OFFSET('Smelter Look-up'!$E$4,$V313-4,0))</f>
        <v>CID002527</v>
      </c>
      <c r="G313" s="182" t="str">
        <f ca="1">IF(C313=$X$4,IF(ISERROR($V313),"Enter smelter details","RMI"),IF(ISERROR($V313),"",OFFSET('Smelter Look-up'!$F$4,$V313-4,0)))</f>
        <v>RMI</v>
      </c>
      <c r="H313" s="183">
        <f ca="1">IF(ISERROR($V313),"",OFFSET('Smelter Look-up'!$G$4,$V313-4,0))</f>
        <v>0</v>
      </c>
      <c r="I313" s="184" t="str">
        <f ca="1">IF(ISERROR($V313),"",OFFSET('Smelter Look-up'!$H$4,$V313-4,0))</f>
        <v>Shenzhen</v>
      </c>
      <c r="J313" s="184" t="str">
        <f ca="1">IF(ISERROR($V313),"",OFFSET('Smelter Look-up'!$I$4,$V313-4,0))</f>
        <v>Guangdong Sheng</v>
      </c>
      <c r="K313" s="224"/>
      <c r="L313" s="224"/>
      <c r="M313" s="224"/>
      <c r="N313" s="224"/>
      <c r="O313" s="224"/>
      <c r="P313" s="185"/>
      <c r="Q313" s="225"/>
      <c r="R313" s="182" t="str">
        <f ca="1">IF(ISERROR($V313),"",OFFSET('Smelter Look-up'!$C$4,$V313-4,0)&amp;"")</f>
        <v>Shenzhen Zhonghenglong Real Industry Co., Ltd.</v>
      </c>
      <c r="S313" s="181" t="str">
        <f t="shared" ca="1" si="42"/>
        <v>CN</v>
      </c>
      <c r="T313" s="181" t="str">
        <f ca="1">IF(B313="","",IF(ISERROR(MATCH($J313,SorP!$B$1:$B$6279,0)),"",INDIRECT("'SorP'!$A$"&amp;MATCH($S313&amp;$J313,SorP!C:C,0))))</f>
        <v>CN-GD</v>
      </c>
      <c r="U313" s="201"/>
      <c r="V313" s="226">
        <f ca="1">IF(C313="",NA(),IF(OR(C313="Smelter not listed",C313="Smelter not yet identified"),MATCH($B313&amp;$D313,'Smelter Look-up'!$J:$J,0),MATCH($B313&amp;$C313,'Smelter Look-up'!$J:$J,0)))</f>
        <v>249</v>
      </c>
      <c r="X313" s="227">
        <f t="shared" ca="1" si="43"/>
        <v>0</v>
      </c>
      <c r="AB313" s="228" t="str">
        <f t="shared" ca="1" si="44"/>
        <v>GoldShenzhen Zhonghenglong Real Industry Co., Ltd.</v>
      </c>
    </row>
    <row r="314" spans="1:28" s="227" customFormat="1" ht="51">
      <c r="A314" s="181" t="s">
        <v>13866</v>
      </c>
      <c r="B314" s="182" t="str">
        <f ca="1">IF(LEN(A314)=0,"",INDEX('Smelter Look-up'!$A:$A,MATCH($A314,'Smelter Look-up'!$E:$E,0)))</f>
        <v>Gold</v>
      </c>
      <c r="C314" s="186" t="str">
        <f ca="1">IF(LEN(A314)=0,"",INDEX('Smelter Look-up'!$C:$C,MATCH($A314,'Smelter Look-up'!$E:$E,0)))</f>
        <v>Shirpur Gold Refinery Ltd.</v>
      </c>
      <c r="D314" s="230"/>
      <c r="E314" s="182" t="str">
        <f ca="1">IF(ISERROR($V314),"",OFFSET('Smelter Look-up'!$D$4,$V314-4,0)&amp;"")</f>
        <v>INDIA</v>
      </c>
      <c r="F314" s="182" t="str">
        <f ca="1">IF(ISERROR($V314),"",OFFSET('Smelter Look-up'!$E$4,$V314-4,0))</f>
        <v>CID002588</v>
      </c>
      <c r="G314" s="182" t="str">
        <f ca="1">IF(C314=$X$4,IF(ISERROR($V314),"Enter smelter details","RMI"),IF(ISERROR($V314),"",OFFSET('Smelter Look-up'!$F$4,$V314-4,0)))</f>
        <v>RMI</v>
      </c>
      <c r="H314" s="183">
        <f ca="1">IF(ISERROR($V314),"",OFFSET('Smelter Look-up'!$G$4,$V314-4,0))</f>
        <v>0</v>
      </c>
      <c r="I314" s="184" t="str">
        <f ca="1">IF(ISERROR($V314),"",OFFSET('Smelter Look-up'!$H$4,$V314-4,0))</f>
        <v>Mumbai</v>
      </c>
      <c r="J314" s="184" t="str">
        <f ca="1">IF(ISERROR($V314),"",OFFSET('Smelter Look-up'!$I$4,$V314-4,0))</f>
        <v>Mahārāshtra</v>
      </c>
      <c r="K314" s="224"/>
      <c r="L314" s="224"/>
      <c r="M314" s="224"/>
      <c r="N314" s="224"/>
      <c r="O314" s="224"/>
      <c r="P314" s="185"/>
      <c r="Q314" s="225"/>
      <c r="R314" s="182" t="str">
        <f ca="1">IF(ISERROR($V314),"",OFFSET('Smelter Look-up'!$C$4,$V314-4,0)&amp;"")</f>
        <v>Shirpur Gold Refinery Ltd.</v>
      </c>
      <c r="S314" s="181" t="str">
        <f t="shared" ca="1" si="42"/>
        <v>IN</v>
      </c>
      <c r="T314" s="181" t="str">
        <f ca="1">IF(B314="","",IF(ISERROR(MATCH($J314,SorP!$B$1:$B$6279,0)),"",INDIRECT("'SorP'!$A$"&amp;MATCH($S314&amp;$J314,SorP!C:C,0))))</f>
        <v>IN-MH</v>
      </c>
      <c r="U314" s="201"/>
      <c r="V314" s="226">
        <f ca="1">IF(C314="",NA(),IF(OR(C314="Smelter not listed",C314="Smelter not yet identified"),MATCH($B314&amp;$D314,'Smelter Look-up'!$J:$J,0),MATCH($B314&amp;$C314,'Smelter Look-up'!$J:$J,0)))</f>
        <v>250</v>
      </c>
      <c r="X314" s="227">
        <f t="shared" ca="1" si="43"/>
        <v>0</v>
      </c>
      <c r="AB314" s="228" t="str">
        <f t="shared" ca="1" si="44"/>
        <v>GoldShirpur Gold Refinery Ltd.</v>
      </c>
    </row>
    <row r="315" spans="1:28" s="227" customFormat="1" ht="51">
      <c r="A315" s="181" t="s">
        <v>13864</v>
      </c>
      <c r="B315" s="182" t="str">
        <f ca="1">IF(LEN(A315)=0,"",INDEX('Smelter Look-up'!$A:$A,MATCH($A315,'Smelter Look-up'!$E:$E,0)))</f>
        <v>Gold</v>
      </c>
      <c r="C315" s="186" t="str">
        <f ca="1">IF(LEN(A315)=0,"",INDEX('Smelter Look-up'!$C:$C,MATCH($A315,'Smelter Look-up'!$E:$E,0)))</f>
        <v>JALAN &amp; Company</v>
      </c>
      <c r="D315" s="230"/>
      <c r="E315" s="182" t="str">
        <f ca="1">IF(ISERROR($V315),"",OFFSET('Smelter Look-up'!$D$4,$V315-4,0)&amp;"")</f>
        <v>INDIA</v>
      </c>
      <c r="F315" s="182" t="str">
        <f ca="1">IF(ISERROR($V315),"",OFFSET('Smelter Look-up'!$E$4,$V315-4,0))</f>
        <v>CID002893</v>
      </c>
      <c r="G315" s="182" t="str">
        <f ca="1">IF(C315=$X$4,IF(ISERROR($V315),"Enter smelter details","RMI"),IF(ISERROR($V315),"",OFFSET('Smelter Look-up'!$F$4,$V315-4,0)))</f>
        <v>RMI</v>
      </c>
      <c r="H315" s="183">
        <f ca="1">IF(ISERROR($V315),"",OFFSET('Smelter Look-up'!$G$4,$V315-4,0))</f>
        <v>0</v>
      </c>
      <c r="I315" s="184" t="str">
        <f ca="1">IF(ISERROR($V315),"",OFFSET('Smelter Look-up'!$H$4,$V315-4,0))</f>
        <v>New Delhi</v>
      </c>
      <c r="J315" s="184" t="str">
        <f ca="1">IF(ISERROR($V315),"",OFFSET('Smelter Look-up'!$I$4,$V315-4,0))</f>
        <v>Delhi</v>
      </c>
      <c r="K315" s="224"/>
      <c r="L315" s="224"/>
      <c r="M315" s="224"/>
      <c r="N315" s="224"/>
      <c r="O315" s="224"/>
      <c r="P315" s="185"/>
      <c r="Q315" s="225"/>
      <c r="R315" s="182" t="str">
        <f ca="1">IF(ISERROR($V315),"",OFFSET('Smelter Look-up'!$C$4,$V315-4,0)&amp;"")</f>
        <v>JALAN &amp; Company</v>
      </c>
      <c r="S315" s="181" t="str">
        <f t="shared" ca="1" si="42"/>
        <v>IN</v>
      </c>
      <c r="T315" s="181" t="str">
        <f ca="1">IF(B315="","",IF(ISERROR(MATCH($J315,SorP!$B$1:$B$6279,0)),"",INDIRECT("'SorP'!$A$"&amp;MATCH($S315&amp;$J315,SorP!C:C,0))))</f>
        <v>IN-DL</v>
      </c>
      <c r="U315" s="201"/>
      <c r="V315" s="226">
        <f ca="1">IF(C315="",NA(),IF(OR(C315="Smelter not listed",C315="Smelter not yet identified"),MATCH($B315&amp;$D315,'Smelter Look-up'!$J:$J,0),MATCH($B315&amp;$C315,'Smelter Look-up'!$J:$J,0)))</f>
        <v>121</v>
      </c>
      <c r="X315" s="227">
        <f t="shared" ca="1" si="43"/>
        <v>0</v>
      </c>
      <c r="AB315" s="228" t="str">
        <f t="shared" ca="1" si="44"/>
        <v>GoldJALAN &amp; Company</v>
      </c>
    </row>
    <row r="316" spans="1:28" s="227" customFormat="1" ht="38.25">
      <c r="A316" s="181" t="s">
        <v>13863</v>
      </c>
      <c r="B316" s="182" t="str">
        <f ca="1">IF(LEN(A316)=0,"",INDEX('Smelter Look-up'!$A:$A,MATCH($A316,'Smelter Look-up'!$E:$E,0)))</f>
        <v>Gold</v>
      </c>
      <c r="C316" s="186" t="str">
        <f ca="1">IF(LEN(A316)=0,"",INDEX('Smelter Look-up'!$C:$C,MATCH($A316,'Smelter Look-up'!$E:$E,0)))</f>
        <v>Gold Coast Refinery</v>
      </c>
      <c r="D316" s="230"/>
      <c r="E316" s="182" t="str">
        <f ca="1">IF(ISERROR($V316),"",OFFSET('Smelter Look-up'!$D$4,$V316-4,0)&amp;"")</f>
        <v>GHANA</v>
      </c>
      <c r="F316" s="182" t="str">
        <f ca="1">IF(ISERROR($V316),"",OFFSET('Smelter Look-up'!$E$4,$V316-4,0))</f>
        <v>CID003186</v>
      </c>
      <c r="G316" s="182" t="str">
        <f ca="1">IF(C316=$X$4,IF(ISERROR($V316),"Enter smelter details","RMI"),IF(ISERROR($V316),"",OFFSET('Smelter Look-up'!$F$4,$V316-4,0)))</f>
        <v>RMI</v>
      </c>
      <c r="H316" s="183">
        <f ca="1">IF(ISERROR($V316),"",OFFSET('Smelter Look-up'!$G$4,$V316-4,0))</f>
        <v>0</v>
      </c>
      <c r="I316" s="184" t="str">
        <f ca="1">IF(ISERROR($V316),"",OFFSET('Smelter Look-up'!$H$4,$V316-4,0))</f>
        <v>Accra</v>
      </c>
      <c r="J316" s="184" t="str">
        <f ca="1">IF(ISERROR($V316),"",OFFSET('Smelter Look-up'!$I$4,$V316-4,0))</f>
        <v>Greater Accra</v>
      </c>
      <c r="K316" s="224"/>
      <c r="L316" s="224"/>
      <c r="M316" s="224"/>
      <c r="N316" s="224"/>
      <c r="O316" s="224"/>
      <c r="P316" s="185"/>
      <c r="Q316" s="225"/>
      <c r="R316" s="182" t="str">
        <f ca="1">IF(ISERROR($V316),"",OFFSET('Smelter Look-up'!$C$4,$V316-4,0)&amp;"")</f>
        <v>Gold Coast Refinery</v>
      </c>
      <c r="S316" s="181" t="str">
        <f t="shared" ca="1" si="42"/>
        <v>GH</v>
      </c>
      <c r="T316" s="181" t="str">
        <f ca="1">IF(B316="","",IF(ISERROR(MATCH($J316,SorP!$B$1:$B$6279,0)),"",INDIRECT("'SorP'!$A$"&amp;MATCH($S316&amp;$J316,SorP!C:C,0))))</f>
        <v>GH-AA</v>
      </c>
      <c r="U316" s="201"/>
      <c r="V316" s="226">
        <f ca="1">IF(C316="",NA(),IF(OR(C316="Smelter not listed",C316="Smelter not yet identified"),MATCH($B316&amp;$D316,'Smelter Look-up'!$J:$J,0),MATCH($B316&amp;$C316,'Smelter Look-up'!$J:$J,0)))</f>
        <v>90</v>
      </c>
      <c r="X316" s="227">
        <f t="shared" ca="1" si="43"/>
        <v>0</v>
      </c>
      <c r="AB316" s="228" t="str">
        <f t="shared" ca="1" si="44"/>
        <v>GoldGold Coast Refinery</v>
      </c>
    </row>
    <row r="317" spans="1:28" s="227" customFormat="1" ht="76.5">
      <c r="A317" s="181" t="s">
        <v>13872</v>
      </c>
      <c r="B317" s="182" t="str">
        <f ca="1">IF(LEN(A317)=0,"",INDEX('Smelter Look-up'!$A:$A,MATCH($A317,'Smelter Look-up'!$E:$E,0)))</f>
        <v>Tungsten</v>
      </c>
      <c r="C317" s="186" t="str">
        <f ca="1">IF(LEN(A317)=0,"",INDEX('Smelter Look-up'!$C:$C,MATCH($A317,'Smelter Look-up'!$E:$E,0)))</f>
        <v>Hubei Green Tungsten Co., Ltd.</v>
      </c>
      <c r="D317" s="230"/>
      <c r="E317" s="182" t="str">
        <f ca="1">IF(ISERROR($V317),"",OFFSET('Smelter Look-up'!$D$4,$V317-4,0)&amp;"")</f>
        <v>CHINA</v>
      </c>
      <c r="F317" s="182" t="str">
        <f ca="1">IF(ISERROR($V317),"",OFFSET('Smelter Look-up'!$E$4,$V317-4,0))</f>
        <v>CID003417</v>
      </c>
      <c r="G317" s="182" t="str">
        <f ca="1">IF(C317=$X$4,IF(ISERROR($V317),"Enter smelter details","RMI"),IF(ISERROR($V317),"",OFFSET('Smelter Look-up'!$F$4,$V317-4,0)))</f>
        <v>RMI</v>
      </c>
      <c r="H317" s="183">
        <f ca="1">IF(ISERROR($V317),"",OFFSET('Smelter Look-up'!$G$4,$V317-4,0))</f>
        <v>0</v>
      </c>
      <c r="I317" s="184" t="str">
        <f ca="1">IF(ISERROR($V317),"",OFFSET('Smelter Look-up'!$H$4,$V317-4,0))</f>
        <v>Shenzhen</v>
      </c>
      <c r="J317" s="184" t="str">
        <f ca="1">IF(ISERROR($V317),"",OFFSET('Smelter Look-up'!$I$4,$V317-4,0))</f>
        <v>Guangdong Sheng</v>
      </c>
      <c r="K317" s="224"/>
      <c r="L317" s="224"/>
      <c r="M317" s="224"/>
      <c r="N317" s="224"/>
      <c r="O317" s="224"/>
      <c r="P317" s="185"/>
      <c r="Q317" s="225"/>
      <c r="R317" s="182" t="str">
        <f ca="1">IF(ISERROR($V317),"",OFFSET('Smelter Look-up'!$C$4,$V317-4,0)&amp;"")</f>
        <v>Hubei Green Tungsten Co., Ltd.</v>
      </c>
      <c r="S317" s="181" t="str">
        <f t="shared" ca="1" si="42"/>
        <v>CN</v>
      </c>
      <c r="T317" s="181" t="str">
        <f ca="1">IF(B317="","",IF(ISERROR(MATCH($J317,SorP!$B$1:$B$6279,0)),"",INDIRECT("'SorP'!$A$"&amp;MATCH($S317&amp;$J317,SorP!C:C,0))))</f>
        <v>CN-GD</v>
      </c>
      <c r="U317" s="201"/>
      <c r="V317" s="226">
        <f ca="1">IF(C317="",NA(),IF(OR(C317="Smelter not listed",C317="Smelter not yet identified"),MATCH($B317&amp;$D317,'Smelter Look-up'!$J:$J,0),MATCH($B317&amp;$C317,'Smelter Look-up'!$J:$J,0)))</f>
        <v>592</v>
      </c>
      <c r="X317" s="227">
        <f t="shared" ca="1" si="43"/>
        <v>0</v>
      </c>
      <c r="AB317" s="228" t="str">
        <f t="shared" ca="1" si="44"/>
        <v>TungstenHubei Green Tungsten Co., Ltd.</v>
      </c>
    </row>
    <row r="318" spans="1:28" s="227" customFormat="1" ht="63.75">
      <c r="A318" s="181" t="s">
        <v>13868</v>
      </c>
      <c r="B318" s="182" t="str">
        <f ca="1">IF(LEN(A318)=0,"",INDEX('Smelter Look-up'!$A:$A,MATCH($A318,'Smelter Look-up'!$E:$E,0)))</f>
        <v>Tin</v>
      </c>
      <c r="C318" s="186" t="str">
        <f ca="1">IF(LEN(A318)=0,"",INDEX('Smelter Look-up'!$C:$C,MATCH($A318,'Smelter Look-up'!$E:$E,0)))</f>
        <v>PT Mitra Sukses Globalindo</v>
      </c>
      <c r="D318" s="230"/>
      <c r="E318" s="182" t="str">
        <f ca="1">IF(ISERROR($V318),"",OFFSET('Smelter Look-up'!$D$4,$V318-4,0)&amp;"")</f>
        <v>INDONESIA</v>
      </c>
      <c r="F318" s="182" t="str">
        <f ca="1">IF(ISERROR($V318),"",OFFSET('Smelter Look-up'!$E$4,$V318-4,0))</f>
        <v>CID003449</v>
      </c>
      <c r="G318" s="182" t="str">
        <f ca="1">IF(C318=$X$4,IF(ISERROR($V318),"Enter smelter details","RMI"),IF(ISERROR($V318),"",OFFSET('Smelter Look-up'!$F$4,$V318-4,0)))</f>
        <v>RMI</v>
      </c>
      <c r="H318" s="183">
        <f ca="1">IF(ISERROR($V318),"",OFFSET('Smelter Look-up'!$G$4,$V318-4,0))</f>
        <v>0</v>
      </c>
      <c r="I318" s="184" t="str">
        <f ca="1">IF(ISERROR($V318),"",OFFSET('Smelter Look-up'!$H$4,$V318-4,0))</f>
        <v>Pangkalpinang</v>
      </c>
      <c r="J318" s="184" t="str">
        <f ca="1">IF(ISERROR($V318),"",OFFSET('Smelter Look-up'!$I$4,$V318-4,0))</f>
        <v>Kepulauan Bangka Belitung</v>
      </c>
      <c r="K318" s="224"/>
      <c r="L318" s="224"/>
      <c r="M318" s="224"/>
      <c r="N318" s="224"/>
      <c r="O318" s="224"/>
      <c r="P318" s="185"/>
      <c r="Q318" s="225"/>
      <c r="R318" s="182" t="str">
        <f ca="1">IF(ISERROR($V318),"",OFFSET('Smelter Look-up'!$C$4,$V318-4,0)&amp;"")</f>
        <v>PT Mitra Sukses Globalindo</v>
      </c>
      <c r="S318" s="181" t="str">
        <f t="shared" ca="1" si="42"/>
        <v>ID</v>
      </c>
      <c r="T318" s="181" t="str">
        <f ca="1">IF(B318="","",IF(ISERROR(MATCH($J318,SorP!$B$1:$B$6279,0)),"",INDIRECT("'SorP'!$A$"&amp;MATCH($S318&amp;$J318,SorP!C:C,0))))</f>
        <v>ID-BB</v>
      </c>
      <c r="U318" s="201"/>
      <c r="V318" s="226">
        <f ca="1">IF(C318="",NA(),IF(OR(C318="Smelter not listed",C318="Smelter not yet identified"),MATCH($B318&amp;$D318,'Smelter Look-up'!$J:$J,0),MATCH($B318&amp;$C318,'Smelter Look-up'!$J:$J,0)))</f>
        <v>501</v>
      </c>
      <c r="X318" s="227">
        <f t="shared" ca="1" si="43"/>
        <v>0</v>
      </c>
      <c r="AB318" s="228" t="str">
        <f t="shared" ca="1" si="44"/>
        <v>TinPT Mitra Sukses Globalindo</v>
      </c>
    </row>
    <row r="319" spans="1:28" s="227" customFormat="1" ht="63.75">
      <c r="A319" s="181" t="s">
        <v>13865</v>
      </c>
      <c r="B319" s="182" t="str">
        <f ca="1">IF(LEN(A319)=0,"",INDEX('Smelter Look-up'!$A:$A,MATCH($A319,'Smelter Look-up'!$E:$E,0)))</f>
        <v>Gold</v>
      </c>
      <c r="C319" s="186" t="str">
        <f ca="1">IF(LEN(A319)=0,"",INDEX('Smelter Look-up'!$C:$C,MATCH($A319,'Smelter Look-up'!$E:$E,0)))</f>
        <v>Kundan Care Products Ltd.</v>
      </c>
      <c r="D319" s="230"/>
      <c r="E319" s="182" t="str">
        <f ca="1">IF(ISERROR($V319),"",OFFSET('Smelter Look-up'!$D$4,$V319-4,0)&amp;"")</f>
        <v>INDIA</v>
      </c>
      <c r="F319" s="182" t="str">
        <f ca="1">IF(ISERROR($V319),"",OFFSET('Smelter Look-up'!$E$4,$V319-4,0))</f>
        <v>CID003463</v>
      </c>
      <c r="G319" s="182" t="str">
        <f ca="1">IF(C319=$X$4,IF(ISERROR($V319),"Enter smelter details","RMI"),IF(ISERROR($V319),"",OFFSET('Smelter Look-up'!$F$4,$V319-4,0)))</f>
        <v>RMI</v>
      </c>
      <c r="H319" s="183">
        <f ca="1">IF(ISERROR($V319),"",OFFSET('Smelter Look-up'!$G$4,$V319-4,0))</f>
        <v>0</v>
      </c>
      <c r="I319" s="184" t="str">
        <f ca="1">IF(ISERROR($V319),"",OFFSET('Smelter Look-up'!$H$4,$V319-4,0))</f>
        <v>Haridwar</v>
      </c>
      <c r="J319" s="184" t="str">
        <f ca="1">IF(ISERROR($V319),"",OFFSET('Smelter Look-up'!$I$4,$V319-4,0))</f>
        <v>Uttarākhand</v>
      </c>
      <c r="K319" s="224"/>
      <c r="L319" s="224"/>
      <c r="M319" s="224"/>
      <c r="N319" s="224"/>
      <c r="O319" s="224"/>
      <c r="P319" s="185"/>
      <c r="Q319" s="225"/>
      <c r="R319" s="182" t="str">
        <f ca="1">IF(ISERROR($V319),"",OFFSET('Smelter Look-up'!$C$4,$V319-4,0)&amp;"")</f>
        <v>Kundan Care Products Ltd.</v>
      </c>
      <c r="S319" s="181" t="str">
        <f t="shared" ca="1" si="42"/>
        <v>IN</v>
      </c>
      <c r="T319" s="181" t="str">
        <f ca="1">IF(B319="","",IF(ISERROR(MATCH($J319,SorP!$B$1:$B$6279,0)),"",INDIRECT("'SorP'!$A$"&amp;MATCH($S319&amp;$J319,SorP!C:C,0))))</f>
        <v>IN-UT</v>
      </c>
      <c r="U319" s="201"/>
      <c r="V319" s="226">
        <f ca="1">IF(C319="",NA(),IF(OR(C319="Smelter not listed",C319="Smelter not yet identified"),MATCH($B319&amp;$D319,'Smelter Look-up'!$J:$J,0),MATCH($B319&amp;$C319,'Smelter Look-up'!$J:$J,0)))</f>
        <v>147</v>
      </c>
      <c r="X319" s="227">
        <f t="shared" ca="1" si="43"/>
        <v>0</v>
      </c>
      <c r="AB319" s="228" t="str">
        <f t="shared" ca="1" si="44"/>
        <v>GoldKundan Care Products Ltd.</v>
      </c>
    </row>
    <row r="320" spans="1:28" s="227" customFormat="1" ht="89.25">
      <c r="A320" s="181" t="s">
        <v>15050</v>
      </c>
      <c r="B320" s="182" t="str">
        <f ca="1">IF(LEN(A320)=0,"",INDEX('Smelter Look-up'!$A:$A,MATCH($A320,'Smelter Look-up'!$E:$E,0)))</f>
        <v>Gold</v>
      </c>
      <c r="C320" s="186" t="str">
        <f ca="1">IF(LEN(A320)=0,"",INDEX('Smelter Look-up'!$C:$C,MATCH($A320,'Smelter Look-up'!$E:$E,0)))</f>
        <v>Emerald Jewel Industry India Limited (Unit 1)</v>
      </c>
      <c r="D320" s="230"/>
      <c r="E320" s="182" t="str">
        <f ca="1">IF(ISERROR($V320),"",OFFSET('Smelter Look-up'!$D$4,$V320-4,0)&amp;"")</f>
        <v>INDIA</v>
      </c>
      <c r="F320" s="182" t="str">
        <f ca="1">IF(ISERROR($V320),"",OFFSET('Smelter Look-up'!$E$4,$V320-4,0))</f>
        <v>CID003487</v>
      </c>
      <c r="G320" s="182" t="str">
        <f ca="1">IF(C320=$X$4,IF(ISERROR($V320),"Enter smelter details","RMI"),IF(ISERROR($V320),"",OFFSET('Smelter Look-up'!$F$4,$V320-4,0)))</f>
        <v>RMI</v>
      </c>
      <c r="H320" s="183">
        <f ca="1">IF(ISERROR($V320),"",OFFSET('Smelter Look-up'!$G$4,$V320-4,0))</f>
        <v>0</v>
      </c>
      <c r="I320" s="184" t="str">
        <f ca="1">IF(ISERROR($V320),"",OFFSET('Smelter Look-up'!$H$4,$V320-4,0))</f>
        <v>Coimbatore</v>
      </c>
      <c r="J320" s="184" t="str">
        <f ca="1">IF(ISERROR($V320),"",OFFSET('Smelter Look-up'!$I$4,$V320-4,0))</f>
        <v>Tamil Nādu</v>
      </c>
      <c r="K320" s="224"/>
      <c r="L320" s="224"/>
      <c r="M320" s="224"/>
      <c r="N320" s="224"/>
      <c r="O320" s="224"/>
      <c r="P320" s="185"/>
      <c r="Q320" s="225"/>
      <c r="R320" s="182" t="str">
        <f ca="1">IF(ISERROR($V320),"",OFFSET('Smelter Look-up'!$C$4,$V320-4,0)&amp;"")</f>
        <v>Emerald Jewel Industry India Limited (Unit 1)</v>
      </c>
      <c r="S320" s="181" t="str">
        <f t="shared" ca="1" si="42"/>
        <v>IN</v>
      </c>
      <c r="T320" s="181" t="str">
        <f ca="1">IF(B320="","",IF(ISERROR(MATCH($J320,SorP!$B$1:$B$6279,0)),"",INDIRECT("'SorP'!$A$"&amp;MATCH($S320&amp;$J320,SorP!C:C,0))))</f>
        <v>IN-TN</v>
      </c>
      <c r="U320" s="201"/>
      <c r="V320" s="226">
        <f ca="1">IF(C320="",NA(),IF(OR(C320="Smelter not listed",C320="Smelter not yet identified"),MATCH($B320&amp;$D320,'Smelter Look-up'!$J:$J,0),MATCH($B320&amp;$C320,'Smelter Look-up'!$J:$J,0)))</f>
        <v>76</v>
      </c>
      <c r="X320" s="227">
        <f t="shared" ca="1" si="43"/>
        <v>0</v>
      </c>
      <c r="AB320" s="228" t="str">
        <f t="shared" ca="1" si="44"/>
        <v>GoldEmerald Jewel Industry India Limited (Unit 1)</v>
      </c>
    </row>
    <row r="321" spans="1:28" s="227" customFormat="1" ht="89.25">
      <c r="A321" s="181" t="s">
        <v>15052</v>
      </c>
      <c r="B321" s="182" t="str">
        <f ca="1">IF(LEN(A321)=0,"",INDEX('Smelter Look-up'!$A:$A,MATCH($A321,'Smelter Look-up'!$E:$E,0)))</f>
        <v>Gold</v>
      </c>
      <c r="C321" s="186" t="str">
        <f ca="1">IF(LEN(A321)=0,"",INDEX('Smelter Look-up'!$C:$C,MATCH($A321,'Smelter Look-up'!$E:$E,0)))</f>
        <v>Emerald Jewel Industry India Limited (Unit 2)</v>
      </c>
      <c r="D321" s="230"/>
      <c r="E321" s="182" t="str">
        <f ca="1">IF(ISERROR($V321),"",OFFSET('Smelter Look-up'!$D$4,$V321-4,0)&amp;"")</f>
        <v>INDIA</v>
      </c>
      <c r="F321" s="182" t="str">
        <f ca="1">IF(ISERROR($V321),"",OFFSET('Smelter Look-up'!$E$4,$V321-4,0))</f>
        <v>CID003488</v>
      </c>
      <c r="G321" s="182" t="str">
        <f ca="1">IF(C321=$X$4,IF(ISERROR($V321),"Enter smelter details","RMI"),IF(ISERROR($V321),"",OFFSET('Smelter Look-up'!$F$4,$V321-4,0)))</f>
        <v>RMI</v>
      </c>
      <c r="H321" s="183">
        <f ca="1">IF(ISERROR($V321),"",OFFSET('Smelter Look-up'!$G$4,$V321-4,0))</f>
        <v>0</v>
      </c>
      <c r="I321" s="184" t="str">
        <f ca="1">IF(ISERROR($V321),"",OFFSET('Smelter Look-up'!$H$4,$V321-4,0))</f>
        <v>Coimbatore</v>
      </c>
      <c r="J321" s="184" t="str">
        <f ca="1">IF(ISERROR($V321),"",OFFSET('Smelter Look-up'!$I$4,$V321-4,0))</f>
        <v>Tamil Nādu</v>
      </c>
      <c r="K321" s="224"/>
      <c r="L321" s="224"/>
      <c r="M321" s="224"/>
      <c r="N321" s="224"/>
      <c r="O321" s="224"/>
      <c r="P321" s="185"/>
      <c r="Q321" s="225"/>
      <c r="R321" s="182" t="str">
        <f ca="1">IF(ISERROR($V321),"",OFFSET('Smelter Look-up'!$C$4,$V321-4,0)&amp;"")</f>
        <v>Emerald Jewel Industry India Limited (Unit 2)</v>
      </c>
      <c r="S321" s="181" t="str">
        <f t="shared" ca="1" si="42"/>
        <v>IN</v>
      </c>
      <c r="T321" s="181" t="str">
        <f ca="1">IF(B321="","",IF(ISERROR(MATCH($J321,SorP!$B$1:$B$6279,0)),"",INDIRECT("'SorP'!$A$"&amp;MATCH($S321&amp;$J321,SorP!C:C,0))))</f>
        <v>IN-TN</v>
      </c>
      <c r="U321" s="201"/>
      <c r="V321" s="226">
        <f ca="1">IF(C321="",NA(),IF(OR(C321="Smelter not listed",C321="Smelter not yet identified"),MATCH($B321&amp;$D321,'Smelter Look-up'!$J:$J,0),MATCH($B321&amp;$C321,'Smelter Look-up'!$J:$J,0)))</f>
        <v>77</v>
      </c>
      <c r="X321" s="227">
        <f t="shared" ca="1" si="43"/>
        <v>0</v>
      </c>
      <c r="AB321" s="228" t="str">
        <f t="shared" ca="1" si="44"/>
        <v>GoldEmerald Jewel Industry India Limited (Unit 2)</v>
      </c>
    </row>
    <row r="322" spans="1:28" s="227" customFormat="1" ht="89.25">
      <c r="A322" s="181" t="s">
        <v>15054</v>
      </c>
      <c r="B322" s="182" t="str">
        <f ca="1">IF(LEN(A322)=0,"",INDEX('Smelter Look-up'!$A:$A,MATCH($A322,'Smelter Look-up'!$E:$E,0)))</f>
        <v>Gold</v>
      </c>
      <c r="C322" s="186" t="str">
        <f ca="1">IF(LEN(A322)=0,"",INDEX('Smelter Look-up'!$C:$C,MATCH($A322,'Smelter Look-up'!$E:$E,0)))</f>
        <v>Emerald Jewel Industry India Limited (Unit 3)</v>
      </c>
      <c r="D322" s="230"/>
      <c r="E322" s="182" t="str">
        <f ca="1">IF(ISERROR($V322),"",OFFSET('Smelter Look-up'!$D$4,$V322-4,0)&amp;"")</f>
        <v>INDIA</v>
      </c>
      <c r="F322" s="182" t="str">
        <f ca="1">IF(ISERROR($V322),"",OFFSET('Smelter Look-up'!$E$4,$V322-4,0))</f>
        <v>CID003489</v>
      </c>
      <c r="G322" s="182" t="str">
        <f ca="1">IF(C322=$X$4,IF(ISERROR($V322),"Enter smelter details","RMI"),IF(ISERROR($V322),"",OFFSET('Smelter Look-up'!$F$4,$V322-4,0)))</f>
        <v>RMI</v>
      </c>
      <c r="H322" s="183">
        <f ca="1">IF(ISERROR($V322),"",OFFSET('Smelter Look-up'!$G$4,$V322-4,0))</f>
        <v>0</v>
      </c>
      <c r="I322" s="184" t="str">
        <f ca="1">IF(ISERROR($V322),"",OFFSET('Smelter Look-up'!$H$4,$V322-4,0))</f>
        <v>Coimbatore</v>
      </c>
      <c r="J322" s="184" t="str">
        <f ca="1">IF(ISERROR($V322),"",OFFSET('Smelter Look-up'!$I$4,$V322-4,0))</f>
        <v>Tamil Nādu</v>
      </c>
      <c r="K322" s="224"/>
      <c r="L322" s="224"/>
      <c r="M322" s="224"/>
      <c r="N322" s="224"/>
      <c r="O322" s="224"/>
      <c r="P322" s="185"/>
      <c r="Q322" s="225"/>
      <c r="R322" s="182" t="str">
        <f ca="1">IF(ISERROR($V322),"",OFFSET('Smelter Look-up'!$C$4,$V322-4,0)&amp;"")</f>
        <v>Emerald Jewel Industry India Limited (Unit 3)</v>
      </c>
      <c r="S322" s="181" t="str">
        <f t="shared" ca="1" si="42"/>
        <v>IN</v>
      </c>
      <c r="T322" s="181" t="str">
        <f ca="1">IF(B322="","",IF(ISERROR(MATCH($J322,SorP!$B$1:$B$6279,0)),"",INDIRECT("'SorP'!$A$"&amp;MATCH($S322&amp;$J322,SorP!C:C,0))))</f>
        <v>IN-TN</v>
      </c>
      <c r="U322" s="201"/>
      <c r="V322" s="226">
        <f ca="1">IF(C322="",NA(),IF(OR(C322="Smelter not listed",C322="Smelter not yet identified"),MATCH($B322&amp;$D322,'Smelter Look-up'!$J:$J,0),MATCH($B322&amp;$C322,'Smelter Look-up'!$J:$J,0)))</f>
        <v>78</v>
      </c>
      <c r="X322" s="227">
        <f t="shared" ca="1" si="43"/>
        <v>0</v>
      </c>
      <c r="AB322" s="228" t="str">
        <f t="shared" ca="1" si="44"/>
        <v>GoldEmerald Jewel Industry India Limited (Unit 3)</v>
      </c>
    </row>
    <row r="323" spans="1:28" s="227" customFormat="1" ht="89.25">
      <c r="A323" s="181" t="s">
        <v>15056</v>
      </c>
      <c r="B323" s="182" t="str">
        <f ca="1">IF(LEN(A323)=0,"",INDEX('Smelter Look-up'!$A:$A,MATCH($A323,'Smelter Look-up'!$E:$E,0)))</f>
        <v>Gold</v>
      </c>
      <c r="C323" s="186" t="str">
        <f ca="1">IF(LEN(A323)=0,"",INDEX('Smelter Look-up'!$C:$C,MATCH($A323,'Smelter Look-up'!$E:$E,0)))</f>
        <v>Emerald Jewel Industry India Limited (Unit 4)</v>
      </c>
      <c r="D323" s="230"/>
      <c r="E323" s="182" t="str">
        <f ca="1">IF(ISERROR($V323),"",OFFSET('Smelter Look-up'!$D$4,$V323-4,0)&amp;"")</f>
        <v>INDIA</v>
      </c>
      <c r="F323" s="182" t="str">
        <f ca="1">IF(ISERROR($V323),"",OFFSET('Smelter Look-up'!$E$4,$V323-4,0))</f>
        <v>CID003490</v>
      </c>
      <c r="G323" s="182" t="str">
        <f ca="1">IF(C323=$X$4,IF(ISERROR($V323),"Enter smelter details","RMI"),IF(ISERROR($V323),"",OFFSET('Smelter Look-up'!$F$4,$V323-4,0)))</f>
        <v>RMI</v>
      </c>
      <c r="H323" s="183">
        <f ca="1">IF(ISERROR($V323),"",OFFSET('Smelter Look-up'!$G$4,$V323-4,0))</f>
        <v>0</v>
      </c>
      <c r="I323" s="184" t="str">
        <f ca="1">IF(ISERROR($V323),"",OFFSET('Smelter Look-up'!$H$4,$V323-4,0))</f>
        <v>Coimbatore</v>
      </c>
      <c r="J323" s="184" t="str">
        <f ca="1">IF(ISERROR($V323),"",OFFSET('Smelter Look-up'!$I$4,$V323-4,0))</f>
        <v>Tamil Nādu</v>
      </c>
      <c r="K323" s="224"/>
      <c r="L323" s="224"/>
      <c r="M323" s="224"/>
      <c r="N323" s="224"/>
      <c r="O323" s="224"/>
      <c r="P323" s="185"/>
      <c r="Q323" s="225"/>
      <c r="R323" s="182" t="str">
        <f ca="1">IF(ISERROR($V323),"",OFFSET('Smelter Look-up'!$C$4,$V323-4,0)&amp;"")</f>
        <v>Emerald Jewel Industry India Limited (Unit 4)</v>
      </c>
      <c r="S323" s="181" t="str">
        <f t="shared" ca="1" si="42"/>
        <v>IN</v>
      </c>
      <c r="T323" s="181" t="str">
        <f ca="1">IF(B323="","",IF(ISERROR(MATCH($J323,SorP!$B$1:$B$6279,0)),"",INDIRECT("'SorP'!$A$"&amp;MATCH($S323&amp;$J323,SorP!C:C,0))))</f>
        <v>IN-TN</v>
      </c>
      <c r="U323" s="201"/>
      <c r="V323" s="226">
        <f ca="1">IF(C323="",NA(),IF(OR(C323="Smelter not listed",C323="Smelter not yet identified"),MATCH($B323&amp;$D323,'Smelter Look-up'!$J:$J,0),MATCH($B323&amp;$C323,'Smelter Look-up'!$J:$J,0)))</f>
        <v>79</v>
      </c>
      <c r="X323" s="227">
        <f t="shared" ca="1" si="43"/>
        <v>0</v>
      </c>
      <c r="AB323" s="228" t="str">
        <f t="shared" ca="1" si="44"/>
        <v>GoldEmerald Jewel Industry India Limited (Unit 4)</v>
      </c>
    </row>
    <row r="324" spans="1:28" s="227" customFormat="1" ht="38.25">
      <c r="A324" s="181" t="s">
        <v>15061</v>
      </c>
      <c r="B324" s="182" t="str">
        <f ca="1">IF(LEN(A324)=0,"",INDEX('Smelter Look-up'!$A:$A,MATCH($A324,'Smelter Look-up'!$E:$E,0)))</f>
        <v>Gold</v>
      </c>
      <c r="C324" s="186" t="str">
        <f ca="1">IF(LEN(A324)=0,"",INDEX('Smelter Look-up'!$C:$C,MATCH($A324,'Smelter Look-up'!$E:$E,0)))</f>
        <v>K.A. Rasmussen</v>
      </c>
      <c r="D324" s="230"/>
      <c r="E324" s="182" t="str">
        <f ca="1">IF(ISERROR($V324),"",OFFSET('Smelter Look-up'!$D$4,$V324-4,0)&amp;"")</f>
        <v>NORWAY</v>
      </c>
      <c r="F324" s="182" t="str">
        <f ca="1">IF(ISERROR($V324),"",OFFSET('Smelter Look-up'!$E$4,$V324-4,0))</f>
        <v>CID003497</v>
      </c>
      <c r="G324" s="182" t="str">
        <f ca="1">IF(C324=$X$4,IF(ISERROR($V324),"Enter smelter details","RMI"),IF(ISERROR($V324),"",OFFSET('Smelter Look-up'!$F$4,$V324-4,0)))</f>
        <v>RMI</v>
      </c>
      <c r="H324" s="183">
        <f ca="1">IF(ISERROR($V324),"",OFFSET('Smelter Look-up'!$G$4,$V324-4,0))</f>
        <v>0</v>
      </c>
      <c r="I324" s="184" t="str">
        <f ca="1">IF(ISERROR($V324),"",OFFSET('Smelter Look-up'!$H$4,$V324-4,0))</f>
        <v>Hamar</v>
      </c>
      <c r="J324" s="184" t="str">
        <f ca="1">IF(ISERROR($V324),"",OFFSET('Smelter Look-up'!$I$4,$V324-4,0))</f>
        <v>Innlandet</v>
      </c>
      <c r="K324" s="224"/>
      <c r="L324" s="224"/>
      <c r="M324" s="224"/>
      <c r="N324" s="224"/>
      <c r="O324" s="224"/>
      <c r="P324" s="185"/>
      <c r="Q324" s="225"/>
      <c r="R324" s="182" t="str">
        <f ca="1">IF(ISERROR($V324),"",OFFSET('Smelter Look-up'!$C$4,$V324-4,0)&amp;"")</f>
        <v>K.A. Rasmussen</v>
      </c>
      <c r="S324" s="181" t="str">
        <f t="shared" ca="1" si="42"/>
        <v>NO</v>
      </c>
      <c r="T324" s="181" t="str">
        <f ca="1">IF(B324="","",IF(ISERROR(MATCH($J324,SorP!$B$1:$B$6279,0)),"",INDIRECT("'SorP'!$A$"&amp;MATCH($S324&amp;$J324,SorP!C:C,0))))</f>
        <v>NO-34</v>
      </c>
      <c r="U324" s="201"/>
      <c r="V324" s="226">
        <f ca="1">IF(C324="",NA(),IF(OR(C324="Smelter not listed",C324="Smelter not yet identified"),MATCH($B324&amp;$D324,'Smelter Look-up'!$J:$J,0),MATCH($B324&amp;$C324,'Smelter Look-up'!$J:$J,0)))</f>
        <v>133</v>
      </c>
      <c r="X324" s="227">
        <f t="shared" ca="1" si="43"/>
        <v>0</v>
      </c>
      <c r="AB324" s="228" t="str">
        <f t="shared" ca="1" si="44"/>
        <v>GoldK.A. Rasmussen</v>
      </c>
    </row>
    <row r="325" spans="1:28" s="227" customFormat="1" ht="51">
      <c r="A325" s="181" t="s">
        <v>15070</v>
      </c>
      <c r="B325" s="182" t="str">
        <f ca="1">IF(LEN(A325)=0,"",INDEX('Smelter Look-up'!$A:$A,MATCH($A325,'Smelter Look-up'!$E:$E,0)))</f>
        <v>Gold</v>
      </c>
      <c r="C325" s="186" t="str">
        <f ca="1">IF(LEN(A325)=0,"",INDEX('Smelter Look-up'!$C:$C,MATCH($A325,'Smelter Look-up'!$E:$E,0)))</f>
        <v>Sancus ZFS (L’Orfebre, SA)</v>
      </c>
      <c r="D325" s="230"/>
      <c r="E325" s="182" t="str">
        <f ca="1">IF(ISERROR($V325),"",OFFSET('Smelter Look-up'!$D$4,$V325-4,0)&amp;"")</f>
        <v>COLOMBIA</v>
      </c>
      <c r="F325" s="182" t="str">
        <f ca="1">IF(ISERROR($V325),"",OFFSET('Smelter Look-up'!$E$4,$V325-4,0))</f>
        <v>CID003529</v>
      </c>
      <c r="G325" s="182" t="str">
        <f ca="1">IF(C325=$X$4,IF(ISERROR($V325),"Enter smelter details","RMI"),IF(ISERROR($V325),"",OFFSET('Smelter Look-up'!$F$4,$V325-4,0)))</f>
        <v>RMI</v>
      </c>
      <c r="H325" s="183">
        <f ca="1">IF(ISERROR($V325),"",OFFSET('Smelter Look-up'!$G$4,$V325-4,0))</f>
        <v>0</v>
      </c>
      <c r="I325" s="184" t="str">
        <f ca="1">IF(ISERROR($V325),"",OFFSET('Smelter Look-up'!$H$4,$V325-4,0))</f>
        <v>Barranquilla</v>
      </c>
      <c r="J325" s="184" t="str">
        <f ca="1">IF(ISERROR($V325),"",OFFSET('Smelter Look-up'!$I$4,$V325-4,0))</f>
        <v>Atlántico</v>
      </c>
      <c r="K325" s="224"/>
      <c r="L325" s="224"/>
      <c r="M325" s="224"/>
      <c r="N325" s="224"/>
      <c r="O325" s="224"/>
      <c r="P325" s="185"/>
      <c r="Q325" s="225"/>
      <c r="R325" s="182" t="str">
        <f ca="1">IF(ISERROR($V325),"",OFFSET('Smelter Look-up'!$C$4,$V325-4,0)&amp;"")</f>
        <v>Sancus ZFS (L’Orfebre, SA)</v>
      </c>
      <c r="S325" s="181" t="str">
        <f t="shared" ref="S325" ca="1" si="45">IF(B325="","",IF(ISERROR(MATCH($E325,CL,0)),"Unknown",INDIRECT("'C'!$A$"&amp;MATCH($E325,CL,0)+1)))</f>
        <v>CO</v>
      </c>
      <c r="T325" s="181" t="str">
        <f ca="1">IF(B325="","",IF(ISERROR(MATCH($J325,SorP!$B$1:$B$6279,0)),"",INDIRECT("'SorP'!$A$"&amp;MATCH($S325&amp;$J325,SorP!C:C,0))))</f>
        <v>CO-ATL</v>
      </c>
      <c r="U325" s="201"/>
      <c r="V325" s="226">
        <f ca="1">IF(C325="",NA(),IF(OR(C325="Smelter not listed",C325="Smelter not yet identified"),MATCH($B325&amp;$D325,'Smelter Look-up'!$J:$J,0),MATCH($B325&amp;$C325,'Smelter Look-up'!$J:$J,0)))</f>
        <v>231</v>
      </c>
      <c r="X325" s="227">
        <f t="shared" ref="X325" ca="1" si="46">IF(AND(C325="Smelter not listed",OR(LEN(D325)=0,LEN(E325)=0)),1,0)</f>
        <v>0</v>
      </c>
      <c r="AB325" s="228" t="str">
        <f t="shared" ref="AB325" ca="1" si="47">B325&amp;C325</f>
        <v>GoldSancus ZFS (L’Orfebre, SA)</v>
      </c>
    </row>
    <row r="326" spans="1:28" s="227" customFormat="1" ht="51">
      <c r="A326" s="181" t="s">
        <v>15072</v>
      </c>
      <c r="B326" s="182" t="str">
        <f ca="1">IF(LEN(A326)=0,"",INDEX('Smelter Look-up'!$A:$A,MATCH($A326,'Smelter Look-up'!$E:$E,0)))</f>
        <v>Gold</v>
      </c>
      <c r="C326" s="186" t="str">
        <f ca="1">IF(LEN(A326)=0,"",INDEX('Smelter Look-up'!$C:$C,MATCH($A326,'Smelter Look-up'!$E:$E,0)))</f>
        <v>Sellem Industries Ltd.</v>
      </c>
      <c r="D326" s="230"/>
      <c r="E326" s="182" t="str">
        <f ca="1">IF(ISERROR($V326),"",OFFSET('Smelter Look-up'!$D$4,$V326-4,0)&amp;"")</f>
        <v>MAURITANIA</v>
      </c>
      <c r="F326" s="182" t="str">
        <f ca="1">IF(ISERROR($V326),"",OFFSET('Smelter Look-up'!$E$4,$V326-4,0))</f>
        <v>CID003540</v>
      </c>
      <c r="G326" s="182" t="str">
        <f ca="1">IF(C326=$X$4,IF(ISERROR($V326),"Enter smelter details","RMI"),IF(ISERROR($V326),"",OFFSET('Smelter Look-up'!$F$4,$V326-4,0)))</f>
        <v>RMI</v>
      </c>
      <c r="H326" s="183">
        <f ca="1">IF(ISERROR($V326),"",OFFSET('Smelter Look-up'!$G$4,$V326-4,0))</f>
        <v>0</v>
      </c>
      <c r="I326" s="184" t="str">
        <f ca="1">IF(ISERROR($V326),"",OFFSET('Smelter Look-up'!$H$4,$V326-4,0))</f>
        <v>Nouakchott</v>
      </c>
      <c r="J326" s="184" t="str">
        <f ca="1">IF(ISERROR($V326),"",OFFSET('Smelter Look-up'!$I$4,$V326-4,0))</f>
        <v>Nouakchott Ouest</v>
      </c>
      <c r="K326" s="224"/>
      <c r="L326" s="224"/>
      <c r="M326" s="224"/>
      <c r="N326" s="224"/>
      <c r="O326" s="224"/>
      <c r="P326" s="185"/>
      <c r="Q326" s="225"/>
      <c r="R326" s="182" t="str">
        <f ca="1">IF(ISERROR($V326),"",OFFSET('Smelter Look-up'!$C$4,$V326-4,0)&amp;"")</f>
        <v>Sellem Industries Ltd.</v>
      </c>
      <c r="S326" s="181" t="str">
        <f t="shared" ref="S326:S357" ca="1" si="48">IF(B326="","",IF(ISERROR(MATCH($E326,CL,0)),"Unknown",INDIRECT("'C'!$A$"&amp;MATCH($E326,CL,0)+1)))</f>
        <v>MR</v>
      </c>
      <c r="T326" s="181" t="str">
        <f ca="1">IF(B326="","",IF(ISERROR(MATCH($J326,SorP!$B$1:$B$6279,0)),"",INDIRECT("'SorP'!$A$"&amp;MATCH($S326&amp;$J326,SorP!C:C,0))))</f>
        <v>MR-13</v>
      </c>
      <c r="U326" s="201"/>
      <c r="V326" s="226">
        <f ca="1">IF(C326="",NA(),IF(OR(C326="Smelter not listed",C326="Smelter not yet identified"),MATCH($B326&amp;$D326,'Smelter Look-up'!$J:$J,0),MATCH($B326&amp;$C326,'Smelter Look-up'!$J:$J,0)))</f>
        <v>233</v>
      </c>
      <c r="X326" s="227">
        <f t="shared" ref="X326:X357" ca="1" si="49">IF(AND(C326="Smelter not listed",OR(LEN(D326)=0,LEN(E326)=0)),1,0)</f>
        <v>0</v>
      </c>
      <c r="AB326" s="228" t="str">
        <f t="shared" ref="AB326:AB357" ca="1" si="50">B326&amp;C326</f>
        <v>GoldSellem Industries Ltd.</v>
      </c>
    </row>
    <row r="327" spans="1:28" s="227" customFormat="1" ht="38.25">
      <c r="A327" s="181" t="s">
        <v>15064</v>
      </c>
      <c r="B327" s="182" t="str">
        <f ca="1">IF(LEN(A327)=0,"",INDEX('Smelter Look-up'!$A:$A,MATCH($A327,'Smelter Look-up'!$E:$E,0)))</f>
        <v>Gold</v>
      </c>
      <c r="C327" s="186" t="str">
        <f ca="1">IF(LEN(A327)=0,"",INDEX('Smelter Look-up'!$C:$C,MATCH($A327,'Smelter Look-up'!$E:$E,0)))</f>
        <v>MD Overseas</v>
      </c>
      <c r="D327" s="230"/>
      <c r="E327" s="182" t="str">
        <f ca="1">IF(ISERROR($V327),"",OFFSET('Smelter Look-up'!$D$4,$V327-4,0)&amp;"")</f>
        <v>INDIA</v>
      </c>
      <c r="F327" s="182" t="str">
        <f ca="1">IF(ISERROR($V327),"",OFFSET('Smelter Look-up'!$E$4,$V327-4,0))</f>
        <v>CID003548</v>
      </c>
      <c r="G327" s="182" t="str">
        <f ca="1">IF(C327=$X$4,IF(ISERROR($V327),"Enter smelter details","RMI"),IF(ISERROR($V327),"",OFFSET('Smelter Look-up'!$F$4,$V327-4,0)))</f>
        <v>RMI</v>
      </c>
      <c r="H327" s="183">
        <f ca="1">IF(ISERROR($V327),"",OFFSET('Smelter Look-up'!$G$4,$V327-4,0))</f>
        <v>0</v>
      </c>
      <c r="I327" s="184" t="str">
        <f ca="1">IF(ISERROR($V327),"",OFFSET('Smelter Look-up'!$H$4,$V327-4,0))</f>
        <v>Rudrapur</v>
      </c>
      <c r="J327" s="184" t="str">
        <f ca="1">IF(ISERROR($V327),"",OFFSET('Smelter Look-up'!$I$4,$V327-4,0))</f>
        <v>Uttarākhand</v>
      </c>
      <c r="K327" s="224"/>
      <c r="L327" s="224"/>
      <c r="M327" s="224"/>
      <c r="N327" s="224"/>
      <c r="O327" s="224"/>
      <c r="P327" s="185"/>
      <c r="Q327" s="225"/>
      <c r="R327" s="182" t="str">
        <f ca="1">IF(ISERROR($V327),"",OFFSET('Smelter Look-up'!$C$4,$V327-4,0)&amp;"")</f>
        <v>MD Overseas</v>
      </c>
      <c r="S327" s="181" t="str">
        <f t="shared" ca="1" si="48"/>
        <v>IN</v>
      </c>
      <c r="T327" s="181" t="str">
        <f ca="1">IF(B327="","",IF(ISERROR(MATCH($J327,SorP!$B$1:$B$6279,0)),"",INDIRECT("'SorP'!$A$"&amp;MATCH($S327&amp;$J327,SorP!C:C,0))))</f>
        <v>IN-UT</v>
      </c>
      <c r="U327" s="201"/>
      <c r="V327" s="226">
        <f ca="1">IF(C327="",NA(),IF(OR(C327="Smelter not listed",C327="Smelter not yet identified"),MATCH($B327&amp;$D327,'Smelter Look-up'!$J:$J,0),MATCH($B327&amp;$C327,'Smelter Look-up'!$J:$J,0)))</f>
        <v>165</v>
      </c>
      <c r="X327" s="227">
        <f t="shared" ca="1" si="49"/>
        <v>0</v>
      </c>
      <c r="AB327" s="228" t="str">
        <f t="shared" ca="1" si="50"/>
        <v>GoldMD Overseas</v>
      </c>
    </row>
    <row r="328" spans="1:28" s="227" customFormat="1" ht="51">
      <c r="A328" s="181" t="s">
        <v>15068</v>
      </c>
      <c r="B328" s="182" t="str">
        <f ca="1">IF(LEN(A328)=0,"",INDEX('Smelter Look-up'!$A:$A,MATCH($A328,'Smelter Look-up'!$E:$E,0)))</f>
        <v>Gold</v>
      </c>
      <c r="C328" s="186" t="str">
        <f ca="1">IF(LEN(A328)=0,"",INDEX('Smelter Look-up'!$C:$C,MATCH($A328,'Smelter Look-up'!$E:$E,0)))</f>
        <v>Metallix Refining Inc.</v>
      </c>
      <c r="D328" s="230"/>
      <c r="E328" s="182" t="str">
        <f ca="1">IF(ISERROR($V328),"",OFFSET('Smelter Look-up'!$D$4,$V328-4,0)&amp;"")</f>
        <v>UNITED STATES OF AMERICA</v>
      </c>
      <c r="F328" s="182" t="str">
        <f ca="1">IF(ISERROR($V328),"",OFFSET('Smelter Look-up'!$E$4,$V328-4,0))</f>
        <v>CID003557</v>
      </c>
      <c r="G328" s="182" t="str">
        <f ca="1">IF(C328=$X$4,IF(ISERROR($V328),"Enter smelter details","RMI"),IF(ISERROR($V328),"",OFFSET('Smelter Look-up'!$F$4,$V328-4,0)))</f>
        <v>RMI</v>
      </c>
      <c r="H328" s="183">
        <f ca="1">IF(ISERROR($V328),"",OFFSET('Smelter Look-up'!$G$4,$V328-4,0))</f>
        <v>0</v>
      </c>
      <c r="I328" s="184" t="str">
        <f ca="1">IF(ISERROR($V328),"",OFFSET('Smelter Look-up'!$H$4,$V328-4,0))</f>
        <v>Greenville</v>
      </c>
      <c r="J328" s="184" t="str">
        <f ca="1">IF(ISERROR($V328),"",OFFSET('Smelter Look-up'!$I$4,$V328-4,0))</f>
        <v>North Carolina</v>
      </c>
      <c r="K328" s="224"/>
      <c r="L328" s="224"/>
      <c r="M328" s="224"/>
      <c r="N328" s="224"/>
      <c r="O328" s="224"/>
      <c r="P328" s="185"/>
      <c r="Q328" s="225"/>
      <c r="R328" s="182" t="str">
        <f ca="1">IF(ISERROR($V328),"",OFFSET('Smelter Look-up'!$C$4,$V328-4,0)&amp;"")</f>
        <v>Metallix Refining Inc.</v>
      </c>
      <c r="S328" s="181" t="str">
        <f t="shared" ca="1" si="48"/>
        <v>US</v>
      </c>
      <c r="T328" s="181" t="str">
        <f ca="1">IF(B328="","",IF(ISERROR(MATCH($J328,SorP!$B$1:$B$6279,0)),"",INDIRECT("'SorP'!$A$"&amp;MATCH($S328&amp;$J328,SorP!C:C,0))))</f>
        <v>US-NC</v>
      </c>
      <c r="U328" s="201"/>
      <c r="V328" s="226">
        <f ca="1">IF(C328="",NA(),IF(OR(C328="Smelter not listed",C328="Smelter not yet identified"),MATCH($B328&amp;$D328,'Smelter Look-up'!$J:$J,0),MATCH($B328&amp;$C328,'Smelter Look-up'!$J:$J,0)))</f>
        <v>169</v>
      </c>
      <c r="X328" s="227">
        <f t="shared" ca="1" si="49"/>
        <v>0</v>
      </c>
      <c r="AB328" s="228" t="str">
        <f t="shared" ca="1" si="50"/>
        <v>GoldMetallix Refining Inc.</v>
      </c>
    </row>
    <row r="329" spans="1:28" s="227" customFormat="1" ht="89.25">
      <c r="A329" s="181" t="s">
        <v>15066</v>
      </c>
      <c r="B329" s="182" t="str">
        <f ca="1">IF(LEN(A329)=0,"",INDEX('Smelter Look-up'!$A:$A,MATCH($A329,'Smelter Look-up'!$E:$E,0)))</f>
        <v>Gold</v>
      </c>
      <c r="C329" s="186" t="str">
        <f ca="1">IF(LEN(A329)=0,"",INDEX('Smelter Look-up'!$C:$C,MATCH($A329,'Smelter Look-up'!$E:$E,0)))</f>
        <v>Metal Concentrators SA (Pty) Ltd.</v>
      </c>
      <c r="D329" s="230"/>
      <c r="E329" s="182" t="str">
        <f ca="1">IF(ISERROR($V329),"",OFFSET('Smelter Look-up'!$D$4,$V329-4,0)&amp;"")</f>
        <v>SOUTH AFRICA</v>
      </c>
      <c r="F329" s="182" t="str">
        <f ca="1">IF(ISERROR($V329),"",OFFSET('Smelter Look-up'!$E$4,$V329-4,0))</f>
        <v>CID003575</v>
      </c>
      <c r="G329" s="182" t="str">
        <f ca="1">IF(C329=$X$4,IF(ISERROR($V329),"Enter smelter details","RMI"),IF(ISERROR($V329),"",OFFSET('Smelter Look-up'!$F$4,$V329-4,0)))</f>
        <v>RMI</v>
      </c>
      <c r="H329" s="183">
        <f ca="1">IF(ISERROR($V329),"",OFFSET('Smelter Look-up'!$G$4,$V329-4,0))</f>
        <v>0</v>
      </c>
      <c r="I329" s="184" t="str">
        <f ca="1">IF(ISERROR($V329),"",OFFSET('Smelter Look-up'!$H$4,$V329-4,0))</f>
        <v>Kempton Park</v>
      </c>
      <c r="J329" s="184" t="str">
        <f ca="1">IF(ISERROR($V329),"",OFFSET('Smelter Look-up'!$I$4,$V329-4,0))</f>
        <v>Gauteng</v>
      </c>
      <c r="K329" s="224"/>
      <c r="L329" s="224"/>
      <c r="M329" s="224"/>
      <c r="N329" s="224"/>
      <c r="O329" s="224"/>
      <c r="P329" s="185"/>
      <c r="Q329" s="225"/>
      <c r="R329" s="182" t="str">
        <f ca="1">IF(ISERROR($V329),"",OFFSET('Smelter Look-up'!$C$4,$V329-4,0)&amp;"")</f>
        <v>Metal Concentrators SA (Pty) Ltd.</v>
      </c>
      <c r="S329" s="181" t="str">
        <f t="shared" ca="1" si="48"/>
        <v>ZA</v>
      </c>
      <c r="T329" s="181" t="str">
        <f ca="1">IF(B329="","",IF(ISERROR(MATCH($J329,SorP!$B$1:$B$6279,0)),"",INDIRECT("'SorP'!$A$"&amp;MATCH($S329&amp;$J329,SorP!C:C,0))))</f>
        <v>ZA-GP</v>
      </c>
      <c r="U329" s="201"/>
      <c r="V329" s="226">
        <f ca="1">IF(C329="",NA(),IF(OR(C329="Smelter not listed",C329="Smelter not yet identified"),MATCH($B329&amp;$D329,'Smelter Look-up'!$J:$J,0),MATCH($B329&amp;$C329,'Smelter Look-up'!$J:$J,0)))</f>
        <v>167</v>
      </c>
      <c r="X329" s="227">
        <f t="shared" ca="1" si="49"/>
        <v>0</v>
      </c>
      <c r="AB329" s="228" t="str">
        <f t="shared" ca="1" si="50"/>
        <v>GoldMetal Concentrators SA (Pty) Ltd.</v>
      </c>
    </row>
    <row r="330" spans="1:28" s="227" customFormat="1" ht="114.75">
      <c r="A330" s="181" t="s">
        <v>15086</v>
      </c>
      <c r="B330" s="182" t="str">
        <f ca="1">IF(LEN(A330)=0,"",INDEX('Smelter Look-up'!$A:$A,MATCH($A330,'Smelter Look-up'!$E:$E,0)))</f>
        <v>Tantalum</v>
      </c>
      <c r="C330" s="186" t="str">
        <f ca="1">IF(LEN(A330)=0,"",INDEX('Smelter Look-up'!$C:$C,MATCH($A330,'Smelter Look-up'!$E:$E,0)))</f>
        <v>RFH Yancheng Jinye New Material Technology Co., Ltd.</v>
      </c>
      <c r="D330" s="230"/>
      <c r="E330" s="182" t="str">
        <f ca="1">IF(ISERROR($V330),"",OFFSET('Smelter Look-up'!$D$4,$V330-4,0)&amp;"")</f>
        <v>CHINA</v>
      </c>
      <c r="F330" s="182" t="str">
        <f ca="1">IF(ISERROR($V330),"",OFFSET('Smelter Look-up'!$E$4,$V330-4,0))</f>
        <v>CID003583</v>
      </c>
      <c r="G330" s="182" t="str">
        <f ca="1">IF(C330=$X$4,IF(ISERROR($V330),"Enter smelter details","RMI"),IF(ISERROR($V330),"",OFFSET('Smelter Look-up'!$F$4,$V330-4,0)))</f>
        <v>RMI</v>
      </c>
      <c r="H330" s="183">
        <f ca="1">IF(ISERROR($V330),"",OFFSET('Smelter Look-up'!$G$4,$V330-4,0))</f>
        <v>0</v>
      </c>
      <c r="I330" s="184" t="str">
        <f ca="1">IF(ISERROR($V330),"",OFFSET('Smelter Look-up'!$H$4,$V330-4,0))</f>
        <v>Yecheng City</v>
      </c>
      <c r="J330" s="184" t="str">
        <f ca="1">IF(ISERROR($V330),"",OFFSET('Smelter Look-up'!$I$4,$V330-4,0))</f>
        <v>Jiangsu Sheng</v>
      </c>
      <c r="K330" s="224"/>
      <c r="L330" s="224"/>
      <c r="M330" s="224"/>
      <c r="N330" s="224"/>
      <c r="O330" s="224"/>
      <c r="P330" s="185"/>
      <c r="Q330" s="225"/>
      <c r="R330" s="182" t="str">
        <f ca="1">IF(ISERROR($V330),"",OFFSET('Smelter Look-up'!$C$4,$V330-4,0)&amp;"")</f>
        <v>RFH Yancheng Jinye New Material Technology Co., Ltd.</v>
      </c>
      <c r="S330" s="181" t="str">
        <f t="shared" ca="1" si="48"/>
        <v>CN</v>
      </c>
      <c r="T330" s="181" t="str">
        <f ca="1">IF(B330="","",IF(ISERROR(MATCH($J330,SorP!$B$1:$B$6279,0)),"",INDIRECT("'SorP'!$A$"&amp;MATCH($S330&amp;$J330,SorP!C:C,0))))</f>
        <v>CN-JS</v>
      </c>
      <c r="U330" s="201"/>
      <c r="V330" s="226">
        <f ca="1">IF(C330="",NA(),IF(OR(C330="Smelter not listed",C330="Smelter not yet identified"),MATCH($B330&amp;$D330,'Smelter Look-up'!$J:$J,0),MATCH($B330&amp;$C330,'Smelter Look-up'!$J:$J,0)))</f>
        <v>367</v>
      </c>
      <c r="X330" s="227">
        <f t="shared" ca="1" si="49"/>
        <v>0</v>
      </c>
      <c r="AB330" s="228" t="str">
        <f t="shared" ca="1" si="50"/>
        <v>TantalumRFH Yancheng Jinye New Material Technology Co., Ltd.</v>
      </c>
    </row>
    <row r="331" spans="1:28" s="227" customFormat="1" ht="51">
      <c r="A331" s="181" t="s">
        <v>15130</v>
      </c>
      <c r="B331" s="182" t="str">
        <f ca="1">IF(LEN(A331)=0,"",INDEX('Smelter Look-up'!$A:$A,MATCH($A331,'Smelter Look-up'!$E:$E,0)))</f>
        <v>Tungsten</v>
      </c>
      <c r="C331" s="186" t="str">
        <f ca="1">IF(LEN(A331)=0,"",INDEX('Smelter Look-up'!$C:$C,MATCH($A331,'Smelter Look-up'!$E:$E,0)))</f>
        <v>OOO “Technolom” 2</v>
      </c>
      <c r="D331" s="230"/>
      <c r="E331" s="182" t="str">
        <f ca="1">IF(ISERROR($V331),"",OFFSET('Smelter Look-up'!$D$4,$V331-4,0)&amp;"")</f>
        <v>RUSSIAN FEDERATION</v>
      </c>
      <c r="F331" s="182" t="str">
        <f ca="1">IF(ISERROR($V331),"",OFFSET('Smelter Look-up'!$E$4,$V331-4,0))</f>
        <v>CID003612</v>
      </c>
      <c r="G331" s="182" t="str">
        <f ca="1">IF(C331=$X$4,IF(ISERROR($V331),"Enter smelter details","RMI"),IF(ISERROR($V331),"",OFFSET('Smelter Look-up'!$F$4,$V331-4,0)))</f>
        <v>RMI</v>
      </c>
      <c r="H331" s="183">
        <f ca="1">IF(ISERROR($V331),"",OFFSET('Smelter Look-up'!$G$4,$V331-4,0))</f>
        <v>0</v>
      </c>
      <c r="I331" s="184" t="str">
        <f ca="1">IF(ISERROR($V331),"",OFFSET('Smelter Look-up'!$H$4,$V331-4,0))</f>
        <v>Ramenskoe</v>
      </c>
      <c r="J331" s="184" t="str">
        <f ca="1">IF(ISERROR($V331),"",OFFSET('Smelter Look-up'!$I$4,$V331-4,0))</f>
        <v>Moskovskaja oblast'</v>
      </c>
      <c r="K331" s="224"/>
      <c r="L331" s="224"/>
      <c r="M331" s="224"/>
      <c r="N331" s="224"/>
      <c r="O331" s="224"/>
      <c r="P331" s="185"/>
      <c r="Q331" s="225"/>
      <c r="R331" s="182" t="str">
        <f ca="1">IF(ISERROR($V331),"",OFFSET('Smelter Look-up'!$C$4,$V331-4,0)&amp;"")</f>
        <v>OOO “Technolom” 2</v>
      </c>
      <c r="S331" s="181" t="str">
        <f t="shared" ca="1" si="48"/>
        <v>RU</v>
      </c>
      <c r="T331" s="181" t="str">
        <f ca="1">IF(B331="","",IF(ISERROR(MATCH($J331,SorP!$B$1:$B$6279,0)),"",INDIRECT("'SorP'!$A$"&amp;MATCH($S331&amp;$J331,SorP!C:C,0))))</f>
        <v>RU-MOS</v>
      </c>
      <c r="U331" s="201"/>
      <c r="V331" s="226">
        <f ca="1">IF(C331="",NA(),IF(OR(C331="Smelter not listed",C331="Smelter not yet identified"),MATCH($B331&amp;$D331,'Smelter Look-up'!$J:$J,0),MATCH($B331&amp;$C331,'Smelter Look-up'!$J:$J,0)))</f>
        <v>625</v>
      </c>
      <c r="X331" s="227">
        <f t="shared" ca="1" si="49"/>
        <v>0</v>
      </c>
      <c r="AB331" s="228" t="str">
        <f t="shared" ca="1" si="50"/>
        <v>TungstenOOO “Technolom” 2</v>
      </c>
    </row>
    <row r="332" spans="1:28" s="227" customFormat="1" ht="38.25">
      <c r="A332" s="181" t="s">
        <v>15078</v>
      </c>
      <c r="B332" s="182" t="str">
        <f ca="1">IF(LEN(A332)=0,"",INDEX('Smelter Look-up'!$A:$A,MATCH($A332,'Smelter Look-up'!$E:$E,0)))</f>
        <v>Gold</v>
      </c>
      <c r="C332" s="186" t="str">
        <f ca="1">IF(LEN(A332)=0,"",INDEX('Smelter Look-up'!$C:$C,MATCH($A332,'Smelter Look-up'!$E:$E,0)))</f>
        <v>WEEEREFINING</v>
      </c>
      <c r="D332" s="230"/>
      <c r="E332" s="182" t="str">
        <f ca="1">IF(ISERROR($V332),"",OFFSET('Smelter Look-up'!$D$4,$V332-4,0)&amp;"")</f>
        <v>FRANCE</v>
      </c>
      <c r="F332" s="182" t="str">
        <f ca="1">IF(ISERROR($V332),"",OFFSET('Smelter Look-up'!$E$4,$V332-4,0))</f>
        <v>CID003615</v>
      </c>
      <c r="G332" s="182" t="str">
        <f ca="1">IF(C332=$X$4,IF(ISERROR($V332),"Enter smelter details","RMI"),IF(ISERROR($V332),"",OFFSET('Smelter Look-up'!$F$4,$V332-4,0)))</f>
        <v>RMI</v>
      </c>
      <c r="H332" s="183">
        <f ca="1">IF(ISERROR($V332),"",OFFSET('Smelter Look-up'!$G$4,$V332-4,0))</f>
        <v>0</v>
      </c>
      <c r="I332" s="184" t="str">
        <f ca="1">IF(ISERROR($V332),"",OFFSET('Smelter Look-up'!$H$4,$V332-4,0))</f>
        <v>Tourville-les-Ifs</v>
      </c>
      <c r="J332" s="184" t="str">
        <f ca="1">IF(ISERROR($V332),"",OFFSET('Smelter Look-up'!$I$4,$V332-4,0))</f>
        <v>Normandie</v>
      </c>
      <c r="K332" s="224"/>
      <c r="L332" s="224"/>
      <c r="M332" s="224"/>
      <c r="N332" s="224"/>
      <c r="O332" s="224"/>
      <c r="P332" s="185"/>
      <c r="Q332" s="225"/>
      <c r="R332" s="182" t="str">
        <f ca="1">IF(ISERROR($V332),"",OFFSET('Smelter Look-up'!$C$4,$V332-4,0)&amp;"")</f>
        <v>WEEEREFINING</v>
      </c>
      <c r="S332" s="181" t="str">
        <f t="shared" ca="1" si="48"/>
        <v>FR</v>
      </c>
      <c r="T332" s="181" t="str">
        <f ca="1">IF(B332="","",IF(ISERROR(MATCH($J332,SorP!$B$1:$B$6279,0)),"",INDIRECT("'SorP'!$A$"&amp;MATCH($S332&amp;$J332,SorP!C:C,0))))</f>
        <v>FR-NOR</v>
      </c>
      <c r="U332" s="201"/>
      <c r="V332" s="226">
        <f ca="1">IF(C332="",NA(),IF(OR(C332="Smelter not listed",C332="Smelter not yet identified"),MATCH($B332&amp;$D332,'Smelter Look-up'!$J:$J,0),MATCH($B332&amp;$C332,'Smelter Look-up'!$J:$J,0)))</f>
        <v>296</v>
      </c>
      <c r="X332" s="227">
        <f t="shared" ca="1" si="49"/>
        <v>0</v>
      </c>
      <c r="AB332" s="228" t="str">
        <f t="shared" ca="1" si="50"/>
        <v>GoldWEEEREFINING</v>
      </c>
    </row>
    <row r="333" spans="1:28" s="227" customFormat="1" ht="76.5">
      <c r="A333" s="181" t="s">
        <v>15459</v>
      </c>
      <c r="B333" s="182" t="str">
        <f ca="1">IF(LEN(A333)=0,"",INDEX('Smelter Look-up'!$A:$A,MATCH($A333,'Smelter Look-up'!$E:$E,0)))</f>
        <v>Gold</v>
      </c>
      <c r="C333" s="186" t="str">
        <f ca="1">IF(LEN(A333)=0,"",INDEX('Smelter Look-up'!$C:$C,MATCH($A333,'Smelter Look-up'!$E:$E,0)))</f>
        <v>Super Dragon Technology Co., Ltd.</v>
      </c>
      <c r="D333" s="230"/>
      <c r="E333" s="182" t="str">
        <f ca="1">IF(ISERROR($V333),"",OFFSET('Smelter Look-up'!$D$4,$V333-4,0)&amp;"")</f>
        <v>TAIWAN, PROVINCE OF CHINA</v>
      </c>
      <c r="F333" s="182" t="str">
        <f ca="1">IF(ISERROR($V333),"",OFFSET('Smelter Look-up'!$E$4,$V333-4,0))</f>
        <v>CID001810</v>
      </c>
      <c r="G333" s="182" t="str">
        <f ca="1">IF(C333=$X$4,IF(ISERROR($V333),"Enter smelter details","RMI"),IF(ISERROR($V333),"",OFFSET('Smelter Look-up'!$F$4,$V333-4,0)))</f>
        <v>RMI</v>
      </c>
      <c r="H333" s="183">
        <f ca="1">IF(ISERROR($V333),"",OFFSET('Smelter Look-up'!$G$4,$V333-4,0))</f>
        <v>0</v>
      </c>
      <c r="I333" s="184" t="str">
        <f ca="1">IF(ISERROR($V333),"",OFFSET('Smelter Look-up'!$H$4,$V333-4,0))</f>
        <v>Taoyuan</v>
      </c>
      <c r="J333" s="184" t="str">
        <f ca="1">IF(ISERROR($V333),"",OFFSET('Smelter Look-up'!$I$4,$V333-4,0))</f>
        <v>Taoyuan</v>
      </c>
      <c r="K333" s="224"/>
      <c r="L333" s="224"/>
      <c r="M333" s="224"/>
      <c r="N333" s="224"/>
      <c r="O333" s="224"/>
      <c r="P333" s="185"/>
      <c r="Q333" s="225"/>
      <c r="R333" s="182" t="str">
        <f ca="1">IF(ISERROR($V333),"",OFFSET('Smelter Look-up'!$C$4,$V333-4,0)&amp;"")</f>
        <v>Super Dragon Technology Co., Ltd.</v>
      </c>
      <c r="S333" s="181" t="str">
        <f t="shared" ca="1" si="48"/>
        <v>TW</v>
      </c>
      <c r="T333" s="181" t="str">
        <f ca="1">IF(B333="","",IF(ISERROR(MATCH($J333,SorP!$B$1:$B$6279,0)),"",INDIRECT("'SorP'!$A$"&amp;MATCH($S333&amp;$J333,SorP!C:C,0))))</f>
        <v>TW-TAO</v>
      </c>
      <c r="U333" s="201"/>
      <c r="V333" s="226">
        <f ca="1">IF(C333="",NA(),IF(OR(C333="Smelter not listed",C333="Smelter not yet identified"),MATCH($B333&amp;$D333,'Smelter Look-up'!$J:$J,0),MATCH($B333&amp;$C333,'Smelter Look-up'!$J:$J,0)))</f>
        <v>268</v>
      </c>
      <c r="X333" s="227">
        <f t="shared" ca="1" si="49"/>
        <v>0</v>
      </c>
      <c r="AB333" s="228" t="str">
        <f t="shared" ca="1" si="50"/>
        <v>GoldSuper Dragon Technology Co., Ltd.</v>
      </c>
    </row>
    <row r="334" spans="1:28" s="227" customFormat="1" ht="38.25">
      <c r="A334" s="181" t="s">
        <v>15801</v>
      </c>
      <c r="B334" s="182" t="s">
        <v>1125</v>
      </c>
      <c r="C334" s="186" t="s">
        <v>1850</v>
      </c>
      <c r="D334" s="230" t="s">
        <v>15811</v>
      </c>
      <c r="E334" s="182" t="s">
        <v>1091</v>
      </c>
      <c r="F334" s="182" t="s">
        <v>15801</v>
      </c>
      <c r="G334" s="182" t="s">
        <v>15837</v>
      </c>
      <c r="H334" s="183"/>
      <c r="I334" s="184" t="s">
        <v>1676</v>
      </c>
      <c r="J334" s="184" t="s">
        <v>3153</v>
      </c>
      <c r="K334" s="224"/>
      <c r="L334" s="224"/>
      <c r="M334" s="224"/>
      <c r="N334" s="224"/>
      <c r="O334" s="224"/>
      <c r="P334" s="185"/>
      <c r="Q334" s="225"/>
      <c r="R334" s="182" t="str">
        <f ca="1">IF(ISERROR($V334),"",OFFSET('Smelter Look-up'!$C$4,$V334-4,0)&amp;"")</f>
        <v/>
      </c>
      <c r="S334" s="181" t="str">
        <f t="shared" ca="1" si="48"/>
        <v>BE</v>
      </c>
      <c r="T334" s="181" t="str">
        <f ca="1">IF(B334="","",IF(ISERROR(MATCH($J334,SorP!$B$1:$B$6279,0)),"",INDIRECT("'SorP'!$A$"&amp;MATCH($S334&amp;$J334,SorP!C:C,0))))</f>
        <v>BE-VAN</v>
      </c>
      <c r="U334" s="201"/>
      <c r="V334" s="226" t="e">
        <f>IF(C334="",NA(),IF(OR(C334="Smelter not listed",C334="Smelter not yet identified"),MATCH($B334&amp;$D334,'Smelter Look-up'!$J:$J,0),MATCH($B334&amp;$C334,'Smelter Look-up'!$J:$J,0)))</f>
        <v>#N/A</v>
      </c>
      <c r="X334" s="227">
        <f t="shared" si="49"/>
        <v>0</v>
      </c>
      <c r="AB334" s="228" t="str">
        <f t="shared" si="50"/>
        <v>GoldSmelter not listed</v>
      </c>
    </row>
    <row r="335" spans="1:28" s="227" customFormat="1" ht="76.5">
      <c r="A335" s="181" t="s">
        <v>15125</v>
      </c>
      <c r="B335" s="182" t="str">
        <f ca="1">IF(LEN(A335)=0,"",INDEX('Smelter Look-up'!$A:$A,MATCH($A335,'Smelter Look-up'!$E:$E,0)))</f>
        <v>Tungsten</v>
      </c>
      <c r="C335" s="186" t="str">
        <f ca="1">IF(LEN(A335)=0,"",INDEX('Smelter Look-up'!$C:$C,MATCH($A335,'Smelter Look-up'!$E:$E,0)))</f>
        <v>Fujian Xinlu Tungsten Co., Ltd.</v>
      </c>
      <c r="D335" s="230"/>
      <c r="E335" s="182" t="str">
        <f ca="1">IF(ISERROR($V335),"",OFFSET('Smelter Look-up'!$D$4,$V335-4,0)&amp;"")</f>
        <v>CHINA</v>
      </c>
      <c r="F335" s="182" t="str">
        <f ca="1">IF(ISERROR($V335),"",OFFSET('Smelter Look-up'!$E$4,$V335-4,0))</f>
        <v>CID003609</v>
      </c>
      <c r="G335" s="182" t="str">
        <f ca="1">IF(C335=$X$4,IF(ISERROR($V335),"Enter smelter details","RMI"),IF(ISERROR($V335),"",OFFSET('Smelter Look-up'!$F$4,$V335-4,0)))</f>
        <v>RMI</v>
      </c>
      <c r="H335" s="183">
        <f ca="1">IF(ISERROR($V335),"",OFFSET('Smelter Look-up'!$G$4,$V335-4,0))</f>
        <v>0</v>
      </c>
      <c r="I335" s="184" t="str">
        <f ca="1">IF(ISERROR($V335),"",OFFSET('Smelter Look-up'!$H$4,$V335-4,0))</f>
        <v>Longyan</v>
      </c>
      <c r="J335" s="184" t="str">
        <f ca="1">IF(ISERROR($V335),"",OFFSET('Smelter Look-up'!$I$4,$V335-4,0))</f>
        <v>Fujian Sheng</v>
      </c>
      <c r="K335" s="224"/>
      <c r="L335" s="224"/>
      <c r="M335" s="224"/>
      <c r="N335" s="224"/>
      <c r="O335" s="224"/>
      <c r="P335" s="185"/>
      <c r="Q335" s="225"/>
      <c r="R335" s="182" t="str">
        <f ca="1">IF(ISERROR($V335),"",OFFSET('Smelter Look-up'!$C$4,$V335-4,0)&amp;"")</f>
        <v>Fujian Xinlu Tungsten Co., Ltd.</v>
      </c>
      <c r="S335" s="181" t="str">
        <f t="shared" ca="1" si="48"/>
        <v>CN</v>
      </c>
      <c r="T335" s="181" t="str">
        <f ca="1">IF(B335="","",IF(ISERROR(MATCH($J335,SorP!$B$1:$B$6279,0)),"",INDIRECT("'SorP'!$A$"&amp;MATCH($S335&amp;$J335,SorP!C:C,0))))</f>
        <v>CN-FJ</v>
      </c>
      <c r="U335" s="201"/>
      <c r="V335" s="226">
        <f ca="1">IF(C335="",NA(),IF(OR(C335="Smelter not listed",C335="Smelter not yet identified"),MATCH($B335&amp;$D335,'Smelter Look-up'!$J:$J,0),MATCH($B335&amp;$C335,'Smelter Look-up'!$J:$J,0)))</f>
        <v>579</v>
      </c>
      <c r="X335" s="227">
        <f t="shared" ca="1" si="49"/>
        <v>0</v>
      </c>
      <c r="AB335" s="228" t="str">
        <f t="shared" ca="1" si="50"/>
        <v>TungstenFujian Xinlu Tungsten Co., Ltd.</v>
      </c>
    </row>
    <row r="336" spans="1:28" s="227" customFormat="1" ht="51">
      <c r="A336" s="181" t="s">
        <v>15128</v>
      </c>
      <c r="B336" s="182" t="str">
        <f ca="1">IF(LEN(A336)=0,"",INDEX('Smelter Look-up'!$A:$A,MATCH($A336,'Smelter Look-up'!$E:$E,0)))</f>
        <v>Tungsten</v>
      </c>
      <c r="C336" s="186" t="str">
        <f ca="1">IF(LEN(A336)=0,"",INDEX('Smelter Look-up'!$C:$C,MATCH($A336,'Smelter Look-up'!$E:$E,0)))</f>
        <v>OOO “Technolom” 1</v>
      </c>
      <c r="D336" s="230"/>
      <c r="E336" s="182" t="str">
        <f ca="1">IF(ISERROR($V336),"",OFFSET('Smelter Look-up'!$D$4,$V336-4,0)&amp;"")</f>
        <v>RUSSIAN FEDERATION</v>
      </c>
      <c r="F336" s="182" t="str">
        <f ca="1">IF(ISERROR($V336),"",OFFSET('Smelter Look-up'!$E$4,$V336-4,0))</f>
        <v>CID003614</v>
      </c>
      <c r="G336" s="182" t="str">
        <f ca="1">IF(C336=$X$4,IF(ISERROR($V336),"Enter smelter details","RMI"),IF(ISERROR($V336),"",OFFSET('Smelter Look-up'!$F$4,$V336-4,0)))</f>
        <v>RMI</v>
      </c>
      <c r="H336" s="183">
        <f ca="1">IF(ISERROR($V336),"",OFFSET('Smelter Look-up'!$G$4,$V336-4,0))</f>
        <v>0</v>
      </c>
      <c r="I336" s="184" t="str">
        <f ca="1">IF(ISERROR($V336),"",OFFSET('Smelter Look-up'!$H$4,$V336-4,0))</f>
        <v>Ramenskoe</v>
      </c>
      <c r="J336" s="184" t="str">
        <f ca="1">IF(ISERROR($V336),"",OFFSET('Smelter Look-up'!$I$4,$V336-4,0))</f>
        <v>Moskovskaja oblast'</v>
      </c>
      <c r="K336" s="224"/>
      <c r="L336" s="224"/>
      <c r="M336" s="224"/>
      <c r="N336" s="224"/>
      <c r="O336" s="224"/>
      <c r="P336" s="185"/>
      <c r="Q336" s="225"/>
      <c r="R336" s="182" t="str">
        <f ca="1">IF(ISERROR($V336),"",OFFSET('Smelter Look-up'!$C$4,$V336-4,0)&amp;"")</f>
        <v>OOO “Technolom” 1</v>
      </c>
      <c r="S336" s="181" t="str">
        <f t="shared" ca="1" si="48"/>
        <v>RU</v>
      </c>
      <c r="T336" s="181" t="str">
        <f ca="1">IF(B336="","",IF(ISERROR(MATCH($J336,SorP!$B$1:$B$6279,0)),"",INDIRECT("'SorP'!$A$"&amp;MATCH($S336&amp;$J336,SorP!C:C,0))))</f>
        <v>RU-MOS</v>
      </c>
      <c r="U336" s="201"/>
      <c r="V336" s="226">
        <f ca="1">IF(C336="",NA(),IF(OR(C336="Smelter not listed",C336="Smelter not yet identified"),MATCH($B336&amp;$D336,'Smelter Look-up'!$J:$J,0),MATCH($B336&amp;$C336,'Smelter Look-up'!$J:$J,0)))</f>
        <v>624</v>
      </c>
      <c r="X336" s="227">
        <f t="shared" ca="1" si="49"/>
        <v>0</v>
      </c>
      <c r="AB336" s="228" t="str">
        <f t="shared" ca="1" si="50"/>
        <v>TungstenOOO “Technolom” 1</v>
      </c>
    </row>
    <row r="337" spans="1:28" s="227" customFormat="1" ht="25.5">
      <c r="A337" s="181" t="s">
        <v>15046</v>
      </c>
      <c r="B337" s="182" t="str">
        <f ca="1">IF(LEN(A337)=0,"",INDEX('Smelter Look-up'!$A:$A,MATCH($A337,'Smelter Look-up'!$E:$E,0)))</f>
        <v>Gold</v>
      </c>
      <c r="C337" s="186" t="str">
        <f ca="1">IF(LEN(A337)=0,"",INDEX('Smelter Look-up'!$C:$C,MATCH($A337,'Smelter Look-up'!$E:$E,0)))</f>
        <v>Alexy Metals</v>
      </c>
      <c r="D337" s="230"/>
      <c r="E337" s="182" t="str">
        <f ca="1">IF(ISERROR($V337),"",OFFSET('Smelter Look-up'!$D$4,$V337-4,0)&amp;"")</f>
        <v>UNITED STATES OF AMERICA</v>
      </c>
      <c r="F337" s="182" t="str">
        <f ca="1">IF(ISERROR($V337),"",OFFSET('Smelter Look-up'!$E$4,$V337-4,0))</f>
        <v>CID003500</v>
      </c>
      <c r="G337" s="182" t="str">
        <f ca="1">IF(C337=$X$4,IF(ISERROR($V337),"Enter smelter details","RMI"),IF(ISERROR($V337),"",OFFSET('Smelter Look-up'!$F$4,$V337-4,0)))</f>
        <v>RMI</v>
      </c>
      <c r="H337" s="183">
        <f ca="1">IF(ISERROR($V337),"",OFFSET('Smelter Look-up'!$G$4,$V337-4,0))</f>
        <v>0</v>
      </c>
      <c r="I337" s="184" t="str">
        <f ca="1">IF(ISERROR($V337),"",OFFSET('Smelter Look-up'!$H$4,$V337-4,0))</f>
        <v>Mentor</v>
      </c>
      <c r="J337" s="184" t="str">
        <f ca="1">IF(ISERROR($V337),"",OFFSET('Smelter Look-up'!$I$4,$V337-4,0))</f>
        <v>Ohio</v>
      </c>
      <c r="K337" s="224"/>
      <c r="L337" s="224"/>
      <c r="M337" s="224"/>
      <c r="N337" s="224"/>
      <c r="O337" s="224"/>
      <c r="P337" s="185"/>
      <c r="Q337" s="225"/>
      <c r="R337" s="182" t="str">
        <f ca="1">IF(ISERROR($V337),"",OFFSET('Smelter Look-up'!$C$4,$V337-4,0)&amp;"")</f>
        <v>Alexy Metals</v>
      </c>
      <c r="S337" s="181" t="str">
        <f t="shared" ca="1" si="48"/>
        <v>US</v>
      </c>
      <c r="T337" s="181" t="str">
        <f ca="1">IF(B337="","",IF(ISERROR(MATCH($J337,SorP!$B$1:$B$6279,0)),"",INDIRECT("'SorP'!$A$"&amp;MATCH($S337&amp;$J337,SorP!C:C,0))))</f>
        <v>US-OH</v>
      </c>
      <c r="U337" s="201"/>
      <c r="V337" s="226">
        <f ca="1">IF(C337="",NA(),IF(OR(C337="Smelter not listed",C337="Smelter not yet identified"),MATCH($B337&amp;$D337,'Smelter Look-up'!$J:$J,0),MATCH($B337&amp;$C337,'Smelter Look-up'!$J:$J,0)))</f>
        <v>18</v>
      </c>
      <c r="X337" s="227">
        <f t="shared" ca="1" si="49"/>
        <v>0</v>
      </c>
      <c r="AB337" s="228" t="str">
        <f t="shared" ca="1" si="50"/>
        <v>GoldAlexy Metals</v>
      </c>
    </row>
    <row r="338" spans="1:28" s="227" customFormat="1" ht="38.25">
      <c r="A338" s="181" t="s">
        <v>15812</v>
      </c>
      <c r="B338" s="182" t="s">
        <v>1126</v>
      </c>
      <c r="C338" s="186" t="s">
        <v>1850</v>
      </c>
      <c r="D338" s="230" t="s">
        <v>15838</v>
      </c>
      <c r="E338" s="182" t="s">
        <v>1101</v>
      </c>
      <c r="F338" s="182" t="s">
        <v>15812</v>
      </c>
      <c r="G338" s="182" t="s">
        <v>13240</v>
      </c>
      <c r="H338" s="183" t="s">
        <v>15901</v>
      </c>
      <c r="I338" s="184" t="s">
        <v>15143</v>
      </c>
      <c r="J338" s="184" t="s">
        <v>12852</v>
      </c>
      <c r="K338" s="224"/>
      <c r="L338" s="224"/>
      <c r="M338" s="224"/>
      <c r="N338" s="224"/>
      <c r="O338" s="224"/>
      <c r="P338" s="185"/>
      <c r="Q338" s="225"/>
      <c r="R338" s="182" t="str">
        <f ca="1">IF(ISERROR($V338),"",OFFSET('Smelter Look-up'!$C$4,$V338-4,0)&amp;"")</f>
        <v/>
      </c>
      <c r="S338" s="181" t="str">
        <f t="shared" ca="1" si="48"/>
        <v>ID</v>
      </c>
      <c r="T338" s="181" t="str">
        <f ca="1">IF(B338="","",IF(ISERROR(MATCH($J338,SorP!$B$1:$B$6279,0)),"",INDIRECT("'SorP'!$A$"&amp;MATCH($S338&amp;$J338,SorP!C:C,0))))</f>
        <v>ID-BB</v>
      </c>
      <c r="U338" s="201"/>
      <c r="V338" s="226" t="e">
        <f>IF(C338="",NA(),IF(OR(C338="Smelter not listed",C338="Smelter not yet identified"),MATCH($B338&amp;$D338,'Smelter Look-up'!$J:$J,0),MATCH($B338&amp;$C338,'Smelter Look-up'!$J:$J,0)))</f>
        <v>#N/A</v>
      </c>
      <c r="X338" s="227">
        <f t="shared" si="49"/>
        <v>0</v>
      </c>
      <c r="AB338" s="228" t="str">
        <f t="shared" si="50"/>
        <v>TinSmelter not listed</v>
      </c>
    </row>
    <row r="339" spans="1:28" s="227" customFormat="1" ht="38.25">
      <c r="A339" s="181" t="s">
        <v>15813</v>
      </c>
      <c r="B339" s="182" t="s">
        <v>1126</v>
      </c>
      <c r="C339" s="186" t="s">
        <v>1850</v>
      </c>
      <c r="D339" s="230" t="s">
        <v>15839</v>
      </c>
      <c r="E339" s="182" t="s">
        <v>888</v>
      </c>
      <c r="F339" s="182" t="s">
        <v>15813</v>
      </c>
      <c r="G339" s="182" t="s">
        <v>13240</v>
      </c>
      <c r="H339" s="183" t="s">
        <v>15901</v>
      </c>
      <c r="I339" s="184" t="s">
        <v>15840</v>
      </c>
      <c r="J339" s="184" t="s">
        <v>12134</v>
      </c>
      <c r="K339" s="224"/>
      <c r="L339" s="224"/>
      <c r="M339" s="224"/>
      <c r="N339" s="224"/>
      <c r="O339" s="224"/>
      <c r="P339" s="185"/>
      <c r="Q339" s="225"/>
      <c r="R339" s="182" t="str">
        <f ca="1">IF(ISERROR($V339),"",OFFSET('Smelter Look-up'!$C$4,$V339-4,0)&amp;"")</f>
        <v/>
      </c>
      <c r="S339" s="181" t="str">
        <f t="shared" ca="1" si="48"/>
        <v>VN</v>
      </c>
      <c r="T339" s="181" t="str">
        <f ca="1">IF(B339="","",IF(ISERROR(MATCH($J339,SorP!$B$1:$B$6279,0)),"",INDIRECT("'SorP'!$A$"&amp;MATCH($S339&amp;$J339,SorP!C:C,0))))</f>
        <v>VN-69</v>
      </c>
      <c r="U339" s="201"/>
      <c r="V339" s="226" t="e">
        <f>IF(C339="",NA(),IF(OR(C339="Smelter not listed",C339="Smelter not yet identified"),MATCH($B339&amp;$D339,'Smelter Look-up'!$J:$J,0),MATCH($B339&amp;$C339,'Smelter Look-up'!$J:$J,0)))</f>
        <v>#N/A</v>
      </c>
      <c r="X339" s="227">
        <f t="shared" si="49"/>
        <v>0</v>
      </c>
      <c r="AB339" s="228" t="str">
        <f t="shared" si="50"/>
        <v>TinSmelter not listed</v>
      </c>
    </row>
    <row r="340" spans="1:28" s="227" customFormat="1" ht="25.5">
      <c r="A340" s="181" t="s">
        <v>15536</v>
      </c>
      <c r="B340" s="182" t="str">
        <f ca="1">IF(LEN(A340)=0,"",INDEX('Smelter Look-up'!$A:$A,MATCH($A340,'Smelter Look-up'!$E:$E,0)))</f>
        <v>Tin</v>
      </c>
      <c r="C340" s="186" t="str">
        <f ca="1">IF(LEN(A340)=0,"",INDEX('Smelter Look-up'!$C:$C,MATCH($A340,'Smelter Look-up'!$E:$E,0)))</f>
        <v>CV Ayi Jaya</v>
      </c>
      <c r="D340" s="230"/>
      <c r="E340" s="182" t="str">
        <f ca="1">IF(ISERROR($V340),"",OFFSET('Smelter Look-up'!$D$4,$V340-4,0)&amp;"")</f>
        <v>INDONESIA</v>
      </c>
      <c r="F340" s="182" t="str">
        <f ca="1">IF(ISERROR($V340),"",OFFSET('Smelter Look-up'!$E$4,$V340-4,0))</f>
        <v>CID002570</v>
      </c>
      <c r="G340" s="182" t="str">
        <f ca="1">IF(C340=$X$4,IF(ISERROR($V340),"Enter smelter details","RMI"),IF(ISERROR($V340),"",OFFSET('Smelter Look-up'!$F$4,$V340-4,0)))</f>
        <v>RMI</v>
      </c>
      <c r="H340" s="183">
        <f ca="1">IF(ISERROR($V340),"",OFFSET('Smelter Look-up'!$G$4,$V340-4,0))</f>
        <v>0</v>
      </c>
      <c r="I340" s="184" t="str">
        <f ca="1">IF(ISERROR($V340),"",OFFSET('Smelter Look-up'!$H$4,$V340-4,0))</f>
        <v>Sungailiat</v>
      </c>
      <c r="J340" s="184" t="str">
        <f ca="1">IF(ISERROR($V340),"",OFFSET('Smelter Look-up'!$I$4,$V340-4,0))</f>
        <v>Kepulauan Bangka Belitung</v>
      </c>
      <c r="K340" s="224"/>
      <c r="L340" s="224"/>
      <c r="M340" s="224"/>
      <c r="N340" s="224"/>
      <c r="O340" s="224"/>
      <c r="P340" s="185"/>
      <c r="Q340" s="225"/>
      <c r="R340" s="182" t="str">
        <f ca="1">IF(ISERROR($V340),"",OFFSET('Smelter Look-up'!$C$4,$V340-4,0)&amp;"")</f>
        <v>CV Ayi Jaya</v>
      </c>
      <c r="S340" s="181" t="str">
        <f t="shared" ca="1" si="48"/>
        <v>ID</v>
      </c>
      <c r="T340" s="181" t="str">
        <f ca="1">IF(B340="","",IF(ISERROR(MATCH($J340,SorP!$B$1:$B$6279,0)),"",INDIRECT("'SorP'!$A$"&amp;MATCH($S340&amp;$J340,SorP!C:C,0))))</f>
        <v>ID-BB</v>
      </c>
      <c r="U340" s="201"/>
      <c r="V340" s="226">
        <f ca="1">IF(C340="",NA(),IF(OR(C340="Smelter not listed",C340="Smelter not yet identified"),MATCH($B340&amp;$D340,'Smelter Look-up'!$J:$J,0),MATCH($B340&amp;$C340,'Smelter Look-up'!$J:$J,0)))</f>
        <v>412</v>
      </c>
      <c r="X340" s="227">
        <f t="shared" ca="1" si="49"/>
        <v>0</v>
      </c>
      <c r="AB340" s="228" t="str">
        <f t="shared" ca="1" si="50"/>
        <v>TinCV Ayi Jaya</v>
      </c>
    </row>
    <row r="341" spans="1:28" s="227" customFormat="1" ht="51">
      <c r="A341" s="181" t="s">
        <v>15544</v>
      </c>
      <c r="B341" s="182" t="str">
        <f ca="1">IF(LEN(A341)=0,"",INDEX('Smelter Look-up'!$A:$A,MATCH($A341,'Smelter Look-up'!$E:$E,0)))</f>
        <v>Tin</v>
      </c>
      <c r="C341" s="186" t="str">
        <f ca="1">IF(LEN(A341)=0,"",INDEX('Smelter Look-up'!$C:$C,MATCH($A341,'Smelter Look-up'!$E:$E,0)))</f>
        <v>PT Bangka Prima Tin</v>
      </c>
      <c r="D341" s="230"/>
      <c r="E341" s="182" t="str">
        <f ca="1">IF(ISERROR($V341),"",OFFSET('Smelter Look-up'!$D$4,$V341-4,0)&amp;"")</f>
        <v>INDONESIA</v>
      </c>
      <c r="F341" s="182" t="str">
        <f ca="1">IF(ISERROR($V341),"",OFFSET('Smelter Look-up'!$E$4,$V341-4,0))</f>
        <v>CID002776</v>
      </c>
      <c r="G341" s="182" t="str">
        <f ca="1">IF(C341=$X$4,IF(ISERROR($V341),"Enter smelter details","RMI"),IF(ISERROR($V341),"",OFFSET('Smelter Look-up'!$F$4,$V341-4,0)))</f>
        <v>RMI</v>
      </c>
      <c r="H341" s="183">
        <f ca="1">IF(ISERROR($V341),"",OFFSET('Smelter Look-up'!$G$4,$V341-4,0))</f>
        <v>0</v>
      </c>
      <c r="I341" s="184" t="str">
        <f ca="1">IF(ISERROR($V341),"",OFFSET('Smelter Look-up'!$H$4,$V341-4,0))</f>
        <v>Air Mesu</v>
      </c>
      <c r="J341" s="184" t="str">
        <f ca="1">IF(ISERROR($V341),"",OFFSET('Smelter Look-up'!$I$4,$V341-4,0))</f>
        <v>Kepulauan Bangka Belitung</v>
      </c>
      <c r="K341" s="224"/>
      <c r="L341" s="224"/>
      <c r="M341" s="224"/>
      <c r="N341" s="224"/>
      <c r="O341" s="224"/>
      <c r="P341" s="185"/>
      <c r="Q341" s="225"/>
      <c r="R341" s="182" t="str">
        <f ca="1">IF(ISERROR($V341),"",OFFSET('Smelter Look-up'!$C$4,$V341-4,0)&amp;"")</f>
        <v>PT Bangka Prima Tin</v>
      </c>
      <c r="S341" s="181" t="str">
        <f t="shared" ca="1" si="48"/>
        <v>ID</v>
      </c>
      <c r="T341" s="181" t="str">
        <f ca="1">IF(B341="","",IF(ISERROR(MATCH($J341,SorP!$B$1:$B$6279,0)),"",INDIRECT("'SorP'!$A$"&amp;MATCH($S341&amp;$J341,SorP!C:C,0))))</f>
        <v>ID-BB</v>
      </c>
      <c r="U341" s="201"/>
      <c r="V341" s="226">
        <f ca="1">IF(C341="",NA(),IF(OR(C341="Smelter not listed",C341="Smelter not yet identified"),MATCH($B341&amp;$D341,'Smelter Look-up'!$J:$J,0),MATCH($B341&amp;$C341,'Smelter Look-up'!$J:$J,0)))</f>
        <v>491</v>
      </c>
      <c r="X341" s="227">
        <f t="shared" ca="1" si="49"/>
        <v>0</v>
      </c>
      <c r="AB341" s="228" t="str">
        <f t="shared" ca="1" si="50"/>
        <v>TinPT Bangka Prima Tin</v>
      </c>
    </row>
    <row r="342" spans="1:28" s="227" customFormat="1" ht="51">
      <c r="A342" s="181" t="s">
        <v>15546</v>
      </c>
      <c r="B342" s="182" t="str">
        <f ca="1">IF(LEN(A342)=0,"",INDEX('Smelter Look-up'!$A:$A,MATCH($A342,'Smelter Look-up'!$E:$E,0)))</f>
        <v>Tin</v>
      </c>
      <c r="C342" s="186" t="str">
        <f ca="1">IF(LEN(A342)=0,"",INDEX('Smelter Look-up'!$C:$C,MATCH($A342,'Smelter Look-up'!$E:$E,0)))</f>
        <v>PT Bangka Tin Industry</v>
      </c>
      <c r="D342" s="230"/>
      <c r="E342" s="182" t="str">
        <f ca="1">IF(ISERROR($V342),"",OFFSET('Smelter Look-up'!$D$4,$V342-4,0)&amp;"")</f>
        <v>INDONESIA</v>
      </c>
      <c r="F342" s="182" t="str">
        <f ca="1">IF(ISERROR($V342),"",OFFSET('Smelter Look-up'!$E$4,$V342-4,0))</f>
        <v>CID001419</v>
      </c>
      <c r="G342" s="182" t="str">
        <f ca="1">IF(C342=$X$4,IF(ISERROR($V342),"Enter smelter details","RMI"),IF(ISERROR($V342),"",OFFSET('Smelter Look-up'!$F$4,$V342-4,0)))</f>
        <v>RMI</v>
      </c>
      <c r="H342" s="183">
        <f ca="1">IF(ISERROR($V342),"",OFFSET('Smelter Look-up'!$G$4,$V342-4,0))</f>
        <v>0</v>
      </c>
      <c r="I342" s="184" t="str">
        <f ca="1">IF(ISERROR($V342),"",OFFSET('Smelter Look-up'!$H$4,$V342-4,0))</f>
        <v>Sungailiat</v>
      </c>
      <c r="J342" s="184" t="str">
        <f ca="1">IF(ISERROR($V342),"",OFFSET('Smelter Look-up'!$I$4,$V342-4,0))</f>
        <v>Kepulauan Bangka Belitung</v>
      </c>
      <c r="K342" s="224"/>
      <c r="L342" s="224"/>
      <c r="M342" s="224"/>
      <c r="N342" s="224"/>
      <c r="O342" s="224"/>
      <c r="P342" s="185"/>
      <c r="Q342" s="225"/>
      <c r="R342" s="182" t="str">
        <f ca="1">IF(ISERROR($V342),"",OFFSET('Smelter Look-up'!$C$4,$V342-4,0)&amp;"")</f>
        <v>PT Bangka Tin Industry</v>
      </c>
      <c r="S342" s="181" t="str">
        <f t="shared" ca="1" si="48"/>
        <v>ID</v>
      </c>
      <c r="T342" s="181" t="str">
        <f ca="1">IF(B342="","",IF(ISERROR(MATCH($J342,SorP!$B$1:$B$6279,0)),"",INDIRECT("'SorP'!$A$"&amp;MATCH($S342&amp;$J342,SorP!C:C,0))))</f>
        <v>ID-BB</v>
      </c>
      <c r="U342" s="201"/>
      <c r="V342" s="226">
        <f ca="1">IF(C342="",NA(),IF(OR(C342="Smelter not listed",C342="Smelter not yet identified"),MATCH($B342&amp;$D342,'Smelter Look-up'!$J:$J,0),MATCH($B342&amp;$C342,'Smelter Look-up'!$J:$J,0)))</f>
        <v>493</v>
      </c>
      <c r="X342" s="227">
        <f t="shared" ca="1" si="49"/>
        <v>0</v>
      </c>
      <c r="AB342" s="228" t="str">
        <f t="shared" ca="1" si="50"/>
        <v>TinPT Bangka Tin Industry</v>
      </c>
    </row>
    <row r="343" spans="1:28" s="227" customFormat="1" ht="63.75">
      <c r="A343" s="181" t="s">
        <v>15539</v>
      </c>
      <c r="B343" s="182" t="str">
        <f ca="1">IF(LEN(A343)=0,"",INDEX('Smelter Look-up'!$A:$A,MATCH($A343,'Smelter Look-up'!$E:$E,0)))</f>
        <v>Tin</v>
      </c>
      <c r="C343" s="186" t="str">
        <f ca="1">IF(LEN(A343)=0,"",INDEX('Smelter Look-up'!$C:$C,MATCH($A343,'Smelter Look-up'!$E:$E,0)))</f>
        <v>PT Premium Tin Indonesia</v>
      </c>
      <c r="D343" s="230"/>
      <c r="E343" s="182" t="str">
        <f ca="1">IF(ISERROR($V343),"",OFFSET('Smelter Look-up'!$D$4,$V343-4,0)&amp;"")</f>
        <v>INDONESIA</v>
      </c>
      <c r="F343" s="182" t="str">
        <f ca="1">IF(ISERROR($V343),"",OFFSET('Smelter Look-up'!$E$4,$V343-4,0))</f>
        <v>CID000313</v>
      </c>
      <c r="G343" s="182" t="str">
        <f ca="1">IF(C343=$X$4,IF(ISERROR($V343),"Enter smelter details","RMI"),IF(ISERROR($V343),"",OFFSET('Smelter Look-up'!$F$4,$V343-4,0)))</f>
        <v>RMI</v>
      </c>
      <c r="H343" s="183">
        <f ca="1">IF(ISERROR($V343),"",OFFSET('Smelter Look-up'!$G$4,$V343-4,0))</f>
        <v>0</v>
      </c>
      <c r="I343" s="184" t="str">
        <f ca="1">IF(ISERROR($V343),"",OFFSET('Smelter Look-up'!$H$4,$V343-4,0))</f>
        <v>Pangkalan Baru</v>
      </c>
      <c r="J343" s="184" t="str">
        <f ca="1">IF(ISERROR($V343),"",OFFSET('Smelter Look-up'!$I$4,$V343-4,0))</f>
        <v>Kepulauan Bangka Belitung</v>
      </c>
      <c r="K343" s="224"/>
      <c r="L343" s="224"/>
      <c r="M343" s="224"/>
      <c r="N343" s="224"/>
      <c r="O343" s="224"/>
      <c r="P343" s="185"/>
      <c r="Q343" s="225"/>
      <c r="R343" s="182" t="str">
        <f ca="1">IF(ISERROR($V343),"",OFFSET('Smelter Look-up'!$C$4,$V343-4,0)&amp;"")</f>
        <v>PT Premium Tin Indonesia</v>
      </c>
      <c r="S343" s="181" t="str">
        <f t="shared" ca="1" si="48"/>
        <v>ID</v>
      </c>
      <c r="T343" s="181" t="str">
        <f ca="1">IF(B343="","",IF(ISERROR(MATCH($J343,SorP!$B$1:$B$6279,0)),"",INDIRECT("'SorP'!$A$"&amp;MATCH($S343&amp;$J343,SorP!C:C,0))))</f>
        <v>ID-BB</v>
      </c>
      <c r="U343" s="201"/>
      <c r="V343" s="226">
        <f ca="1">IF(C343="",NA(),IF(OR(C343="Smelter not listed",C343="Smelter not yet identified"),MATCH($B343&amp;$D343,'Smelter Look-up'!$J:$J,0),MATCH($B343&amp;$C343,'Smelter Look-up'!$J:$J,0)))</f>
        <v>503</v>
      </c>
      <c r="X343" s="227">
        <f t="shared" ca="1" si="49"/>
        <v>0</v>
      </c>
      <c r="AB343" s="228" t="str">
        <f t="shared" ca="1" si="50"/>
        <v>TinPT Premium Tin Indonesia</v>
      </c>
    </row>
    <row r="344" spans="1:28" s="227" customFormat="1" ht="38.25">
      <c r="A344" s="181" t="s">
        <v>15439</v>
      </c>
      <c r="B344" s="182" t="str">
        <f ca="1">IF(LEN(A344)=0,"",INDEX('Smelter Look-up'!$A:$A,MATCH($A344,'Smelter Look-up'!$E:$E,0)))</f>
        <v>Gold</v>
      </c>
      <c r="C344" s="186" t="str">
        <f ca="1">IF(LEN(A344)=0,"",INDEX('Smelter Look-up'!$C:$C,MATCH($A344,'Smelter Look-up'!$E:$E,0)))</f>
        <v>ABC Refinery Pty Ltd.</v>
      </c>
      <c r="D344" s="230"/>
      <c r="E344" s="182" t="str">
        <f ca="1">IF(ISERROR($V344),"",OFFSET('Smelter Look-up'!$D$4,$V344-4,0)&amp;"")</f>
        <v>AUSTRALIA</v>
      </c>
      <c r="F344" s="182" t="str">
        <f ca="1">IF(ISERROR($V344),"",OFFSET('Smelter Look-up'!$E$4,$V344-4,0))</f>
        <v>CID002920</v>
      </c>
      <c r="G344" s="182" t="str">
        <f ca="1">IF(C344=$X$4,IF(ISERROR($V344),"Enter smelter details","RMI"),IF(ISERROR($V344),"",OFFSET('Smelter Look-up'!$F$4,$V344-4,0)))</f>
        <v>RMI</v>
      </c>
      <c r="H344" s="183">
        <f ca="1">IF(ISERROR($V344),"",OFFSET('Smelter Look-up'!$G$4,$V344-4,0))</f>
        <v>0</v>
      </c>
      <c r="I344" s="184" t="str">
        <f ca="1">IF(ISERROR($V344),"",OFFSET('Smelter Look-up'!$H$4,$V344-4,0))</f>
        <v>Marrickville</v>
      </c>
      <c r="J344" s="184" t="str">
        <f ca="1">IF(ISERROR($V344),"",OFFSET('Smelter Look-up'!$I$4,$V344-4,0))</f>
        <v>New South Wales</v>
      </c>
      <c r="K344" s="224"/>
      <c r="L344" s="224"/>
      <c r="M344" s="224"/>
      <c r="N344" s="224"/>
      <c r="O344" s="224"/>
      <c r="P344" s="185"/>
      <c r="Q344" s="225"/>
      <c r="R344" s="182" t="str">
        <f ca="1">IF(ISERROR($V344),"",OFFSET('Smelter Look-up'!$C$4,$V344-4,0)&amp;"")</f>
        <v>ABC Refinery Pty Ltd.</v>
      </c>
      <c r="S344" s="181" t="str">
        <f t="shared" ca="1" si="48"/>
        <v>AU</v>
      </c>
      <c r="T344" s="181" t="str">
        <f ca="1">IF(B344="","",IF(ISERROR(MATCH($J344,SorP!$B$1:$B$6279,0)),"",INDIRECT("'SorP'!$A$"&amp;MATCH($S344&amp;$J344,SorP!C:C,0))))</f>
        <v>AU-NSW</v>
      </c>
      <c r="U344" s="201"/>
      <c r="V344" s="226">
        <f ca="1">IF(C344="",NA(),IF(OR(C344="Smelter not listed",C344="Smelter not yet identified"),MATCH($B344&amp;$D344,'Smelter Look-up'!$J:$J,0),MATCH($B344&amp;$C344,'Smelter Look-up'!$J:$J,0)))</f>
        <v>6</v>
      </c>
      <c r="X344" s="227">
        <f t="shared" ca="1" si="49"/>
        <v>0</v>
      </c>
      <c r="AB344" s="228" t="str">
        <f t="shared" ca="1" si="50"/>
        <v>GoldABC Refinery Pty Ltd.</v>
      </c>
    </row>
    <row r="345" spans="1:28" s="227" customFormat="1" ht="51">
      <c r="A345" s="181" t="s">
        <v>15443</v>
      </c>
      <c r="B345" s="182" t="str">
        <f ca="1">IF(LEN(A345)=0,"",INDEX('Smelter Look-up'!$A:$A,MATCH($A345,'Smelter Look-up'!$E:$E,0)))</f>
        <v>Gold</v>
      </c>
      <c r="C345" s="186" t="str">
        <f ca="1">IF(LEN(A345)=0,"",INDEX('Smelter Look-up'!$C:$C,MATCH($A345,'Smelter Look-up'!$E:$E,0)))</f>
        <v>Albino Mountinho Lda.</v>
      </c>
      <c r="D345" s="230"/>
      <c r="E345" s="182" t="str">
        <f ca="1">IF(ISERROR($V345),"",OFFSET('Smelter Look-up'!$D$4,$V345-4,0)&amp;"")</f>
        <v>PORTUGAL</v>
      </c>
      <c r="F345" s="182" t="str">
        <f ca="1">IF(ISERROR($V345),"",OFFSET('Smelter Look-up'!$E$4,$V345-4,0))</f>
        <v>CID002760</v>
      </c>
      <c r="G345" s="182" t="str">
        <f ca="1">IF(C345=$X$4,IF(ISERROR($V345),"Enter smelter details","RMI"),IF(ISERROR($V345),"",OFFSET('Smelter Look-up'!$F$4,$V345-4,0)))</f>
        <v>RMI</v>
      </c>
      <c r="H345" s="183">
        <f ca="1">IF(ISERROR($V345),"",OFFSET('Smelter Look-up'!$G$4,$V345-4,0))</f>
        <v>0</v>
      </c>
      <c r="I345" s="184" t="str">
        <f ca="1">IF(ISERROR($V345),"",OFFSET('Smelter Look-up'!$H$4,$V345-4,0))</f>
        <v>Gondomar</v>
      </c>
      <c r="J345" s="184" t="str">
        <f ca="1">IF(ISERROR($V345),"",OFFSET('Smelter Look-up'!$I$4,$V345-4,0))</f>
        <v>Porto</v>
      </c>
      <c r="K345" s="224"/>
      <c r="L345" s="224"/>
      <c r="M345" s="224"/>
      <c r="N345" s="224"/>
      <c r="O345" s="224"/>
      <c r="P345" s="185"/>
      <c r="Q345" s="225"/>
      <c r="R345" s="182" t="str">
        <f ca="1">IF(ISERROR($V345),"",OFFSET('Smelter Look-up'!$C$4,$V345-4,0)&amp;"")</f>
        <v>Albino Mountinho Lda.</v>
      </c>
      <c r="S345" s="181" t="str">
        <f t="shared" ca="1" si="48"/>
        <v>PT</v>
      </c>
      <c r="T345" s="181" t="str">
        <f ca="1">IF(B345="","",IF(ISERROR(MATCH($J345,SorP!$B$1:$B$6279,0)),"",INDIRECT("'SorP'!$A$"&amp;MATCH($S345&amp;$J345,SorP!C:C,0))))</f>
        <v>PT-13</v>
      </c>
      <c r="U345" s="201"/>
      <c r="V345" s="226">
        <f ca="1">IF(C345="",NA(),IF(OR(C345="Smelter not listed",C345="Smelter not yet identified"),MATCH($B345&amp;$D345,'Smelter Look-up'!$J:$J,0),MATCH($B345&amp;$C345,'Smelter Look-up'!$J:$J,0)))</f>
        <v>17</v>
      </c>
      <c r="X345" s="227">
        <f t="shared" ca="1" si="49"/>
        <v>0</v>
      </c>
      <c r="AB345" s="228" t="str">
        <f t="shared" ca="1" si="50"/>
        <v>GoldAlbino Mountinho Lda.</v>
      </c>
    </row>
    <row r="346" spans="1:28" s="227" customFormat="1" ht="51">
      <c r="A346" s="181" t="s">
        <v>15447</v>
      </c>
      <c r="B346" s="182" t="str">
        <f ca="1">IF(LEN(A346)=0,"",INDEX('Smelter Look-up'!$A:$A,MATCH($A346,'Smelter Look-up'!$E:$E,0)))</f>
        <v>Gold</v>
      </c>
      <c r="C346" s="186" t="str">
        <f ca="1">IF(LEN(A346)=0,"",INDEX('Smelter Look-up'!$C:$C,MATCH($A346,'Smelter Look-up'!$E:$E,0)))</f>
        <v>Dongwu Gold Group</v>
      </c>
      <c r="D346" s="230"/>
      <c r="E346" s="182" t="str">
        <f ca="1">IF(ISERROR($V346),"",OFFSET('Smelter Look-up'!$D$4,$V346-4,0)&amp;"")</f>
        <v>CHINA</v>
      </c>
      <c r="F346" s="182" t="str">
        <f ca="1">IF(ISERROR($V346),"",OFFSET('Smelter Look-up'!$E$4,$V346-4,0))</f>
        <v>CID003663</v>
      </c>
      <c r="G346" s="182" t="str">
        <f ca="1">IF(C346=$X$4,IF(ISERROR($V346),"Enter smelter details","RMI"),IF(ISERROR($V346),"",OFFSET('Smelter Look-up'!$F$4,$V346-4,0)))</f>
        <v>RMI</v>
      </c>
      <c r="H346" s="183">
        <f ca="1">IF(ISERROR($V346),"",OFFSET('Smelter Look-up'!$G$4,$V346-4,0))</f>
        <v>0</v>
      </c>
      <c r="I346" s="184" t="str">
        <f ca="1">IF(ISERROR($V346),"",OFFSET('Smelter Look-up'!$H$4,$V346-4,0))</f>
        <v>Suzhou City</v>
      </c>
      <c r="J346" s="184" t="str">
        <f ca="1">IF(ISERROR($V346),"",OFFSET('Smelter Look-up'!$I$4,$V346-4,0))</f>
        <v>Jiangsu Sheng</v>
      </c>
      <c r="K346" s="224"/>
      <c r="L346" s="224"/>
      <c r="M346" s="224"/>
      <c r="N346" s="224"/>
      <c r="O346" s="224"/>
      <c r="P346" s="185"/>
      <c r="Q346" s="225"/>
      <c r="R346" s="182" t="str">
        <f ca="1">IF(ISERROR($V346),"",OFFSET('Smelter Look-up'!$C$4,$V346-4,0)&amp;"")</f>
        <v>Dongwu Gold Group</v>
      </c>
      <c r="S346" s="181" t="str">
        <f t="shared" ca="1" si="48"/>
        <v>CN</v>
      </c>
      <c r="T346" s="181" t="str">
        <f ca="1">IF(B346="","",IF(ISERROR(MATCH($J346,SorP!$B$1:$B$6279,0)),"",INDIRECT("'SorP'!$A$"&amp;MATCH($S346&amp;$J346,SorP!C:C,0))))</f>
        <v>CN-JS</v>
      </c>
      <c r="U346" s="201"/>
      <c r="V346" s="226">
        <f ca="1">IF(C346="",NA(),IF(OR(C346="Smelter not listed",C346="Smelter not yet identified"),MATCH($B346&amp;$D346,'Smelter Look-up'!$J:$J,0),MATCH($B346&amp;$C346,'Smelter Look-up'!$J:$J,0)))</f>
        <v>65</v>
      </c>
      <c r="X346" s="227">
        <f t="shared" ca="1" si="49"/>
        <v>0</v>
      </c>
      <c r="AB346" s="228" t="str">
        <f t="shared" ca="1" si="50"/>
        <v>GoldDongwu Gold Group</v>
      </c>
    </row>
    <row r="347" spans="1:28" s="227" customFormat="1" ht="76.5">
      <c r="A347" s="181" t="s">
        <v>15457</v>
      </c>
      <c r="B347" s="182" t="str">
        <f ca="1">IF(LEN(A347)=0,"",INDEX('Smelter Look-up'!$A:$A,MATCH($A347,'Smelter Look-up'!$E:$E,0)))</f>
        <v>Gold</v>
      </c>
      <c r="C347" s="186" t="str">
        <f ca="1">IF(LEN(A347)=0,"",INDEX('Smelter Look-up'!$C:$C,MATCH($A347,'Smelter Look-up'!$E:$E,0)))</f>
        <v>Shenzhen CuiLu Gold Co., Ltd.</v>
      </c>
      <c r="D347" s="230"/>
      <c r="E347" s="182" t="str">
        <f ca="1">IF(ISERROR($V347),"",OFFSET('Smelter Look-up'!$D$4,$V347-4,0)&amp;"")</f>
        <v>CHINA</v>
      </c>
      <c r="F347" s="182" t="str">
        <f ca="1">IF(ISERROR($V347),"",OFFSET('Smelter Look-up'!$E$4,$V347-4,0))</f>
        <v>CID002750</v>
      </c>
      <c r="G347" s="182" t="str">
        <f ca="1">IF(C347=$X$4,IF(ISERROR($V347),"Enter smelter details","RMI"),IF(ISERROR($V347),"",OFFSET('Smelter Look-up'!$F$4,$V347-4,0)))</f>
        <v>RMI</v>
      </c>
      <c r="H347" s="183">
        <f ca="1">IF(ISERROR($V347),"",OFFSET('Smelter Look-up'!$G$4,$V347-4,0))</f>
        <v>0</v>
      </c>
      <c r="I347" s="184" t="str">
        <f ca="1">IF(ISERROR($V347),"",OFFSET('Smelter Look-up'!$H$4,$V347-4,0))</f>
        <v>Shenzhen</v>
      </c>
      <c r="J347" s="184" t="str">
        <f ca="1">IF(ISERROR($V347),"",OFFSET('Smelter Look-up'!$I$4,$V347-4,0))</f>
        <v>Guangdong Sheng</v>
      </c>
      <c r="K347" s="224"/>
      <c r="L347" s="224"/>
      <c r="M347" s="224"/>
      <c r="N347" s="224"/>
      <c r="O347" s="224"/>
      <c r="P347" s="185"/>
      <c r="Q347" s="225"/>
      <c r="R347" s="182" t="str">
        <f ca="1">IF(ISERROR($V347),"",OFFSET('Smelter Look-up'!$C$4,$V347-4,0)&amp;"")</f>
        <v>Shenzhen CuiLu Gold Co., Ltd.</v>
      </c>
      <c r="S347" s="181" t="str">
        <f t="shared" ca="1" si="48"/>
        <v>CN</v>
      </c>
      <c r="T347" s="181" t="str">
        <f ca="1">IF(B347="","",IF(ISERROR(MATCH($J347,SorP!$B$1:$B$6279,0)),"",INDIRECT("'SorP'!$A$"&amp;MATCH($S347&amp;$J347,SorP!C:C,0))))</f>
        <v>CN-GD</v>
      </c>
      <c r="U347" s="201"/>
      <c r="V347" s="226">
        <f ca="1">IF(C347="",NA(),IF(OR(C347="Smelter not listed",C347="Smelter not yet identified"),MATCH($B347&amp;$D347,'Smelter Look-up'!$J:$J,0),MATCH($B347&amp;$C347,'Smelter Look-up'!$J:$J,0)))</f>
        <v>248</v>
      </c>
      <c r="X347" s="227">
        <f t="shared" ca="1" si="49"/>
        <v>0</v>
      </c>
      <c r="AB347" s="228" t="str">
        <f t="shared" ca="1" si="50"/>
        <v>GoldShenzhen CuiLu Gold Co., Ltd.</v>
      </c>
    </row>
    <row r="348" spans="1:28" s="227" customFormat="1" ht="51">
      <c r="A348" s="181" t="s">
        <v>15464</v>
      </c>
      <c r="B348" s="182" t="str">
        <f ca="1">IF(LEN(A348)=0,"",INDEX('Smelter Look-up'!$A:$A,MATCH($A348,'Smelter Look-up'!$E:$E,0)))</f>
        <v>Tantalum</v>
      </c>
      <c r="C348" s="186" t="str">
        <f ca="1">IF(LEN(A348)=0,"",INDEX('Smelter Look-up'!$C:$C,MATCH($A348,'Smelter Look-up'!$E:$E,0)))</f>
        <v>5D Production OU</v>
      </c>
      <c r="D348" s="230"/>
      <c r="E348" s="182" t="str">
        <f ca="1">IF(ISERROR($V348),"",OFFSET('Smelter Look-up'!$D$4,$V348-4,0)&amp;"")</f>
        <v>ESTONIA</v>
      </c>
      <c r="F348" s="182" t="str">
        <f ca="1">IF(ISERROR($V348),"",OFFSET('Smelter Look-up'!$E$4,$V348-4,0))</f>
        <v>CID003926</v>
      </c>
      <c r="G348" s="182" t="str">
        <f ca="1">IF(C348=$X$4,IF(ISERROR($V348),"Enter smelter details","RMI"),IF(ISERROR($V348),"",OFFSET('Smelter Look-up'!$F$4,$V348-4,0)))</f>
        <v>RMI</v>
      </c>
      <c r="H348" s="183">
        <f ca="1">IF(ISERROR($V348),"",OFFSET('Smelter Look-up'!$G$4,$V348-4,0))</f>
        <v>0</v>
      </c>
      <c r="I348" s="184" t="str">
        <f ca="1">IF(ISERROR($V348),"",OFFSET('Smelter Look-up'!$H$4,$V348-4,0))</f>
        <v>Tallinn</v>
      </c>
      <c r="J348" s="184" t="str">
        <f ca="1">IF(ISERROR($V348),"",OFFSET('Smelter Look-up'!$I$4,$V348-4,0))</f>
        <v>Tallinn</v>
      </c>
      <c r="K348" s="224"/>
      <c r="L348" s="224"/>
      <c r="M348" s="224"/>
      <c r="N348" s="224"/>
      <c r="O348" s="224"/>
      <c r="P348" s="185"/>
      <c r="Q348" s="225"/>
      <c r="R348" s="182" t="str">
        <f ca="1">IF(ISERROR($V348),"",OFFSET('Smelter Look-up'!$C$4,$V348-4,0)&amp;"")</f>
        <v>5D Production OU</v>
      </c>
      <c r="S348" s="181" t="str">
        <f t="shared" ca="1" si="48"/>
        <v>EE</v>
      </c>
      <c r="T348" s="181" t="str">
        <f ca="1">IF(B348="","",IF(ISERROR(MATCH($J348,SorP!$B$1:$B$6279,0)),"",INDIRECT("'SorP'!$A$"&amp;MATCH($S348&amp;$J348,SorP!C:C,0))))</f>
        <v>EE-784</v>
      </c>
      <c r="U348" s="201"/>
      <c r="V348" s="226">
        <f ca="1">IF(C348="",NA(),IF(OR(C348="Smelter not listed",C348="Smelter not yet identified"),MATCH($B348&amp;$D348,'Smelter Look-up'!$J:$J,0),MATCH($B348&amp;$C348,'Smelter Look-up'!$J:$J,0)))</f>
        <v>321</v>
      </c>
      <c r="X348" s="227">
        <f t="shared" ca="1" si="49"/>
        <v>0</v>
      </c>
      <c r="AB348" s="228" t="str">
        <f t="shared" ca="1" si="50"/>
        <v>Tantalum5D Production OU</v>
      </c>
    </row>
    <row r="349" spans="1:28" s="227" customFormat="1" ht="38.25">
      <c r="A349" s="181" t="s">
        <v>15474</v>
      </c>
      <c r="B349" s="182" t="str">
        <f ca="1">IF(LEN(A349)=0,"",INDEX('Smelter Look-up'!$A:$A,MATCH($A349,'Smelter Look-up'!$E:$E,0)))</f>
        <v>Tin</v>
      </c>
      <c r="C349" s="186" t="str">
        <f ca="1">IF(LEN(A349)=0,"",INDEX('Smelter Look-up'!$C:$C,MATCH($A349,'Smelter Look-up'!$E:$E,0)))</f>
        <v>DS Myanmar</v>
      </c>
      <c r="D349" s="230"/>
      <c r="E349" s="182" t="str">
        <f ca="1">IF(ISERROR($V349),"",OFFSET('Smelter Look-up'!$D$4,$V349-4,0)&amp;"")</f>
        <v>MYANMAR</v>
      </c>
      <c r="F349" s="182" t="str">
        <f ca="1">IF(ISERROR($V349),"",OFFSET('Smelter Look-up'!$E$4,$V349-4,0))</f>
        <v>CID003831</v>
      </c>
      <c r="G349" s="182" t="str">
        <f ca="1">IF(C349=$X$4,IF(ISERROR($V349),"Enter smelter details","RMI"),IF(ISERROR($V349),"",OFFSET('Smelter Look-up'!$F$4,$V349-4,0)))</f>
        <v>RMI</v>
      </c>
      <c r="H349" s="183">
        <f ca="1">IF(ISERROR($V349),"",OFFSET('Smelter Look-up'!$G$4,$V349-4,0))</f>
        <v>0</v>
      </c>
      <c r="I349" s="184" t="str">
        <f ca="1">IF(ISERROR($V349),"",OFFSET('Smelter Look-up'!$H$4,$V349-4,0))</f>
        <v>Yangon</v>
      </c>
      <c r="J349" s="184" t="str">
        <f ca="1">IF(ISERROR($V349),"",OFFSET('Smelter Look-up'!$I$4,$V349-4,0))</f>
        <v>Yangon</v>
      </c>
      <c r="K349" s="224"/>
      <c r="L349" s="224"/>
      <c r="M349" s="224"/>
      <c r="N349" s="224"/>
      <c r="O349" s="224"/>
      <c r="P349" s="185"/>
      <c r="Q349" s="225"/>
      <c r="R349" s="182" t="str">
        <f ca="1">IF(ISERROR($V349),"",OFFSET('Smelter Look-up'!$C$4,$V349-4,0)&amp;"")</f>
        <v>DS Myanmar</v>
      </c>
      <c r="S349" s="181" t="str">
        <f t="shared" ca="1" si="48"/>
        <v>MM</v>
      </c>
      <c r="T349" s="181" t="str">
        <f ca="1">IF(B349="","",IF(ISERROR(MATCH($J349,SorP!$B$1:$B$6279,0)),"",INDIRECT("'SorP'!$A$"&amp;MATCH($S349&amp;$J349,SorP!C:C,0))))</f>
        <v>MM-06</v>
      </c>
      <c r="U349" s="201"/>
      <c r="V349" s="226">
        <f ca="1">IF(C349="",NA(),IF(OR(C349="Smelter not listed",C349="Smelter not yet identified"),MATCH($B349&amp;$D349,'Smelter Look-up'!$J:$J,0),MATCH($B349&amp;$C349,'Smelter Look-up'!$J:$J,0)))</f>
        <v>419</v>
      </c>
      <c r="X349" s="227">
        <f t="shared" ca="1" si="49"/>
        <v>0</v>
      </c>
      <c r="AB349" s="228" t="str">
        <f t="shared" ca="1" si="50"/>
        <v>TinDS Myanmar</v>
      </c>
    </row>
    <row r="350" spans="1:28" s="227" customFormat="1" ht="63.75">
      <c r="A350" s="181" t="s">
        <v>15505</v>
      </c>
      <c r="B350" s="182" t="str">
        <f ca="1">IF(LEN(A350)=0,"",INDEX('Smelter Look-up'!$A:$A,MATCH($A350,'Smelter Look-up'!$E:$E,0)))</f>
        <v>Tungsten</v>
      </c>
      <c r="C350" s="186" t="str">
        <f ca="1">IF(LEN(A350)=0,"",INDEX('Smelter Look-up'!$C:$C,MATCH($A350,'Smelter Look-up'!$E:$E,0)))</f>
        <v>HANNAE FOR T Co., Ltd.</v>
      </c>
      <c r="D350" s="230"/>
      <c r="E350" s="182" t="str">
        <f ca="1">IF(ISERROR($V350),"",OFFSET('Smelter Look-up'!$D$4,$V350-4,0)&amp;"")</f>
        <v>KOREA, REPUBLIC OF</v>
      </c>
      <c r="F350" s="182" t="str">
        <f ca="1">IF(ISERROR($V350),"",OFFSET('Smelter Look-up'!$E$4,$V350-4,0))</f>
        <v>CID003978</v>
      </c>
      <c r="G350" s="182" t="str">
        <f ca="1">IF(C350=$X$4,IF(ISERROR($V350),"Enter smelter details","RMI"),IF(ISERROR($V350),"",OFFSET('Smelter Look-up'!$F$4,$V350-4,0)))</f>
        <v>RMI</v>
      </c>
      <c r="H350" s="183">
        <f ca="1">IF(ISERROR($V350),"",OFFSET('Smelter Look-up'!$G$4,$V350-4,0))</f>
        <v>0</v>
      </c>
      <c r="I350" s="184" t="str">
        <f ca="1">IF(ISERROR($V350),"",OFFSET('Smelter Look-up'!$H$4,$V350-4,0))</f>
        <v>Dangjin-si</v>
      </c>
      <c r="J350" s="184" t="str">
        <f ca="1">IF(ISERROR($V350),"",OFFSET('Smelter Look-up'!$I$4,$V350-4,0))</f>
        <v>Chungcheongnam-do</v>
      </c>
      <c r="K350" s="224"/>
      <c r="L350" s="224"/>
      <c r="M350" s="224"/>
      <c r="N350" s="224"/>
      <c r="O350" s="224"/>
      <c r="P350" s="185"/>
      <c r="Q350" s="225"/>
      <c r="R350" s="182" t="str">
        <f ca="1">IF(ISERROR($V350),"",OFFSET('Smelter Look-up'!$C$4,$V350-4,0)&amp;"")</f>
        <v>HANNAE FOR T Co., Ltd.</v>
      </c>
      <c r="S350" s="181" t="str">
        <f t="shared" ca="1" si="48"/>
        <v>KR</v>
      </c>
      <c r="T350" s="181" t="str">
        <f ca="1">IF(B350="","",IF(ISERROR(MATCH($J350,SorP!$B$1:$B$6279,0)),"",INDIRECT("'SorP'!$A$"&amp;MATCH($S350&amp;$J350,SorP!C:C,0))))</f>
        <v>KR-44</v>
      </c>
      <c r="U350" s="201"/>
      <c r="V350" s="226">
        <f ca="1">IF(C350="",NA(),IF(OR(C350="Smelter not listed",C350="Smelter not yet identified"),MATCH($B350&amp;$D350,'Smelter Look-up'!$J:$J,0),MATCH($B350&amp;$C350,'Smelter Look-up'!$J:$J,0)))</f>
        <v>591</v>
      </c>
      <c r="X350" s="227">
        <f t="shared" ca="1" si="49"/>
        <v>0</v>
      </c>
      <c r="AB350" s="228" t="str">
        <f t="shared" ca="1" si="50"/>
        <v>TungstenHANNAE FOR T Co., Ltd.</v>
      </c>
    </row>
    <row r="351" spans="1:28" s="227" customFormat="1" ht="38.25">
      <c r="A351" s="181" t="s">
        <v>15508</v>
      </c>
      <c r="B351" s="182" t="str">
        <f ca="1">IF(LEN(A351)=0,"",INDEX('Smelter Look-up'!$A:$A,MATCH($A351,'Smelter Look-up'!$E:$E,0)))</f>
        <v>Tungsten</v>
      </c>
      <c r="C351" s="186" t="str">
        <f ca="1">IF(LEN(A351)=0,"",INDEX('Smelter Look-up'!$C:$C,MATCH($A351,'Smelter Look-up'!$E:$E,0)))</f>
        <v>LLC Vostok</v>
      </c>
      <c r="D351" s="230"/>
      <c r="E351" s="182" t="str">
        <f ca="1">IF(ISERROR($V351),"",OFFSET('Smelter Look-up'!$D$4,$V351-4,0)&amp;"")</f>
        <v>RUSSIAN FEDERATION</v>
      </c>
      <c r="F351" s="182" t="str">
        <f ca="1">IF(ISERROR($V351),"",OFFSET('Smelter Look-up'!$E$4,$V351-4,0))</f>
        <v>CID003643</v>
      </c>
      <c r="G351" s="182" t="str">
        <f ca="1">IF(C351=$X$4,IF(ISERROR($V351),"Enter smelter details","RMI"),IF(ISERROR($V351),"",OFFSET('Smelter Look-up'!$F$4,$V351-4,0)))</f>
        <v>RMI</v>
      </c>
      <c r="H351" s="183">
        <f ca="1">IF(ISERROR($V351),"",OFFSET('Smelter Look-up'!$G$4,$V351-4,0))</f>
        <v>0</v>
      </c>
      <c r="I351" s="184" t="str">
        <f ca="1">IF(ISERROR($V351),"",OFFSET('Smelter Look-up'!$H$4,$V351-4,0))</f>
        <v>Kostroma</v>
      </c>
      <c r="J351" s="184" t="str">
        <f ca="1">IF(ISERROR($V351),"",OFFSET('Smelter Look-up'!$I$4,$V351-4,0))</f>
        <v>Kostromskaya oblast'</v>
      </c>
      <c r="K351" s="224"/>
      <c r="L351" s="224"/>
      <c r="M351" s="224"/>
      <c r="N351" s="224"/>
      <c r="O351" s="224"/>
      <c r="P351" s="185"/>
      <c r="Q351" s="225"/>
      <c r="R351" s="182" t="str">
        <f ca="1">IF(ISERROR($V351),"",OFFSET('Smelter Look-up'!$C$4,$V351-4,0)&amp;"")</f>
        <v>LLC Vostok</v>
      </c>
      <c r="S351" s="181" t="str">
        <f t="shared" ca="1" si="48"/>
        <v>RU</v>
      </c>
      <c r="T351" s="181" t="str">
        <f ca="1">IF(B351="","",IF(ISERROR(MATCH($J351,SorP!$B$1:$B$6279,0)),"",INDIRECT("'SorP'!$A$"&amp;MATCH($S351&amp;$J351,SorP!C:C,0))))</f>
        <v>RU-KOS</v>
      </c>
      <c r="U351" s="201"/>
      <c r="V351" s="226">
        <f ca="1">IF(C351="",NA(),IF(OR(C351="Smelter not listed",C351="Smelter not yet identified"),MATCH($B351&amp;$D351,'Smelter Look-up'!$J:$J,0),MATCH($B351&amp;$C351,'Smelter Look-up'!$J:$J,0)))</f>
        <v>614</v>
      </c>
      <c r="X351" s="227">
        <f t="shared" ca="1" si="49"/>
        <v>0</v>
      </c>
      <c r="AB351" s="228" t="str">
        <f t="shared" ca="1" si="50"/>
        <v>TungstenLLC Vostok</v>
      </c>
    </row>
    <row r="352" spans="1:28" s="227" customFormat="1" ht="89.25">
      <c r="A352" s="181" t="s">
        <v>15511</v>
      </c>
      <c r="B352" s="182" t="str">
        <f ca="1">IF(LEN(A352)=0,"",INDEX('Smelter Look-up'!$A:$A,MATCH($A352,'Smelter Look-up'!$E:$E,0)))</f>
        <v>Tungsten</v>
      </c>
      <c r="C352" s="186" t="str">
        <f ca="1">IF(LEN(A352)=0,"",INDEX('Smelter Look-up'!$C:$C,MATCH($A352,'Smelter Look-up'!$E:$E,0)))</f>
        <v>YUDU ANSHENG TUNGSTEN CO., LTD.</v>
      </c>
      <c r="D352" s="230"/>
      <c r="E352" s="182" t="str">
        <f ca="1">IF(ISERROR($V352),"",OFFSET('Smelter Look-up'!$D$4,$V352-4,0)&amp;"")</f>
        <v>CHINA</v>
      </c>
      <c r="F352" s="182" t="str">
        <f ca="1">IF(ISERROR($V352),"",OFFSET('Smelter Look-up'!$E$4,$V352-4,0))</f>
        <v>CID003662</v>
      </c>
      <c r="G352" s="182" t="str">
        <f ca="1">IF(C352=$X$4,IF(ISERROR($V352),"Enter smelter details","RMI"),IF(ISERROR($V352),"",OFFSET('Smelter Look-up'!$F$4,$V352-4,0)))</f>
        <v>RMI</v>
      </c>
      <c r="H352" s="183">
        <f ca="1">IF(ISERROR($V352),"",OFFSET('Smelter Look-up'!$G$4,$V352-4,0))</f>
        <v>0</v>
      </c>
      <c r="I352" s="184" t="str">
        <f ca="1">IF(ISERROR($V352),"",OFFSET('Smelter Look-up'!$H$4,$V352-4,0))</f>
        <v>Ganzhou City</v>
      </c>
      <c r="J352" s="184" t="str">
        <f ca="1">IF(ISERROR($V352),"",OFFSET('Smelter Look-up'!$I$4,$V352-4,0))</f>
        <v>Jiangxi Sheng</v>
      </c>
      <c r="K352" s="224"/>
      <c r="L352" s="224"/>
      <c r="M352" s="224"/>
      <c r="N352" s="224"/>
      <c r="O352" s="224"/>
      <c r="P352" s="185"/>
      <c r="Q352" s="225"/>
      <c r="R352" s="182" t="str">
        <f ca="1">IF(ISERROR($V352),"",OFFSET('Smelter Look-up'!$C$4,$V352-4,0)&amp;"")</f>
        <v>YUDU ANSHENG TUNGSTEN CO., LTD.</v>
      </c>
      <c r="S352" s="181" t="str">
        <f t="shared" ca="1" si="48"/>
        <v>CN</v>
      </c>
      <c r="T352" s="181" t="str">
        <f ca="1">IF(B352="","",IF(ISERROR(MATCH($J352,SorP!$B$1:$B$6279,0)),"",INDIRECT("'SorP'!$A$"&amp;MATCH($S352&amp;$J352,SorP!C:C,0))))</f>
        <v>CN-JX</v>
      </c>
      <c r="U352" s="201"/>
      <c r="V352" s="226">
        <f ca="1">IF(C352="",NA(),IF(OR(C352="Smelter not listed",C352="Smelter not yet identified"),MATCH($B352&amp;$D352,'Smelter Look-up'!$J:$J,0),MATCH($B352&amp;$C352,'Smelter Look-up'!$J:$J,0)))</f>
        <v>637</v>
      </c>
      <c r="X352" s="227">
        <f t="shared" ca="1" si="49"/>
        <v>0</v>
      </c>
      <c r="AB352" s="228" t="str">
        <f t="shared" ca="1" si="50"/>
        <v>TungstenYUDU ANSHENG TUNGSTEN CO., LTD.</v>
      </c>
    </row>
    <row r="353" spans="1:28" s="227" customFormat="1" ht="76.5">
      <c r="A353" s="181" t="s">
        <v>15491</v>
      </c>
      <c r="B353" s="182" t="str">
        <f ca="1">IF(LEN(A353)=0,"",INDEX('Smelter Look-up'!$A:$A,MATCH($A353,'Smelter Look-up'!$E:$E,0)))</f>
        <v>Tin</v>
      </c>
      <c r="C353" s="186" t="str">
        <f ca="1">IF(LEN(A353)=0,"",INDEX('Smelter Look-up'!$C:$C,MATCH($A353,'Smelter Look-up'!$E:$E,0)))</f>
        <v>PT Putera Sarana Shakti (PT PSS)</v>
      </c>
      <c r="D353" s="230"/>
      <c r="E353" s="182" t="str">
        <f ca="1">IF(ISERROR($V353),"",OFFSET('Smelter Look-up'!$D$4,$V353-4,0)&amp;"")</f>
        <v>INDONESIA</v>
      </c>
      <c r="F353" s="182" t="str">
        <f ca="1">IF(ISERROR($V353),"",OFFSET('Smelter Look-up'!$E$4,$V353-4,0))</f>
        <v>CID003868</v>
      </c>
      <c r="G353" s="182" t="str">
        <f ca="1">IF(C353=$X$4,IF(ISERROR($V353),"Enter smelter details","RMI"),IF(ISERROR($V353),"",OFFSET('Smelter Look-up'!$F$4,$V353-4,0)))</f>
        <v>RMI</v>
      </c>
      <c r="H353" s="183">
        <f ca="1">IF(ISERROR($V353),"",OFFSET('Smelter Look-up'!$G$4,$V353-4,0))</f>
        <v>0</v>
      </c>
      <c r="I353" s="184" t="str">
        <f ca="1">IF(ISERROR($V353),"",OFFSET('Smelter Look-up'!$H$4,$V353-4,0))</f>
        <v>Sungailiat</v>
      </c>
      <c r="J353" s="184" t="str">
        <f ca="1">IF(ISERROR($V353),"",OFFSET('Smelter Look-up'!$I$4,$V353-4,0))</f>
        <v>Kepulauan Bangka Belitung</v>
      </c>
      <c r="K353" s="224"/>
      <c r="L353" s="224"/>
      <c r="M353" s="224"/>
      <c r="N353" s="224"/>
      <c r="O353" s="224"/>
      <c r="P353" s="185"/>
      <c r="Q353" s="225"/>
      <c r="R353" s="182" t="str">
        <f ca="1">IF(ISERROR($V353),"",OFFSET('Smelter Look-up'!$C$4,$V353-4,0)&amp;"")</f>
        <v>PT Putera Sarana Shakti (PT PSS)</v>
      </c>
      <c r="S353" s="181" t="str">
        <f t="shared" ca="1" si="48"/>
        <v>ID</v>
      </c>
      <c r="T353" s="181" t="str">
        <f ca="1">IF(B353="","",IF(ISERROR(MATCH($J353,SorP!$B$1:$B$6279,0)),"",INDIRECT("'SorP'!$A$"&amp;MATCH($S353&amp;$J353,SorP!C:C,0))))</f>
        <v>ID-BB</v>
      </c>
      <c r="U353" s="201"/>
      <c r="V353" s="226">
        <f ca="1">IF(C353="",NA(),IF(OR(C353="Smelter not listed",C353="Smelter not yet identified"),MATCH($B353&amp;$D353,'Smelter Look-up'!$J:$J,0),MATCH($B353&amp;$C353,'Smelter Look-up'!$J:$J,0)))</f>
        <v>505</v>
      </c>
      <c r="X353" s="227">
        <f t="shared" ca="1" si="49"/>
        <v>0</v>
      </c>
      <c r="AB353" s="228" t="str">
        <f t="shared" ca="1" si="50"/>
        <v>TinPT Putera Sarana Shakti (PT PSS)</v>
      </c>
    </row>
    <row r="354" spans="1:28" s="227" customFormat="1" ht="51">
      <c r="A354" s="181" t="s">
        <v>15452</v>
      </c>
      <c r="B354" s="182" t="str">
        <f ca="1">IF(LEN(A354)=0,"",INDEX('Smelter Look-up'!$A:$A,MATCH($A354,'Smelter Look-up'!$E:$E,0)))</f>
        <v>Gold</v>
      </c>
      <c r="C354" s="186" t="str">
        <f ca="1">IF(LEN(A354)=0,"",INDEX('Smelter Look-up'!$C:$C,MATCH($A354,'Smelter Look-up'!$E:$E,0)))</f>
        <v>Gold by Gold Colombia</v>
      </c>
      <c r="D354" s="230"/>
      <c r="E354" s="182" t="str">
        <f ca="1">IF(ISERROR($V354),"",OFFSET('Smelter Look-up'!$D$4,$V354-4,0)&amp;"")</f>
        <v>COLOMBIA</v>
      </c>
      <c r="F354" s="182" t="str">
        <f ca="1">IF(ISERROR($V354),"",OFFSET('Smelter Look-up'!$E$4,$V354-4,0))</f>
        <v>CID003641</v>
      </c>
      <c r="G354" s="182" t="str">
        <f ca="1">IF(C354=$X$4,IF(ISERROR($V354),"Enter smelter details","RMI"),IF(ISERROR($V354),"",OFFSET('Smelter Look-up'!$F$4,$V354-4,0)))</f>
        <v>RMI</v>
      </c>
      <c r="H354" s="183">
        <f ca="1">IF(ISERROR($V354),"",OFFSET('Smelter Look-up'!$G$4,$V354-4,0))</f>
        <v>0</v>
      </c>
      <c r="I354" s="184" t="str">
        <f ca="1">IF(ISERROR($V354),"",OFFSET('Smelter Look-up'!$H$4,$V354-4,0))</f>
        <v>Medellín</v>
      </c>
      <c r="J354" s="184" t="str">
        <f ca="1">IF(ISERROR($V354),"",OFFSET('Smelter Look-up'!$I$4,$V354-4,0))</f>
        <v>Antioquia</v>
      </c>
      <c r="K354" s="224"/>
      <c r="L354" s="224"/>
      <c r="M354" s="224"/>
      <c r="N354" s="224"/>
      <c r="O354" s="224"/>
      <c r="P354" s="185"/>
      <c r="Q354" s="225"/>
      <c r="R354" s="182" t="str">
        <f ca="1">IF(ISERROR($V354),"",OFFSET('Smelter Look-up'!$C$4,$V354-4,0)&amp;"")</f>
        <v>Gold by Gold Colombia</v>
      </c>
      <c r="S354" s="181" t="str">
        <f t="shared" ca="1" si="48"/>
        <v>CO</v>
      </c>
      <c r="T354" s="181" t="str">
        <f ca="1">IF(B354="","",IF(ISERROR(MATCH($J354,SorP!$B$1:$B$6279,0)),"",INDIRECT("'SorP'!$A$"&amp;MATCH($S354&amp;$J354,SorP!C:C,0))))</f>
        <v>CO-ANT</v>
      </c>
      <c r="U354" s="201"/>
      <c r="V354" s="226">
        <f ca="1">IF(C354="",NA(),IF(OR(C354="Smelter not listed",C354="Smelter not yet identified"),MATCH($B354&amp;$D354,'Smelter Look-up'!$J:$J,0),MATCH($B354&amp;$C354,'Smelter Look-up'!$J:$J,0)))</f>
        <v>89</v>
      </c>
      <c r="X354" s="227">
        <f t="shared" ca="1" si="49"/>
        <v>0</v>
      </c>
      <c r="AB354" s="228" t="str">
        <f t="shared" ca="1" si="50"/>
        <v>GoldGold by Gold Colombia</v>
      </c>
    </row>
    <row r="355" spans="1:28" s="227" customFormat="1" ht="89.25">
      <c r="A355" s="181" t="s">
        <v>15553</v>
      </c>
      <c r="B355" s="182" t="str">
        <f ca="1">IF(LEN(A355)=0,"",INDEX('Smelter Look-up'!$A:$A,MATCH($A355,'Smelter Look-up'!$E:$E,0)))</f>
        <v>Tungsten</v>
      </c>
      <c r="C355" s="186" t="str">
        <f ca="1">IF(LEN(A355)=0,"",INDEX('Smelter Look-up'!$C:$C,MATCH($A355,'Smelter Look-up'!$E:$E,0)))</f>
        <v>DONGKUK INDUSTRIES CO., LTD.</v>
      </c>
      <c r="D355" s="230"/>
      <c r="E355" s="182" t="str">
        <f ca="1">IF(ISERROR($V355),"",OFFSET('Smelter Look-up'!$D$4,$V355-4,0)&amp;"")</f>
        <v>KOREA, REPUBLIC OF</v>
      </c>
      <c r="F355" s="182" t="str">
        <f ca="1">IF(ISERROR($V355),"",OFFSET('Smelter Look-up'!$E$4,$V355-4,0))</f>
        <v>CID004060</v>
      </c>
      <c r="G355" s="182" t="str">
        <f ca="1">IF(C355=$X$4,IF(ISERROR($V355),"Enter smelter details","RMI"),IF(ISERROR($V355),"",OFFSET('Smelter Look-up'!$F$4,$V355-4,0)))</f>
        <v>RMI</v>
      </c>
      <c r="H355" s="183">
        <f ca="1">IF(ISERROR($V355),"",OFFSET('Smelter Look-up'!$G$4,$V355-4,0))</f>
        <v>0</v>
      </c>
      <c r="I355" s="184" t="str">
        <f ca="1">IF(ISERROR($V355),"",OFFSET('Smelter Look-up'!$H$4,$V355-4,0))</f>
        <v>Gyeongju-si</v>
      </c>
      <c r="J355" s="184" t="str">
        <f ca="1">IF(ISERROR($V355),"",OFFSET('Smelter Look-up'!$I$4,$V355-4,0))</f>
        <v>Gyeongsangbuk-do</v>
      </c>
      <c r="K355" s="224"/>
      <c r="L355" s="224"/>
      <c r="M355" s="224"/>
      <c r="N355" s="224"/>
      <c r="O355" s="224"/>
      <c r="P355" s="185"/>
      <c r="Q355" s="225"/>
      <c r="R355" s="182" t="str">
        <f ca="1">IF(ISERROR($V355),"",OFFSET('Smelter Look-up'!$C$4,$V355-4,0)&amp;"")</f>
        <v>DONGKUK INDUSTRIES CO., LTD.</v>
      </c>
      <c r="S355" s="181" t="str">
        <f t="shared" ca="1" si="48"/>
        <v>KR</v>
      </c>
      <c r="T355" s="181" t="str">
        <f ca="1">IF(B355="","",IF(ISERROR(MATCH($J355,SorP!$B$1:$B$6279,0)),"",INDIRECT("'SorP'!$A$"&amp;MATCH($S355&amp;$J355,SorP!C:C,0))))</f>
        <v>KR-47</v>
      </c>
      <c r="U355" s="201"/>
      <c r="V355" s="226">
        <f ca="1">IF(C355="",NA(),IF(OR(C355="Smelter not listed",C355="Smelter not yet identified"),MATCH($B355&amp;$D355,'Smelter Look-up'!$J:$J,0),MATCH($B355&amp;$C355,'Smelter Look-up'!$J:$J,0)))</f>
        <v>576</v>
      </c>
      <c r="X355" s="227">
        <f t="shared" ca="1" si="49"/>
        <v>0</v>
      </c>
      <c r="AB355" s="228" t="str">
        <f t="shared" ca="1" si="50"/>
        <v>TungstenDONGKUK INDUSTRIES CO., LTD.</v>
      </c>
    </row>
    <row r="356" spans="1:28" s="227" customFormat="1" ht="38.25">
      <c r="A356" s="181" t="s">
        <v>15814</v>
      </c>
      <c r="B356" s="182" t="s">
        <v>1126</v>
      </c>
      <c r="C356" s="186" t="s">
        <v>1850</v>
      </c>
      <c r="D356" s="230" t="s">
        <v>15918</v>
      </c>
      <c r="E356" s="182" t="s">
        <v>1096</v>
      </c>
      <c r="F356" s="182" t="s">
        <v>15814</v>
      </c>
      <c r="G356" s="182" t="s">
        <v>13240</v>
      </c>
      <c r="H356" s="183"/>
      <c r="I356" s="184" t="s">
        <v>1773</v>
      </c>
      <c r="J356" s="184" t="s">
        <v>13619</v>
      </c>
      <c r="K356" s="224"/>
      <c r="L356" s="224"/>
      <c r="M356" s="224"/>
      <c r="N356" s="224"/>
      <c r="O356" s="224"/>
      <c r="P356" s="185"/>
      <c r="Q356" s="225"/>
      <c r="R356" s="182" t="str">
        <f ca="1">IF(ISERROR($V356),"",OFFSET('Smelter Look-up'!$C$4,$V356-4,0)&amp;"")</f>
        <v/>
      </c>
      <c r="S356" s="181" t="str">
        <f t="shared" ca="1" si="48"/>
        <v>CN</v>
      </c>
      <c r="T356" s="181" t="str">
        <f ca="1">IF(B356="","",IF(ISERROR(MATCH($J356,SorP!$B$1:$B$6279,0)),"",INDIRECT("'SorP'!$A$"&amp;MATCH($S356&amp;$J356,SorP!C:C,0))))</f>
        <v>CN-JX</v>
      </c>
      <c r="U356" s="201"/>
      <c r="V356" s="226" t="e">
        <f>IF(C356="",NA(),IF(OR(C356="Smelter not listed",C356="Smelter not yet identified"),MATCH($B356&amp;$D356,'Smelter Look-up'!$J:$J,0),MATCH($B356&amp;$C356,'Smelter Look-up'!$J:$J,0)))</f>
        <v>#N/A</v>
      </c>
      <c r="X356" s="227">
        <f t="shared" si="49"/>
        <v>0</v>
      </c>
      <c r="AB356" s="228" t="str">
        <f t="shared" si="50"/>
        <v>TinSmelter not listed</v>
      </c>
    </row>
    <row r="357" spans="1:28" s="227" customFormat="1" ht="51">
      <c r="A357" s="181" t="s">
        <v>15815</v>
      </c>
      <c r="B357" s="182" t="s">
        <v>1127</v>
      </c>
      <c r="C357" s="186" t="s">
        <v>1850</v>
      </c>
      <c r="D357" s="230" t="s">
        <v>15919</v>
      </c>
      <c r="E357" s="182" t="s">
        <v>2432</v>
      </c>
      <c r="F357" s="182" t="s">
        <v>15815</v>
      </c>
      <c r="G357" s="182" t="s">
        <v>13240</v>
      </c>
      <c r="H357" s="183"/>
      <c r="I357" s="184" t="s">
        <v>15902</v>
      </c>
      <c r="J357" s="184" t="s">
        <v>1696</v>
      </c>
      <c r="K357" s="224"/>
      <c r="L357" s="224"/>
      <c r="M357" s="224"/>
      <c r="N357" s="224"/>
      <c r="O357" s="224"/>
      <c r="P357" s="185"/>
      <c r="Q357" s="225"/>
      <c r="R357" s="182" t="str">
        <f ca="1">IF(ISERROR($V357),"",OFFSET('Smelter Look-up'!$C$4,$V357-4,0)&amp;"")</f>
        <v/>
      </c>
      <c r="S357" s="181" t="str">
        <f t="shared" ca="1" si="48"/>
        <v>US</v>
      </c>
      <c r="T357" s="181" t="str">
        <f ca="1">IF(B357="","",IF(ISERROR(MATCH($J357,SorP!$B$1:$B$6279,0)),"",INDIRECT("'SorP'!$A$"&amp;MATCH($S357&amp;$J357,SorP!C:C,0))))</f>
        <v>US-FL</v>
      </c>
      <c r="U357" s="201"/>
      <c r="V357" s="226" t="e">
        <f>IF(C357="",NA(),IF(OR(C357="Smelter not listed",C357="Smelter not yet identified"),MATCH($B357&amp;$D357,'Smelter Look-up'!$J:$J,0),MATCH($B357&amp;$C357,'Smelter Look-up'!$J:$J,0)))</f>
        <v>#N/A</v>
      </c>
      <c r="X357" s="227">
        <f t="shared" si="49"/>
        <v>0</v>
      </c>
      <c r="AB357" s="228" t="str">
        <f t="shared" si="50"/>
        <v>TantalumSmelter not listed</v>
      </c>
    </row>
    <row r="358" spans="1:28" s="227" customFormat="1" ht="38.25">
      <c r="A358" s="181" t="s">
        <v>15816</v>
      </c>
      <c r="B358" s="182" t="s">
        <v>1125</v>
      </c>
      <c r="C358" s="186" t="s">
        <v>1850</v>
      </c>
      <c r="D358" s="230" t="s">
        <v>15920</v>
      </c>
      <c r="E358" s="182" t="s">
        <v>1097</v>
      </c>
      <c r="F358" s="182" t="s">
        <v>15816</v>
      </c>
      <c r="G358" s="182" t="s">
        <v>13240</v>
      </c>
      <c r="H358" s="183"/>
      <c r="I358" s="184" t="s">
        <v>15903</v>
      </c>
      <c r="J358" s="184" t="s">
        <v>4233</v>
      </c>
      <c r="K358" s="224"/>
      <c r="L358" s="224"/>
      <c r="M358" s="224"/>
      <c r="N358" s="224"/>
      <c r="O358" s="224"/>
      <c r="P358" s="185"/>
      <c r="Q358" s="225"/>
      <c r="R358" s="182" t="str">
        <f ca="1">IF(ISERROR($V358),"",OFFSET('Smelter Look-up'!$C$4,$V358-4,0)&amp;"")</f>
        <v/>
      </c>
      <c r="S358" s="181" t="str">
        <f t="shared" ref="S358:S387" ca="1" si="51">IF(B358="","",IF(ISERROR(MATCH($E358,CL,0)),"Unknown",INDIRECT("'C'!$A$"&amp;MATCH($E358,CL,0)+1)))</f>
        <v>DE</v>
      </c>
      <c r="T358" s="181" t="str">
        <f ca="1">IF(B358="","",IF(ISERROR(MATCH($J358,SorP!$B$1:$B$6279,0)),"",INDIRECT("'SorP'!$A$"&amp;MATCH($S358&amp;$J358,SorP!C:C,0))))</f>
        <v>DE-SN</v>
      </c>
      <c r="U358" s="201"/>
      <c r="V358" s="226" t="e">
        <f>IF(C358="",NA(),IF(OR(C358="Smelter not listed",C358="Smelter not yet identified"),MATCH($B358&amp;$D358,'Smelter Look-up'!$J:$J,0),MATCH($B358&amp;$C358,'Smelter Look-up'!$J:$J,0)))</f>
        <v>#N/A</v>
      </c>
      <c r="X358" s="227">
        <f t="shared" ref="X358:X387" si="52">IF(AND(C358="Smelter not listed",OR(LEN(D358)=0,LEN(E358)=0)),1,0)</f>
        <v>0</v>
      </c>
      <c r="AB358" s="228" t="str">
        <f t="shared" ref="AB358:AB387" si="53">B358&amp;C358</f>
        <v>GoldSmelter not listed</v>
      </c>
    </row>
    <row r="359" spans="1:28" s="227" customFormat="1" ht="38.25">
      <c r="A359" s="181" t="s">
        <v>15817</v>
      </c>
      <c r="B359" s="182" t="s">
        <v>1125</v>
      </c>
      <c r="C359" s="186" t="s">
        <v>1850</v>
      </c>
      <c r="D359" s="230" t="s">
        <v>15921</v>
      </c>
      <c r="E359" s="182" t="s">
        <v>1092</v>
      </c>
      <c r="F359" s="182" t="s">
        <v>15817</v>
      </c>
      <c r="G359" s="182" t="s">
        <v>13240</v>
      </c>
      <c r="H359" s="183"/>
      <c r="I359" s="184" t="s">
        <v>15904</v>
      </c>
      <c r="J359" s="184" t="s">
        <v>1674</v>
      </c>
      <c r="K359" s="224"/>
      <c r="L359" s="224"/>
      <c r="M359" s="224"/>
      <c r="N359" s="224"/>
      <c r="O359" s="224"/>
      <c r="P359" s="185"/>
      <c r="Q359" s="225"/>
      <c r="R359" s="182" t="str">
        <f ca="1">IF(ISERROR($V359),"",OFFSET('Smelter Look-up'!$C$4,$V359-4,0)&amp;"")</f>
        <v/>
      </c>
      <c r="S359" s="181" t="str">
        <f t="shared" ca="1" si="51"/>
        <v>BR</v>
      </c>
      <c r="T359" s="181" t="str">
        <f ca="1">IF(B359="","",IF(ISERROR(MATCH($J359,SorP!$B$1:$B$6279,0)),"",INDIRECT("'SorP'!$A$"&amp;MATCH($S359&amp;$J359,SorP!C:C,0))))</f>
        <v>BR-SP</v>
      </c>
      <c r="U359" s="201"/>
      <c r="V359" s="226" t="e">
        <f>IF(C359="",NA(),IF(OR(C359="Smelter not listed",C359="Smelter not yet identified"),MATCH($B359&amp;$D359,'Smelter Look-up'!$J:$J,0),MATCH($B359&amp;$C359,'Smelter Look-up'!$J:$J,0)))</f>
        <v>#N/A</v>
      </c>
      <c r="X359" s="227">
        <f t="shared" si="52"/>
        <v>0</v>
      </c>
      <c r="AB359" s="228" t="str">
        <f t="shared" si="53"/>
        <v>GoldSmelter not listed</v>
      </c>
    </row>
    <row r="360" spans="1:28" s="227" customFormat="1" ht="38.25">
      <c r="A360" s="181" t="s">
        <v>15818</v>
      </c>
      <c r="B360" s="182" t="s">
        <v>1126</v>
      </c>
      <c r="C360" s="186" t="s">
        <v>1850</v>
      </c>
      <c r="D360" s="230" t="s">
        <v>15922</v>
      </c>
      <c r="E360" s="182" t="s">
        <v>1101</v>
      </c>
      <c r="F360" s="182" t="s">
        <v>15818</v>
      </c>
      <c r="G360" s="182" t="s">
        <v>13240</v>
      </c>
      <c r="H360" s="183"/>
      <c r="I360" s="184" t="s">
        <v>15143</v>
      </c>
      <c r="J360" s="184" t="s">
        <v>12852</v>
      </c>
      <c r="K360" s="224"/>
      <c r="L360" s="224"/>
      <c r="M360" s="224"/>
      <c r="N360" s="224"/>
      <c r="O360" s="224"/>
      <c r="P360" s="185"/>
      <c r="Q360" s="225"/>
      <c r="R360" s="182" t="str">
        <f ca="1">IF(ISERROR($V360),"",OFFSET('Smelter Look-up'!$C$4,$V360-4,0)&amp;"")</f>
        <v/>
      </c>
      <c r="S360" s="181" t="str">
        <f t="shared" ca="1" si="51"/>
        <v>ID</v>
      </c>
      <c r="T360" s="181" t="str">
        <f ca="1">IF(B360="","",IF(ISERROR(MATCH($J360,SorP!$B$1:$B$6279,0)),"",INDIRECT("'SorP'!$A$"&amp;MATCH($S360&amp;$J360,SorP!C:C,0))))</f>
        <v>ID-BB</v>
      </c>
      <c r="U360" s="201"/>
      <c r="V360" s="226" t="e">
        <f>IF(C360="",NA(),IF(OR(C360="Smelter not listed",C360="Smelter not yet identified"),MATCH($B360&amp;$D360,'Smelter Look-up'!$J:$J,0),MATCH($B360&amp;$C360,'Smelter Look-up'!$J:$J,0)))</f>
        <v>#N/A</v>
      </c>
      <c r="X360" s="227">
        <f t="shared" si="52"/>
        <v>0</v>
      </c>
      <c r="AB360" s="228" t="str">
        <f t="shared" si="53"/>
        <v>TinSmelter not listed</v>
      </c>
    </row>
    <row r="361" spans="1:28" s="227" customFormat="1" ht="38.25">
      <c r="A361" s="181" t="s">
        <v>15819</v>
      </c>
      <c r="B361" s="182" t="s">
        <v>1126</v>
      </c>
      <c r="C361" s="186" t="s">
        <v>1850</v>
      </c>
      <c r="D361" s="230" t="s">
        <v>15923</v>
      </c>
      <c r="E361" s="182" t="s">
        <v>1101</v>
      </c>
      <c r="F361" s="182" t="s">
        <v>15819</v>
      </c>
      <c r="G361" s="182" t="s">
        <v>13240</v>
      </c>
      <c r="H361" s="183"/>
      <c r="I361" s="184" t="s">
        <v>15143</v>
      </c>
      <c r="J361" s="184" t="s">
        <v>12852</v>
      </c>
      <c r="K361" s="224"/>
      <c r="L361" s="224"/>
      <c r="M361" s="224"/>
      <c r="N361" s="224"/>
      <c r="O361" s="224"/>
      <c r="P361" s="185"/>
      <c r="Q361" s="225"/>
      <c r="R361" s="182" t="str">
        <f ca="1">IF(ISERROR($V361),"",OFFSET('Smelter Look-up'!$C$4,$V361-4,0)&amp;"")</f>
        <v/>
      </c>
      <c r="S361" s="181" t="str">
        <f t="shared" ca="1" si="51"/>
        <v>ID</v>
      </c>
      <c r="T361" s="181" t="str">
        <f ca="1">IF(B361="","",IF(ISERROR(MATCH($J361,SorP!$B$1:$B$6279,0)),"",INDIRECT("'SorP'!$A$"&amp;MATCH($S361&amp;$J361,SorP!C:C,0))))</f>
        <v>ID-BB</v>
      </c>
      <c r="U361" s="201"/>
      <c r="V361" s="226" t="e">
        <f>IF(C361="",NA(),IF(OR(C361="Smelter not listed",C361="Smelter not yet identified"),MATCH($B361&amp;$D361,'Smelter Look-up'!$J:$J,0),MATCH($B361&amp;$C361,'Smelter Look-up'!$J:$J,0)))</f>
        <v>#N/A</v>
      </c>
      <c r="X361" s="227">
        <f t="shared" si="52"/>
        <v>0</v>
      </c>
      <c r="AB361" s="228" t="str">
        <f t="shared" si="53"/>
        <v>TinSmelter not listed</v>
      </c>
    </row>
    <row r="362" spans="1:28" s="227" customFormat="1" ht="38.25">
      <c r="A362" s="181" t="s">
        <v>15820</v>
      </c>
      <c r="B362" s="182" t="s">
        <v>1126</v>
      </c>
      <c r="C362" s="186" t="s">
        <v>1850</v>
      </c>
      <c r="D362" s="230" t="s">
        <v>15924</v>
      </c>
      <c r="E362" s="182" t="s">
        <v>1101</v>
      </c>
      <c r="F362" s="182" t="s">
        <v>15820</v>
      </c>
      <c r="G362" s="182" t="s">
        <v>13240</v>
      </c>
      <c r="H362" s="183"/>
      <c r="I362" s="184" t="s">
        <v>15143</v>
      </c>
      <c r="J362" s="184" t="s">
        <v>12852</v>
      </c>
      <c r="K362" s="224"/>
      <c r="L362" s="224"/>
      <c r="M362" s="224"/>
      <c r="N362" s="224"/>
      <c r="O362" s="224"/>
      <c r="P362" s="185"/>
      <c r="Q362" s="225"/>
      <c r="R362" s="182" t="str">
        <f ca="1">IF(ISERROR($V362),"",OFFSET('Smelter Look-up'!$C$4,$V362-4,0)&amp;"")</f>
        <v/>
      </c>
      <c r="S362" s="181" t="str">
        <f t="shared" ca="1" si="51"/>
        <v>ID</v>
      </c>
      <c r="T362" s="181" t="str">
        <f ca="1">IF(B362="","",IF(ISERROR(MATCH($J362,SorP!$B$1:$B$6279,0)),"",INDIRECT("'SorP'!$A$"&amp;MATCH($S362&amp;$J362,SorP!C:C,0))))</f>
        <v>ID-BB</v>
      </c>
      <c r="U362" s="201"/>
      <c r="V362" s="226" t="e">
        <f>IF(C362="",NA(),IF(OR(C362="Smelter not listed",C362="Smelter not yet identified"),MATCH($B362&amp;$D362,'Smelter Look-up'!$J:$J,0),MATCH($B362&amp;$C362,'Smelter Look-up'!$J:$J,0)))</f>
        <v>#N/A</v>
      </c>
      <c r="X362" s="227">
        <f t="shared" si="52"/>
        <v>0</v>
      </c>
      <c r="AB362" s="228" t="str">
        <f t="shared" si="53"/>
        <v>TinSmelter not listed</v>
      </c>
    </row>
    <row r="363" spans="1:28" s="227" customFormat="1" ht="38.25">
      <c r="A363" s="181" t="s">
        <v>15821</v>
      </c>
      <c r="B363" s="182" t="s">
        <v>1126</v>
      </c>
      <c r="C363" s="186" t="s">
        <v>1850</v>
      </c>
      <c r="D363" s="230" t="s">
        <v>15925</v>
      </c>
      <c r="E363" s="182" t="s">
        <v>1101</v>
      </c>
      <c r="F363" s="182" t="s">
        <v>15821</v>
      </c>
      <c r="G363" s="182" t="s">
        <v>13240</v>
      </c>
      <c r="H363" s="183"/>
      <c r="I363" s="184" t="s">
        <v>1767</v>
      </c>
      <c r="J363" s="184" t="s">
        <v>12852</v>
      </c>
      <c r="K363" s="224"/>
      <c r="L363" s="224"/>
      <c r="M363" s="224"/>
      <c r="N363" s="224"/>
      <c r="O363" s="224"/>
      <c r="P363" s="185"/>
      <c r="Q363" s="225"/>
      <c r="R363" s="182" t="str">
        <f ca="1">IF(ISERROR($V363),"",OFFSET('Smelter Look-up'!$C$4,$V363-4,0)&amp;"")</f>
        <v/>
      </c>
      <c r="S363" s="181" t="str">
        <f t="shared" ca="1" si="51"/>
        <v>ID</v>
      </c>
      <c r="T363" s="181" t="str">
        <f ca="1">IF(B363="","",IF(ISERROR(MATCH($J363,SorP!$B$1:$B$6279,0)),"",INDIRECT("'SorP'!$A$"&amp;MATCH($S363&amp;$J363,SorP!C:C,0))))</f>
        <v>ID-BB</v>
      </c>
      <c r="U363" s="201"/>
      <c r="V363" s="226" t="e">
        <f>IF(C363="",NA(),IF(OR(C363="Smelter not listed",C363="Smelter not yet identified"),MATCH($B363&amp;$D363,'Smelter Look-up'!$J:$J,0),MATCH($B363&amp;$C363,'Smelter Look-up'!$J:$J,0)))</f>
        <v>#N/A</v>
      </c>
      <c r="X363" s="227">
        <f t="shared" si="52"/>
        <v>0</v>
      </c>
      <c r="AB363" s="228" t="str">
        <f t="shared" si="53"/>
        <v>TinSmelter not listed</v>
      </c>
    </row>
    <row r="364" spans="1:28" s="227" customFormat="1" ht="38.25">
      <c r="A364" s="181" t="s">
        <v>15822</v>
      </c>
      <c r="B364" s="182" t="s">
        <v>1126</v>
      </c>
      <c r="C364" s="186" t="s">
        <v>1850</v>
      </c>
      <c r="D364" s="230" t="s">
        <v>15926</v>
      </c>
      <c r="E364" s="182" t="s">
        <v>1101</v>
      </c>
      <c r="F364" s="182" t="s">
        <v>15822</v>
      </c>
      <c r="G364" s="182" t="s">
        <v>13240</v>
      </c>
      <c r="H364" s="183"/>
      <c r="I364" s="184" t="s">
        <v>15143</v>
      </c>
      <c r="J364" s="184" t="s">
        <v>12852</v>
      </c>
      <c r="K364" s="224"/>
      <c r="L364" s="224"/>
      <c r="M364" s="224"/>
      <c r="N364" s="224"/>
      <c r="O364" s="224"/>
      <c r="P364" s="185"/>
      <c r="Q364" s="225"/>
      <c r="R364" s="182" t="str">
        <f ca="1">IF(ISERROR($V364),"",OFFSET('Smelter Look-up'!$C$4,$V364-4,0)&amp;"")</f>
        <v/>
      </c>
      <c r="S364" s="181" t="str">
        <f t="shared" ca="1" si="51"/>
        <v>ID</v>
      </c>
      <c r="T364" s="181" t="str">
        <f ca="1">IF(B364="","",IF(ISERROR(MATCH($J364,SorP!$B$1:$B$6279,0)),"",INDIRECT("'SorP'!$A$"&amp;MATCH($S364&amp;$J364,SorP!C:C,0))))</f>
        <v>ID-BB</v>
      </c>
      <c r="U364" s="201"/>
      <c r="V364" s="226" t="e">
        <f>IF(C364="",NA(),IF(OR(C364="Smelter not listed",C364="Smelter not yet identified"),MATCH($B364&amp;$D364,'Smelter Look-up'!$J:$J,0),MATCH($B364&amp;$C364,'Smelter Look-up'!$J:$J,0)))</f>
        <v>#N/A</v>
      </c>
      <c r="X364" s="227">
        <f t="shared" si="52"/>
        <v>0</v>
      </c>
      <c r="AB364" s="228" t="str">
        <f t="shared" si="53"/>
        <v>TinSmelter not listed</v>
      </c>
    </row>
    <row r="365" spans="1:28" s="227" customFormat="1" ht="51">
      <c r="A365" s="181" t="s">
        <v>15823</v>
      </c>
      <c r="B365" s="182" t="s">
        <v>1128</v>
      </c>
      <c r="C365" s="186" t="s">
        <v>1850</v>
      </c>
      <c r="D365" s="230" t="s">
        <v>15927</v>
      </c>
      <c r="E365" s="182" t="s">
        <v>1096</v>
      </c>
      <c r="F365" s="182" t="s">
        <v>15823</v>
      </c>
      <c r="G365" s="182" t="s">
        <v>13240</v>
      </c>
      <c r="H365" s="183"/>
      <c r="I365" s="184" t="s">
        <v>15905</v>
      </c>
      <c r="J365" s="184" t="s">
        <v>13618</v>
      </c>
      <c r="K365" s="224"/>
      <c r="L365" s="224"/>
      <c r="M365" s="224"/>
      <c r="N365" s="224"/>
      <c r="O365" s="224"/>
      <c r="P365" s="185"/>
      <c r="Q365" s="225"/>
      <c r="R365" s="182" t="str">
        <f ca="1">IF(ISERROR($V365),"",OFFSET('Smelter Look-up'!$C$4,$V365-4,0)&amp;"")</f>
        <v/>
      </c>
      <c r="S365" s="181" t="str">
        <f t="shared" ca="1" si="51"/>
        <v>CN</v>
      </c>
      <c r="T365" s="181" t="str">
        <f ca="1">IF(B365="","",IF(ISERROR(MATCH($J365,SorP!$B$1:$B$6279,0)),"",INDIRECT("'SorP'!$A$"&amp;MATCH($S365&amp;$J365,SorP!C:C,0))))</f>
        <v>CN-FJ</v>
      </c>
      <c r="U365" s="201"/>
      <c r="V365" s="226" t="e">
        <f>IF(C365="",NA(),IF(OR(C365="Smelter not listed",C365="Smelter not yet identified"),MATCH($B365&amp;$D365,'Smelter Look-up'!$J:$J,0),MATCH($B365&amp;$C365,'Smelter Look-up'!$J:$J,0)))</f>
        <v>#N/A</v>
      </c>
      <c r="X365" s="227">
        <f t="shared" si="52"/>
        <v>0</v>
      </c>
      <c r="AB365" s="228" t="str">
        <f t="shared" si="53"/>
        <v>TungstenSmelter not listed</v>
      </c>
    </row>
    <row r="366" spans="1:28" s="227" customFormat="1" ht="51">
      <c r="A366" s="181" t="s">
        <v>15824</v>
      </c>
      <c r="B366" s="182" t="s">
        <v>1128</v>
      </c>
      <c r="C366" s="186" t="s">
        <v>1850</v>
      </c>
      <c r="D366" s="230" t="s">
        <v>15928</v>
      </c>
      <c r="E366" s="182" t="s">
        <v>888</v>
      </c>
      <c r="F366" s="182" t="s">
        <v>15824</v>
      </c>
      <c r="G366" s="182" t="s">
        <v>13240</v>
      </c>
      <c r="H366" s="183"/>
      <c r="I366" s="184" t="s">
        <v>15906</v>
      </c>
      <c r="J366" s="184" t="s">
        <v>12162</v>
      </c>
      <c r="K366" s="224"/>
      <c r="L366" s="224"/>
      <c r="M366" s="224"/>
      <c r="N366" s="224"/>
      <c r="O366" s="224"/>
      <c r="P366" s="185"/>
      <c r="Q366" s="225"/>
      <c r="R366" s="182" t="str">
        <f ca="1">IF(ISERROR($V366),"",OFFSET('Smelter Look-up'!$C$4,$V366-4,0)&amp;"")</f>
        <v/>
      </c>
      <c r="S366" s="181" t="str">
        <f t="shared" ca="1" si="51"/>
        <v>VN</v>
      </c>
      <c r="T366" s="181" t="str">
        <f ca="1">IF(B366="","",IF(ISERROR(MATCH($J366,SorP!$B$1:$B$6279,0)),"",INDIRECT("'SorP'!$A$"&amp;MATCH($S366&amp;$J366,SorP!C:C,0))))</f>
        <v>VN-37</v>
      </c>
      <c r="U366" s="201"/>
      <c r="V366" s="226" t="e">
        <f>IF(C366="",NA(),IF(OR(C366="Smelter not listed",C366="Smelter not yet identified"),MATCH($B366&amp;$D366,'Smelter Look-up'!$J:$J,0),MATCH($B366&amp;$C366,'Smelter Look-up'!$J:$J,0)))</f>
        <v>#N/A</v>
      </c>
      <c r="X366" s="227">
        <f t="shared" si="52"/>
        <v>0</v>
      </c>
      <c r="AB366" s="228" t="str">
        <f t="shared" si="53"/>
        <v>TungstenSmelter not listed</v>
      </c>
    </row>
    <row r="367" spans="1:28" s="227" customFormat="1" ht="51">
      <c r="A367" s="181" t="s">
        <v>15825</v>
      </c>
      <c r="B367" s="182" t="s">
        <v>1128</v>
      </c>
      <c r="C367" s="186" t="s">
        <v>1850</v>
      </c>
      <c r="D367" s="230" t="s">
        <v>15929</v>
      </c>
      <c r="E367" s="182" t="s">
        <v>1096</v>
      </c>
      <c r="F367" s="182" t="s">
        <v>15825</v>
      </c>
      <c r="G367" s="182" t="s">
        <v>13240</v>
      </c>
      <c r="H367" s="183"/>
      <c r="I367" s="184" t="s">
        <v>15907</v>
      </c>
      <c r="J367" s="184" t="s">
        <v>15908</v>
      </c>
      <c r="K367" s="224"/>
      <c r="L367" s="224"/>
      <c r="M367" s="224"/>
      <c r="N367" s="224"/>
      <c r="O367" s="224"/>
      <c r="P367" s="185"/>
      <c r="Q367" s="225"/>
      <c r="R367" s="182" t="str">
        <f ca="1">IF(ISERROR($V367),"",OFFSET('Smelter Look-up'!$C$4,$V367-4,0)&amp;"")</f>
        <v/>
      </c>
      <c r="S367" s="181" t="str">
        <f t="shared" ca="1" si="51"/>
        <v>CN</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si="52"/>
        <v>0</v>
      </c>
      <c r="AB367" s="228" t="str">
        <f t="shared" si="53"/>
        <v>TungstenSmelter not listed</v>
      </c>
    </row>
    <row r="368" spans="1:28" s="227" customFormat="1" ht="51">
      <c r="A368" s="181" t="s">
        <v>15826</v>
      </c>
      <c r="B368" s="182" t="s">
        <v>1127</v>
      </c>
      <c r="C368" s="186" t="s">
        <v>1850</v>
      </c>
      <c r="D368" s="230" t="s">
        <v>2141</v>
      </c>
      <c r="E368" s="182" t="s">
        <v>1096</v>
      </c>
      <c r="F368" s="182" t="s">
        <v>15826</v>
      </c>
      <c r="G368" s="182" t="s">
        <v>13240</v>
      </c>
      <c r="H368" s="183" t="s">
        <v>15909</v>
      </c>
      <c r="I368" s="184" t="s">
        <v>1719</v>
      </c>
      <c r="J368" s="184" t="s">
        <v>13624</v>
      </c>
      <c r="K368" s="224"/>
      <c r="L368" s="224"/>
      <c r="M368" s="224"/>
      <c r="N368" s="224"/>
      <c r="O368" s="224"/>
      <c r="P368" s="185"/>
      <c r="Q368" s="225"/>
      <c r="R368" s="182" t="str">
        <f ca="1">IF(ISERROR($V368),"",OFFSET('Smelter Look-up'!$C$4,$V368-4,0)&amp;"")</f>
        <v/>
      </c>
      <c r="S368" s="181" t="str">
        <f t="shared" ca="1" si="51"/>
        <v>CN</v>
      </c>
      <c r="T368" s="181" t="str">
        <f ca="1">IF(B368="","",IF(ISERROR(MATCH($J368,SorP!$B$1:$B$6279,0)),"",INDIRECT("'SorP'!$A$"&amp;MATCH($S368&amp;$J368,SorP!C:C,0))))</f>
        <v>CN-GD</v>
      </c>
      <c r="U368" s="201"/>
      <c r="V368" s="226" t="e">
        <f>IF(C368="",NA(),IF(OR(C368="Smelter not listed",C368="Smelter not yet identified"),MATCH($B368&amp;$D368,'Smelter Look-up'!$J:$J,0),MATCH($B368&amp;$C368,'Smelter Look-up'!$J:$J,0)))</f>
        <v>#N/A</v>
      </c>
      <c r="X368" s="227">
        <f t="shared" si="52"/>
        <v>0</v>
      </c>
      <c r="AB368" s="228" t="str">
        <f t="shared" si="53"/>
        <v>TantalumSmelter not listed</v>
      </c>
    </row>
    <row r="369" spans="1:28" s="227" customFormat="1" ht="51">
      <c r="A369" s="181" t="s">
        <v>15827</v>
      </c>
      <c r="B369" s="182" t="s">
        <v>1127</v>
      </c>
      <c r="C369" s="186" t="s">
        <v>1850</v>
      </c>
      <c r="D369" s="230" t="s">
        <v>15930</v>
      </c>
      <c r="E369" s="182" t="s">
        <v>1104</v>
      </c>
      <c r="F369" s="182" t="s">
        <v>15827</v>
      </c>
      <c r="G369" s="182" t="s">
        <v>13240</v>
      </c>
      <c r="H369" s="183"/>
      <c r="I369" s="184" t="s">
        <v>1553</v>
      </c>
      <c r="J369" s="184" t="s">
        <v>1554</v>
      </c>
      <c r="K369" s="224"/>
      <c r="L369" s="224"/>
      <c r="M369" s="224"/>
      <c r="N369" s="224"/>
      <c r="O369" s="224"/>
      <c r="P369" s="185"/>
      <c r="Q369" s="225"/>
      <c r="R369" s="182" t="str">
        <f ca="1">IF(ISERROR($V369),"",OFFSET('Smelter Look-up'!$C$4,$V369-4,0)&amp;"")</f>
        <v/>
      </c>
      <c r="S369" s="181" t="str">
        <f t="shared" ca="1" si="51"/>
        <v>JP</v>
      </c>
      <c r="T369" s="181" t="str">
        <f ca="1">IF(B369="","",IF(ISERROR(MATCH($J369,SorP!$B$1:$B$6279,0)),"",INDIRECT("'SorP'!$A$"&amp;MATCH($S369&amp;$J369,SorP!C:C,0))))</f>
        <v>JP-07</v>
      </c>
      <c r="U369" s="201"/>
      <c r="V369" s="226" t="e">
        <f>IF(C369="",NA(),IF(OR(C369="Smelter not listed",C369="Smelter not yet identified"),MATCH($B369&amp;$D369,'Smelter Look-up'!$J:$J,0),MATCH($B369&amp;$C369,'Smelter Look-up'!$J:$J,0)))</f>
        <v>#N/A</v>
      </c>
      <c r="X369" s="227">
        <f t="shared" si="52"/>
        <v>0</v>
      </c>
      <c r="AB369" s="228" t="str">
        <f t="shared" si="53"/>
        <v>TantalumSmelter not listed</v>
      </c>
    </row>
    <row r="370" spans="1:28" s="227" customFormat="1" ht="51">
      <c r="A370" s="181" t="s">
        <v>15828</v>
      </c>
      <c r="B370" s="182" t="s">
        <v>1127</v>
      </c>
      <c r="C370" s="186" t="s">
        <v>1850</v>
      </c>
      <c r="D370" s="230" t="s">
        <v>15931</v>
      </c>
      <c r="E370" s="182" t="s">
        <v>15910</v>
      </c>
      <c r="F370" s="182" t="s">
        <v>15828</v>
      </c>
      <c r="G370" s="182" t="s">
        <v>13240</v>
      </c>
      <c r="H370" s="183"/>
      <c r="I370" s="184" t="s">
        <v>15911</v>
      </c>
      <c r="J370" s="184" t="s">
        <v>8205</v>
      </c>
      <c r="K370" s="224"/>
      <c r="L370" s="224"/>
      <c r="M370" s="224"/>
      <c r="N370" s="224"/>
      <c r="O370" s="224"/>
      <c r="P370" s="185"/>
      <c r="Q370" s="225"/>
      <c r="R370" s="182" t="str">
        <f ca="1">IF(ISERROR($V370),"",OFFSET('Smelter Look-up'!$C$4,$V370-4,0)&amp;"")</f>
        <v/>
      </c>
      <c r="S370" s="181" t="str">
        <f t="shared" ca="1" si="51"/>
        <v>Unknown</v>
      </c>
      <c r="T370" s="181" t="e">
        <f ca="1">IF(B370="","",IF(ISERROR(MATCH($J370,SorP!$B$1:$B$6279,0)),"",INDIRECT("'SorP'!$A$"&amp;MATCH($S370&amp;$J370,SorP!C:C,0))))</f>
        <v>#N/A</v>
      </c>
      <c r="U370" s="201"/>
      <c r="V370" s="226" t="e">
        <f>IF(C370="",NA(),IF(OR(C370="Smelter not listed",C370="Smelter not yet identified"),MATCH($B370&amp;$D370,'Smelter Look-up'!$J:$J,0),MATCH($B370&amp;$C370,'Smelter Look-up'!$J:$J,0)))</f>
        <v>#N/A</v>
      </c>
      <c r="X370" s="227">
        <f t="shared" si="52"/>
        <v>0</v>
      </c>
      <c r="AB370" s="228" t="str">
        <f t="shared" si="53"/>
        <v>TantalumSmelter not listed</v>
      </c>
    </row>
    <row r="371" spans="1:28" s="227" customFormat="1" ht="51">
      <c r="A371" s="181" t="s">
        <v>15829</v>
      </c>
      <c r="B371" s="182" t="s">
        <v>1128</v>
      </c>
      <c r="C371" s="186" t="s">
        <v>1850</v>
      </c>
      <c r="D371" s="230" t="s">
        <v>15932</v>
      </c>
      <c r="E371" s="182" t="s">
        <v>1107</v>
      </c>
      <c r="F371" s="182" t="s">
        <v>15829</v>
      </c>
      <c r="G371" s="182" t="s">
        <v>13240</v>
      </c>
      <c r="H371" s="183"/>
      <c r="I371" s="184" t="s">
        <v>15562</v>
      </c>
      <c r="J371" s="184" t="s">
        <v>12872</v>
      </c>
      <c r="K371" s="224"/>
      <c r="L371" s="224"/>
      <c r="M371" s="224"/>
      <c r="N371" s="224"/>
      <c r="O371" s="224"/>
      <c r="P371" s="185"/>
      <c r="Q371" s="225"/>
      <c r="R371" s="182" t="str">
        <f ca="1">IF(ISERROR($V371),"",OFFSET('Smelter Look-up'!$C$4,$V371-4,0)&amp;"")</f>
        <v/>
      </c>
      <c r="S371" s="181" t="str">
        <f t="shared" ca="1" si="51"/>
        <v>KR</v>
      </c>
      <c r="T371" s="181" t="str">
        <f ca="1">IF(B371="","",IF(ISERROR(MATCH($J371,SorP!$B$1:$B$6279,0)),"",INDIRECT("'SorP'!$A$"&amp;MATCH($S371&amp;$J371,SorP!C:C,0))))</f>
        <v>KR-47</v>
      </c>
      <c r="U371" s="201"/>
      <c r="V371" s="226" t="e">
        <f>IF(C371="",NA(),IF(OR(C371="Smelter not listed",C371="Smelter not yet identified"),MATCH($B371&amp;$D371,'Smelter Look-up'!$J:$J,0),MATCH($B371&amp;$C371,'Smelter Look-up'!$J:$J,0)))</f>
        <v>#N/A</v>
      </c>
      <c r="X371" s="227">
        <f t="shared" si="52"/>
        <v>0</v>
      </c>
      <c r="AB371" s="228" t="str">
        <f t="shared" si="53"/>
        <v>TungstenSmelter not listed</v>
      </c>
    </row>
    <row r="372" spans="1:28" s="227" customFormat="1" ht="38.25">
      <c r="A372" s="181" t="s">
        <v>15830</v>
      </c>
      <c r="B372" s="182" t="s">
        <v>1125</v>
      </c>
      <c r="C372" s="186" t="s">
        <v>1850</v>
      </c>
      <c r="D372" s="230" t="s">
        <v>15933</v>
      </c>
      <c r="E372" s="182" t="s">
        <v>1097</v>
      </c>
      <c r="F372" s="182" t="s">
        <v>15830</v>
      </c>
      <c r="G372" s="182" t="s">
        <v>13240</v>
      </c>
      <c r="H372" s="183"/>
      <c r="I372" s="184" t="s">
        <v>1542</v>
      </c>
      <c r="J372" s="184" t="s">
        <v>1543</v>
      </c>
      <c r="K372" s="224"/>
      <c r="L372" s="224"/>
      <c r="M372" s="224"/>
      <c r="N372" s="224"/>
      <c r="O372" s="224"/>
      <c r="P372" s="185"/>
      <c r="Q372" s="225"/>
      <c r="R372" s="182" t="str">
        <f ca="1">IF(ISERROR($V372),"",OFFSET('Smelter Look-up'!$C$4,$V372-4,0)&amp;"")</f>
        <v/>
      </c>
      <c r="S372" s="181" t="str">
        <f t="shared" ca="1" si="51"/>
        <v>DE</v>
      </c>
      <c r="T372" s="181" t="str">
        <f ca="1">IF(B372="","",IF(ISERROR(MATCH($J372,SorP!$B$1:$B$6279,0)),"",INDIRECT("'SorP'!$A$"&amp;MATCH($S372&amp;$J372,SorP!C:C,0))))</f>
        <v>DE-BW</v>
      </c>
      <c r="U372" s="201"/>
      <c r="V372" s="226" t="e">
        <f>IF(C372="",NA(),IF(OR(C372="Smelter not listed",C372="Smelter not yet identified"),MATCH($B372&amp;$D372,'Smelter Look-up'!$J:$J,0),MATCH($B372&amp;$C372,'Smelter Look-up'!$J:$J,0)))</f>
        <v>#N/A</v>
      </c>
      <c r="X372" s="227">
        <f t="shared" si="52"/>
        <v>0</v>
      </c>
      <c r="AB372" s="228" t="str">
        <f t="shared" si="53"/>
        <v>GoldSmelter not listed</v>
      </c>
    </row>
    <row r="373" spans="1:28" s="227" customFormat="1" ht="38.25">
      <c r="A373" s="181" t="s">
        <v>15831</v>
      </c>
      <c r="B373" s="182" t="s">
        <v>1125</v>
      </c>
      <c r="C373" s="186" t="s">
        <v>1850</v>
      </c>
      <c r="D373" s="230" t="s">
        <v>15934</v>
      </c>
      <c r="E373" s="182" t="s">
        <v>1097</v>
      </c>
      <c r="F373" s="182" t="s">
        <v>15831</v>
      </c>
      <c r="G373" s="182" t="s">
        <v>13240</v>
      </c>
      <c r="H373" s="183"/>
      <c r="I373" s="184" t="s">
        <v>15912</v>
      </c>
      <c r="J373" s="184" t="s">
        <v>1543</v>
      </c>
      <c r="K373" s="224"/>
      <c r="L373" s="224"/>
      <c r="M373" s="224"/>
      <c r="N373" s="224"/>
      <c r="O373" s="224"/>
      <c r="P373" s="185"/>
      <c r="Q373" s="225"/>
      <c r="R373" s="182" t="str">
        <f ca="1">IF(ISERROR($V373),"",OFFSET('Smelter Look-up'!$C$4,$V373-4,0)&amp;"")</f>
        <v/>
      </c>
      <c r="S373" s="181" t="str">
        <f t="shared" ca="1" si="51"/>
        <v>DE</v>
      </c>
      <c r="T373" s="181" t="str">
        <f ca="1">IF(B373="","",IF(ISERROR(MATCH($J373,SorP!$B$1:$B$6279,0)),"",INDIRECT("'SorP'!$A$"&amp;MATCH($S373&amp;$J373,SorP!C:C,0))))</f>
        <v>DE-BW</v>
      </c>
      <c r="U373" s="201"/>
      <c r="V373" s="226" t="e">
        <f>IF(C373="",NA(),IF(OR(C373="Smelter not listed",C373="Smelter not yet identified"),MATCH($B373&amp;$D373,'Smelter Look-up'!$J:$J,0),MATCH($B373&amp;$C373,'Smelter Look-up'!$J:$J,0)))</f>
        <v>#N/A</v>
      </c>
      <c r="X373" s="227">
        <f t="shared" si="52"/>
        <v>0</v>
      </c>
      <c r="AB373" s="228" t="str">
        <f t="shared" si="53"/>
        <v>GoldSmelter not listed</v>
      </c>
    </row>
    <row r="374" spans="1:28" s="227" customFormat="1" ht="38.25">
      <c r="A374" s="181" t="s">
        <v>15832</v>
      </c>
      <c r="B374" s="182" t="s">
        <v>1126</v>
      </c>
      <c r="C374" s="186" t="s">
        <v>1850</v>
      </c>
      <c r="D374" s="230" t="s">
        <v>15935</v>
      </c>
      <c r="E374" s="182" t="s">
        <v>1101</v>
      </c>
      <c r="F374" s="182" t="s">
        <v>15832</v>
      </c>
      <c r="G374" s="182" t="s">
        <v>13240</v>
      </c>
      <c r="H374" s="183"/>
      <c r="I374" s="184"/>
      <c r="J374" s="184" t="s">
        <v>15913</v>
      </c>
      <c r="K374" s="224"/>
      <c r="L374" s="224"/>
      <c r="M374" s="224"/>
      <c r="N374" s="224"/>
      <c r="O374" s="224"/>
      <c r="P374" s="185"/>
      <c r="Q374" s="225"/>
      <c r="R374" s="182" t="str">
        <f ca="1">IF(ISERROR($V374),"",OFFSET('Smelter Look-up'!$C$4,$V374-4,0)&amp;"")</f>
        <v/>
      </c>
      <c r="S374" s="181" t="str">
        <f t="shared" ca="1" si="51"/>
        <v>ID</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si="52"/>
        <v>0</v>
      </c>
      <c r="AB374" s="228" t="str">
        <f t="shared" si="53"/>
        <v>TinSmelter not listed</v>
      </c>
    </row>
    <row r="375" spans="1:28" s="227" customFormat="1" ht="38.25">
      <c r="A375" s="181" t="s">
        <v>15833</v>
      </c>
      <c r="B375" s="182" t="s">
        <v>1126</v>
      </c>
      <c r="C375" s="186" t="s">
        <v>1850</v>
      </c>
      <c r="D375" s="230" t="s">
        <v>15936</v>
      </c>
      <c r="E375" s="182" t="s">
        <v>1091</v>
      </c>
      <c r="F375" s="182" t="s">
        <v>15833</v>
      </c>
      <c r="G375" s="182" t="s">
        <v>13240</v>
      </c>
      <c r="H375" s="183" t="s">
        <v>15914</v>
      </c>
      <c r="I375" s="184" t="s">
        <v>15915</v>
      </c>
      <c r="J375" s="184" t="s">
        <v>1091</v>
      </c>
      <c r="K375" s="224"/>
      <c r="L375" s="224"/>
      <c r="M375" s="224"/>
      <c r="N375" s="224"/>
      <c r="O375" s="224"/>
      <c r="P375" s="185"/>
      <c r="Q375" s="225"/>
      <c r="R375" s="182" t="str">
        <f ca="1">IF(ISERROR($V375),"",OFFSET('Smelter Look-up'!$C$4,$V375-4,0)&amp;"")</f>
        <v/>
      </c>
      <c r="S375" s="181" t="str">
        <f t="shared" ca="1" si="51"/>
        <v>BE</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si="52"/>
        <v>0</v>
      </c>
      <c r="AB375" s="228" t="str">
        <f t="shared" si="53"/>
        <v>TinSmelter not listed</v>
      </c>
    </row>
    <row r="376" spans="1:28" s="227" customFormat="1" ht="38.25">
      <c r="A376" s="181" t="s">
        <v>15834</v>
      </c>
      <c r="B376" s="182" t="s">
        <v>1126</v>
      </c>
      <c r="C376" s="186" t="s">
        <v>1850</v>
      </c>
      <c r="D376" s="230" t="s">
        <v>15937</v>
      </c>
      <c r="E376" s="182" t="s">
        <v>1101</v>
      </c>
      <c r="F376" s="182" t="s">
        <v>15834</v>
      </c>
      <c r="G376" s="182" t="s">
        <v>13240</v>
      </c>
      <c r="H376" s="183"/>
      <c r="I376" s="184" t="s">
        <v>15916</v>
      </c>
      <c r="J376" s="184" t="s">
        <v>12852</v>
      </c>
      <c r="K376" s="224"/>
      <c r="L376" s="224"/>
      <c r="M376" s="224"/>
      <c r="N376" s="224"/>
      <c r="O376" s="224"/>
      <c r="P376" s="185"/>
      <c r="Q376" s="225"/>
      <c r="R376" s="182" t="str">
        <f ca="1">IF(ISERROR($V376),"",OFFSET('Smelter Look-up'!$C$4,$V376-4,0)&amp;"")</f>
        <v/>
      </c>
      <c r="S376" s="181" t="str">
        <f t="shared" ca="1" si="51"/>
        <v>ID</v>
      </c>
      <c r="T376" s="181" t="str">
        <f ca="1">IF(B376="","",IF(ISERROR(MATCH($J376,SorP!$B$1:$B$6279,0)),"",INDIRECT("'SorP'!$A$"&amp;MATCH($S376&amp;$J376,SorP!C:C,0))))</f>
        <v>ID-BB</v>
      </c>
      <c r="U376" s="201"/>
      <c r="V376" s="226" t="e">
        <f>IF(C376="",NA(),IF(OR(C376="Smelter not listed",C376="Smelter not yet identified"),MATCH($B376&amp;$D376,'Smelter Look-up'!$J:$J,0),MATCH($B376&amp;$C376,'Smelter Look-up'!$J:$J,0)))</f>
        <v>#N/A</v>
      </c>
      <c r="X376" s="227">
        <f t="shared" si="52"/>
        <v>0</v>
      </c>
      <c r="AB376" s="228" t="str">
        <f t="shared" si="53"/>
        <v>TinSmelter not listed</v>
      </c>
    </row>
    <row r="377" spans="1:28" s="227" customFormat="1" ht="38.25">
      <c r="A377" s="181" t="s">
        <v>15835</v>
      </c>
      <c r="B377" s="182" t="s">
        <v>1126</v>
      </c>
      <c r="C377" s="186" t="s">
        <v>1850</v>
      </c>
      <c r="D377" s="230" t="s">
        <v>15938</v>
      </c>
      <c r="E377" s="182" t="s">
        <v>1096</v>
      </c>
      <c r="F377" s="182" t="s">
        <v>15835</v>
      </c>
      <c r="G377" s="182" t="s">
        <v>15837</v>
      </c>
      <c r="H377" s="183"/>
      <c r="I377" s="184"/>
      <c r="J377" s="184"/>
      <c r="K377" s="224"/>
      <c r="L377" s="224"/>
      <c r="M377" s="224"/>
      <c r="N377" s="224"/>
      <c r="O377" s="224"/>
      <c r="P377" s="185"/>
      <c r="Q377" s="225"/>
      <c r="R377" s="182" t="str">
        <f ca="1">IF(ISERROR($V377),"",OFFSET('Smelter Look-up'!$C$4,$V377-4,0)&amp;"")</f>
        <v/>
      </c>
      <c r="S377" s="181" t="str">
        <f t="shared" ca="1" si="51"/>
        <v>CN</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si="52"/>
        <v>0</v>
      </c>
      <c r="AB377" s="228" t="str">
        <f t="shared" si="53"/>
        <v>TinSmelter not listed</v>
      </c>
    </row>
    <row r="378" spans="1:28" s="227" customFormat="1" ht="38.25">
      <c r="A378" s="181" t="s">
        <v>15836</v>
      </c>
      <c r="B378" s="182" t="s">
        <v>1125</v>
      </c>
      <c r="C378" s="186" t="s">
        <v>1850</v>
      </c>
      <c r="D378" s="230" t="e">
        <f>VLOOKUP(A378,'[1]CMRT Declarations'!$B:M, 4, FALSE)</f>
        <v>#N/A</v>
      </c>
      <c r="E378" s="182" t="s">
        <v>1107</v>
      </c>
      <c r="F378" s="182" t="s">
        <v>15836</v>
      </c>
      <c r="G378" s="182" t="s">
        <v>13240</v>
      </c>
      <c r="H378" s="183"/>
      <c r="I378" s="184" t="s">
        <v>15917</v>
      </c>
      <c r="J378" s="184" t="s">
        <v>12868</v>
      </c>
      <c r="K378" s="224"/>
      <c r="L378" s="224"/>
      <c r="M378" s="224"/>
      <c r="N378" s="224"/>
      <c r="O378" s="224"/>
      <c r="P378" s="185"/>
      <c r="Q378" s="225"/>
      <c r="R378" s="182" t="str">
        <f ca="1">IF(ISERROR($V378),"",OFFSET('Smelter Look-up'!$C$4,$V378-4,0)&amp;"")</f>
        <v/>
      </c>
      <c r="S378" s="181" t="str">
        <f t="shared" ca="1" si="51"/>
        <v>KR</v>
      </c>
      <c r="T378" s="181" t="str">
        <f ca="1">IF(B378="","",IF(ISERROR(MATCH($J378,SorP!$B$1:$B$6279,0)),"",INDIRECT("'SorP'!$A$"&amp;MATCH($S378&amp;$J378,SorP!C:C,0))))</f>
        <v>KR-43</v>
      </c>
      <c r="U378" s="201"/>
      <c r="V378" s="226" t="e">
        <f>IF(C378="",NA(),IF(OR(C378="Smelter not listed",C378="Smelter not yet identified"),MATCH($B378&amp;$D378,'Smelter Look-up'!$J:$J,0),MATCH($B378&amp;$C378,'Smelter Look-up'!$J:$J,0)))</f>
        <v>#N/A</v>
      </c>
      <c r="X378" s="227" t="e">
        <f t="shared" si="52"/>
        <v>#N/A</v>
      </c>
      <c r="AB378" s="228" t="str">
        <f t="shared" si="53"/>
        <v>GoldSmelter not listed</v>
      </c>
    </row>
    <row r="379" spans="1:28" s="227" customFormat="1" ht="51">
      <c r="A379" s="181" t="s">
        <v>15841</v>
      </c>
      <c r="B379" s="182" t="str">
        <f>VLOOKUP(A379,'[2]CMRT Declarations'!B:L, 2, FALSE)</f>
        <v>Tantalum</v>
      </c>
      <c r="C379" s="186" t="s">
        <v>1850</v>
      </c>
      <c r="D379" s="230" t="str">
        <f>VLOOKUP(A379,'[2]CMRT Declarations'!B:E, 4, FALSE)</f>
        <v>KEMET Blue Powder</v>
      </c>
      <c r="E379" s="182" t="str">
        <f>VLOOKUP(A379,'[2]CMRT Declarations'!B:F, 5, FALSE)</f>
        <v>UNITED STATES OF AMERICA</v>
      </c>
      <c r="F379" s="182" t="s">
        <v>15841</v>
      </c>
      <c r="G379" s="182" t="str">
        <f>VLOOKUP(A379,'[2]CMRT Declarations'!B:H, 7, FALSE)</f>
        <v>RMI</v>
      </c>
      <c r="H379" s="183"/>
      <c r="I379" s="184" t="str">
        <f>VLOOKUP(A379,'[2]CMRT Declarations'!B:J, 9, FALSE)</f>
        <v>Mound House</v>
      </c>
      <c r="J379" s="184" t="str">
        <f>VLOOKUP(A379,'[2]CMRT Declarations'!B:K, 10, FALSE)</f>
        <v>Nevada</v>
      </c>
      <c r="K379" s="224"/>
      <c r="L379" s="224"/>
      <c r="M379" s="224"/>
      <c r="N379" s="224"/>
      <c r="O379" s="224"/>
      <c r="P379" s="185"/>
      <c r="Q379" s="225"/>
      <c r="R379" s="182" t="str">
        <f ca="1">IF(ISERROR($V379),"",OFFSET('Smelter Look-up'!$C$4,$V379-4,0)&amp;"")</f>
        <v/>
      </c>
      <c r="S379" s="181" t="str">
        <f t="shared" ca="1" si="51"/>
        <v>US</v>
      </c>
      <c r="T379" s="181" t="str">
        <f ca="1">IF(B379="","",IF(ISERROR(MATCH($J379,SorP!$B$1:$B$6279,0)),"",INDIRECT("'SorP'!$A$"&amp;MATCH($S379&amp;$J379,SorP!C:C,0))))</f>
        <v>US-NV</v>
      </c>
      <c r="U379" s="201"/>
      <c r="V379" s="226" t="e">
        <f>IF(C379="",NA(),IF(OR(C379="Smelter not listed",C379="Smelter not yet identified"),MATCH($B379&amp;$D379,'Smelter Look-up'!$J:$J,0),MATCH($B379&amp;$C379,'Smelter Look-up'!$J:$J,0)))</f>
        <v>#N/A</v>
      </c>
      <c r="X379" s="227">
        <f t="shared" si="52"/>
        <v>0</v>
      </c>
      <c r="AB379" s="228" t="str">
        <f t="shared" si="53"/>
        <v>TantalumSmelter not listed</v>
      </c>
    </row>
    <row r="380" spans="1:28" s="227" customFormat="1" ht="38.25">
      <c r="A380" s="181" t="s">
        <v>15842</v>
      </c>
      <c r="B380" s="182" t="str">
        <f>VLOOKUP(A380,'[2]CMRT Declarations'!B:L, 2, FALSE)</f>
        <v>Tin</v>
      </c>
      <c r="C380" s="186" t="s">
        <v>1850</v>
      </c>
      <c r="D380" s="230" t="str">
        <f>VLOOKUP(A380,'[2]CMRT Declarations'!B:E, 4, FALSE)</f>
        <v>Gejiu Fengming Metallurgy Chemical Plant</v>
      </c>
      <c r="E380" s="182" t="str">
        <f>VLOOKUP(A380,'[2]CMRT Declarations'!B:F, 5, FALSE)</f>
        <v>CHINA</v>
      </c>
      <c r="F380" s="182" t="s">
        <v>15842</v>
      </c>
      <c r="G380" s="182" t="str">
        <f>VLOOKUP(A380,'[2]CMRT Declarations'!B:H, 7, FALSE)</f>
        <v>RMI</v>
      </c>
      <c r="H380" s="183"/>
      <c r="I380" s="184" t="str">
        <f>VLOOKUP(A380,'[2]CMRT Declarations'!B:J, 9, FALSE)</f>
        <v>Gejiu</v>
      </c>
      <c r="J380" s="184" t="str">
        <f>VLOOKUP(A380,'[2]CMRT Declarations'!B:K, 10, FALSE)</f>
        <v>Yunnan Sheng</v>
      </c>
      <c r="K380" s="224"/>
      <c r="L380" s="224"/>
      <c r="M380" s="224"/>
      <c r="N380" s="224"/>
      <c r="O380" s="224"/>
      <c r="P380" s="185"/>
      <c r="Q380" s="225"/>
      <c r="R380" s="182" t="str">
        <f ca="1">IF(ISERROR($V380),"",OFFSET('Smelter Look-up'!$C$4,$V380-4,0)&amp;"")</f>
        <v/>
      </c>
      <c r="S380" s="181" t="str">
        <f t="shared" ca="1" si="51"/>
        <v>CN</v>
      </c>
      <c r="T380" s="181" t="str">
        <f ca="1">IF(B380="","",IF(ISERROR(MATCH($J380,SorP!$B$1:$B$6279,0)),"",INDIRECT("'SorP'!$A$"&amp;MATCH($S380&amp;$J380,SorP!C:C,0))))</f>
        <v>CN-YN</v>
      </c>
      <c r="U380" s="201"/>
      <c r="V380" s="226" t="e">
        <f>IF(C380="",NA(),IF(OR(C380="Smelter not listed",C380="Smelter not yet identified"),MATCH($B380&amp;$D380,'Smelter Look-up'!$J:$J,0),MATCH($B380&amp;$C380,'Smelter Look-up'!$J:$J,0)))</f>
        <v>#N/A</v>
      </c>
      <c r="X380" s="227">
        <f t="shared" si="52"/>
        <v>0</v>
      </c>
      <c r="AB380" s="228" t="str">
        <f t="shared" si="53"/>
        <v>TinSmelter not listed</v>
      </c>
    </row>
    <row r="381" spans="1:28" s="227" customFormat="1" ht="51">
      <c r="A381" s="181" t="s">
        <v>15843</v>
      </c>
      <c r="B381" s="182" t="str">
        <f>VLOOKUP(A381,'[2]CMRT Declarations'!B:L, 2, FALSE)</f>
        <v>Tungsten</v>
      </c>
      <c r="C381" s="186" t="s">
        <v>1850</v>
      </c>
      <c r="D381" s="230" t="str">
        <f>VLOOKUP(A381,'[2]CMRT Declarations'!B:E, 4, FALSE)</f>
        <v>Hunan Chuangda Vanadium Tungsten Co., Ltd. Wuji</v>
      </c>
      <c r="E381" s="182" t="str">
        <f>VLOOKUP(A381,'[2]CMRT Declarations'!B:F, 5, FALSE)</f>
        <v>CHINA</v>
      </c>
      <c r="F381" s="182" t="s">
        <v>15843</v>
      </c>
      <c r="G381" s="182" t="str">
        <f>VLOOKUP(A381,'[2]CMRT Declarations'!B:H, 7, FALSE)</f>
        <v>RMI</v>
      </c>
      <c r="H381" s="183"/>
      <c r="I381" s="184" t="str">
        <f>VLOOKUP(A381,'[2]CMRT Declarations'!B:J, 9, FALSE)</f>
        <v>Hengyang</v>
      </c>
      <c r="J381" s="184" t="str">
        <f>VLOOKUP(A381,'[2]CMRT Declarations'!B:K, 10, FALSE)</f>
        <v>Hunan Sheng</v>
      </c>
      <c r="K381" s="224"/>
      <c r="L381" s="224"/>
      <c r="M381" s="224"/>
      <c r="N381" s="224"/>
      <c r="O381" s="224"/>
      <c r="P381" s="185"/>
      <c r="Q381" s="225"/>
      <c r="R381" s="182" t="str">
        <f ca="1">IF(ISERROR($V381),"",OFFSET('Smelter Look-up'!$C$4,$V381-4,0)&amp;"")</f>
        <v/>
      </c>
      <c r="S381" s="181" t="str">
        <f t="shared" ca="1" si="51"/>
        <v>CN</v>
      </c>
      <c r="T381" s="181" t="str">
        <f ca="1">IF(B381="","",IF(ISERROR(MATCH($J381,SorP!$B$1:$B$6279,0)),"",INDIRECT("'SorP'!$A$"&amp;MATCH($S381&amp;$J381,SorP!C:C,0))))</f>
        <v>CN-HN</v>
      </c>
      <c r="U381" s="201"/>
      <c r="V381" s="226" t="e">
        <f>IF(C381="",NA(),IF(OR(C381="Smelter not listed",C381="Smelter not yet identified"),MATCH($B381&amp;$D381,'Smelter Look-up'!$J:$J,0),MATCH($B381&amp;$C381,'Smelter Look-up'!$J:$J,0)))</f>
        <v>#N/A</v>
      </c>
      <c r="X381" s="227">
        <f t="shared" si="52"/>
        <v>0</v>
      </c>
      <c r="AB381" s="228" t="str">
        <f t="shared" si="53"/>
        <v>TungstenSmelter not listed</v>
      </c>
    </row>
    <row r="382" spans="1:28" s="227" customFormat="1" ht="51">
      <c r="A382" s="181" t="s">
        <v>15844</v>
      </c>
      <c r="B382" s="182" t="str">
        <f>VLOOKUP(A382,'[2]CMRT Declarations'!B:L, 2, FALSE)</f>
        <v>Tungsten</v>
      </c>
      <c r="C382" s="186" t="s">
        <v>1850</v>
      </c>
      <c r="D382" s="230" t="str">
        <f>VLOOKUP(A382,'[2]CMRT Declarations'!B:E, 4, FALSE)</f>
        <v>Hunan Litian Tungsten Industry Co., Ltd.</v>
      </c>
      <c r="E382" s="182" t="str">
        <f>VLOOKUP(A382,'[2]CMRT Declarations'!B:F, 5, FALSE)</f>
        <v>CHINA</v>
      </c>
      <c r="F382" s="182" t="s">
        <v>15844</v>
      </c>
      <c r="G382" s="182" t="str">
        <f>VLOOKUP(A382,'[2]CMRT Declarations'!B:H, 7, FALSE)</f>
        <v>RMI</v>
      </c>
      <c r="H382" s="183"/>
      <c r="I382" s="184" t="str">
        <f>VLOOKUP(A382,'[2]CMRT Declarations'!B:J, 9, FALSE)</f>
        <v>Yiyang</v>
      </c>
      <c r="J382" s="184" t="str">
        <f>VLOOKUP(A382,'[2]CMRT Declarations'!B:K, 10, FALSE)</f>
        <v>Hunan Sheng</v>
      </c>
      <c r="K382" s="224"/>
      <c r="L382" s="224"/>
      <c r="M382" s="224"/>
      <c r="N382" s="224"/>
      <c r="O382" s="224"/>
      <c r="P382" s="185"/>
      <c r="Q382" s="225"/>
      <c r="R382" s="182" t="str">
        <f ca="1">IF(ISERROR($V382),"",OFFSET('Smelter Look-up'!$C$4,$V382-4,0)&amp;"")</f>
        <v/>
      </c>
      <c r="S382" s="181" t="str">
        <f t="shared" ca="1" si="51"/>
        <v>CN</v>
      </c>
      <c r="T382" s="181" t="str">
        <f ca="1">IF(B382="","",IF(ISERROR(MATCH($J382,SorP!$B$1:$B$6279,0)),"",INDIRECT("'SorP'!$A$"&amp;MATCH($S382&amp;$J382,SorP!C:C,0))))</f>
        <v>CN-HN</v>
      </c>
      <c r="U382" s="201"/>
      <c r="V382" s="226" t="e">
        <f>IF(C382="",NA(),IF(OR(C382="Smelter not listed",C382="Smelter not yet identified"),MATCH($B382&amp;$D382,'Smelter Look-up'!$J:$J,0),MATCH($B382&amp;$C382,'Smelter Look-up'!$J:$J,0)))</f>
        <v>#N/A</v>
      </c>
      <c r="X382" s="227">
        <f t="shared" si="52"/>
        <v>0</v>
      </c>
      <c r="AB382" s="228" t="str">
        <f t="shared" si="53"/>
        <v>TungstenSmelter not listed</v>
      </c>
    </row>
    <row r="383" spans="1:28" s="227" customFormat="1" ht="51">
      <c r="A383" s="181" t="s">
        <v>15845</v>
      </c>
      <c r="B383" s="182" t="str">
        <f>VLOOKUP(A383,'[2]CMRT Declarations'!B:L, 2, FALSE)</f>
        <v>Tungsten</v>
      </c>
      <c r="C383" s="186" t="s">
        <v>1850</v>
      </c>
      <c r="D383" s="230" t="str">
        <f>VLOOKUP(A383,'[2]CMRT Declarations'!B:E, 4, FALSE)</f>
        <v>Jiangxi Dayu Longxintai Tungsten Co., Ltd.</v>
      </c>
      <c r="E383" s="182" t="str">
        <f>VLOOKUP(A383,'[2]CMRT Declarations'!B:F, 5, FALSE)</f>
        <v>CHINA</v>
      </c>
      <c r="F383" s="182" t="s">
        <v>15845</v>
      </c>
      <c r="G383" s="182" t="str">
        <f>VLOOKUP(A383,'[2]CMRT Declarations'!B:H, 7, FALSE)</f>
        <v>RMI</v>
      </c>
      <c r="H383" s="183"/>
      <c r="I383" s="184" t="str">
        <f>VLOOKUP(A383,'[2]CMRT Declarations'!B:J, 9, FALSE)</f>
        <v>Huanglong</v>
      </c>
      <c r="J383" s="184" t="str">
        <f>VLOOKUP(A383,'[2]CMRT Declarations'!B:K, 10, FALSE)</f>
        <v>Jiangxi</v>
      </c>
      <c r="K383" s="224"/>
      <c r="L383" s="224"/>
      <c r="M383" s="224"/>
      <c r="N383" s="224"/>
      <c r="O383" s="224"/>
      <c r="P383" s="185"/>
      <c r="Q383" s="225"/>
      <c r="R383" s="182" t="str">
        <f ca="1">IF(ISERROR($V383),"",OFFSET('Smelter Look-up'!$C$4,$V383-4,0)&amp;"")</f>
        <v/>
      </c>
      <c r="S383" s="181" t="str">
        <f t="shared" ca="1" si="51"/>
        <v>CN</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si="52"/>
        <v>0</v>
      </c>
      <c r="AB383" s="228" t="str">
        <f t="shared" si="53"/>
        <v>TungstenSmelter not listed</v>
      </c>
    </row>
    <row r="384" spans="1:28" s="227" customFormat="1" ht="38.25">
      <c r="A384" s="181" t="s">
        <v>15846</v>
      </c>
      <c r="B384" s="182" t="str">
        <f>VLOOKUP(A384,'[2]CMRT Declarations'!B:L, 2, FALSE)</f>
        <v>Gold</v>
      </c>
      <c r="C384" s="186" t="s">
        <v>1850</v>
      </c>
      <c r="D384" s="230" t="str">
        <f>VLOOKUP(A384,'[2]CMRT Declarations'!B:E, 4, FALSE)</f>
        <v>Zhongkuang Gold Industry Co., Ltd.</v>
      </c>
      <c r="E384" s="182" t="str">
        <f>VLOOKUP(A384,'[2]CMRT Declarations'!B:F, 5, FALSE)</f>
        <v>CHINA</v>
      </c>
      <c r="F384" s="182" t="s">
        <v>15846</v>
      </c>
      <c r="G384" s="182" t="str">
        <f>VLOOKUP(A384,'[2]CMRT Declarations'!B:H, 7, FALSE)</f>
        <v>Supplier</v>
      </c>
      <c r="H384" s="183"/>
      <c r="I384" s="184"/>
      <c r="J384" s="184"/>
      <c r="K384" s="224"/>
      <c r="L384" s="224"/>
      <c r="M384" s="224"/>
      <c r="N384" s="224"/>
      <c r="O384" s="224"/>
      <c r="P384" s="185"/>
      <c r="Q384" s="225"/>
      <c r="R384" s="182" t="str">
        <f ca="1">IF(ISERROR($V384),"",OFFSET('Smelter Look-up'!$C$4,$V384-4,0)&amp;"")</f>
        <v/>
      </c>
      <c r="S384" s="181" t="str">
        <f t="shared" ca="1" si="51"/>
        <v>CN</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si="52"/>
        <v>0</v>
      </c>
      <c r="AB384" s="228" t="str">
        <f t="shared" si="53"/>
        <v>GoldSmelter not listed</v>
      </c>
    </row>
    <row r="385" spans="1:28" s="227" customFormat="1" ht="38.25">
      <c r="A385" s="181" t="s">
        <v>15847</v>
      </c>
      <c r="B385" s="182" t="str">
        <f>VLOOKUP(A385,'[2]CMRT Declarations'!B:L, 2, FALSE)</f>
        <v>Gold</v>
      </c>
      <c r="C385" s="186" t="s">
        <v>1850</v>
      </c>
      <c r="D385" s="230" t="str">
        <f>VLOOKUP(A385,'[2]CMRT Declarations'!B:E, 4, FALSE)</f>
        <v>Henan Yuguang Gold &amp; Lead Co., Ltd.</v>
      </c>
      <c r="E385" s="182" t="str">
        <f>VLOOKUP(A385,'[2]CMRT Declarations'!B:F, 5, FALSE)</f>
        <v>CHINA</v>
      </c>
      <c r="F385" s="182" t="s">
        <v>15847</v>
      </c>
      <c r="G385" s="182" t="str">
        <f>VLOOKUP(A385,'[2]CMRT Declarations'!B:H, 7, FALSE)</f>
        <v>Supplier</v>
      </c>
      <c r="H385" s="183"/>
      <c r="I385" s="184"/>
      <c r="J385" s="184"/>
      <c r="K385" s="224"/>
      <c r="L385" s="224"/>
      <c r="M385" s="224"/>
      <c r="N385" s="224"/>
      <c r="O385" s="224"/>
      <c r="P385" s="185"/>
      <c r="Q385" s="225"/>
      <c r="R385" s="182" t="str">
        <f ca="1">IF(ISERROR($V385),"",OFFSET('Smelter Look-up'!$C$4,$V385-4,0)&amp;"")</f>
        <v/>
      </c>
      <c r="S385" s="181" t="str">
        <f t="shared" ca="1" si="51"/>
        <v>CN</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si="52"/>
        <v>0</v>
      </c>
      <c r="AB385" s="228" t="str">
        <f t="shared" si="53"/>
        <v>GoldSmelter not listed</v>
      </c>
    </row>
    <row r="386" spans="1:28" s="227" customFormat="1" ht="38.25">
      <c r="A386" s="181" t="s">
        <v>15848</v>
      </c>
      <c r="B386" s="182" t="str">
        <f>VLOOKUP(A386,'[2]CMRT Declarations'!B:L, 2, FALSE)</f>
        <v>Gold</v>
      </c>
      <c r="C386" s="186" t="s">
        <v>1850</v>
      </c>
      <c r="D386" s="230" t="str">
        <f>VLOOKUP(A386,'[2]CMRT Declarations'!B:E, 4, FALSE)</f>
        <v>Guangdong Hua Jian Trade Co., Ltd.</v>
      </c>
      <c r="E386" s="182" t="str">
        <f>VLOOKUP(A386,'[2]CMRT Declarations'!B:F, 5, FALSE)</f>
        <v>CHINA</v>
      </c>
      <c r="F386" s="182" t="s">
        <v>15848</v>
      </c>
      <c r="G386" s="182" t="str">
        <f>VLOOKUP(A386,'[2]CMRT Declarations'!B:H, 7, FALSE)</f>
        <v>Supplier</v>
      </c>
      <c r="H386" s="183"/>
      <c r="I386" s="184"/>
      <c r="J386" s="184"/>
      <c r="K386" s="224"/>
      <c r="L386" s="224"/>
      <c r="M386" s="224"/>
      <c r="N386" s="224"/>
      <c r="O386" s="224"/>
      <c r="P386" s="185"/>
      <c r="Q386" s="225"/>
      <c r="R386" s="182" t="str">
        <f ca="1">IF(ISERROR($V386),"",OFFSET('Smelter Look-up'!$C$4,$V386-4,0)&amp;"")</f>
        <v/>
      </c>
      <c r="S386" s="181" t="str">
        <f t="shared" ca="1" si="51"/>
        <v>CN</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si="52"/>
        <v>0</v>
      </c>
      <c r="AB386" s="228" t="str">
        <f t="shared" si="53"/>
        <v>GoldSmelter not listed</v>
      </c>
    </row>
    <row r="387" spans="1:28" s="227" customFormat="1" ht="38.25">
      <c r="A387" s="181" t="s">
        <v>15849</v>
      </c>
      <c r="B387" s="182" t="str">
        <f>VLOOKUP(A387,'[2]CMRT Declarations'!B:L, 2, FALSE)</f>
        <v>Gold</v>
      </c>
      <c r="C387" s="186" t="s">
        <v>1850</v>
      </c>
      <c r="D387" s="230" t="str">
        <f>VLOOKUP(A387,'[2]CMRT Declarations'!B:E, 4, FALSE)</f>
        <v>Hang Seng Technology</v>
      </c>
      <c r="E387" s="182" t="str">
        <f>VLOOKUP(A387,'[2]CMRT Declarations'!B:F, 5, FALSE)</f>
        <v>CHINA</v>
      </c>
      <c r="F387" s="182" t="s">
        <v>15849</v>
      </c>
      <c r="G387" s="182" t="str">
        <f>VLOOKUP(A387,'[2]CMRT Declarations'!B:H, 7, FALSE)</f>
        <v>Supplier</v>
      </c>
      <c r="H387" s="183"/>
      <c r="I387" s="184"/>
      <c r="J387" s="184"/>
      <c r="K387" s="224"/>
      <c r="L387" s="224"/>
      <c r="M387" s="224"/>
      <c r="N387" s="224"/>
      <c r="O387" s="224"/>
      <c r="P387" s="185"/>
      <c r="Q387" s="225"/>
      <c r="R387" s="182" t="str">
        <f ca="1">IF(ISERROR($V387),"",OFFSET('Smelter Look-up'!$C$4,$V387-4,0)&amp;"")</f>
        <v/>
      </c>
      <c r="S387" s="181" t="str">
        <f t="shared" ca="1" si="51"/>
        <v>CN</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si="52"/>
        <v>0</v>
      </c>
      <c r="AB387" s="228" t="str">
        <f t="shared" si="53"/>
        <v>GoldSmelter not listed</v>
      </c>
    </row>
    <row r="388" spans="1:28" s="227" customFormat="1" ht="38.25">
      <c r="A388" s="181" t="s">
        <v>15850</v>
      </c>
      <c r="B388" s="182" t="str">
        <f>VLOOKUP(A388,'[2]CMRT Declarations'!B:L, 2, FALSE)</f>
        <v>Gold</v>
      </c>
      <c r="C388" s="186" t="s">
        <v>1850</v>
      </c>
      <c r="D388" s="230" t="str">
        <f>VLOOKUP(A388,'[2]CMRT Declarations'!B:E, 4, FALSE)</f>
        <v>Jinlong Copper Co., Ltd.</v>
      </c>
      <c r="E388" s="182" t="str">
        <f>VLOOKUP(A388,'[2]CMRT Declarations'!B:F, 5, FALSE)</f>
        <v>CHINA</v>
      </c>
      <c r="F388" s="182" t="s">
        <v>15850</v>
      </c>
      <c r="G388" s="182" t="str">
        <f>VLOOKUP(A388,'[2]CMRT Declarations'!B:H, 7, FALSE)</f>
        <v>Supplier</v>
      </c>
      <c r="H388" s="183"/>
      <c r="I388" s="184"/>
      <c r="J388" s="184"/>
      <c r="K388" s="224"/>
      <c r="L388" s="224"/>
      <c r="M388" s="224"/>
      <c r="N388" s="224"/>
      <c r="O388" s="224"/>
      <c r="P388" s="185"/>
      <c r="Q388" s="225"/>
      <c r="R388" s="182" t="str">
        <f ca="1">IF(ISERROR($V388),"",OFFSET('Smelter Look-up'!$C$4,$V388-4,0)&amp;"")</f>
        <v/>
      </c>
      <c r="S388" s="181" t="str">
        <f t="shared" ref="S388" ca="1" si="54">IF(B388="","",IF(ISERROR(MATCH($E388,CL,0)),"Unknown",INDIRECT("'C'!$A$"&amp;MATCH($E388,CL,0)+1)))</f>
        <v>CN</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si="55">IF(AND(C388="Smelter not listed",OR(LEN(D388)=0,LEN(E388)=0)),1,0)</f>
        <v>0</v>
      </c>
      <c r="AB388" s="228" t="str">
        <f t="shared" ref="AB388" si="56">B388&amp;C388</f>
        <v>GoldSmelter not listed</v>
      </c>
    </row>
    <row r="389" spans="1:28" s="227" customFormat="1" ht="38.25">
      <c r="A389" s="181" t="s">
        <v>15851</v>
      </c>
      <c r="B389" s="182" t="str">
        <f>VLOOKUP(A389,'[2]CMRT Declarations'!B:L, 2, FALSE)</f>
        <v>Gold</v>
      </c>
      <c r="C389" s="186" t="s">
        <v>1850</v>
      </c>
      <c r="D389" s="230" t="str">
        <f>VLOOKUP(A389,'[2]CMRT Declarations'!B:E, 4, FALSE)</f>
        <v>Nyrstar Metals</v>
      </c>
      <c r="E389" s="182" t="str">
        <f>VLOOKUP(A389,'[2]CMRT Declarations'!B:F, 5, FALSE)</f>
        <v>UNITED STATES OF AMERICA</v>
      </c>
      <c r="F389" s="182" t="s">
        <v>15851</v>
      </c>
      <c r="G389" s="182" t="str">
        <f>VLOOKUP(A389,'[2]CMRT Declarations'!B:H, 7, FALSE)</f>
        <v>Supplier</v>
      </c>
      <c r="H389" s="183"/>
      <c r="I389" s="184"/>
      <c r="J389" s="184"/>
      <c r="K389" s="224"/>
      <c r="L389" s="224"/>
      <c r="M389" s="224"/>
      <c r="N389" s="224"/>
      <c r="O389" s="224"/>
      <c r="P389" s="185"/>
      <c r="Q389" s="225"/>
      <c r="R389" s="182" t="str">
        <f ca="1">IF(ISERROR($V389),"",OFFSET('Smelter Look-up'!$C$4,$V389-4,0)&amp;"")</f>
        <v/>
      </c>
      <c r="S389" s="181" t="str">
        <f t="shared" ref="S389:S420" ca="1" si="57">IF(B389="","",IF(ISERROR(MATCH($E389,CL,0)),"Unknown",INDIRECT("'C'!$A$"&amp;MATCH($E389,CL,0)+1)))</f>
        <v>US</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si="58">IF(AND(C389="Smelter not listed",OR(LEN(D389)=0,LEN(E389)=0)),1,0)</f>
        <v>0</v>
      </c>
      <c r="AB389" s="228" t="str">
        <f t="shared" ref="AB389:AB420" si="59">B389&amp;C389</f>
        <v>GoldSmelter not listed</v>
      </c>
    </row>
    <row r="390" spans="1:28" s="227" customFormat="1" ht="38.25">
      <c r="A390" s="181" t="s">
        <v>15852</v>
      </c>
      <c r="B390" s="182" t="str">
        <f>VLOOKUP(A390,'[2]CMRT Declarations'!B:L, 2, FALSE)</f>
        <v>Gold</v>
      </c>
      <c r="C390" s="186" t="s">
        <v>1850</v>
      </c>
      <c r="D390" s="230" t="str">
        <f>VLOOKUP(A390,'[2]CMRT Declarations'!B:E, 4, FALSE)</f>
        <v>Shan Tou Shi Yong Yuan Jin Shu Zai Sheng Co., Ltd.</v>
      </c>
      <c r="E390" s="182" t="str">
        <f>VLOOKUP(A390,'[2]CMRT Declarations'!B:F, 5, FALSE)</f>
        <v>CHINA</v>
      </c>
      <c r="F390" s="182" t="s">
        <v>15852</v>
      </c>
      <c r="G390" s="182" t="str">
        <f>VLOOKUP(A390,'[2]CMRT Declarations'!B:H, 7, FALSE)</f>
        <v>Supplier</v>
      </c>
      <c r="H390" s="183"/>
      <c r="I390" s="184"/>
      <c r="J390" s="184"/>
      <c r="K390" s="224"/>
      <c r="L390" s="224"/>
      <c r="M390" s="224"/>
      <c r="N390" s="224"/>
      <c r="O390" s="224"/>
      <c r="P390" s="185"/>
      <c r="Q390" s="225"/>
      <c r="R390" s="182" t="str">
        <f ca="1">IF(ISERROR($V390),"",OFFSET('Smelter Look-up'!$C$4,$V390-4,0)&amp;"")</f>
        <v/>
      </c>
      <c r="S390" s="181" t="str">
        <f t="shared" ca="1" si="57"/>
        <v>CN</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si="58"/>
        <v>0</v>
      </c>
      <c r="AB390" s="228" t="str">
        <f t="shared" si="59"/>
        <v>GoldSmelter not listed</v>
      </c>
    </row>
    <row r="391" spans="1:28" s="227" customFormat="1" ht="38.25">
      <c r="A391" s="181" t="s">
        <v>15853</v>
      </c>
      <c r="B391" s="182" t="str">
        <f>VLOOKUP(A391,'[2]CMRT Declarations'!B:L, 2, FALSE)</f>
        <v>Gold</v>
      </c>
      <c r="C391" s="186" t="s">
        <v>1850</v>
      </c>
      <c r="D391" s="230" t="str">
        <f>VLOOKUP(A391,'[2]CMRT Declarations'!B:E, 4, FALSE)</f>
        <v>Shandong Hengbang Smelter Co., Ltd.</v>
      </c>
      <c r="E391" s="182" t="str">
        <f>VLOOKUP(A391,'[2]CMRT Declarations'!B:F, 5, FALSE)</f>
        <v>CHINA</v>
      </c>
      <c r="F391" s="182" t="s">
        <v>15853</v>
      </c>
      <c r="G391" s="182" t="str">
        <f>VLOOKUP(A391,'[2]CMRT Declarations'!B:H, 7, FALSE)</f>
        <v>Supplier</v>
      </c>
      <c r="H391" s="183"/>
      <c r="I391" s="184"/>
      <c r="J391" s="184"/>
      <c r="K391" s="224"/>
      <c r="L391" s="224"/>
      <c r="M391" s="224"/>
      <c r="N391" s="224"/>
      <c r="O391" s="224"/>
      <c r="P391" s="185"/>
      <c r="Q391" s="225"/>
      <c r="R391" s="182" t="str">
        <f ca="1">IF(ISERROR($V391),"",OFFSET('Smelter Look-up'!$C$4,$V391-4,0)&amp;"")</f>
        <v/>
      </c>
      <c r="S391" s="181" t="str">
        <f t="shared" ca="1" si="57"/>
        <v>CN</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si="58"/>
        <v>0</v>
      </c>
      <c r="AB391" s="228" t="str">
        <f t="shared" si="59"/>
        <v>GoldSmelter not listed</v>
      </c>
    </row>
    <row r="392" spans="1:28" s="227" customFormat="1" ht="38.25">
      <c r="A392" s="181" t="s">
        <v>15854</v>
      </c>
      <c r="B392" s="182" t="str">
        <f>VLOOKUP(A392,'[2]CMRT Declarations'!B:L, 2, FALSE)</f>
        <v>Gold</v>
      </c>
      <c r="C392" s="186" t="s">
        <v>1850</v>
      </c>
      <c r="D392" s="230" t="str">
        <f>VLOOKUP(A392,'[2]CMRT Declarations'!B:E, 4, FALSE)</f>
        <v>Shenzhen Heng Zhong Industry Co., Ltd.</v>
      </c>
      <c r="E392" s="182" t="str">
        <f>VLOOKUP(A392,'[2]CMRT Declarations'!B:F, 5, FALSE)</f>
        <v>CHINA</v>
      </c>
      <c r="F392" s="182" t="s">
        <v>15854</v>
      </c>
      <c r="G392" s="182" t="str">
        <f>VLOOKUP(A392,'[2]CMRT Declarations'!B:H, 7, FALSE)</f>
        <v>Supplier</v>
      </c>
      <c r="H392" s="183"/>
      <c r="I392" s="184"/>
      <c r="J392" s="184"/>
      <c r="K392" s="224"/>
      <c r="L392" s="224"/>
      <c r="M392" s="224"/>
      <c r="N392" s="224"/>
      <c r="O392" s="224"/>
      <c r="P392" s="185"/>
      <c r="Q392" s="225"/>
      <c r="R392" s="182" t="str">
        <f ca="1">IF(ISERROR($V392),"",OFFSET('Smelter Look-up'!$C$4,$V392-4,0)&amp;"")</f>
        <v/>
      </c>
      <c r="S392" s="181" t="str">
        <f t="shared" ca="1" si="57"/>
        <v>CN</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si="58"/>
        <v>0</v>
      </c>
      <c r="AB392" s="228" t="str">
        <f t="shared" si="59"/>
        <v>GoldSmelter not listed</v>
      </c>
    </row>
    <row r="393" spans="1:28" s="227" customFormat="1" ht="38.25">
      <c r="A393" s="181" t="s">
        <v>15855</v>
      </c>
      <c r="B393" s="182" t="str">
        <f>VLOOKUP(A393,'[2]CMRT Declarations'!B:L, 2, FALSE)</f>
        <v>Gold</v>
      </c>
      <c r="C393" s="186" t="s">
        <v>1850</v>
      </c>
      <c r="D393" s="230" t="str">
        <f>VLOOKUP(A393,'[2]CMRT Declarations'!B:E, 4, FALSE)</f>
        <v>Sino-Platinum Metals Co., Ltd.</v>
      </c>
      <c r="E393" s="182" t="str">
        <f>VLOOKUP(A393,'[2]CMRT Declarations'!B:F, 5, FALSE)</f>
        <v>CHINA</v>
      </c>
      <c r="F393" s="182" t="s">
        <v>15855</v>
      </c>
      <c r="G393" s="182" t="str">
        <f>VLOOKUP(A393,'[2]CMRT Declarations'!B:H, 7, FALSE)</f>
        <v>Supplier</v>
      </c>
      <c r="H393" s="183"/>
      <c r="I393" s="184"/>
      <c r="J393" s="184"/>
      <c r="K393" s="224"/>
      <c r="L393" s="224"/>
      <c r="M393" s="224"/>
      <c r="N393" s="224"/>
      <c r="O393" s="224"/>
      <c r="P393" s="185"/>
      <c r="Q393" s="225"/>
      <c r="R393" s="182" t="str">
        <f ca="1">IF(ISERROR($V393),"",OFFSET('Smelter Look-up'!$C$4,$V393-4,0)&amp;"")</f>
        <v/>
      </c>
      <c r="S393" s="181" t="str">
        <f t="shared" ca="1" si="57"/>
        <v>CN</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si="58"/>
        <v>0</v>
      </c>
      <c r="AB393" s="228" t="str">
        <f t="shared" si="59"/>
        <v>GoldSmelter not listed</v>
      </c>
    </row>
    <row r="394" spans="1:28" s="227" customFormat="1" ht="38.25">
      <c r="A394" s="181" t="s">
        <v>15856</v>
      </c>
      <c r="B394" s="182" t="str">
        <f>VLOOKUP(A394,'[2]CMRT Declarations'!B:L, 2, FALSE)</f>
        <v>Gold</v>
      </c>
      <c r="C394" s="186" t="s">
        <v>1850</v>
      </c>
      <c r="D394" s="230" t="str">
        <f>VLOOKUP(A394,'[2]CMRT Declarations'!B:E, 4, FALSE)</f>
        <v>Viagra Di precious metals (Zhaoyuan) Co., Ltd.</v>
      </c>
      <c r="E394" s="182" t="str">
        <f>VLOOKUP(A394,'[2]CMRT Declarations'!B:F, 5, FALSE)</f>
        <v>CHINA</v>
      </c>
      <c r="F394" s="182" t="s">
        <v>15856</v>
      </c>
      <c r="G394" s="182" t="str">
        <f>VLOOKUP(A394,'[2]CMRT Declarations'!B:H, 7, FALSE)</f>
        <v>Supplier</v>
      </c>
      <c r="H394" s="183"/>
      <c r="I394" s="184"/>
      <c r="J394" s="184"/>
      <c r="K394" s="224"/>
      <c r="L394" s="224"/>
      <c r="M394" s="224"/>
      <c r="N394" s="224"/>
      <c r="O394" s="224"/>
      <c r="P394" s="185"/>
      <c r="Q394" s="225"/>
      <c r="R394" s="182" t="str">
        <f ca="1">IF(ISERROR($V394),"",OFFSET('Smelter Look-up'!$C$4,$V394-4,0)&amp;"")</f>
        <v/>
      </c>
      <c r="S394" s="181" t="str">
        <f t="shared" ca="1" si="57"/>
        <v>CN</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si="58"/>
        <v>0</v>
      </c>
      <c r="AB394" s="228" t="str">
        <f t="shared" si="59"/>
        <v>GoldSmelter not listed</v>
      </c>
    </row>
    <row r="395" spans="1:28" s="227" customFormat="1" ht="38.25">
      <c r="A395" s="181" t="s">
        <v>15857</v>
      </c>
      <c r="B395" s="182" t="str">
        <f>VLOOKUP(A395,'[2]CMRT Declarations'!B:L, 2, FALSE)</f>
        <v>Gold</v>
      </c>
      <c r="C395" s="186" t="s">
        <v>1850</v>
      </c>
      <c r="D395" s="230" t="str">
        <f>VLOOKUP(A395,'[2]CMRT Declarations'!B:E, 4, FALSE)</f>
        <v>Wuzhong Group</v>
      </c>
      <c r="E395" s="182" t="str">
        <f>VLOOKUP(A395,'[2]CMRT Declarations'!B:F, 5, FALSE)</f>
        <v>CHINA</v>
      </c>
      <c r="F395" s="182" t="s">
        <v>15857</v>
      </c>
      <c r="G395" s="182" t="str">
        <f>VLOOKUP(A395,'[2]CMRT Declarations'!B:H, 7, FALSE)</f>
        <v>Supplier</v>
      </c>
      <c r="H395" s="183"/>
      <c r="I395" s="184"/>
      <c r="J395" s="184"/>
      <c r="K395" s="224"/>
      <c r="L395" s="224"/>
      <c r="M395" s="224"/>
      <c r="N395" s="224"/>
      <c r="O395" s="224"/>
      <c r="P395" s="185"/>
      <c r="Q395" s="225"/>
      <c r="R395" s="182" t="str">
        <f ca="1">IF(ISERROR($V395),"",OFFSET('Smelter Look-up'!$C$4,$V395-4,0)&amp;"")</f>
        <v/>
      </c>
      <c r="S395" s="181" t="str">
        <f t="shared" ca="1" si="57"/>
        <v>CN</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si="58"/>
        <v>0</v>
      </c>
      <c r="AB395" s="228" t="str">
        <f t="shared" si="59"/>
        <v>GoldSmelter not listed</v>
      </c>
    </row>
    <row r="396" spans="1:28" s="227" customFormat="1" ht="38.25">
      <c r="A396" s="181" t="s">
        <v>15858</v>
      </c>
      <c r="B396" s="182" t="str">
        <f>VLOOKUP(A396,'[2]CMRT Declarations'!B:L, 2, FALSE)</f>
        <v>Gold</v>
      </c>
      <c r="C396" s="186" t="s">
        <v>1850</v>
      </c>
      <c r="D396" s="230" t="str">
        <f>VLOOKUP(A396,'[2]CMRT Declarations'!B:E, 4, FALSE)</f>
        <v>Zhe Jiang Guang Yuan Noble Metal Smelting Factory</v>
      </c>
      <c r="E396" s="182" t="str">
        <f>VLOOKUP(A396,'[2]CMRT Declarations'!B:F, 5, FALSE)</f>
        <v>CHINA</v>
      </c>
      <c r="F396" s="182" t="s">
        <v>15858</v>
      </c>
      <c r="G396" s="182" t="str">
        <f>VLOOKUP(A396,'[2]CMRT Declarations'!B:H, 7, FALSE)</f>
        <v>Supplier</v>
      </c>
      <c r="H396" s="183"/>
      <c r="I396" s="184"/>
      <c r="J396" s="184"/>
      <c r="K396" s="224"/>
      <c r="L396" s="224"/>
      <c r="M396" s="224"/>
      <c r="N396" s="224"/>
      <c r="O396" s="224"/>
      <c r="P396" s="185"/>
      <c r="Q396" s="225"/>
      <c r="R396" s="182" t="str">
        <f ca="1">IF(ISERROR($V396),"",OFFSET('Smelter Look-up'!$C$4,$V396-4,0)&amp;"")</f>
        <v/>
      </c>
      <c r="S396" s="181" t="str">
        <f t="shared" ca="1" si="57"/>
        <v>CN</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si="58"/>
        <v>0</v>
      </c>
      <c r="AB396" s="228" t="str">
        <f t="shared" si="59"/>
        <v>GoldSmelter not listed</v>
      </c>
    </row>
    <row r="397" spans="1:28" s="227" customFormat="1" ht="38.25">
      <c r="A397" s="181" t="s">
        <v>15859</v>
      </c>
      <c r="B397" s="182" t="str">
        <f>VLOOKUP(A397,'[2]CMRT Declarations'!B:L, 2, FALSE)</f>
        <v>Gold</v>
      </c>
      <c r="C397" s="186" t="s">
        <v>1850</v>
      </c>
      <c r="D397" s="230" t="str">
        <f>VLOOKUP(A397,'[2]CMRT Declarations'!B:E, 4, FALSE)</f>
        <v>Zhongshan Hyper-Toxic Substance Monopolized Co., Ltd.</v>
      </c>
      <c r="E397" s="182" t="str">
        <f>VLOOKUP(A397,'[2]CMRT Declarations'!B:F, 5, FALSE)</f>
        <v>CHINA</v>
      </c>
      <c r="F397" s="182" t="s">
        <v>15859</v>
      </c>
      <c r="G397" s="182" t="str">
        <f>VLOOKUP(A397,'[2]CMRT Declarations'!B:H, 7, FALSE)</f>
        <v>Supplier</v>
      </c>
      <c r="H397" s="183"/>
      <c r="I397" s="184"/>
      <c r="J397" s="184"/>
      <c r="K397" s="224"/>
      <c r="L397" s="224"/>
      <c r="M397" s="224"/>
      <c r="N397" s="224"/>
      <c r="O397" s="224"/>
      <c r="P397" s="185"/>
      <c r="Q397" s="225"/>
      <c r="R397" s="182" t="str">
        <f ca="1">IF(ISERROR($V397),"",OFFSET('Smelter Look-up'!$C$4,$V397-4,0)&amp;"")</f>
        <v/>
      </c>
      <c r="S397" s="181" t="str">
        <f t="shared" ca="1" si="57"/>
        <v>CN</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si="58"/>
        <v>0</v>
      </c>
      <c r="AB397" s="228" t="str">
        <f t="shared" si="59"/>
        <v>GoldSmelter not listed</v>
      </c>
    </row>
    <row r="398" spans="1:28" s="227" customFormat="1" ht="38.25">
      <c r="A398" s="181" t="s">
        <v>15860</v>
      </c>
      <c r="B398" s="182" t="str">
        <f>VLOOKUP(A398,'[2]CMRT Declarations'!B:L, 2, FALSE)</f>
        <v>Gold</v>
      </c>
      <c r="C398" s="186" t="s">
        <v>1850</v>
      </c>
      <c r="D398" s="230" t="str">
        <f>VLOOKUP(A398,'[2]CMRT Declarations'!B:E, 4, FALSE)</f>
        <v>Zhongshan Poison Material Proprietary Co., Ltd.</v>
      </c>
      <c r="E398" s="182" t="str">
        <f>VLOOKUP(A398,'[2]CMRT Declarations'!B:F, 5, FALSE)</f>
        <v>CHINA</v>
      </c>
      <c r="F398" s="182" t="s">
        <v>15860</v>
      </c>
      <c r="G398" s="182" t="str">
        <f>VLOOKUP(A398,'[2]CMRT Declarations'!B:H, 7, FALSE)</f>
        <v>Supplier</v>
      </c>
      <c r="H398" s="183"/>
      <c r="I398" s="184"/>
      <c r="J398" s="184"/>
      <c r="K398" s="224"/>
      <c r="L398" s="224"/>
      <c r="M398" s="224"/>
      <c r="N398" s="224"/>
      <c r="O398" s="224"/>
      <c r="P398" s="185"/>
      <c r="Q398" s="225"/>
      <c r="R398" s="182" t="str">
        <f ca="1">IF(ISERROR($V398),"",OFFSET('Smelter Look-up'!$C$4,$V398-4,0)&amp;"")</f>
        <v/>
      </c>
      <c r="S398" s="181" t="str">
        <f t="shared" ca="1" si="57"/>
        <v>CN</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si="58"/>
        <v>0</v>
      </c>
      <c r="AB398" s="228" t="str">
        <f t="shared" si="59"/>
        <v>GoldSmelter not listed</v>
      </c>
    </row>
    <row r="399" spans="1:28" s="227" customFormat="1" ht="38.25">
      <c r="A399" s="181" t="s">
        <v>15861</v>
      </c>
      <c r="B399" s="182" t="str">
        <f>VLOOKUP(A399,'[2]CMRT Declarations'!B:L, 2, FALSE)</f>
        <v>Gold</v>
      </c>
      <c r="C399" s="186" t="s">
        <v>1850</v>
      </c>
      <c r="D399" s="230" t="str">
        <f>VLOOKUP(A399,'[2]CMRT Declarations'!B:E, 4, FALSE)</f>
        <v>Zhuhai toxic materials Monopoly Ltd.</v>
      </c>
      <c r="E399" s="182" t="str">
        <f>VLOOKUP(A399,'[2]CMRT Declarations'!B:F, 5, FALSE)</f>
        <v>CHINA</v>
      </c>
      <c r="F399" s="182" t="s">
        <v>15861</v>
      </c>
      <c r="G399" s="182" t="str">
        <f>VLOOKUP(A399,'[2]CMRT Declarations'!B:H, 7, FALSE)</f>
        <v>Supplier</v>
      </c>
      <c r="H399" s="183"/>
      <c r="I399" s="184"/>
      <c r="J399" s="184"/>
      <c r="K399" s="224"/>
      <c r="L399" s="224"/>
      <c r="M399" s="224"/>
      <c r="N399" s="224"/>
      <c r="O399" s="224"/>
      <c r="P399" s="185"/>
      <c r="Q399" s="225"/>
      <c r="R399" s="182" t="str">
        <f ca="1">IF(ISERROR($V399),"",OFFSET('Smelter Look-up'!$C$4,$V399-4,0)&amp;"")</f>
        <v/>
      </c>
      <c r="S399" s="181" t="str">
        <f t="shared" ca="1" si="57"/>
        <v>CN</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si="58"/>
        <v>0</v>
      </c>
      <c r="AB399" s="228" t="str">
        <f t="shared" si="59"/>
        <v>GoldSmelter not listed</v>
      </c>
    </row>
    <row r="400" spans="1:28" s="227" customFormat="1" ht="38.25">
      <c r="A400" s="181" t="s">
        <v>15862</v>
      </c>
      <c r="B400" s="182" t="str">
        <f>VLOOKUP(A400,'[2]CMRT Declarations'!B:L, 2, FALSE)</f>
        <v>Gold</v>
      </c>
      <c r="C400" s="186" t="s">
        <v>1850</v>
      </c>
      <c r="D400" s="230" t="str">
        <f>VLOOKUP(A400,'[2]CMRT Declarations'!B:E, 4, FALSE)</f>
        <v>Yunnan Gold Mining Group Co., Ltd. (YGMG)</v>
      </c>
      <c r="E400" s="182" t="str">
        <f>VLOOKUP(A400,'[2]CMRT Declarations'!B:F, 5, FALSE)</f>
        <v>CHINA</v>
      </c>
      <c r="F400" s="182" t="s">
        <v>15862</v>
      </c>
      <c r="G400" s="182" t="str">
        <f>VLOOKUP(A400,'[2]CMRT Declarations'!B:H, 7, FALSE)</f>
        <v>Supplier</v>
      </c>
      <c r="H400" s="183"/>
      <c r="I400" s="184"/>
      <c r="J400" s="184"/>
      <c r="K400" s="224"/>
      <c r="L400" s="224"/>
      <c r="M400" s="224"/>
      <c r="N400" s="224"/>
      <c r="O400" s="224"/>
      <c r="P400" s="185"/>
      <c r="Q400" s="225"/>
      <c r="R400" s="182" t="str">
        <f ca="1">IF(ISERROR($V400),"",OFFSET('Smelter Look-up'!$C$4,$V400-4,0)&amp;"")</f>
        <v/>
      </c>
      <c r="S400" s="181" t="str">
        <f t="shared" ca="1" si="57"/>
        <v>CN</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si="58"/>
        <v>0</v>
      </c>
      <c r="AB400" s="228" t="str">
        <f t="shared" si="59"/>
        <v>GoldSmelter not listed</v>
      </c>
    </row>
    <row r="401" spans="1:28" s="227" customFormat="1" ht="38.25">
      <c r="A401" s="181" t="s">
        <v>15863</v>
      </c>
      <c r="B401" s="182" t="str">
        <f>VLOOKUP(A401,'[2]CMRT Declarations'!B:L, 2, FALSE)</f>
        <v>Gold</v>
      </c>
      <c r="C401" s="186" t="s">
        <v>1850</v>
      </c>
      <c r="D401" s="230" t="str">
        <f>VLOOKUP(A401,'[2]CMRT Declarations'!B:E, 4, FALSE)</f>
        <v>Zhuzhou Smelting Group Co., Ltd</v>
      </c>
      <c r="E401" s="182" t="str">
        <f>VLOOKUP(A401,'[2]CMRT Declarations'!B:F, 5, FALSE)</f>
        <v>CHINA</v>
      </c>
      <c r="F401" s="182" t="s">
        <v>15863</v>
      </c>
      <c r="G401" s="182" t="str">
        <f>VLOOKUP(A401,'[2]CMRT Declarations'!B:H, 7, FALSE)</f>
        <v>Supplier</v>
      </c>
      <c r="H401" s="183"/>
      <c r="I401" s="184"/>
      <c r="J401" s="184"/>
      <c r="K401" s="224"/>
      <c r="L401" s="224"/>
      <c r="M401" s="224"/>
      <c r="N401" s="224"/>
      <c r="O401" s="224"/>
      <c r="P401" s="185"/>
      <c r="Q401" s="225"/>
      <c r="R401" s="182" t="str">
        <f ca="1">IF(ISERROR($V401),"",OFFSET('Smelter Look-up'!$C$4,$V401-4,0)&amp;"")</f>
        <v/>
      </c>
      <c r="S401" s="181" t="str">
        <f t="shared" ca="1" si="57"/>
        <v>CN</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si="58"/>
        <v>0</v>
      </c>
      <c r="AB401" s="228" t="str">
        <f t="shared" si="59"/>
        <v>GoldSmelter not listed</v>
      </c>
    </row>
    <row r="402" spans="1:28" s="227" customFormat="1" ht="38.25">
      <c r="A402" s="181" t="s">
        <v>15864</v>
      </c>
      <c r="B402" s="182" t="str">
        <f>VLOOKUP(A402,'[2]CMRT Declarations'!B:L, 2, FALSE)</f>
        <v>Gold</v>
      </c>
      <c r="C402" s="186" t="s">
        <v>1850</v>
      </c>
      <c r="D402" s="230" t="str">
        <f>VLOOKUP(A402,'[2]CMRT Declarations'!B:E, 4, FALSE)</f>
        <v>ARY Aurum Plus</v>
      </c>
      <c r="E402" s="182" t="str">
        <f>VLOOKUP(A402,'[2]CMRT Declarations'!B:F, 5, FALSE)</f>
        <v>UNITED ARAB EMIRATES</v>
      </c>
      <c r="F402" s="182" t="s">
        <v>15864</v>
      </c>
      <c r="G402" s="182" t="str">
        <f>VLOOKUP(A402,'[2]CMRT Declarations'!B:H, 7, FALSE)</f>
        <v>Supplier</v>
      </c>
      <c r="H402" s="183"/>
      <c r="I402" s="184"/>
      <c r="J402" s="184"/>
      <c r="K402" s="224"/>
      <c r="L402" s="224"/>
      <c r="M402" s="224"/>
      <c r="N402" s="224"/>
      <c r="O402" s="224"/>
      <c r="P402" s="185"/>
      <c r="Q402" s="225"/>
      <c r="R402" s="182" t="str">
        <f ca="1">IF(ISERROR($V402),"",OFFSET('Smelter Look-up'!$C$4,$V402-4,0)&amp;"")</f>
        <v/>
      </c>
      <c r="S402" s="181" t="str">
        <f t="shared" ca="1" si="57"/>
        <v>AE</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si="58"/>
        <v>0</v>
      </c>
      <c r="AB402" s="228" t="str">
        <f t="shared" si="59"/>
        <v>GoldSmelter not listed</v>
      </c>
    </row>
    <row r="403" spans="1:28" s="227" customFormat="1" ht="38.25">
      <c r="A403" s="181" t="s">
        <v>15865</v>
      </c>
      <c r="B403" s="182" t="str">
        <f>VLOOKUP(A403,'[2]CMRT Declarations'!B:L, 2, FALSE)</f>
        <v>Gold</v>
      </c>
      <c r="C403" s="186" t="s">
        <v>1850</v>
      </c>
      <c r="D403" s="230" t="str">
        <f>VLOOKUP(A403,'[2]CMRT Declarations'!B:E, 4, FALSE)</f>
        <v>Shandong Yanggu Xiangguang Co., Ltd.</v>
      </c>
      <c r="E403" s="182" t="str">
        <f>VLOOKUP(A403,'[2]CMRT Declarations'!B:F, 5, FALSE)</f>
        <v>CHINA</v>
      </c>
      <c r="F403" s="182" t="s">
        <v>15865</v>
      </c>
      <c r="G403" s="182" t="str">
        <f>VLOOKUP(A403,'[2]CMRT Declarations'!B:H, 7, FALSE)</f>
        <v>Supplier</v>
      </c>
      <c r="H403" s="183"/>
      <c r="I403" s="184"/>
      <c r="J403" s="184"/>
      <c r="K403" s="224"/>
      <c r="L403" s="224"/>
      <c r="M403" s="224"/>
      <c r="N403" s="224"/>
      <c r="O403" s="224"/>
      <c r="P403" s="185"/>
      <c r="Q403" s="225"/>
      <c r="R403" s="182" t="str">
        <f ca="1">IF(ISERROR($V403),"",OFFSET('Smelter Look-up'!$C$4,$V403-4,0)&amp;"")</f>
        <v/>
      </c>
      <c r="S403" s="181" t="str">
        <f t="shared" ca="1" si="57"/>
        <v>CN</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si="58"/>
        <v>0</v>
      </c>
      <c r="AB403" s="228" t="str">
        <f t="shared" si="59"/>
        <v>GoldSmelter not listed</v>
      </c>
    </row>
    <row r="404" spans="1:28" s="227" customFormat="1" ht="38.25">
      <c r="A404" s="181" t="s">
        <v>15866</v>
      </c>
      <c r="B404" s="182" t="str">
        <f>VLOOKUP(A404,'[2]CMRT Declarations'!B:L, 2, FALSE)</f>
        <v>Gold</v>
      </c>
      <c r="C404" s="186" t="s">
        <v>1850</v>
      </c>
      <c r="D404" s="230" t="str">
        <f>VLOOKUP(A404,'[2]CMRT Declarations'!B:E, 4, FALSE)</f>
        <v>Al Ghaith Gold</v>
      </c>
      <c r="E404" s="182" t="str">
        <f>VLOOKUP(A404,'[2]CMRT Declarations'!B:F, 5, FALSE)</f>
        <v>UNITED ARAB EMIRATES</v>
      </c>
      <c r="F404" s="182" t="s">
        <v>15866</v>
      </c>
      <c r="G404" s="182" t="str">
        <f>VLOOKUP(A404,'[2]CMRT Declarations'!B:H, 7, FALSE)</f>
        <v>Supplier</v>
      </c>
      <c r="H404" s="183"/>
      <c r="I404" s="184"/>
      <c r="J404" s="184"/>
      <c r="K404" s="224"/>
      <c r="L404" s="224"/>
      <c r="M404" s="224"/>
      <c r="N404" s="224"/>
      <c r="O404" s="224"/>
      <c r="P404" s="185"/>
      <c r="Q404" s="225"/>
      <c r="R404" s="182" t="str">
        <f ca="1">IF(ISERROR($V404),"",OFFSET('Smelter Look-up'!$C$4,$V404-4,0)&amp;"")</f>
        <v/>
      </c>
      <c r="S404" s="181" t="str">
        <f t="shared" ca="1" si="57"/>
        <v>AE</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si="58"/>
        <v>0</v>
      </c>
      <c r="AB404" s="228" t="str">
        <f t="shared" si="59"/>
        <v>GoldSmelter not listed</v>
      </c>
    </row>
    <row r="405" spans="1:28" s="227" customFormat="1" ht="38.25">
      <c r="A405" s="181" t="s">
        <v>15867</v>
      </c>
      <c r="B405" s="182" t="str">
        <f>VLOOKUP(A405,'[2]CMRT Declarations'!B:L, 2, FALSE)</f>
        <v>Gold</v>
      </c>
      <c r="C405" s="186" t="s">
        <v>1850</v>
      </c>
      <c r="D405" s="230" t="str">
        <f>VLOOKUP(A405,'[2]CMRT Declarations'!B:E, 4, FALSE)</f>
        <v>Hung Cheong Metal Manufacturing Limited</v>
      </c>
      <c r="E405" s="182" t="str">
        <f>VLOOKUP(A405,'[2]CMRT Declarations'!B:F, 5, FALSE)</f>
        <v>CHINA</v>
      </c>
      <c r="F405" s="182" t="s">
        <v>15867</v>
      </c>
      <c r="G405" s="182" t="str">
        <f>VLOOKUP(A405,'[2]CMRT Declarations'!B:H, 7, FALSE)</f>
        <v>Supplier</v>
      </c>
      <c r="H405" s="183"/>
      <c r="I405" s="184"/>
      <c r="J405" s="184"/>
      <c r="K405" s="224"/>
      <c r="L405" s="224"/>
      <c r="M405" s="224"/>
      <c r="N405" s="224"/>
      <c r="O405" s="224"/>
      <c r="P405" s="185"/>
      <c r="Q405" s="225"/>
      <c r="R405" s="182" t="str">
        <f ca="1">IF(ISERROR($V405),"",OFFSET('Smelter Look-up'!$C$4,$V405-4,0)&amp;"")</f>
        <v/>
      </c>
      <c r="S405" s="181" t="str">
        <f t="shared" ca="1" si="57"/>
        <v>CN</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si="58"/>
        <v>0</v>
      </c>
      <c r="AB405" s="228" t="str">
        <f t="shared" si="59"/>
        <v>GoldSmelter not listed</v>
      </c>
    </row>
    <row r="406" spans="1:28" s="227" customFormat="1" ht="51">
      <c r="A406" s="181" t="s">
        <v>15868</v>
      </c>
      <c r="B406" s="182" t="str">
        <f>VLOOKUP(A406,'[2]CMRT Declarations'!B:L, 2, FALSE)</f>
        <v>Tantalum</v>
      </c>
      <c r="C406" s="186" t="s">
        <v>1850</v>
      </c>
      <c r="D406" s="230" t="str">
        <f>VLOOKUP(A406,'[2]CMRT Declarations'!B:E, 4, FALSE)</f>
        <v>ANHUI HERRMAN IMPEX CO.</v>
      </c>
      <c r="E406" s="182" t="str">
        <f>VLOOKUP(A406,'[2]CMRT Declarations'!B:F, 5, FALSE)</f>
        <v>CHINA</v>
      </c>
      <c r="F406" s="182" t="s">
        <v>15868</v>
      </c>
      <c r="G406" s="182" t="str">
        <f>VLOOKUP(A406,'[2]CMRT Declarations'!B:H, 7, FALSE)</f>
        <v>Supplier</v>
      </c>
      <c r="H406" s="183"/>
      <c r="I406" s="184"/>
      <c r="J406" s="184"/>
      <c r="K406" s="224"/>
      <c r="L406" s="224"/>
      <c r="M406" s="224"/>
      <c r="N406" s="224"/>
      <c r="O406" s="224"/>
      <c r="P406" s="185"/>
      <c r="Q406" s="225"/>
      <c r="R406" s="182" t="str">
        <f ca="1">IF(ISERROR($V406),"",OFFSET('Smelter Look-up'!$C$4,$V406-4,0)&amp;"")</f>
        <v/>
      </c>
      <c r="S406" s="181" t="str">
        <f t="shared" ca="1" si="57"/>
        <v>CN</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si="58"/>
        <v>0</v>
      </c>
      <c r="AB406" s="228" t="str">
        <f t="shared" si="59"/>
        <v>TantalumSmelter not listed</v>
      </c>
    </row>
    <row r="407" spans="1:28" s="227" customFormat="1" ht="38.25">
      <c r="A407" s="181" t="s">
        <v>15869</v>
      </c>
      <c r="B407" s="182" t="str">
        <f>VLOOKUP(A407,'[2]CMRT Declarations'!B:L, 2, FALSE)</f>
        <v>Tin</v>
      </c>
      <c r="C407" s="186" t="s">
        <v>1850</v>
      </c>
      <c r="D407" s="230" t="str">
        <f>VLOOKUP(A407,'[2]CMRT Declarations'!B:E, 4, FALSE)</f>
        <v>Dongguan City Xida Soldering Tin Products Co.</v>
      </c>
      <c r="E407" s="182" t="str">
        <f>VLOOKUP(A407,'[2]CMRT Declarations'!B:F, 5, FALSE)</f>
        <v>CHINA</v>
      </c>
      <c r="F407" s="182" t="s">
        <v>15869</v>
      </c>
      <c r="G407" s="182" t="str">
        <f>VLOOKUP(A407,'[2]CMRT Declarations'!B:H, 7, FALSE)</f>
        <v>Supplier</v>
      </c>
      <c r="H407" s="183"/>
      <c r="I407" s="184"/>
      <c r="J407" s="184"/>
      <c r="K407" s="224"/>
      <c r="L407" s="224"/>
      <c r="M407" s="224"/>
      <c r="N407" s="224"/>
      <c r="O407" s="224"/>
      <c r="P407" s="185"/>
      <c r="Q407" s="225"/>
      <c r="R407" s="182" t="str">
        <f ca="1">IF(ISERROR($V407),"",OFFSET('Smelter Look-up'!$C$4,$V407-4,0)&amp;"")</f>
        <v/>
      </c>
      <c r="S407" s="181" t="str">
        <f t="shared" ca="1" si="57"/>
        <v>CN</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si="58"/>
        <v>0</v>
      </c>
      <c r="AB407" s="228" t="str">
        <f t="shared" si="59"/>
        <v>TinSmelter not listed</v>
      </c>
    </row>
    <row r="408" spans="1:28" s="227" customFormat="1" ht="38.25">
      <c r="A408" s="181" t="s">
        <v>15870</v>
      </c>
      <c r="B408" s="182" t="str">
        <f>VLOOKUP(A408,'[2]CMRT Declarations'!B:L, 2, FALSE)</f>
        <v>Tin</v>
      </c>
      <c r="C408" s="186" t="s">
        <v>1850</v>
      </c>
      <c r="D408" s="230" t="str">
        <f>VLOOKUP(A408,'[2]CMRT Declarations'!B:E, 4, FALSE)</f>
        <v>Guangxi Nonferrous Metals Group</v>
      </c>
      <c r="E408" s="182" t="str">
        <f>VLOOKUP(A408,'[2]CMRT Declarations'!B:F, 5, FALSE)</f>
        <v>CHINA</v>
      </c>
      <c r="F408" s="182" t="s">
        <v>15870</v>
      </c>
      <c r="G408" s="182" t="str">
        <f>VLOOKUP(A408,'[2]CMRT Declarations'!B:H, 7, FALSE)</f>
        <v>Supplier</v>
      </c>
      <c r="H408" s="183"/>
      <c r="I408" s="184"/>
      <c r="J408" s="184"/>
      <c r="K408" s="224"/>
      <c r="L408" s="224"/>
      <c r="M408" s="224"/>
      <c r="N408" s="224"/>
      <c r="O408" s="224"/>
      <c r="P408" s="185"/>
      <c r="Q408" s="225"/>
      <c r="R408" s="182" t="str">
        <f ca="1">IF(ISERROR($V408),"",OFFSET('Smelter Look-up'!$C$4,$V408-4,0)&amp;"")</f>
        <v/>
      </c>
      <c r="S408" s="181" t="str">
        <f t="shared" ca="1" si="57"/>
        <v>CN</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si="58"/>
        <v>0</v>
      </c>
      <c r="AB408" s="228" t="str">
        <f t="shared" si="59"/>
        <v>TinSmelter not listed</v>
      </c>
    </row>
    <row r="409" spans="1:28" s="227" customFormat="1" ht="38.25">
      <c r="A409" s="181" t="s">
        <v>15871</v>
      </c>
      <c r="B409" s="182" t="str">
        <f>VLOOKUP(A409,'[2]CMRT Declarations'!B:L, 2, FALSE)</f>
        <v>Tin</v>
      </c>
      <c r="C409" s="186" t="s">
        <v>1850</v>
      </c>
      <c r="D409" s="230" t="str">
        <f>VLOOKUP(A409,'[2]CMRT Declarations'!B:E, 4, FALSE)</f>
        <v>Guangxi Zhongshan Jin Yi Smelting Co., Ltd.</v>
      </c>
      <c r="E409" s="182" t="str">
        <f>VLOOKUP(A409,'[2]CMRT Declarations'!B:F, 5, FALSE)</f>
        <v>CHINA</v>
      </c>
      <c r="F409" s="182" t="s">
        <v>15871</v>
      </c>
      <c r="G409" s="182" t="str">
        <f>VLOOKUP(A409,'[2]CMRT Declarations'!B:H, 7, FALSE)</f>
        <v>Supplier</v>
      </c>
      <c r="H409" s="183"/>
      <c r="I409" s="184"/>
      <c r="J409" s="184"/>
      <c r="K409" s="224"/>
      <c r="L409" s="224"/>
      <c r="M409" s="224"/>
      <c r="N409" s="224"/>
      <c r="O409" s="224"/>
      <c r="P409" s="185"/>
      <c r="Q409" s="225"/>
      <c r="R409" s="182" t="str">
        <f ca="1">IF(ISERROR($V409),"",OFFSET('Smelter Look-up'!$C$4,$V409-4,0)&amp;"")</f>
        <v/>
      </c>
      <c r="S409" s="181" t="str">
        <f t="shared" ca="1" si="57"/>
        <v>CN</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si="58"/>
        <v>0</v>
      </c>
      <c r="AB409" s="228" t="str">
        <f t="shared" si="59"/>
        <v>TinSmelter not listed</v>
      </c>
    </row>
    <row r="410" spans="1:28" s="227" customFormat="1" ht="38.25">
      <c r="A410" s="181" t="s">
        <v>15872</v>
      </c>
      <c r="B410" s="182" t="str">
        <f>VLOOKUP(A410,'[2]CMRT Declarations'!B:L, 2, FALSE)</f>
        <v>Tin</v>
      </c>
      <c r="C410" s="186" t="s">
        <v>1850</v>
      </c>
      <c r="D410" s="230" t="str">
        <f>VLOOKUP(A410,'[2]CMRT Declarations'!B:E, 4, FALSE)</f>
        <v>Hezhou Jinwei Tin Co., Ltd.</v>
      </c>
      <c r="E410" s="182" t="str">
        <f>VLOOKUP(A410,'[2]CMRT Declarations'!B:F, 5, FALSE)</f>
        <v>CHINA</v>
      </c>
      <c r="F410" s="182" t="s">
        <v>15872</v>
      </c>
      <c r="G410" s="182" t="str">
        <f>VLOOKUP(A410,'[2]CMRT Declarations'!B:H, 7, FALSE)</f>
        <v>Supplier</v>
      </c>
      <c r="H410" s="183"/>
      <c r="I410" s="184"/>
      <c r="J410" s="184"/>
      <c r="K410" s="224"/>
      <c r="L410" s="224"/>
      <c r="M410" s="224"/>
      <c r="N410" s="224"/>
      <c r="O410" s="224"/>
      <c r="P410" s="185"/>
      <c r="Q410" s="225"/>
      <c r="R410" s="182" t="str">
        <f ca="1">IF(ISERROR($V410),"",OFFSET('Smelter Look-up'!$C$4,$V410-4,0)&amp;"")</f>
        <v/>
      </c>
      <c r="S410" s="181" t="str">
        <f t="shared" ca="1" si="57"/>
        <v>CN</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si="58"/>
        <v>0</v>
      </c>
      <c r="AB410" s="228" t="str">
        <f t="shared" si="59"/>
        <v>TinSmelter not listed</v>
      </c>
    </row>
    <row r="411" spans="1:28" s="227" customFormat="1" ht="38.25">
      <c r="A411" s="181" t="s">
        <v>15873</v>
      </c>
      <c r="B411" s="182" t="str">
        <f>VLOOKUP(A411,'[2]CMRT Declarations'!B:L, 2, FALSE)</f>
        <v>Tin</v>
      </c>
      <c r="C411" s="186" t="s">
        <v>1850</v>
      </c>
      <c r="D411" s="230" t="str">
        <f>VLOOKUP(A411,'[2]CMRT Declarations'!B:E, 4, FALSE)</f>
        <v>Ma An Shan Shu Guang Smelter Corp.</v>
      </c>
      <c r="E411" s="182" t="str">
        <f>VLOOKUP(A411,'[2]CMRT Declarations'!B:F, 5, FALSE)</f>
        <v>CHINA</v>
      </c>
      <c r="F411" s="182" t="s">
        <v>15873</v>
      </c>
      <c r="G411" s="182" t="str">
        <f>VLOOKUP(A411,'[2]CMRT Declarations'!B:H, 7, FALSE)</f>
        <v>Supplier</v>
      </c>
      <c r="H411" s="183"/>
      <c r="I411" s="184"/>
      <c r="J411" s="184"/>
      <c r="K411" s="224"/>
      <c r="L411" s="224"/>
      <c r="M411" s="224"/>
      <c r="N411" s="224"/>
      <c r="O411" s="224"/>
      <c r="P411" s="185"/>
      <c r="Q411" s="225"/>
      <c r="R411" s="182" t="str">
        <f ca="1">IF(ISERROR($V411),"",OFFSET('Smelter Look-up'!$C$4,$V411-4,0)&amp;"")</f>
        <v/>
      </c>
      <c r="S411" s="181" t="str">
        <f t="shared" ca="1" si="57"/>
        <v>CN</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si="58"/>
        <v>0</v>
      </c>
      <c r="AB411" s="228" t="str">
        <f t="shared" si="59"/>
        <v>TinSmelter not listed</v>
      </c>
    </row>
    <row r="412" spans="1:28" s="227" customFormat="1" ht="38.25">
      <c r="A412" s="181" t="s">
        <v>15874</v>
      </c>
      <c r="B412" s="182" t="str">
        <f>VLOOKUP(A412,'[2]CMRT Declarations'!B:L, 2, FALSE)</f>
        <v>Tin</v>
      </c>
      <c r="C412" s="186" t="s">
        <v>1850</v>
      </c>
      <c r="D412" s="230" t="str">
        <f>VLOOKUP(A412,'[2]CMRT Declarations'!B:E, 4, FALSE)</f>
        <v>Materials Eco-Refining Co., Ltd.</v>
      </c>
      <c r="E412" s="182" t="str">
        <f>VLOOKUP(A412,'[2]CMRT Declarations'!B:F, 5, FALSE)</f>
        <v>JAPAN</v>
      </c>
      <c r="F412" s="182" t="s">
        <v>15874</v>
      </c>
      <c r="G412" s="182" t="str">
        <f>VLOOKUP(A412,'[2]CMRT Declarations'!B:H, 7, FALSE)</f>
        <v>Supplier</v>
      </c>
      <c r="H412" s="183"/>
      <c r="I412" s="184"/>
      <c r="J412" s="184"/>
      <c r="K412" s="224"/>
      <c r="L412" s="224"/>
      <c r="M412" s="224"/>
      <c r="N412" s="224"/>
      <c r="O412" s="224"/>
      <c r="P412" s="185"/>
      <c r="Q412" s="225"/>
      <c r="R412" s="182" t="str">
        <f ca="1">IF(ISERROR($V412),"",OFFSET('Smelter Look-up'!$C$4,$V412-4,0)&amp;"")</f>
        <v/>
      </c>
      <c r="S412" s="181" t="str">
        <f t="shared" ca="1" si="57"/>
        <v>JP</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si="58"/>
        <v>0</v>
      </c>
      <c r="AB412" s="228" t="str">
        <f t="shared" si="59"/>
        <v>TinSmelter not listed</v>
      </c>
    </row>
    <row r="413" spans="1:28" s="227" customFormat="1" ht="38.25">
      <c r="A413" s="181" t="s">
        <v>15875</v>
      </c>
      <c r="B413" s="182" t="str">
        <f>VLOOKUP(A413,'[2]CMRT Declarations'!B:L, 2, FALSE)</f>
        <v>Tin</v>
      </c>
      <c r="C413" s="186" t="s">
        <v>1850</v>
      </c>
      <c r="D413" s="230" t="str">
        <f>VLOOKUP(A413,'[2]CMRT Declarations'!B:E, 4, FALSE)</f>
        <v>Metahub Industries Sdn. Bhd.</v>
      </c>
      <c r="E413" s="182" t="str">
        <f>VLOOKUP(A413,'[2]CMRT Declarations'!B:F, 5, FALSE)</f>
        <v>MALAYSIA</v>
      </c>
      <c r="F413" s="182" t="s">
        <v>15875</v>
      </c>
      <c r="G413" s="182" t="str">
        <f>VLOOKUP(A413,'[2]CMRT Declarations'!B:H, 7, FALSE)</f>
        <v>Supplier</v>
      </c>
      <c r="H413" s="183"/>
      <c r="I413" s="184"/>
      <c r="J413" s="184"/>
      <c r="K413" s="224"/>
      <c r="L413" s="224"/>
      <c r="M413" s="224"/>
      <c r="N413" s="224"/>
      <c r="O413" s="224"/>
      <c r="P413" s="185"/>
      <c r="Q413" s="225"/>
      <c r="R413" s="182" t="str">
        <f ca="1">IF(ISERROR($V413),"",OFFSET('Smelter Look-up'!$C$4,$V413-4,0)&amp;"")</f>
        <v/>
      </c>
      <c r="S413" s="181" t="str">
        <f t="shared" ca="1" si="57"/>
        <v>MY</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si="58"/>
        <v>0</v>
      </c>
      <c r="AB413" s="228" t="str">
        <f t="shared" si="59"/>
        <v>TinSmelter not listed</v>
      </c>
    </row>
    <row r="414" spans="1:28" s="227" customFormat="1" ht="38.25">
      <c r="A414" s="181" t="s">
        <v>15876</v>
      </c>
      <c r="B414" s="182" t="str">
        <f>VLOOKUP(A414,'[2]CMRT Declarations'!B:L, 2, FALSE)</f>
        <v>Tin</v>
      </c>
      <c r="C414" s="186" t="s">
        <v>1850</v>
      </c>
      <c r="D414" s="230" t="str">
        <f>VLOOKUP(A414,'[2]CMRT Declarations'!B:E, 4, FALSE)</f>
        <v>Minchali Metal Industry Co., Ltd.</v>
      </c>
      <c r="E414" s="182" t="str">
        <f>VLOOKUP(A414,'[2]CMRT Declarations'!B:F, 5, FALSE)</f>
        <v>TAIWAN, PROVINCE OF CHINA</v>
      </c>
      <c r="F414" s="182" t="s">
        <v>15876</v>
      </c>
      <c r="G414" s="182" t="str">
        <f>VLOOKUP(A414,'[2]CMRT Declarations'!B:H, 7, FALSE)</f>
        <v>Supplier</v>
      </c>
      <c r="H414" s="183"/>
      <c r="I414" s="184"/>
      <c r="J414" s="184"/>
      <c r="K414" s="224"/>
      <c r="L414" s="224"/>
      <c r="M414" s="224"/>
      <c r="N414" s="224"/>
      <c r="O414" s="224"/>
      <c r="P414" s="185"/>
      <c r="Q414" s="225"/>
      <c r="R414" s="182" t="str">
        <f ca="1">IF(ISERROR($V414),"",OFFSET('Smelter Look-up'!$C$4,$V414-4,0)&amp;"")</f>
        <v/>
      </c>
      <c r="S414" s="181" t="str">
        <f t="shared" ca="1" si="57"/>
        <v>TW</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si="58"/>
        <v>0</v>
      </c>
      <c r="AB414" s="228" t="str">
        <f t="shared" si="59"/>
        <v>TinSmelter not listed</v>
      </c>
    </row>
    <row r="415" spans="1:28" s="227" customFormat="1" ht="38.25">
      <c r="A415" s="181" t="s">
        <v>15877</v>
      </c>
      <c r="B415" s="182" t="str">
        <f>VLOOKUP(A415,'[2]CMRT Declarations'!B:L, 2, FALSE)</f>
        <v>Tin</v>
      </c>
      <c r="C415" s="186" t="s">
        <v>1850</v>
      </c>
      <c r="D415" s="230" t="str">
        <f>VLOOKUP(A415,'[2]CMRT Declarations'!B:E, 4, FALSE)</f>
        <v>Ming Li Jia smelt Metal Factory</v>
      </c>
      <c r="E415" s="182" t="str">
        <f>VLOOKUP(A415,'[2]CMRT Declarations'!B:F, 5, FALSE)</f>
        <v>CHINA</v>
      </c>
      <c r="F415" s="182" t="s">
        <v>15877</v>
      </c>
      <c r="G415" s="182" t="str">
        <f>VLOOKUP(A415,'[2]CMRT Declarations'!B:H, 7, FALSE)</f>
        <v>Supplier</v>
      </c>
      <c r="H415" s="183"/>
      <c r="I415" s="184"/>
      <c r="J415" s="184"/>
      <c r="K415" s="224"/>
      <c r="L415" s="224"/>
      <c r="M415" s="224"/>
      <c r="N415" s="224"/>
      <c r="O415" s="224"/>
      <c r="P415" s="185"/>
      <c r="Q415" s="225"/>
      <c r="R415" s="182" t="str">
        <f ca="1">IF(ISERROR($V415),"",OFFSET('Smelter Look-up'!$C$4,$V415-4,0)&amp;"")</f>
        <v/>
      </c>
      <c r="S415" s="181" t="str">
        <f t="shared" ca="1" si="57"/>
        <v>CN</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si="58"/>
        <v>0</v>
      </c>
      <c r="AB415" s="228" t="str">
        <f t="shared" si="59"/>
        <v>TinSmelter not listed</v>
      </c>
    </row>
    <row r="416" spans="1:28" s="227" customFormat="1" ht="38.25">
      <c r="A416" s="181" t="s">
        <v>15878</v>
      </c>
      <c r="B416" s="182" t="str">
        <f>VLOOKUP(A416,'[2]CMRT Declarations'!B:L, 2, FALSE)</f>
        <v>Tin</v>
      </c>
      <c r="C416" s="186" t="s">
        <v>1850</v>
      </c>
      <c r="D416" s="230" t="str">
        <f>VLOOKUP(A416,'[2]CMRT Declarations'!B:E, 4, FALSE)</f>
        <v>Shan Tou Shi Yong Yuan Jin Shu Zai Sheng Co., Ltd.</v>
      </c>
      <c r="E416" s="182" t="str">
        <f>VLOOKUP(A416,'[2]CMRT Declarations'!B:F, 5, FALSE)</f>
        <v>CHINA</v>
      </c>
      <c r="F416" s="182" t="s">
        <v>15878</v>
      </c>
      <c r="G416" s="182" t="str">
        <f>VLOOKUP(A416,'[2]CMRT Declarations'!B:H, 7, FALSE)</f>
        <v>Supplier</v>
      </c>
      <c r="H416" s="183"/>
      <c r="I416" s="184"/>
      <c r="J416" s="184"/>
      <c r="K416" s="224"/>
      <c r="L416" s="224"/>
      <c r="M416" s="224"/>
      <c r="N416" s="224"/>
      <c r="O416" s="224"/>
      <c r="P416" s="185"/>
      <c r="Q416" s="225"/>
      <c r="R416" s="182" t="str">
        <f ca="1">IF(ISERROR($V416),"",OFFSET('Smelter Look-up'!$C$4,$V416-4,0)&amp;"")</f>
        <v/>
      </c>
      <c r="S416" s="181" t="str">
        <f t="shared" ca="1" si="57"/>
        <v>CN</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si="58"/>
        <v>0</v>
      </c>
      <c r="AB416" s="228" t="str">
        <f t="shared" si="59"/>
        <v>TinSmelter not listed</v>
      </c>
    </row>
    <row r="417" spans="1:28" s="227" customFormat="1" ht="38.25">
      <c r="A417" s="181" t="s">
        <v>15879</v>
      </c>
      <c r="B417" s="182" t="str">
        <f>VLOOKUP(A417,'[2]CMRT Declarations'!B:L, 2, FALSE)</f>
        <v>Tin</v>
      </c>
      <c r="C417" s="186" t="s">
        <v>1850</v>
      </c>
      <c r="D417" s="230" t="str">
        <f>VLOOKUP(A417,'[2]CMRT Declarations'!B:E, 4, FALSE)</f>
        <v>Shenzhen Hong Chang Metal Manufacturing Factory</v>
      </c>
      <c r="E417" s="182" t="str">
        <f>VLOOKUP(A417,'[2]CMRT Declarations'!B:F, 5, FALSE)</f>
        <v>CHINA</v>
      </c>
      <c r="F417" s="182" t="s">
        <v>15879</v>
      </c>
      <c r="G417" s="182" t="str">
        <f>VLOOKUP(A417,'[2]CMRT Declarations'!B:H, 7, FALSE)</f>
        <v>Supplier</v>
      </c>
      <c r="H417" s="183"/>
      <c r="I417" s="184"/>
      <c r="J417" s="184"/>
      <c r="K417" s="224"/>
      <c r="L417" s="224"/>
      <c r="M417" s="224"/>
      <c r="N417" s="224"/>
      <c r="O417" s="224"/>
      <c r="P417" s="185"/>
      <c r="Q417" s="225"/>
      <c r="R417" s="182" t="str">
        <f ca="1">IF(ISERROR($V417),"",OFFSET('Smelter Look-up'!$C$4,$V417-4,0)&amp;"")</f>
        <v/>
      </c>
      <c r="S417" s="181" t="str">
        <f t="shared" ca="1" si="57"/>
        <v>CN</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si="58"/>
        <v>0</v>
      </c>
      <c r="AB417" s="228" t="str">
        <f t="shared" si="59"/>
        <v>TinSmelter not listed</v>
      </c>
    </row>
    <row r="418" spans="1:28" s="227" customFormat="1" ht="38.25">
      <c r="A418" s="181" t="s">
        <v>15880</v>
      </c>
      <c r="B418" s="182" t="str">
        <f>VLOOKUP(A418,'[2]CMRT Declarations'!B:L, 2, FALSE)</f>
        <v>Tin</v>
      </c>
      <c r="C418" s="186" t="s">
        <v>1850</v>
      </c>
      <c r="D418" s="230" t="str">
        <f>VLOOKUP(A418,'[2]CMRT Declarations'!B:E, 4, FALSE)</f>
        <v>Sichuan Guanghan Jiangnan casting smelters</v>
      </c>
      <c r="E418" s="182" t="str">
        <f>VLOOKUP(A418,'[2]CMRT Declarations'!B:F, 5, FALSE)</f>
        <v>CHINA</v>
      </c>
      <c r="F418" s="182" t="s">
        <v>15880</v>
      </c>
      <c r="G418" s="182" t="str">
        <f>VLOOKUP(A418,'[2]CMRT Declarations'!B:H, 7, FALSE)</f>
        <v>Supplier</v>
      </c>
      <c r="H418" s="183"/>
      <c r="I418" s="184"/>
      <c r="J418" s="184"/>
      <c r="K418" s="224"/>
      <c r="L418" s="224"/>
      <c r="M418" s="224"/>
      <c r="N418" s="224"/>
      <c r="O418" s="224"/>
      <c r="P418" s="185"/>
      <c r="Q418" s="225"/>
      <c r="R418" s="182" t="str">
        <f ca="1">IF(ISERROR($V418),"",OFFSET('Smelter Look-up'!$C$4,$V418-4,0)&amp;"")</f>
        <v/>
      </c>
      <c r="S418" s="181" t="str">
        <f t="shared" ca="1" si="57"/>
        <v>CN</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si="58"/>
        <v>0</v>
      </c>
      <c r="AB418" s="228" t="str">
        <f t="shared" si="59"/>
        <v>TinSmelter not listed</v>
      </c>
    </row>
    <row r="419" spans="1:28" s="227" customFormat="1" ht="38.25">
      <c r="A419" s="181" t="s">
        <v>15881</v>
      </c>
      <c r="B419" s="182" t="str">
        <f>VLOOKUP(A419,'[2]CMRT Declarations'!B:L, 2, FALSE)</f>
        <v>Tin</v>
      </c>
      <c r="C419" s="186" t="s">
        <v>1850</v>
      </c>
      <c r="D419" s="230" t="str">
        <f>VLOOKUP(A419,'[2]CMRT Declarations'!B:E, 4, FALSE)</f>
        <v>Suzhou Nuonengda Chemical Co., Ltd.</v>
      </c>
      <c r="E419" s="182" t="str">
        <f>VLOOKUP(A419,'[2]CMRT Declarations'!B:F, 5, FALSE)</f>
        <v>CHINA</v>
      </c>
      <c r="F419" s="182" t="s">
        <v>15881</v>
      </c>
      <c r="G419" s="182" t="str">
        <f>VLOOKUP(A419,'[2]CMRT Declarations'!B:H, 7, FALSE)</f>
        <v>Supplier</v>
      </c>
      <c r="H419" s="183"/>
      <c r="I419" s="184"/>
      <c r="J419" s="184"/>
      <c r="K419" s="224"/>
      <c r="L419" s="224"/>
      <c r="M419" s="224"/>
      <c r="N419" s="224"/>
      <c r="O419" s="224"/>
      <c r="P419" s="185"/>
      <c r="Q419" s="225"/>
      <c r="R419" s="182" t="str">
        <f ca="1">IF(ISERROR($V419),"",OFFSET('Smelter Look-up'!$C$4,$V419-4,0)&amp;"")</f>
        <v/>
      </c>
      <c r="S419" s="181" t="str">
        <f t="shared" ca="1" si="57"/>
        <v>CN</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si="58"/>
        <v>0</v>
      </c>
      <c r="AB419" s="228" t="str">
        <f t="shared" si="59"/>
        <v>TinSmelter not listed</v>
      </c>
    </row>
    <row r="420" spans="1:28" s="227" customFormat="1" ht="38.25">
      <c r="A420" s="181" t="s">
        <v>15882</v>
      </c>
      <c r="B420" s="182" t="str">
        <f>VLOOKUP(A420,'[2]CMRT Declarations'!B:L, 2, FALSE)</f>
        <v>Tin</v>
      </c>
      <c r="C420" s="186" t="s">
        <v>1850</v>
      </c>
      <c r="D420" s="230" t="str">
        <f>VLOOKUP(A420,'[2]CMRT Declarations'!B:E, 4, FALSE)</f>
        <v>TIN PLATING GEJIU</v>
      </c>
      <c r="E420" s="182" t="str">
        <f>VLOOKUP(A420,'[2]CMRT Declarations'!B:F, 5, FALSE)</f>
        <v>CHINA</v>
      </c>
      <c r="F420" s="182" t="s">
        <v>15882</v>
      </c>
      <c r="G420" s="182" t="str">
        <f>VLOOKUP(A420,'[2]CMRT Declarations'!B:H, 7, FALSE)</f>
        <v>Supplier</v>
      </c>
      <c r="H420" s="183"/>
      <c r="I420" s="184"/>
      <c r="J420" s="184"/>
      <c r="K420" s="224"/>
      <c r="L420" s="224"/>
      <c r="M420" s="224"/>
      <c r="N420" s="224"/>
      <c r="O420" s="224"/>
      <c r="P420" s="185"/>
      <c r="Q420" s="225"/>
      <c r="R420" s="182" t="str">
        <f ca="1">IF(ISERROR($V420),"",OFFSET('Smelter Look-up'!$C$4,$V420-4,0)&amp;"")</f>
        <v/>
      </c>
      <c r="S420" s="181" t="str">
        <f t="shared" ca="1" si="57"/>
        <v>CN</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si="58"/>
        <v>0</v>
      </c>
      <c r="AB420" s="228" t="str">
        <f t="shared" si="59"/>
        <v>TinSmelter not listed</v>
      </c>
    </row>
    <row r="421" spans="1:28" s="227" customFormat="1" ht="38.25">
      <c r="A421" s="181" t="s">
        <v>15883</v>
      </c>
      <c r="B421" s="182" t="str">
        <f>VLOOKUP(A421,'[2]CMRT Declarations'!B:L, 2, FALSE)</f>
        <v>Tin</v>
      </c>
      <c r="C421" s="186" t="s">
        <v>1850</v>
      </c>
      <c r="D421" s="230" t="str">
        <f>VLOOKUP(A421,'[2]CMRT Declarations'!B:E, 4, FALSE)</f>
        <v>Top-Team Technology (Shenzhen) Ltd.</v>
      </c>
      <c r="E421" s="182" t="str">
        <f>VLOOKUP(A421,'[2]CMRT Declarations'!B:F, 5, FALSE)</f>
        <v>CHINA</v>
      </c>
      <c r="F421" s="182" t="s">
        <v>15883</v>
      </c>
      <c r="G421" s="182" t="str">
        <f>VLOOKUP(A421,'[2]CMRT Declarations'!B:H, 7, FALSE)</f>
        <v>Supplier</v>
      </c>
      <c r="H421" s="183"/>
      <c r="I421" s="184"/>
      <c r="J421" s="184"/>
      <c r="K421" s="224"/>
      <c r="L421" s="224"/>
      <c r="M421" s="224"/>
      <c r="N421" s="224"/>
      <c r="O421" s="224"/>
      <c r="P421" s="185"/>
      <c r="Q421" s="225"/>
      <c r="R421" s="182" t="str">
        <f ca="1">IF(ISERROR($V421),"",OFFSET('Smelter Look-up'!$C$4,$V421-4,0)&amp;"")</f>
        <v/>
      </c>
      <c r="S421" s="181" t="str">
        <f t="shared" ref="S421:S451" ca="1" si="60">IF(B421="","",IF(ISERROR(MATCH($E421,CL,0)),"Unknown",INDIRECT("'C'!$A$"&amp;MATCH($E421,CL,0)+1)))</f>
        <v>CN</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si="61">IF(AND(C421="Smelter not listed",OR(LEN(D421)=0,LEN(E421)=0)),1,0)</f>
        <v>0</v>
      </c>
      <c r="AB421" s="228" t="str">
        <f t="shared" ref="AB421:AB451" si="62">B421&amp;C421</f>
        <v>TinSmelter not listed</v>
      </c>
    </row>
    <row r="422" spans="1:28" s="227" customFormat="1" ht="38.25">
      <c r="A422" s="181" t="s">
        <v>15884</v>
      </c>
      <c r="B422" s="182" t="str">
        <f>VLOOKUP(A422,'[2]CMRT Declarations'!B:L, 2, FALSE)</f>
        <v>Tin</v>
      </c>
      <c r="C422" s="186" t="s">
        <v>1850</v>
      </c>
      <c r="D422" s="230" t="str">
        <f>VLOOKUP(A422,'[2]CMRT Declarations'!B:E, 4, FALSE)</f>
        <v>WUJIANG CITY LUXE TIN FACTORY</v>
      </c>
      <c r="E422" s="182" t="str">
        <f>VLOOKUP(A422,'[2]CMRT Declarations'!B:F, 5, FALSE)</f>
        <v>CHINA</v>
      </c>
      <c r="F422" s="182" t="s">
        <v>15884</v>
      </c>
      <c r="G422" s="182" t="str">
        <f>VLOOKUP(A422,'[2]CMRT Declarations'!B:H, 7, FALSE)</f>
        <v>Supplier</v>
      </c>
      <c r="H422" s="183"/>
      <c r="I422" s="184"/>
      <c r="J422" s="184"/>
      <c r="K422" s="224"/>
      <c r="L422" s="224"/>
      <c r="M422" s="224"/>
      <c r="N422" s="224"/>
      <c r="O422" s="224"/>
      <c r="P422" s="185"/>
      <c r="Q422" s="225"/>
      <c r="R422" s="182" t="str">
        <f ca="1">IF(ISERROR($V422),"",OFFSET('Smelter Look-up'!$C$4,$V422-4,0)&amp;"")</f>
        <v/>
      </c>
      <c r="S422" s="181" t="str">
        <f t="shared" ca="1" si="60"/>
        <v>CN</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si="61"/>
        <v>0</v>
      </c>
      <c r="AB422" s="228" t="str">
        <f t="shared" si="62"/>
        <v>TinSmelter not listed</v>
      </c>
    </row>
    <row r="423" spans="1:28" s="227" customFormat="1" ht="38.25">
      <c r="A423" s="181" t="s">
        <v>15885</v>
      </c>
      <c r="B423" s="182" t="str">
        <f>VLOOKUP(A423,'[2]CMRT Declarations'!B:L, 2, FALSE)</f>
        <v>Tin</v>
      </c>
      <c r="C423" s="186" t="s">
        <v>1850</v>
      </c>
      <c r="D423" s="230" t="str">
        <f>VLOOKUP(A423,'[2]CMRT Declarations'!B:E, 4, FALSE)</f>
        <v>Xin Furukawa Metal ( Wuxi ) Co., Ltd.</v>
      </c>
      <c r="E423" s="182" t="str">
        <f>VLOOKUP(A423,'[2]CMRT Declarations'!B:F, 5, FALSE)</f>
        <v>CHINA</v>
      </c>
      <c r="F423" s="182" t="s">
        <v>15885</v>
      </c>
      <c r="G423" s="182" t="str">
        <f>VLOOKUP(A423,'[2]CMRT Declarations'!B:H, 7, FALSE)</f>
        <v>Supplier</v>
      </c>
      <c r="H423" s="183"/>
      <c r="I423" s="184"/>
      <c r="J423" s="184"/>
      <c r="K423" s="224"/>
      <c r="L423" s="224"/>
      <c r="M423" s="224"/>
      <c r="N423" s="224"/>
      <c r="O423" s="224"/>
      <c r="P423" s="185"/>
      <c r="Q423" s="225"/>
      <c r="R423" s="182" t="str">
        <f ca="1">IF(ISERROR($V423),"",OFFSET('Smelter Look-up'!$C$4,$V423-4,0)&amp;"")</f>
        <v/>
      </c>
      <c r="S423" s="181" t="str">
        <f t="shared" ca="1" si="60"/>
        <v>CN</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si="61"/>
        <v>0</v>
      </c>
      <c r="AB423" s="228" t="str">
        <f t="shared" si="62"/>
        <v>TinSmelter not listed</v>
      </c>
    </row>
    <row r="424" spans="1:28" s="227" customFormat="1" ht="38.25">
      <c r="A424" s="181" t="s">
        <v>15886</v>
      </c>
      <c r="B424" s="182" t="str">
        <f>VLOOKUP(A424,'[2]CMRT Declarations'!B:L, 2, FALSE)</f>
        <v>Tin</v>
      </c>
      <c r="C424" s="186" t="s">
        <v>1850</v>
      </c>
      <c r="D424" s="230" t="str">
        <f>VLOOKUP(A424,'[2]CMRT Declarations'!B:E, 4, FALSE)</f>
        <v>XURI</v>
      </c>
      <c r="E424" s="182" t="str">
        <f>VLOOKUP(A424,'[2]CMRT Declarations'!B:F, 5, FALSE)</f>
        <v>CHINA</v>
      </c>
      <c r="F424" s="182" t="s">
        <v>15886</v>
      </c>
      <c r="G424" s="182" t="str">
        <f>VLOOKUP(A424,'[2]CMRT Declarations'!B:H, 7, FALSE)</f>
        <v>Supplier</v>
      </c>
      <c r="H424" s="183"/>
      <c r="I424" s="184"/>
      <c r="J424" s="184"/>
      <c r="K424" s="224"/>
      <c r="L424" s="224"/>
      <c r="M424" s="224"/>
      <c r="N424" s="224"/>
      <c r="O424" s="224"/>
      <c r="P424" s="185"/>
      <c r="Q424" s="225"/>
      <c r="R424" s="182" t="str">
        <f ca="1">IF(ISERROR($V424),"",OFFSET('Smelter Look-up'!$C$4,$V424-4,0)&amp;"")</f>
        <v/>
      </c>
      <c r="S424" s="181" t="str">
        <f t="shared" ca="1" si="60"/>
        <v>CN</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si="61"/>
        <v>0</v>
      </c>
      <c r="AB424" s="228" t="str">
        <f t="shared" si="62"/>
        <v>TinSmelter not listed</v>
      </c>
    </row>
    <row r="425" spans="1:28" s="227" customFormat="1" ht="38.25">
      <c r="A425" s="181" t="s">
        <v>15887</v>
      </c>
      <c r="B425" s="182" t="str">
        <f>VLOOKUP(A425,'[2]CMRT Declarations'!B:L, 2, FALSE)</f>
        <v>Tin</v>
      </c>
      <c r="C425" s="186" t="s">
        <v>1850</v>
      </c>
      <c r="D425" s="230" t="str">
        <f>VLOOKUP(A425,'[2]CMRT Declarations'!B:E, 4, FALSE)</f>
        <v>Yifeng Tin</v>
      </c>
      <c r="E425" s="182" t="str">
        <f>VLOOKUP(A425,'[2]CMRT Declarations'!B:F, 5, FALSE)</f>
        <v>CHINA</v>
      </c>
      <c r="F425" s="182" t="s">
        <v>15887</v>
      </c>
      <c r="G425" s="182" t="str">
        <f>VLOOKUP(A425,'[2]CMRT Declarations'!B:H, 7, FALSE)</f>
        <v>Supplier</v>
      </c>
      <c r="H425" s="183"/>
      <c r="I425" s="184"/>
      <c r="J425" s="184"/>
      <c r="K425" s="224"/>
      <c r="L425" s="224"/>
      <c r="M425" s="224"/>
      <c r="N425" s="224"/>
      <c r="O425" s="224"/>
      <c r="P425" s="185"/>
      <c r="Q425" s="225"/>
      <c r="R425" s="182" t="str">
        <f ca="1">IF(ISERROR($V425),"",OFFSET('Smelter Look-up'!$C$4,$V425-4,0)&amp;"")</f>
        <v/>
      </c>
      <c r="S425" s="181" t="str">
        <f t="shared" ca="1" si="60"/>
        <v>CN</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si="61"/>
        <v>0</v>
      </c>
      <c r="AB425" s="228" t="str">
        <f t="shared" si="62"/>
        <v>TinSmelter not listed</v>
      </c>
    </row>
    <row r="426" spans="1:28" s="227" customFormat="1" ht="38.25">
      <c r="A426" s="181" t="s">
        <v>15888</v>
      </c>
      <c r="B426" s="182" t="str">
        <f>VLOOKUP(A426,'[2]CMRT Declarations'!B:L, 2, FALSE)</f>
        <v>Tin</v>
      </c>
      <c r="C426" s="186" t="s">
        <v>1850</v>
      </c>
      <c r="D426" s="230" t="str">
        <f>VLOOKUP(A426,'[2]CMRT Declarations'!B:E, 4, FALSE)</f>
        <v>Yuecheng Tin Co., Ltd.</v>
      </c>
      <c r="E426" s="182" t="str">
        <f>VLOOKUP(A426,'[2]CMRT Declarations'!B:F, 5, FALSE)</f>
        <v>CHINA</v>
      </c>
      <c r="F426" s="182" t="s">
        <v>15888</v>
      </c>
      <c r="G426" s="182" t="str">
        <f>VLOOKUP(A426,'[2]CMRT Declarations'!B:H, 7, FALSE)</f>
        <v>Supplier</v>
      </c>
      <c r="H426" s="183"/>
      <c r="I426" s="184"/>
      <c r="J426" s="184"/>
      <c r="K426" s="224"/>
      <c r="L426" s="224"/>
      <c r="M426" s="224"/>
      <c r="N426" s="224"/>
      <c r="O426" s="224"/>
      <c r="P426" s="185"/>
      <c r="Q426" s="225"/>
      <c r="R426" s="182" t="str">
        <f ca="1">IF(ISERROR($V426),"",OFFSET('Smelter Look-up'!$C$4,$V426-4,0)&amp;"")</f>
        <v/>
      </c>
      <c r="S426" s="181" t="str">
        <f t="shared" ca="1" si="60"/>
        <v>CN</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si="61"/>
        <v>0</v>
      </c>
      <c r="AB426" s="228" t="str">
        <f t="shared" si="62"/>
        <v>TinSmelter not listed</v>
      </c>
    </row>
    <row r="427" spans="1:28" s="227" customFormat="1" ht="38.25">
      <c r="A427" s="181" t="s">
        <v>15889</v>
      </c>
      <c r="B427" s="182" t="str">
        <f>VLOOKUP(A427,'[2]CMRT Declarations'!B:L, 2, FALSE)</f>
        <v>Tin</v>
      </c>
      <c r="C427" s="186" t="s">
        <v>1850</v>
      </c>
      <c r="D427" s="230" t="str">
        <f>VLOOKUP(A427,'[2]CMRT Declarations'!B:E, 4, FALSE)</f>
        <v>Yunnan Chengo Electric Smelting Plant</v>
      </c>
      <c r="E427" s="182" t="str">
        <f>VLOOKUP(A427,'[2]CMRT Declarations'!B:F, 5, FALSE)</f>
        <v>CHINA</v>
      </c>
      <c r="F427" s="182" t="s">
        <v>15889</v>
      </c>
      <c r="G427" s="182" t="str">
        <f>VLOOKUP(A427,'[2]CMRT Declarations'!B:H, 7, FALSE)</f>
        <v>Supplier</v>
      </c>
      <c r="H427" s="183"/>
      <c r="I427" s="184"/>
      <c r="J427" s="184"/>
      <c r="K427" s="224"/>
      <c r="L427" s="224"/>
      <c r="M427" s="224"/>
      <c r="N427" s="224"/>
      <c r="O427" s="224"/>
      <c r="P427" s="185"/>
      <c r="Q427" s="225"/>
      <c r="R427" s="182" t="str">
        <f ca="1">IF(ISERROR($V427),"",OFFSET('Smelter Look-up'!$C$4,$V427-4,0)&amp;"")</f>
        <v/>
      </c>
      <c r="S427" s="181" t="str">
        <f t="shared" ca="1" si="60"/>
        <v>CN</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si="61"/>
        <v>0</v>
      </c>
      <c r="AB427" s="228" t="str">
        <f t="shared" si="62"/>
        <v>TinSmelter not listed</v>
      </c>
    </row>
    <row r="428" spans="1:28" s="227" customFormat="1" ht="38.25">
      <c r="A428" s="181" t="s">
        <v>15890</v>
      </c>
      <c r="B428" s="182" t="str">
        <f>VLOOKUP(A428,'[2]CMRT Declarations'!B:L, 2, FALSE)</f>
        <v>Tin</v>
      </c>
      <c r="C428" s="186" t="s">
        <v>1850</v>
      </c>
      <c r="D428" s="230" t="str">
        <f>VLOOKUP(A428,'[2]CMRT Declarations'!B:E, 4, FALSE)</f>
        <v>Yunnan Copper Zinc Industry Co., Ltd.</v>
      </c>
      <c r="E428" s="182" t="str">
        <f>VLOOKUP(A428,'[2]CMRT Declarations'!B:F, 5, FALSE)</f>
        <v>CHINA</v>
      </c>
      <c r="F428" s="182" t="s">
        <v>15890</v>
      </c>
      <c r="G428" s="182" t="str">
        <f>VLOOKUP(A428,'[2]CMRT Declarations'!B:H, 7, FALSE)</f>
        <v>Supplier</v>
      </c>
      <c r="H428" s="183"/>
      <c r="I428" s="184"/>
      <c r="J428" s="184"/>
      <c r="K428" s="224"/>
      <c r="L428" s="224"/>
      <c r="M428" s="224"/>
      <c r="N428" s="224"/>
      <c r="O428" s="224"/>
      <c r="P428" s="185"/>
      <c r="Q428" s="225"/>
      <c r="R428" s="182" t="str">
        <f ca="1">IF(ISERROR($V428),"",OFFSET('Smelter Look-up'!$C$4,$V428-4,0)&amp;"")</f>
        <v/>
      </c>
      <c r="S428" s="181" t="str">
        <f t="shared" ca="1" si="60"/>
        <v>CN</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si="61"/>
        <v>0</v>
      </c>
      <c r="AB428" s="228" t="str">
        <f t="shared" si="62"/>
        <v>TinSmelter not listed</v>
      </c>
    </row>
    <row r="429" spans="1:28" s="227" customFormat="1" ht="38.25">
      <c r="A429" s="181" t="s">
        <v>15891</v>
      </c>
      <c r="B429" s="182" t="str">
        <f>VLOOKUP(A429,'[2]CMRT Declarations'!B:L, 2, FALSE)</f>
        <v>Tin</v>
      </c>
      <c r="C429" s="186" t="s">
        <v>1850</v>
      </c>
      <c r="D429" s="230" t="str">
        <f>VLOOKUP(A429,'[2]CMRT Declarations'!B:E, 4, FALSE)</f>
        <v>Yunnan Industrial Co., Ltd.</v>
      </c>
      <c r="E429" s="182" t="str">
        <f>VLOOKUP(A429,'[2]CMRT Declarations'!B:F, 5, FALSE)</f>
        <v>CHINA</v>
      </c>
      <c r="F429" s="182" t="s">
        <v>15891</v>
      </c>
      <c r="G429" s="182" t="str">
        <f>VLOOKUP(A429,'[2]CMRT Declarations'!B:H, 7, FALSE)</f>
        <v>Supplier</v>
      </c>
      <c r="H429" s="183"/>
      <c r="I429" s="184"/>
      <c r="J429" s="184"/>
      <c r="K429" s="224"/>
      <c r="L429" s="224"/>
      <c r="M429" s="224"/>
      <c r="N429" s="224"/>
      <c r="O429" s="224"/>
      <c r="P429" s="185"/>
      <c r="Q429" s="225"/>
      <c r="R429" s="182" t="str">
        <f ca="1">IF(ISERROR($V429),"",OFFSET('Smelter Look-up'!$C$4,$V429-4,0)&amp;"")</f>
        <v/>
      </c>
      <c r="S429" s="181" t="str">
        <f t="shared" ca="1" si="60"/>
        <v>CN</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si="61"/>
        <v>0</v>
      </c>
      <c r="AB429" s="228" t="str">
        <f t="shared" si="62"/>
        <v>TinSmelter not listed</v>
      </c>
    </row>
    <row r="430" spans="1:28" s="227" customFormat="1" ht="38.25">
      <c r="A430" s="181" t="s">
        <v>15892</v>
      </c>
      <c r="B430" s="182" t="str">
        <f>VLOOKUP(A430,'[2]CMRT Declarations'!B:L, 2, FALSE)</f>
        <v>Tin</v>
      </c>
      <c r="C430" s="186" t="s">
        <v>1850</v>
      </c>
      <c r="D430" s="230" t="str">
        <f>VLOOKUP(A430,'[2]CMRT Declarations'!B:E, 4, FALSE)</f>
        <v>GUANGXI HUA TIN GOLD MINUTE FEE, LTD.</v>
      </c>
      <c r="E430" s="182" t="str">
        <f>VLOOKUP(A430,'[2]CMRT Declarations'!B:F, 5, FALSE)</f>
        <v>CHINA</v>
      </c>
      <c r="F430" s="182" t="s">
        <v>15892</v>
      </c>
      <c r="G430" s="182" t="str">
        <f>VLOOKUP(A430,'[2]CMRT Declarations'!B:H, 7, FALSE)</f>
        <v>Supplier</v>
      </c>
      <c r="H430" s="183"/>
      <c r="I430" s="184"/>
      <c r="J430" s="184"/>
      <c r="K430" s="224"/>
      <c r="L430" s="224"/>
      <c r="M430" s="224"/>
      <c r="N430" s="224"/>
      <c r="O430" s="224"/>
      <c r="P430" s="185"/>
      <c r="Q430" s="225"/>
      <c r="R430" s="182" t="str">
        <f ca="1">IF(ISERROR($V430),"",OFFSET('Smelter Look-up'!$C$4,$V430-4,0)&amp;"")</f>
        <v/>
      </c>
      <c r="S430" s="181" t="str">
        <f t="shared" ca="1" si="60"/>
        <v>CN</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si="61"/>
        <v>0</v>
      </c>
      <c r="AB430" s="228" t="str">
        <f t="shared" si="62"/>
        <v>TinSmelter not listed</v>
      </c>
    </row>
    <row r="431" spans="1:28" s="227" customFormat="1" ht="38.25">
      <c r="A431" s="181" t="s">
        <v>15893</v>
      </c>
      <c r="B431" s="182" t="str">
        <f>VLOOKUP(A431,'[2]CMRT Declarations'!B:L, 2, FALSE)</f>
        <v>Tin</v>
      </c>
      <c r="C431" s="186" t="s">
        <v>1850</v>
      </c>
      <c r="D431" s="230" t="str">
        <f>VLOOKUP(A431,'[2]CMRT Declarations'!B:E, 4, FALSE)</f>
        <v>LIAN JING</v>
      </c>
      <c r="E431" s="182" t="str">
        <f>VLOOKUP(A431,'[2]CMRT Declarations'!B:F, 5, FALSE)</f>
        <v>CHINA</v>
      </c>
      <c r="F431" s="182" t="s">
        <v>15893</v>
      </c>
      <c r="G431" s="182" t="str">
        <f>VLOOKUP(A431,'[2]CMRT Declarations'!B:H, 7, FALSE)</f>
        <v>Supplier</v>
      </c>
      <c r="H431" s="183"/>
      <c r="I431" s="184"/>
      <c r="J431" s="184"/>
      <c r="K431" s="224"/>
      <c r="L431" s="224"/>
      <c r="M431" s="224"/>
      <c r="N431" s="224"/>
      <c r="O431" s="224"/>
      <c r="P431" s="185"/>
      <c r="Q431" s="225"/>
      <c r="R431" s="182" t="str">
        <f ca="1">IF(ISERROR($V431),"",OFFSET('Smelter Look-up'!$C$4,$V431-4,0)&amp;"")</f>
        <v/>
      </c>
      <c r="S431" s="181" t="str">
        <f t="shared" ca="1" si="60"/>
        <v>CN</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si="61"/>
        <v>0</v>
      </c>
      <c r="AB431" s="228" t="str">
        <f t="shared" si="62"/>
        <v>TinSmelter not listed</v>
      </c>
    </row>
    <row r="432" spans="1:28" s="227" customFormat="1" ht="38.25">
      <c r="A432" s="181" t="s">
        <v>15894</v>
      </c>
      <c r="B432" s="182" t="str">
        <f>VLOOKUP(A432,'[2]CMRT Declarations'!B:L, 2, FALSE)</f>
        <v>Tin</v>
      </c>
      <c r="C432" s="186" t="s">
        <v>1850</v>
      </c>
      <c r="D432" s="230" t="str">
        <f>VLOOKUP(A432,'[2]CMRT Declarations'!B:E, 4, FALSE)</f>
        <v>Yunnan Malipo Baiyi Kuangye Co.</v>
      </c>
      <c r="E432" s="182" t="str">
        <f>VLOOKUP(A432,'[2]CMRT Declarations'!B:F, 5, FALSE)</f>
        <v>CHINA</v>
      </c>
      <c r="F432" s="182" t="s">
        <v>15894</v>
      </c>
      <c r="G432" s="182" t="str">
        <f>VLOOKUP(A432,'[2]CMRT Declarations'!B:H, 7, FALSE)</f>
        <v>Supplier</v>
      </c>
      <c r="H432" s="183"/>
      <c r="I432" s="184"/>
      <c r="J432" s="184"/>
      <c r="K432" s="224"/>
      <c r="L432" s="224"/>
      <c r="M432" s="224"/>
      <c r="N432" s="224"/>
      <c r="O432" s="224"/>
      <c r="P432" s="185"/>
      <c r="Q432" s="225"/>
      <c r="R432" s="182" t="str">
        <f ca="1">IF(ISERROR($V432),"",OFFSET('Smelter Look-up'!$C$4,$V432-4,0)&amp;"")</f>
        <v/>
      </c>
      <c r="S432" s="181" t="str">
        <f t="shared" ca="1" si="60"/>
        <v>CN</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si="61"/>
        <v>0</v>
      </c>
      <c r="AB432" s="228" t="str">
        <f t="shared" si="62"/>
        <v>TinSmelter not listed</v>
      </c>
    </row>
    <row r="433" spans="1:28" s="227" customFormat="1" ht="38.25">
      <c r="A433" s="181" t="s">
        <v>15895</v>
      </c>
      <c r="B433" s="182" t="str">
        <f>VLOOKUP(A433,'[2]CMRT Declarations'!B:L, 2, FALSE)</f>
        <v>Tin</v>
      </c>
      <c r="C433" s="186" t="s">
        <v>1850</v>
      </c>
      <c r="D433" s="230" t="str">
        <f>VLOOKUP(A433,'[2]CMRT Declarations'!B:E, 4, FALSE)</f>
        <v>Sigma Tin Alloy Co., Ltd.</v>
      </c>
      <c r="E433" s="182" t="str">
        <f>VLOOKUP(A433,'[2]CMRT Declarations'!B:F, 5, FALSE)</f>
        <v>CHINA</v>
      </c>
      <c r="F433" s="182" t="s">
        <v>15895</v>
      </c>
      <c r="G433" s="182" t="str">
        <f>VLOOKUP(A433,'[2]CMRT Declarations'!B:H, 7, FALSE)</f>
        <v>Supplier</v>
      </c>
      <c r="H433" s="183"/>
      <c r="I433" s="184"/>
      <c r="J433" s="184"/>
      <c r="K433" s="224"/>
      <c r="L433" s="224"/>
      <c r="M433" s="224"/>
      <c r="N433" s="224"/>
      <c r="O433" s="224"/>
      <c r="P433" s="185"/>
      <c r="Q433" s="225"/>
      <c r="R433" s="182" t="str">
        <f ca="1">IF(ISERROR($V433),"",OFFSET('Smelter Look-up'!$C$4,$V433-4,0)&amp;"")</f>
        <v/>
      </c>
      <c r="S433" s="181" t="str">
        <f t="shared" ca="1" si="60"/>
        <v>CN</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si="61"/>
        <v>0</v>
      </c>
      <c r="AB433" s="228" t="str">
        <f t="shared" si="62"/>
        <v>TinSmelter not listed</v>
      </c>
    </row>
    <row r="434" spans="1:28" s="227" customFormat="1" ht="38.25">
      <c r="A434" s="181" t="s">
        <v>15896</v>
      </c>
      <c r="B434" s="182" t="str">
        <f>VLOOKUP(A434,'[2]CMRT Declarations'!B:L, 2, FALSE)</f>
        <v>Tin</v>
      </c>
      <c r="C434" s="186" t="s">
        <v>1850</v>
      </c>
      <c r="D434" s="230" t="str">
        <f>VLOOKUP(A434,'[2]CMRT Declarations'!B:E, 4, FALSE)</f>
        <v>Hongqiao Metals (Kunshan) Co., Ltd.</v>
      </c>
      <c r="E434" s="182" t="str">
        <f>VLOOKUP(A434,'[2]CMRT Declarations'!B:F, 5, FALSE)</f>
        <v>CHINA</v>
      </c>
      <c r="F434" s="182" t="s">
        <v>15896</v>
      </c>
      <c r="G434" s="182" t="str">
        <f>VLOOKUP(A434,'[2]CMRT Declarations'!B:H, 7, FALSE)</f>
        <v>Supplier</v>
      </c>
      <c r="H434" s="183"/>
      <c r="I434" s="184"/>
      <c r="J434" s="184"/>
      <c r="K434" s="224"/>
      <c r="L434" s="224"/>
      <c r="M434" s="224"/>
      <c r="N434" s="224"/>
      <c r="O434" s="224"/>
      <c r="P434" s="185"/>
      <c r="Q434" s="225"/>
      <c r="R434" s="182" t="str">
        <f ca="1">IF(ISERROR($V434),"",OFFSET('Smelter Look-up'!$C$4,$V434-4,0)&amp;"")</f>
        <v/>
      </c>
      <c r="S434" s="181" t="str">
        <f t="shared" ca="1" si="60"/>
        <v>CN</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si="61"/>
        <v>0</v>
      </c>
      <c r="AB434" s="228" t="str">
        <f t="shared" si="62"/>
        <v>TinSmelter not listed</v>
      </c>
    </row>
    <row r="435" spans="1:28" s="227" customFormat="1" ht="38.25">
      <c r="A435" s="181" t="s">
        <v>15897</v>
      </c>
      <c r="B435" s="182" t="str">
        <f>VLOOKUP(A435,'[2]CMRT Declarations'!B:L, 2, FALSE)</f>
        <v>Tin</v>
      </c>
      <c r="C435" s="186" t="s">
        <v>1850</v>
      </c>
      <c r="D435" s="230" t="str">
        <f>VLOOKUP(A435,'[2]CMRT Declarations'!B:E, 4, FALSE)</f>
        <v>Chofu Works</v>
      </c>
      <c r="E435" s="182" t="str">
        <f>VLOOKUP(A435,'[2]CMRT Declarations'!B:F, 5, FALSE)</f>
        <v>CHINA</v>
      </c>
      <c r="F435" s="182" t="s">
        <v>15897</v>
      </c>
      <c r="G435" s="182" t="str">
        <f>VLOOKUP(A435,'[2]CMRT Declarations'!B:H, 7, FALSE)</f>
        <v>Supplier</v>
      </c>
      <c r="H435" s="183"/>
      <c r="I435" s="184"/>
      <c r="J435" s="184"/>
      <c r="K435" s="224"/>
      <c r="L435" s="224"/>
      <c r="M435" s="224"/>
      <c r="N435" s="224"/>
      <c r="O435" s="224"/>
      <c r="P435" s="185"/>
      <c r="Q435" s="225"/>
      <c r="R435" s="182" t="str">
        <f ca="1">IF(ISERROR($V435),"",OFFSET('Smelter Look-up'!$C$4,$V435-4,0)&amp;"")</f>
        <v/>
      </c>
      <c r="S435" s="181" t="str">
        <f t="shared" ca="1" si="60"/>
        <v>CN</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si="61"/>
        <v>0</v>
      </c>
      <c r="AB435" s="228" t="str">
        <f t="shared" si="62"/>
        <v>TinSmelter not listed</v>
      </c>
    </row>
    <row r="436" spans="1:28" s="227" customFormat="1" ht="38.25">
      <c r="A436" s="181" t="s">
        <v>15898</v>
      </c>
      <c r="B436" s="182" t="str">
        <f>VLOOKUP(A436,'[2]CMRT Declarations'!B:L, 2, FALSE)</f>
        <v>Tin</v>
      </c>
      <c r="C436" s="186" t="s">
        <v>1850</v>
      </c>
      <c r="D436" s="230" t="str">
        <f>VLOOKUP(A436,'[2]CMRT Declarations'!B:E, 4, FALSE)</f>
        <v>Jiangxi Yaosheng Tungsten Co., Ltd.</v>
      </c>
      <c r="E436" s="182" t="str">
        <f>VLOOKUP(A436,'[2]CMRT Declarations'!B:F, 5, FALSE)</f>
        <v>CHINA</v>
      </c>
      <c r="F436" s="182" t="s">
        <v>15898</v>
      </c>
      <c r="G436" s="182" t="str">
        <f>VLOOKUP(A436,'[2]CMRT Declarations'!B:H, 7, FALSE)</f>
        <v>Supplier</v>
      </c>
      <c r="H436" s="183"/>
      <c r="I436" s="184"/>
      <c r="J436" s="184"/>
      <c r="K436" s="224"/>
      <c r="L436" s="224"/>
      <c r="M436" s="224"/>
      <c r="N436" s="224"/>
      <c r="O436" s="224"/>
      <c r="P436" s="185"/>
      <c r="Q436" s="225"/>
      <c r="R436" s="182" t="str">
        <f ca="1">IF(ISERROR($V436),"",OFFSET('Smelter Look-up'!$C$4,$V436-4,0)&amp;"")</f>
        <v/>
      </c>
      <c r="S436" s="181" t="str">
        <f t="shared" ca="1" si="60"/>
        <v>CN</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si="61"/>
        <v>0</v>
      </c>
      <c r="AB436" s="228" t="str">
        <f t="shared" si="62"/>
        <v>TinSmelter not listed</v>
      </c>
    </row>
    <row r="437" spans="1:28" s="227" customFormat="1" ht="51">
      <c r="A437" s="181" t="s">
        <v>15899</v>
      </c>
      <c r="B437" s="182" t="str">
        <f>VLOOKUP(A437,'[2]CMRT Declarations'!B:L, 2, FALSE)</f>
        <v>Tungsten</v>
      </c>
      <c r="C437" s="186" t="s">
        <v>1850</v>
      </c>
      <c r="D437" s="230" t="str">
        <f>VLOOKUP(A437,'[2]CMRT Declarations'!B:E, 4, FALSE)</f>
        <v>Zhangzhou Chuen Bao Apt Smeltery Co., Ltd.</v>
      </c>
      <c r="E437" s="182" t="str">
        <f>VLOOKUP(A437,'[2]CMRT Declarations'!B:F, 5, FALSE)</f>
        <v>CHINA</v>
      </c>
      <c r="F437" s="182" t="s">
        <v>15899</v>
      </c>
      <c r="G437" s="182" t="str">
        <f>VLOOKUP(A437,'[2]CMRT Declarations'!B:H, 7, FALSE)</f>
        <v>Supplier</v>
      </c>
      <c r="H437" s="183"/>
      <c r="I437" s="184"/>
      <c r="J437" s="184"/>
      <c r="K437" s="224"/>
      <c r="L437" s="224"/>
      <c r="M437" s="224"/>
      <c r="N437" s="224"/>
      <c r="O437" s="224"/>
      <c r="P437" s="185"/>
      <c r="Q437" s="225"/>
      <c r="R437" s="182" t="str">
        <f ca="1">IF(ISERROR($V437),"",OFFSET('Smelter Look-up'!$C$4,$V437-4,0)&amp;"")</f>
        <v/>
      </c>
      <c r="S437" s="181" t="str">
        <f t="shared" ca="1" si="60"/>
        <v>CN</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si="61"/>
        <v>0</v>
      </c>
      <c r="AB437" s="228" t="str">
        <f t="shared" si="62"/>
        <v>TungstenSmelter not listed</v>
      </c>
    </row>
    <row r="438" spans="1:28" s="227" customFormat="1" ht="51">
      <c r="A438" s="181" t="s">
        <v>15900</v>
      </c>
      <c r="B438" s="182" t="str">
        <f>VLOOKUP(A438,'[2]CMRT Declarations'!B:L, 2, FALSE)</f>
        <v>Tungsten</v>
      </c>
      <c r="C438" s="186" t="s">
        <v>1850</v>
      </c>
      <c r="D438" s="230" t="str">
        <f>VLOOKUP(A438,'[2]CMRT Declarations'!B:E, 4, FALSE)</f>
        <v>Ganzhou Beseem Ferrotungsten Co., Ltd.</v>
      </c>
      <c r="E438" s="182" t="str">
        <f>VLOOKUP(A438,'[2]CMRT Declarations'!B:F, 5, FALSE)</f>
        <v>CHINA</v>
      </c>
      <c r="F438" s="182" t="s">
        <v>15900</v>
      </c>
      <c r="G438" s="182" t="str">
        <f>VLOOKUP(A438,'[2]CMRT Declarations'!B:H, 7, FALSE)</f>
        <v>Supplier</v>
      </c>
      <c r="H438" s="183"/>
      <c r="I438" s="184"/>
      <c r="J438" s="184"/>
      <c r="K438" s="224"/>
      <c r="L438" s="224"/>
      <c r="M438" s="224"/>
      <c r="N438" s="224"/>
      <c r="O438" s="224"/>
      <c r="P438" s="185"/>
      <c r="Q438" s="225"/>
      <c r="R438" s="182" t="str">
        <f ca="1">IF(ISERROR($V438),"",OFFSET('Smelter Look-up'!$C$4,$V438-4,0)&amp;"")</f>
        <v/>
      </c>
      <c r="S438" s="181" t="str">
        <f t="shared" ca="1" si="60"/>
        <v>CN</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si="61"/>
        <v>0</v>
      </c>
      <c r="AB438" s="228" t="str">
        <f t="shared" si="62"/>
        <v>TungstenSmelter not listed</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kcQkKrNIRgJ/yL5pNW99WfsZzx0e8FPKG55C+0dB2fqASRbhYPUOIIQVi5IlhVovZkQnA0Uuz+4x7MFXDi+2aw==" saltValue="/2zPgEUQBco1LhFOv7wMXg=="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e">
        <f ca="1">IF(H70=0,"0",H70)</f>
        <v>#N/A</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SONCEBOZ S.A</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Pierre BLAIN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Pierre.Blain@sonceboz.com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+41324881840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Pierre BLAIN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Pierre.Blain@sonceboz.com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45090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 xml:space="preserve">https://www.sonceboz.com/supplier-information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e">
        <f ca="1">IF(F69=0,J69,IF(G69=0,I69,L69))</f>
        <v>#N/A</v>
      </c>
      <c r="D69" s="95"/>
      <c r="E69" s="20"/>
      <c r="F69" s="94">
        <f ca="1">IF(COUNTIF('Smelter List'!$C:$C,"Smelter not listed")=0,0,1)</f>
        <v>1</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2351</v>
      </c>
      <c r="K69" s="154"/>
      <c r="L69" s="19" t="s">
        <v>2352</v>
      </c>
    </row>
    <row r="70" spans="1:12">
      <c r="H70" s="19" t="e">
        <f ca="1">SUM(H4:H69)</f>
        <v>#N/A</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894</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2023 Responsible Minerals Initiative. All rights reserved.</v>
      </c>
      <c r="C2006" s="397"/>
      <c r="D2006" s="397"/>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F7" sqref="F7"/>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ClientTaxHTField0 xmlns="03cea1e0-579a-4fe3-a83e-6c83d4e5f3ee">
      <Terms xmlns="http://schemas.microsoft.com/office/infopath/2007/PartnerControls"/>
    </ClientTaxHTField0>
    <Date_x0020_utile xmlns="03cea1e0-579a-4fe3-a83e-6c83d4e5f3ee">2023-07-05T22:00:00+00:00</Date_x0020_utile>
    <TaxCatchAll xmlns="03cea1e0-579a-4fe3-a83e-6c83d4e5f3ee"/>
    <Archive xmlns="03cea1e0-579a-4fe3-a83e-6c83d4e5f3ee">false</Archive>
    <RoutingRuleDescription xmlns="http://schemas.microsoft.com/sharepoint/v3" xsi:nil="true"/>
    <CategoryDescription xmlns="http://schemas.microsoft.com/sharepoint.v3" xsi:nil="true"/>
    <_dlc_DocId xmlns="03cea1e0-579a-4fe3-a83e-6c83d4e5f3ee">MGMT-806419677-231</_dlc_DocId>
    <_dlc_DocIdUrl xmlns="03cea1e0-579a-4fe3-a83e-6c83d4e5f3ee">
      <Url>https://ged.sonceboz.com/management/entites/HSE/_layouts/15/DocIdRedir.aspx?ID=MGMT-806419677-231</Url>
      <Description>MGMT-806419677-231</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Réglementation Minerais de conflits" ma:contentTypeID="0x010100A8D544777458154EAA83FFDFEF546FEE00BDAA5AD76D2C6143B16F451C8970A7E300DD8CAEC3A383C1438056E03BF8F9AF6C" ma:contentTypeVersion="2" ma:contentTypeDescription="" ma:contentTypeScope="" ma:versionID="6f759e1923958ac1f0fe7b7abeb7accc">
  <xsd:schema xmlns:xsd="http://www.w3.org/2001/XMLSchema" xmlns:xs="http://www.w3.org/2001/XMLSchema" xmlns:p="http://schemas.microsoft.com/office/2006/metadata/properties" xmlns:ns1="http://schemas.microsoft.com/sharepoint/v3" xmlns:ns2="03cea1e0-579a-4fe3-a83e-6c83d4e5f3ee" xmlns:ns3="http://schemas.microsoft.com/sharepoint.v3" targetNamespace="http://schemas.microsoft.com/office/2006/metadata/properties" ma:root="true" ma:fieldsID="9ee811454c036476520aee46a8ee47ef" ns1:_="" ns2:_="" ns3:_="">
    <xsd:import namespace="http://schemas.microsoft.com/sharepoint/v3"/>
    <xsd:import namespace="03cea1e0-579a-4fe3-a83e-6c83d4e5f3ee"/>
    <xsd:import namespace="http://schemas.microsoft.com/sharepoint.v3"/>
    <xsd:element name="properties">
      <xsd:complexType>
        <xsd:sequence>
          <xsd:element name="documentManagement">
            <xsd:complexType>
              <xsd:all>
                <xsd:element ref="ns2:_dlc_DocId" minOccurs="0"/>
                <xsd:element ref="ns2:_dlc_DocIdUrl" minOccurs="0"/>
                <xsd:element ref="ns2:_dlc_DocIdPersistId" minOccurs="0"/>
                <xsd:element ref="ns1:RoutingRuleDescription" minOccurs="0"/>
                <xsd:element ref="ns2:Date_x0020_utile"/>
                <xsd:element ref="ns3:CategoryDescription" minOccurs="0"/>
                <xsd:element ref="ns2:Archive" minOccurs="0"/>
                <xsd:element ref="ns2:ClientTaxHTField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11" nillable="true" ma:displayName="Description"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3cea1e0-579a-4fe3-a83e-6c83d4e5f3ee" elementFormDefault="qualified">
    <xsd:import namespace="http://schemas.microsoft.com/office/2006/documentManagement/types"/>
    <xsd:import namespace="http://schemas.microsoft.com/office/infopath/2007/PartnerControls"/>
    <xsd:element name="_dlc_DocId" ma:index="8" nillable="true" ma:displayName="Valeur d’ID de document" ma:description="Valeur de l’ID de document affecté à cet élément." ma:internalName="_dlc_DocId" ma:readOnly="true">
      <xsd:simpleType>
        <xsd:restriction base="dms:Text"/>
      </xsd:simpleType>
    </xsd:element>
    <xsd:element name="_dlc_DocIdUrl" ma:index="9"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Conserver l’ID" ma:description="Conserver l’ID lors de l’ajout." ma:hidden="true" ma:internalName="_dlc_DocIdPersistId" ma:readOnly="true">
      <xsd:simpleType>
        <xsd:restriction base="dms:Boolean"/>
      </xsd:simpleType>
    </xsd:element>
    <xsd:element name="Date_x0020_utile" ma:index="12" ma:displayName="Date utile" ma:default="[today]" ma:format="DateOnly" ma:internalName="Date_x0020_utile" ma:readOnly="false">
      <xsd:simpleType>
        <xsd:restriction base="dms:DateTime"/>
      </xsd:simpleType>
    </xsd:element>
    <xsd:element name="Archive" ma:index="14" nillable="true" ma:displayName="Archive" ma:default="0" ma:internalName="Archive">
      <xsd:simpleType>
        <xsd:restriction base="dms:Boolean"/>
      </xsd:simpleType>
    </xsd:element>
    <xsd:element name="ClientTaxHTField0" ma:index="15" nillable="true" ma:taxonomy="true" ma:internalName="ClientTaxHTField0" ma:taxonomyFieldName="Client" ma:displayName="Client" ma:default="" ma:fieldId="{e5da556a-9910-4b3b-9b7f-ee3c4359d466}" ma:sspId="4b757591-3f32-43c2-9c53-be9cce6e2313" ma:termSetId="220d0b4a-3de1-43bc-8c82-ad9ee7f5605e" ma:anchorId="00000000-0000-0000-0000-000000000000" ma:open="false" ma:isKeyword="false">
      <xsd:complexType>
        <xsd:sequence>
          <xsd:element ref="pc:Terms" minOccurs="0" maxOccurs="1"/>
        </xsd:sequence>
      </xsd:complexType>
    </xsd:element>
    <xsd:element name="TaxCatchAll" ma:index="16" nillable="true" ma:displayName="Colonne Attraper tout de Taxonomie" ma:hidden="true" ma:list="{bc17f230-78b1-4659-a9ea-14e1373e9aaa}" ma:internalName="TaxCatchAll" ma:showField="CatchAllData" ma:web="78b14ba7-a0d7-4ccc-87e7-bf4a6f896ca2">
      <xsd:complexType>
        <xsd:complexContent>
          <xsd:extension base="dms:MultiChoiceLookup">
            <xsd:sequence>
              <xsd:element name="Value" type="dms:Lookup" maxOccurs="unbounded" minOccurs="0" nillable="true"/>
            </xsd:sequence>
          </xsd:extension>
        </xsd:complexContent>
      </xsd:complexType>
    </xsd:element>
    <xsd:element name="TaxCatchAllLabel" ma:index="17" nillable="true" ma:displayName="Colonne Attraper tout de Taxonomie1" ma:hidden="true" ma:list="{bc17f230-78b1-4659-a9ea-14e1373e9aaa}" ma:internalName="TaxCatchAllLabel" ma:readOnly="true" ma:showField="CatchAllDataLabel" ma:web="78b14ba7-a0d7-4ccc-87e7-bf4a6f896ca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13" nillable="true" ma:displayName="Description" ma:hidden="true" ma:internalName="CategoryDescription"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4b757591-3f32-43c2-9c53-be9cce6e2313" ContentTypeId="0x010100A8D544777458154EAA83FFDFEF546FEE00BDAA5AD76D2C6143B16F451C8970A7E3" PreviousValue="false"/>
</file>

<file path=customXml/itemProps1.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3cea1e0-579a-4fe3-a83e-6c83d4e5f3ee"/>
    <ds:schemaRef ds:uri="http://schemas.microsoft.com/sharepoint/v3"/>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54558E82-74CD-4287-B394-FD97193F7F38}">
  <ds:schemaRefs>
    <ds:schemaRef ds:uri="http://schemas.microsoft.com/sharepoint/events"/>
  </ds:schemaRefs>
</ds:datastoreItem>
</file>

<file path=customXml/itemProps4.xml><?xml version="1.0" encoding="utf-8"?>
<ds:datastoreItem xmlns:ds="http://schemas.openxmlformats.org/officeDocument/2006/customXml" ds:itemID="{5D10713E-CD91-4A03-A6D3-B4B06E1E0B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3cea1e0-579a-4fe3-a83e-6c83d4e5f3ee"/>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A7966208-EEBB-469F-B6D7-787CD4609C40}">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2023 - SONCEBOZ - Livrable - RMI_CMRT_6.31_A</dc:title>
  <dc:subject/>
  <dc:creator>RMI@responsiblebusiness.org</dc:creator>
  <cp:keywords/>
  <dc:description/>
  <cp:lastModifiedBy>Blain Pierre</cp:lastModifiedBy>
  <cp:lastPrinted>2015-04-21T20:47:43Z</cp:lastPrinted>
  <dcterms:created xsi:type="dcterms:W3CDTF">2010-06-21T21:00:23Z</dcterms:created>
  <dcterms:modified xsi:type="dcterms:W3CDTF">2023-08-04T07:45:05Z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0x010100A8D544777458154EAA83FFDFEF546FEE00BDAA5AD76D2C6143B16F451C8970A7E300DD8CAEC3A383C1438056E03BF8F9AF6C</vt:lpwstr>
  </property>
  <property fmtid="{D5CDD505-2E9C-101B-9397-08002B2CF9AE}" pid="4" name="Order">
    <vt:r8>100</vt:r8>
  </property>
  <property fmtid="{D5CDD505-2E9C-101B-9397-08002B2CF9AE}" pid="5" name="_dlc_DocIdItemGuid">
    <vt:lpwstr>bbdc1ea8-329d-4939-bc4c-0a0e64f41b07</vt:lpwstr>
  </property>
  <property fmtid="{D5CDD505-2E9C-101B-9397-08002B2CF9AE}" pid="6" name="Client">
    <vt:lpwstr/>
  </property>
</Properties>
</file>